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GitHub\Pokemon-GO-Data\"/>
    </mc:Choice>
  </mc:AlternateContent>
  <xr:revisionPtr revIDLastSave="0" documentId="13_ncr:1_{CFDEEFAA-03F4-40D0-9CD9-BACF7D61746B}" xr6:coauthVersionLast="47" xr6:coauthVersionMax="47" xr10:uidLastSave="{00000000-0000-0000-0000-000000000000}"/>
  <bookViews>
    <workbookView xWindow="-120" yWindow="-120" windowWidth="38640" windowHeight="21240" xr2:uid="{AB25E835-ED60-4843-B526-3111161D4CD7}"/>
  </bookViews>
  <sheets>
    <sheet name="Base Stats" sheetId="1" r:id="rId1"/>
    <sheet name="Max Level" sheetId="3" r:id="rId2"/>
    <sheet name="Ultra League" sheetId="4" r:id="rId3"/>
    <sheet name="Great League" sheetId="5" r:id="rId4"/>
    <sheet name="CP Multiplier" sheetId="6" r:id="rId5"/>
  </sheets>
  <externalReferences>
    <externalReference r:id="rId6"/>
  </externalReferences>
  <definedNames>
    <definedName name="_xlnm._FilterDatabase" localSheetId="0" hidden="1">'Base Stats'!$A$1:$G$637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2" i="5"/>
  <c r="D3" i="5"/>
  <c r="E3" i="5"/>
  <c r="F3" i="5"/>
  <c r="D4" i="5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2" i="5"/>
  <c r="E32" i="5"/>
  <c r="F32" i="5"/>
  <c r="D33" i="5"/>
  <c r="E33" i="5"/>
  <c r="F33" i="5"/>
  <c r="D34" i="5"/>
  <c r="E34" i="5"/>
  <c r="F34" i="5"/>
  <c r="D35" i="5"/>
  <c r="E35" i="5"/>
  <c r="F35" i="5"/>
  <c r="D36" i="5"/>
  <c r="E36" i="5"/>
  <c r="F36" i="5"/>
  <c r="D37" i="5"/>
  <c r="E37" i="5"/>
  <c r="F37" i="5"/>
  <c r="D38" i="5"/>
  <c r="E38" i="5"/>
  <c r="F38" i="5"/>
  <c r="D39" i="5"/>
  <c r="E39" i="5"/>
  <c r="F39" i="5"/>
  <c r="D40" i="5"/>
  <c r="E40" i="5"/>
  <c r="F40" i="5"/>
  <c r="D41" i="5"/>
  <c r="E41" i="5"/>
  <c r="F41" i="5"/>
  <c r="D42" i="5"/>
  <c r="E42" i="5"/>
  <c r="F42" i="5"/>
  <c r="D43" i="5"/>
  <c r="E43" i="5"/>
  <c r="F43" i="5"/>
  <c r="D44" i="5"/>
  <c r="E44" i="5"/>
  <c r="F44" i="5"/>
  <c r="D45" i="5"/>
  <c r="E45" i="5"/>
  <c r="F45" i="5"/>
  <c r="D46" i="5"/>
  <c r="E46" i="5"/>
  <c r="F46" i="5"/>
  <c r="D47" i="5"/>
  <c r="E47" i="5"/>
  <c r="F47" i="5"/>
  <c r="D48" i="5"/>
  <c r="E48" i="5"/>
  <c r="F48" i="5"/>
  <c r="D49" i="5"/>
  <c r="E49" i="5"/>
  <c r="F49" i="5"/>
  <c r="D50" i="5"/>
  <c r="E50" i="5"/>
  <c r="F50" i="5"/>
  <c r="D51" i="5"/>
  <c r="E51" i="5"/>
  <c r="F51" i="5"/>
  <c r="D52" i="5"/>
  <c r="E52" i="5"/>
  <c r="F52" i="5"/>
  <c r="D53" i="5"/>
  <c r="E53" i="5"/>
  <c r="F53" i="5"/>
  <c r="D54" i="5"/>
  <c r="E54" i="5"/>
  <c r="F54" i="5"/>
  <c r="D55" i="5"/>
  <c r="E55" i="5"/>
  <c r="F55" i="5"/>
  <c r="D56" i="5"/>
  <c r="E56" i="5"/>
  <c r="F56" i="5"/>
  <c r="D57" i="5"/>
  <c r="E57" i="5"/>
  <c r="F57" i="5"/>
  <c r="D58" i="5"/>
  <c r="E58" i="5"/>
  <c r="F58" i="5"/>
  <c r="D59" i="5"/>
  <c r="E59" i="5"/>
  <c r="F59" i="5"/>
  <c r="D60" i="5"/>
  <c r="E60" i="5"/>
  <c r="F60" i="5"/>
  <c r="D61" i="5"/>
  <c r="E61" i="5"/>
  <c r="F61" i="5"/>
  <c r="D62" i="5"/>
  <c r="E62" i="5"/>
  <c r="F62" i="5"/>
  <c r="D63" i="5"/>
  <c r="E63" i="5"/>
  <c r="F63" i="5"/>
  <c r="D64" i="5"/>
  <c r="E64" i="5"/>
  <c r="F64" i="5"/>
  <c r="D65" i="5"/>
  <c r="E65" i="5"/>
  <c r="F65" i="5"/>
  <c r="D66" i="5"/>
  <c r="E66" i="5"/>
  <c r="F66" i="5"/>
  <c r="D67" i="5"/>
  <c r="E67" i="5"/>
  <c r="F67" i="5"/>
  <c r="D68" i="5"/>
  <c r="E68" i="5"/>
  <c r="F68" i="5"/>
  <c r="D69" i="5"/>
  <c r="E69" i="5"/>
  <c r="F69" i="5"/>
  <c r="D70" i="5"/>
  <c r="E70" i="5"/>
  <c r="F70" i="5"/>
  <c r="D71" i="5"/>
  <c r="E71" i="5"/>
  <c r="F71" i="5"/>
  <c r="D72" i="5"/>
  <c r="E72" i="5"/>
  <c r="F72" i="5"/>
  <c r="D73" i="5"/>
  <c r="E73" i="5"/>
  <c r="F73" i="5"/>
  <c r="D74" i="5"/>
  <c r="E74" i="5"/>
  <c r="F74" i="5"/>
  <c r="D75" i="5"/>
  <c r="E75" i="5"/>
  <c r="F75" i="5"/>
  <c r="D76" i="5"/>
  <c r="E76" i="5"/>
  <c r="F76" i="5"/>
  <c r="D77" i="5"/>
  <c r="E77" i="5"/>
  <c r="F77" i="5"/>
  <c r="D78" i="5"/>
  <c r="E78" i="5"/>
  <c r="F78" i="5"/>
  <c r="D79" i="5"/>
  <c r="E79" i="5"/>
  <c r="F79" i="5"/>
  <c r="D80" i="5"/>
  <c r="E80" i="5"/>
  <c r="F80" i="5"/>
  <c r="D81" i="5"/>
  <c r="E81" i="5"/>
  <c r="F81" i="5"/>
  <c r="D82" i="5"/>
  <c r="E82" i="5"/>
  <c r="F82" i="5"/>
  <c r="D83" i="5"/>
  <c r="E83" i="5"/>
  <c r="F83" i="5"/>
  <c r="D84" i="5"/>
  <c r="E84" i="5"/>
  <c r="F84" i="5"/>
  <c r="D85" i="5"/>
  <c r="E85" i="5"/>
  <c r="F85" i="5"/>
  <c r="D86" i="5"/>
  <c r="E86" i="5"/>
  <c r="F86" i="5"/>
  <c r="D87" i="5"/>
  <c r="E87" i="5"/>
  <c r="F87" i="5"/>
  <c r="D88" i="5"/>
  <c r="E88" i="5"/>
  <c r="F88" i="5"/>
  <c r="D89" i="5"/>
  <c r="E89" i="5"/>
  <c r="F89" i="5"/>
  <c r="D90" i="5"/>
  <c r="E90" i="5"/>
  <c r="F90" i="5"/>
  <c r="D91" i="5"/>
  <c r="E91" i="5"/>
  <c r="F91" i="5"/>
  <c r="D92" i="5"/>
  <c r="E92" i="5"/>
  <c r="F92" i="5"/>
  <c r="D93" i="5"/>
  <c r="E93" i="5"/>
  <c r="F93" i="5"/>
  <c r="D94" i="5"/>
  <c r="E94" i="5"/>
  <c r="F94" i="5"/>
  <c r="D95" i="5"/>
  <c r="E95" i="5"/>
  <c r="F95" i="5"/>
  <c r="D96" i="5"/>
  <c r="E96" i="5"/>
  <c r="F96" i="5"/>
  <c r="D97" i="5"/>
  <c r="E97" i="5"/>
  <c r="F97" i="5"/>
  <c r="D98" i="5"/>
  <c r="E98" i="5"/>
  <c r="F98" i="5"/>
  <c r="D99" i="5"/>
  <c r="E99" i="5"/>
  <c r="F99" i="5"/>
  <c r="D100" i="5"/>
  <c r="E100" i="5"/>
  <c r="F100" i="5"/>
  <c r="D101" i="5"/>
  <c r="E101" i="5"/>
  <c r="F101" i="5"/>
  <c r="D102" i="5"/>
  <c r="E102" i="5"/>
  <c r="F102" i="5"/>
  <c r="D103" i="5"/>
  <c r="E103" i="5"/>
  <c r="F103" i="5"/>
  <c r="D104" i="5"/>
  <c r="E104" i="5"/>
  <c r="F104" i="5"/>
  <c r="D105" i="5"/>
  <c r="E105" i="5"/>
  <c r="F105" i="5"/>
  <c r="D106" i="5"/>
  <c r="E106" i="5"/>
  <c r="F106" i="5"/>
  <c r="D107" i="5"/>
  <c r="E107" i="5"/>
  <c r="F107" i="5"/>
  <c r="D108" i="5"/>
  <c r="E108" i="5"/>
  <c r="F108" i="5"/>
  <c r="D109" i="5"/>
  <c r="E109" i="5"/>
  <c r="F109" i="5"/>
  <c r="D110" i="5"/>
  <c r="E110" i="5"/>
  <c r="F110" i="5"/>
  <c r="D111" i="5"/>
  <c r="E111" i="5"/>
  <c r="F111" i="5"/>
  <c r="D112" i="5"/>
  <c r="E112" i="5"/>
  <c r="F112" i="5"/>
  <c r="D113" i="5"/>
  <c r="E113" i="5"/>
  <c r="F113" i="5"/>
  <c r="D114" i="5"/>
  <c r="E114" i="5"/>
  <c r="F114" i="5"/>
  <c r="D115" i="5"/>
  <c r="E115" i="5"/>
  <c r="F115" i="5"/>
  <c r="D116" i="5"/>
  <c r="E116" i="5"/>
  <c r="F116" i="5"/>
  <c r="D117" i="5"/>
  <c r="E117" i="5"/>
  <c r="F117" i="5"/>
  <c r="D118" i="5"/>
  <c r="E118" i="5"/>
  <c r="F118" i="5"/>
  <c r="D119" i="5"/>
  <c r="E119" i="5"/>
  <c r="F119" i="5"/>
  <c r="D120" i="5"/>
  <c r="E120" i="5"/>
  <c r="F120" i="5"/>
  <c r="D121" i="5"/>
  <c r="E121" i="5"/>
  <c r="F121" i="5"/>
  <c r="D122" i="5"/>
  <c r="E122" i="5"/>
  <c r="F122" i="5"/>
  <c r="D123" i="5"/>
  <c r="E123" i="5"/>
  <c r="F123" i="5"/>
  <c r="D124" i="5"/>
  <c r="E124" i="5"/>
  <c r="F124" i="5"/>
  <c r="D125" i="5"/>
  <c r="E125" i="5"/>
  <c r="F125" i="5"/>
  <c r="D126" i="5"/>
  <c r="E126" i="5"/>
  <c r="F126" i="5"/>
  <c r="D127" i="5"/>
  <c r="E127" i="5"/>
  <c r="F127" i="5"/>
  <c r="D128" i="5"/>
  <c r="E128" i="5"/>
  <c r="F128" i="5"/>
  <c r="D129" i="5"/>
  <c r="E129" i="5"/>
  <c r="F129" i="5"/>
  <c r="D130" i="5"/>
  <c r="E130" i="5"/>
  <c r="F130" i="5"/>
  <c r="D131" i="5"/>
  <c r="E131" i="5"/>
  <c r="F131" i="5"/>
  <c r="D132" i="5"/>
  <c r="E132" i="5"/>
  <c r="F132" i="5"/>
  <c r="D133" i="5"/>
  <c r="E133" i="5"/>
  <c r="F133" i="5"/>
  <c r="D134" i="5"/>
  <c r="E134" i="5"/>
  <c r="F134" i="5"/>
  <c r="D135" i="5"/>
  <c r="E135" i="5"/>
  <c r="F135" i="5"/>
  <c r="D136" i="5"/>
  <c r="E136" i="5"/>
  <c r="F136" i="5"/>
  <c r="D137" i="5"/>
  <c r="E137" i="5"/>
  <c r="F137" i="5"/>
  <c r="D138" i="5"/>
  <c r="E138" i="5"/>
  <c r="F138" i="5"/>
  <c r="D139" i="5"/>
  <c r="E139" i="5"/>
  <c r="F139" i="5"/>
  <c r="D140" i="5"/>
  <c r="E140" i="5"/>
  <c r="F140" i="5"/>
  <c r="D141" i="5"/>
  <c r="E141" i="5"/>
  <c r="F141" i="5"/>
  <c r="D142" i="5"/>
  <c r="E142" i="5"/>
  <c r="F142" i="5"/>
  <c r="D143" i="5"/>
  <c r="E143" i="5"/>
  <c r="F143" i="5"/>
  <c r="D144" i="5"/>
  <c r="E144" i="5"/>
  <c r="F144" i="5"/>
  <c r="D145" i="5"/>
  <c r="E145" i="5"/>
  <c r="F145" i="5"/>
  <c r="D146" i="5"/>
  <c r="E146" i="5"/>
  <c r="F146" i="5"/>
  <c r="D147" i="5"/>
  <c r="E147" i="5"/>
  <c r="F147" i="5"/>
  <c r="D148" i="5"/>
  <c r="E148" i="5"/>
  <c r="F148" i="5"/>
  <c r="D149" i="5"/>
  <c r="E149" i="5"/>
  <c r="F149" i="5"/>
  <c r="D150" i="5"/>
  <c r="E150" i="5"/>
  <c r="F150" i="5"/>
  <c r="D151" i="5"/>
  <c r="E151" i="5"/>
  <c r="F151" i="5"/>
  <c r="D152" i="5"/>
  <c r="E152" i="5"/>
  <c r="F152" i="5"/>
  <c r="D153" i="5"/>
  <c r="E153" i="5"/>
  <c r="F153" i="5"/>
  <c r="D154" i="5"/>
  <c r="E154" i="5"/>
  <c r="F154" i="5"/>
  <c r="D155" i="5"/>
  <c r="E155" i="5"/>
  <c r="F155" i="5"/>
  <c r="D156" i="5"/>
  <c r="E156" i="5"/>
  <c r="F156" i="5"/>
  <c r="D157" i="5"/>
  <c r="E157" i="5"/>
  <c r="F157" i="5"/>
  <c r="D158" i="5"/>
  <c r="E158" i="5"/>
  <c r="F158" i="5"/>
  <c r="D159" i="5"/>
  <c r="E159" i="5"/>
  <c r="F159" i="5"/>
  <c r="D160" i="5"/>
  <c r="E160" i="5"/>
  <c r="F160" i="5"/>
  <c r="D161" i="5"/>
  <c r="E161" i="5"/>
  <c r="F161" i="5"/>
  <c r="D162" i="5"/>
  <c r="E162" i="5"/>
  <c r="F162" i="5"/>
  <c r="D163" i="5"/>
  <c r="E163" i="5"/>
  <c r="F163" i="5"/>
  <c r="D164" i="5"/>
  <c r="E164" i="5"/>
  <c r="F164" i="5"/>
  <c r="D165" i="5"/>
  <c r="E165" i="5"/>
  <c r="F165" i="5"/>
  <c r="D166" i="5"/>
  <c r="E166" i="5"/>
  <c r="F166" i="5"/>
  <c r="D167" i="5"/>
  <c r="E167" i="5"/>
  <c r="F167" i="5"/>
  <c r="D168" i="5"/>
  <c r="E168" i="5"/>
  <c r="F168" i="5"/>
  <c r="D169" i="5"/>
  <c r="E169" i="5"/>
  <c r="F169" i="5"/>
  <c r="D170" i="5"/>
  <c r="E170" i="5"/>
  <c r="F170" i="5"/>
  <c r="D171" i="5"/>
  <c r="E171" i="5"/>
  <c r="F171" i="5"/>
  <c r="D172" i="5"/>
  <c r="E172" i="5"/>
  <c r="F172" i="5"/>
  <c r="D173" i="5"/>
  <c r="E173" i="5"/>
  <c r="F173" i="5"/>
  <c r="D174" i="5"/>
  <c r="E174" i="5"/>
  <c r="F174" i="5"/>
  <c r="D175" i="5"/>
  <c r="E175" i="5"/>
  <c r="F175" i="5"/>
  <c r="D176" i="5"/>
  <c r="E176" i="5"/>
  <c r="F176" i="5"/>
  <c r="D177" i="5"/>
  <c r="E177" i="5"/>
  <c r="F177" i="5"/>
  <c r="D178" i="5"/>
  <c r="E178" i="5"/>
  <c r="F178" i="5"/>
  <c r="D179" i="5"/>
  <c r="E179" i="5"/>
  <c r="F179" i="5"/>
  <c r="D180" i="5"/>
  <c r="E180" i="5"/>
  <c r="F180" i="5"/>
  <c r="D181" i="5"/>
  <c r="E181" i="5"/>
  <c r="F181" i="5"/>
  <c r="D182" i="5"/>
  <c r="E182" i="5"/>
  <c r="F182" i="5"/>
  <c r="D183" i="5"/>
  <c r="E183" i="5"/>
  <c r="F183" i="5"/>
  <c r="D184" i="5"/>
  <c r="E184" i="5"/>
  <c r="F184" i="5"/>
  <c r="D185" i="5"/>
  <c r="E185" i="5"/>
  <c r="F185" i="5"/>
  <c r="D186" i="5"/>
  <c r="E186" i="5"/>
  <c r="F186" i="5"/>
  <c r="D187" i="5"/>
  <c r="E187" i="5"/>
  <c r="F187" i="5"/>
  <c r="D188" i="5"/>
  <c r="E188" i="5"/>
  <c r="F188" i="5"/>
  <c r="D189" i="5"/>
  <c r="E189" i="5"/>
  <c r="F189" i="5"/>
  <c r="D190" i="5"/>
  <c r="E190" i="5"/>
  <c r="F190" i="5"/>
  <c r="D191" i="5"/>
  <c r="E191" i="5"/>
  <c r="F191" i="5"/>
  <c r="D192" i="5"/>
  <c r="E192" i="5"/>
  <c r="F192" i="5"/>
  <c r="D193" i="5"/>
  <c r="E193" i="5"/>
  <c r="F193" i="5"/>
  <c r="D194" i="5"/>
  <c r="E194" i="5"/>
  <c r="F194" i="5"/>
  <c r="D195" i="5"/>
  <c r="E195" i="5"/>
  <c r="F195" i="5"/>
  <c r="D196" i="5"/>
  <c r="E196" i="5"/>
  <c r="F196" i="5"/>
  <c r="D197" i="5"/>
  <c r="E197" i="5"/>
  <c r="F197" i="5"/>
  <c r="D198" i="5"/>
  <c r="E198" i="5"/>
  <c r="F198" i="5"/>
  <c r="D199" i="5"/>
  <c r="E199" i="5"/>
  <c r="F199" i="5"/>
  <c r="D200" i="5"/>
  <c r="E200" i="5"/>
  <c r="F200" i="5"/>
  <c r="D201" i="5"/>
  <c r="E201" i="5"/>
  <c r="F201" i="5"/>
  <c r="D202" i="5"/>
  <c r="E202" i="5"/>
  <c r="F202" i="5"/>
  <c r="D203" i="5"/>
  <c r="E203" i="5"/>
  <c r="F203" i="5"/>
  <c r="D204" i="5"/>
  <c r="E204" i="5"/>
  <c r="F204" i="5"/>
  <c r="D205" i="5"/>
  <c r="E205" i="5"/>
  <c r="F205" i="5"/>
  <c r="D206" i="5"/>
  <c r="E206" i="5"/>
  <c r="F206" i="5"/>
  <c r="D207" i="5"/>
  <c r="E207" i="5"/>
  <c r="F207" i="5"/>
  <c r="D208" i="5"/>
  <c r="E208" i="5"/>
  <c r="F208" i="5"/>
  <c r="D209" i="5"/>
  <c r="E209" i="5"/>
  <c r="F209" i="5"/>
  <c r="D210" i="5"/>
  <c r="E210" i="5"/>
  <c r="F210" i="5"/>
  <c r="D211" i="5"/>
  <c r="E211" i="5"/>
  <c r="F211" i="5"/>
  <c r="D212" i="5"/>
  <c r="E212" i="5"/>
  <c r="F212" i="5"/>
  <c r="D213" i="5"/>
  <c r="E213" i="5"/>
  <c r="F213" i="5"/>
  <c r="D214" i="5"/>
  <c r="E214" i="5"/>
  <c r="F214" i="5"/>
  <c r="D215" i="5"/>
  <c r="E215" i="5"/>
  <c r="F215" i="5"/>
  <c r="D216" i="5"/>
  <c r="E216" i="5"/>
  <c r="F216" i="5"/>
  <c r="D217" i="5"/>
  <c r="E217" i="5"/>
  <c r="F217" i="5"/>
  <c r="D218" i="5"/>
  <c r="E218" i="5"/>
  <c r="F218" i="5"/>
  <c r="D219" i="5"/>
  <c r="E219" i="5"/>
  <c r="F219" i="5"/>
  <c r="D220" i="5"/>
  <c r="E220" i="5"/>
  <c r="F220" i="5"/>
  <c r="D221" i="5"/>
  <c r="E221" i="5"/>
  <c r="F221" i="5"/>
  <c r="D222" i="5"/>
  <c r="E222" i="5"/>
  <c r="F222" i="5"/>
  <c r="D223" i="5"/>
  <c r="E223" i="5"/>
  <c r="F223" i="5"/>
  <c r="D224" i="5"/>
  <c r="E224" i="5"/>
  <c r="F224" i="5"/>
  <c r="D225" i="5"/>
  <c r="E225" i="5"/>
  <c r="F225" i="5"/>
  <c r="D226" i="5"/>
  <c r="E226" i="5"/>
  <c r="F226" i="5"/>
  <c r="D227" i="5"/>
  <c r="E227" i="5"/>
  <c r="F227" i="5"/>
  <c r="D228" i="5"/>
  <c r="E228" i="5"/>
  <c r="F228" i="5"/>
  <c r="D229" i="5"/>
  <c r="E229" i="5"/>
  <c r="F229" i="5"/>
  <c r="D230" i="5"/>
  <c r="E230" i="5"/>
  <c r="F230" i="5"/>
  <c r="D231" i="5"/>
  <c r="E231" i="5"/>
  <c r="F231" i="5"/>
  <c r="D232" i="5"/>
  <c r="E232" i="5"/>
  <c r="F232" i="5"/>
  <c r="D233" i="5"/>
  <c r="E233" i="5"/>
  <c r="F233" i="5"/>
  <c r="D234" i="5"/>
  <c r="E234" i="5"/>
  <c r="F234" i="5"/>
  <c r="D235" i="5"/>
  <c r="E235" i="5"/>
  <c r="F235" i="5"/>
  <c r="D236" i="5"/>
  <c r="E236" i="5"/>
  <c r="F236" i="5"/>
  <c r="D237" i="5"/>
  <c r="E237" i="5"/>
  <c r="F237" i="5"/>
  <c r="D238" i="5"/>
  <c r="E238" i="5"/>
  <c r="F238" i="5"/>
  <c r="D239" i="5"/>
  <c r="E239" i="5"/>
  <c r="F239" i="5"/>
  <c r="D240" i="5"/>
  <c r="E240" i="5"/>
  <c r="F240" i="5"/>
  <c r="D241" i="5"/>
  <c r="E241" i="5"/>
  <c r="F241" i="5"/>
  <c r="D242" i="5"/>
  <c r="E242" i="5"/>
  <c r="F242" i="5"/>
  <c r="D243" i="5"/>
  <c r="E243" i="5"/>
  <c r="F243" i="5"/>
  <c r="D244" i="5"/>
  <c r="E244" i="5"/>
  <c r="F244" i="5"/>
  <c r="D245" i="5"/>
  <c r="E245" i="5"/>
  <c r="F245" i="5"/>
  <c r="D246" i="5"/>
  <c r="E246" i="5"/>
  <c r="F246" i="5"/>
  <c r="D247" i="5"/>
  <c r="E247" i="5"/>
  <c r="F247" i="5"/>
  <c r="D248" i="5"/>
  <c r="E248" i="5"/>
  <c r="F248" i="5"/>
  <c r="D249" i="5"/>
  <c r="E249" i="5"/>
  <c r="F249" i="5"/>
  <c r="D250" i="5"/>
  <c r="E250" i="5"/>
  <c r="F250" i="5"/>
  <c r="D251" i="5"/>
  <c r="E251" i="5"/>
  <c r="F251" i="5"/>
  <c r="D252" i="5"/>
  <c r="E252" i="5"/>
  <c r="F252" i="5"/>
  <c r="D253" i="5"/>
  <c r="E253" i="5"/>
  <c r="F253" i="5"/>
  <c r="D254" i="5"/>
  <c r="E254" i="5"/>
  <c r="F254" i="5"/>
  <c r="D255" i="5"/>
  <c r="E255" i="5"/>
  <c r="F255" i="5"/>
  <c r="D256" i="5"/>
  <c r="E256" i="5"/>
  <c r="F256" i="5"/>
  <c r="D257" i="5"/>
  <c r="E257" i="5"/>
  <c r="F257" i="5"/>
  <c r="D258" i="5"/>
  <c r="E258" i="5"/>
  <c r="F258" i="5"/>
  <c r="D259" i="5"/>
  <c r="E259" i="5"/>
  <c r="F259" i="5"/>
  <c r="D260" i="5"/>
  <c r="E260" i="5"/>
  <c r="F260" i="5"/>
  <c r="D261" i="5"/>
  <c r="E261" i="5"/>
  <c r="F261" i="5"/>
  <c r="D262" i="5"/>
  <c r="E262" i="5"/>
  <c r="F262" i="5"/>
  <c r="D263" i="5"/>
  <c r="E263" i="5"/>
  <c r="F263" i="5"/>
  <c r="D264" i="5"/>
  <c r="E264" i="5"/>
  <c r="F264" i="5"/>
  <c r="D265" i="5"/>
  <c r="E265" i="5"/>
  <c r="F265" i="5"/>
  <c r="D266" i="5"/>
  <c r="E266" i="5"/>
  <c r="F266" i="5"/>
  <c r="D267" i="5"/>
  <c r="E267" i="5"/>
  <c r="F267" i="5"/>
  <c r="D268" i="5"/>
  <c r="E268" i="5"/>
  <c r="F268" i="5"/>
  <c r="D269" i="5"/>
  <c r="E269" i="5"/>
  <c r="F269" i="5"/>
  <c r="D270" i="5"/>
  <c r="E270" i="5"/>
  <c r="F270" i="5"/>
  <c r="D271" i="5"/>
  <c r="E271" i="5"/>
  <c r="F271" i="5"/>
  <c r="D272" i="5"/>
  <c r="E272" i="5"/>
  <c r="F272" i="5"/>
  <c r="D273" i="5"/>
  <c r="E273" i="5"/>
  <c r="F273" i="5"/>
  <c r="D274" i="5"/>
  <c r="E274" i="5"/>
  <c r="F274" i="5"/>
  <c r="D275" i="5"/>
  <c r="E275" i="5"/>
  <c r="F275" i="5"/>
  <c r="D276" i="5"/>
  <c r="E276" i="5"/>
  <c r="F276" i="5"/>
  <c r="D277" i="5"/>
  <c r="E277" i="5"/>
  <c r="F277" i="5"/>
  <c r="D278" i="5"/>
  <c r="E278" i="5"/>
  <c r="F278" i="5"/>
  <c r="D279" i="5"/>
  <c r="E279" i="5"/>
  <c r="F279" i="5"/>
  <c r="D280" i="5"/>
  <c r="E280" i="5"/>
  <c r="F280" i="5"/>
  <c r="D281" i="5"/>
  <c r="E281" i="5"/>
  <c r="F281" i="5"/>
  <c r="D282" i="5"/>
  <c r="E282" i="5"/>
  <c r="F282" i="5"/>
  <c r="D283" i="5"/>
  <c r="E283" i="5"/>
  <c r="F283" i="5"/>
  <c r="D284" i="5"/>
  <c r="E284" i="5"/>
  <c r="F284" i="5"/>
  <c r="D285" i="5"/>
  <c r="E285" i="5"/>
  <c r="F285" i="5"/>
  <c r="D286" i="5"/>
  <c r="E286" i="5"/>
  <c r="F286" i="5"/>
  <c r="D287" i="5"/>
  <c r="E287" i="5"/>
  <c r="F287" i="5"/>
  <c r="D288" i="5"/>
  <c r="E288" i="5"/>
  <c r="F288" i="5"/>
  <c r="D289" i="5"/>
  <c r="E289" i="5"/>
  <c r="F289" i="5"/>
  <c r="D290" i="5"/>
  <c r="E290" i="5"/>
  <c r="F290" i="5"/>
  <c r="D291" i="5"/>
  <c r="E291" i="5"/>
  <c r="F291" i="5"/>
  <c r="D292" i="5"/>
  <c r="E292" i="5"/>
  <c r="F292" i="5"/>
  <c r="D293" i="5"/>
  <c r="E293" i="5"/>
  <c r="F293" i="5"/>
  <c r="D294" i="5"/>
  <c r="E294" i="5"/>
  <c r="F294" i="5"/>
  <c r="D295" i="5"/>
  <c r="E295" i="5"/>
  <c r="F295" i="5"/>
  <c r="D296" i="5"/>
  <c r="E296" i="5"/>
  <c r="F296" i="5"/>
  <c r="D297" i="5"/>
  <c r="E297" i="5"/>
  <c r="F297" i="5"/>
  <c r="D298" i="5"/>
  <c r="E298" i="5"/>
  <c r="F298" i="5"/>
  <c r="D299" i="5"/>
  <c r="E299" i="5"/>
  <c r="F299" i="5"/>
  <c r="D300" i="5"/>
  <c r="E300" i="5"/>
  <c r="F300" i="5"/>
  <c r="D301" i="5"/>
  <c r="E301" i="5"/>
  <c r="F301" i="5"/>
  <c r="D302" i="5"/>
  <c r="E302" i="5"/>
  <c r="F302" i="5"/>
  <c r="D303" i="5"/>
  <c r="E303" i="5"/>
  <c r="F303" i="5"/>
  <c r="D304" i="5"/>
  <c r="E304" i="5"/>
  <c r="F304" i="5"/>
  <c r="D305" i="5"/>
  <c r="E305" i="5"/>
  <c r="F305" i="5"/>
  <c r="D306" i="5"/>
  <c r="E306" i="5"/>
  <c r="F306" i="5"/>
  <c r="D307" i="5"/>
  <c r="E307" i="5"/>
  <c r="F307" i="5"/>
  <c r="D308" i="5"/>
  <c r="E308" i="5"/>
  <c r="F308" i="5"/>
  <c r="D309" i="5"/>
  <c r="E309" i="5"/>
  <c r="F309" i="5"/>
  <c r="D310" i="5"/>
  <c r="E310" i="5"/>
  <c r="F310" i="5"/>
  <c r="D311" i="5"/>
  <c r="E311" i="5"/>
  <c r="F311" i="5"/>
  <c r="D312" i="5"/>
  <c r="E312" i="5"/>
  <c r="F312" i="5"/>
  <c r="D313" i="5"/>
  <c r="E313" i="5"/>
  <c r="F313" i="5"/>
  <c r="D314" i="5"/>
  <c r="E314" i="5"/>
  <c r="F314" i="5"/>
  <c r="D315" i="5"/>
  <c r="E315" i="5"/>
  <c r="F315" i="5"/>
  <c r="D316" i="5"/>
  <c r="E316" i="5"/>
  <c r="F316" i="5"/>
  <c r="D317" i="5"/>
  <c r="E317" i="5"/>
  <c r="F317" i="5"/>
  <c r="D318" i="5"/>
  <c r="E318" i="5"/>
  <c r="F318" i="5"/>
  <c r="D319" i="5"/>
  <c r="E319" i="5"/>
  <c r="F319" i="5"/>
  <c r="D320" i="5"/>
  <c r="E320" i="5"/>
  <c r="F320" i="5"/>
  <c r="D321" i="5"/>
  <c r="E321" i="5"/>
  <c r="F321" i="5"/>
  <c r="D322" i="5"/>
  <c r="E322" i="5"/>
  <c r="F322" i="5"/>
  <c r="D323" i="5"/>
  <c r="E323" i="5"/>
  <c r="F323" i="5"/>
  <c r="D324" i="5"/>
  <c r="E324" i="5"/>
  <c r="F324" i="5"/>
  <c r="D325" i="5"/>
  <c r="E325" i="5"/>
  <c r="F325" i="5"/>
  <c r="D326" i="5"/>
  <c r="E326" i="5"/>
  <c r="F326" i="5"/>
  <c r="D327" i="5"/>
  <c r="E327" i="5"/>
  <c r="F327" i="5"/>
  <c r="D328" i="5"/>
  <c r="E328" i="5"/>
  <c r="F328" i="5"/>
  <c r="D329" i="5"/>
  <c r="E329" i="5"/>
  <c r="F329" i="5"/>
  <c r="D330" i="5"/>
  <c r="E330" i="5"/>
  <c r="F330" i="5"/>
  <c r="D331" i="5"/>
  <c r="E331" i="5"/>
  <c r="F331" i="5"/>
  <c r="D332" i="5"/>
  <c r="E332" i="5"/>
  <c r="F332" i="5"/>
  <c r="D333" i="5"/>
  <c r="E333" i="5"/>
  <c r="F333" i="5"/>
  <c r="D334" i="5"/>
  <c r="E334" i="5"/>
  <c r="F334" i="5"/>
  <c r="D335" i="5"/>
  <c r="E335" i="5"/>
  <c r="F335" i="5"/>
  <c r="D336" i="5"/>
  <c r="E336" i="5"/>
  <c r="F336" i="5"/>
  <c r="D337" i="5"/>
  <c r="E337" i="5"/>
  <c r="F337" i="5"/>
  <c r="D338" i="5"/>
  <c r="E338" i="5"/>
  <c r="F338" i="5"/>
  <c r="D339" i="5"/>
  <c r="E339" i="5"/>
  <c r="F339" i="5"/>
  <c r="D340" i="5"/>
  <c r="E340" i="5"/>
  <c r="F340" i="5"/>
  <c r="D341" i="5"/>
  <c r="E341" i="5"/>
  <c r="F341" i="5"/>
  <c r="D342" i="5"/>
  <c r="E342" i="5"/>
  <c r="F342" i="5"/>
  <c r="D343" i="5"/>
  <c r="E343" i="5"/>
  <c r="F343" i="5"/>
  <c r="D344" i="5"/>
  <c r="E344" i="5"/>
  <c r="F344" i="5"/>
  <c r="D345" i="5"/>
  <c r="E345" i="5"/>
  <c r="F345" i="5"/>
  <c r="D346" i="5"/>
  <c r="E346" i="5"/>
  <c r="F346" i="5"/>
  <c r="D347" i="5"/>
  <c r="E347" i="5"/>
  <c r="F347" i="5"/>
  <c r="D348" i="5"/>
  <c r="E348" i="5"/>
  <c r="F348" i="5"/>
  <c r="D349" i="5"/>
  <c r="E349" i="5"/>
  <c r="F349" i="5"/>
  <c r="D350" i="5"/>
  <c r="E350" i="5"/>
  <c r="F350" i="5"/>
  <c r="D351" i="5"/>
  <c r="E351" i="5"/>
  <c r="F351" i="5"/>
  <c r="D352" i="5"/>
  <c r="E352" i="5"/>
  <c r="F352" i="5"/>
  <c r="D353" i="5"/>
  <c r="E353" i="5"/>
  <c r="F353" i="5"/>
  <c r="D354" i="5"/>
  <c r="E354" i="5"/>
  <c r="F354" i="5"/>
  <c r="D355" i="5"/>
  <c r="E355" i="5"/>
  <c r="F355" i="5"/>
  <c r="D356" i="5"/>
  <c r="E356" i="5"/>
  <c r="F356" i="5"/>
  <c r="D357" i="5"/>
  <c r="E357" i="5"/>
  <c r="F357" i="5"/>
  <c r="D358" i="5"/>
  <c r="E358" i="5"/>
  <c r="F358" i="5"/>
  <c r="D359" i="5"/>
  <c r="E359" i="5"/>
  <c r="F359" i="5"/>
  <c r="D360" i="5"/>
  <c r="E360" i="5"/>
  <c r="F360" i="5"/>
  <c r="D361" i="5"/>
  <c r="E361" i="5"/>
  <c r="F361" i="5"/>
  <c r="D362" i="5"/>
  <c r="E362" i="5"/>
  <c r="F362" i="5"/>
  <c r="D363" i="5"/>
  <c r="E363" i="5"/>
  <c r="F363" i="5"/>
  <c r="D364" i="5"/>
  <c r="E364" i="5"/>
  <c r="F364" i="5"/>
  <c r="D365" i="5"/>
  <c r="E365" i="5"/>
  <c r="F365" i="5"/>
  <c r="D366" i="5"/>
  <c r="E366" i="5"/>
  <c r="F366" i="5"/>
  <c r="D367" i="5"/>
  <c r="E367" i="5"/>
  <c r="F367" i="5"/>
  <c r="D368" i="5"/>
  <c r="E368" i="5"/>
  <c r="F368" i="5"/>
  <c r="D369" i="5"/>
  <c r="E369" i="5"/>
  <c r="F369" i="5"/>
  <c r="D370" i="5"/>
  <c r="E370" i="5"/>
  <c r="F370" i="5"/>
  <c r="D371" i="5"/>
  <c r="E371" i="5"/>
  <c r="F371" i="5"/>
  <c r="D372" i="5"/>
  <c r="E372" i="5"/>
  <c r="F372" i="5"/>
  <c r="D373" i="5"/>
  <c r="E373" i="5"/>
  <c r="F373" i="5"/>
  <c r="D374" i="5"/>
  <c r="E374" i="5"/>
  <c r="F374" i="5"/>
  <c r="D375" i="5"/>
  <c r="E375" i="5"/>
  <c r="F375" i="5"/>
  <c r="D376" i="5"/>
  <c r="E376" i="5"/>
  <c r="F376" i="5"/>
  <c r="D377" i="5"/>
  <c r="E377" i="5"/>
  <c r="F377" i="5"/>
  <c r="D378" i="5"/>
  <c r="E378" i="5"/>
  <c r="F378" i="5"/>
  <c r="D379" i="5"/>
  <c r="E379" i="5"/>
  <c r="F379" i="5"/>
  <c r="D380" i="5"/>
  <c r="E380" i="5"/>
  <c r="F380" i="5"/>
  <c r="D381" i="5"/>
  <c r="E381" i="5"/>
  <c r="F381" i="5"/>
  <c r="D382" i="5"/>
  <c r="E382" i="5"/>
  <c r="F382" i="5"/>
  <c r="D383" i="5"/>
  <c r="E383" i="5"/>
  <c r="F383" i="5"/>
  <c r="D384" i="5"/>
  <c r="E384" i="5"/>
  <c r="F384" i="5"/>
  <c r="D385" i="5"/>
  <c r="E385" i="5"/>
  <c r="F385" i="5"/>
  <c r="D386" i="5"/>
  <c r="E386" i="5"/>
  <c r="F386" i="5"/>
  <c r="D387" i="5"/>
  <c r="E387" i="5"/>
  <c r="F387" i="5"/>
  <c r="D388" i="5"/>
  <c r="E388" i="5"/>
  <c r="F388" i="5"/>
  <c r="D389" i="5"/>
  <c r="E389" i="5"/>
  <c r="F389" i="5"/>
  <c r="D390" i="5"/>
  <c r="E390" i="5"/>
  <c r="F390" i="5"/>
  <c r="D391" i="5"/>
  <c r="E391" i="5"/>
  <c r="F391" i="5"/>
  <c r="D392" i="5"/>
  <c r="E392" i="5"/>
  <c r="F392" i="5"/>
  <c r="D393" i="5"/>
  <c r="E393" i="5"/>
  <c r="F393" i="5"/>
  <c r="D394" i="5"/>
  <c r="E394" i="5"/>
  <c r="F394" i="5"/>
  <c r="D395" i="5"/>
  <c r="E395" i="5"/>
  <c r="F395" i="5"/>
  <c r="D396" i="5"/>
  <c r="E396" i="5"/>
  <c r="F396" i="5"/>
  <c r="D397" i="5"/>
  <c r="E397" i="5"/>
  <c r="F397" i="5"/>
  <c r="D398" i="5"/>
  <c r="E398" i="5"/>
  <c r="F398" i="5"/>
  <c r="D399" i="5"/>
  <c r="E399" i="5"/>
  <c r="F399" i="5"/>
  <c r="D400" i="5"/>
  <c r="E400" i="5"/>
  <c r="F400" i="5"/>
  <c r="D401" i="5"/>
  <c r="E401" i="5"/>
  <c r="F401" i="5"/>
  <c r="D402" i="5"/>
  <c r="E402" i="5"/>
  <c r="F402" i="5"/>
  <c r="D403" i="5"/>
  <c r="E403" i="5"/>
  <c r="F403" i="5"/>
  <c r="D404" i="5"/>
  <c r="E404" i="5"/>
  <c r="F404" i="5"/>
  <c r="D405" i="5"/>
  <c r="E405" i="5"/>
  <c r="F405" i="5"/>
  <c r="D406" i="5"/>
  <c r="E406" i="5"/>
  <c r="F406" i="5"/>
  <c r="D407" i="5"/>
  <c r="E407" i="5"/>
  <c r="F407" i="5"/>
  <c r="D408" i="5"/>
  <c r="E408" i="5"/>
  <c r="F408" i="5"/>
  <c r="D409" i="5"/>
  <c r="E409" i="5"/>
  <c r="F409" i="5"/>
  <c r="D410" i="5"/>
  <c r="E410" i="5"/>
  <c r="F410" i="5"/>
  <c r="D411" i="5"/>
  <c r="E411" i="5"/>
  <c r="F411" i="5"/>
  <c r="D412" i="5"/>
  <c r="E412" i="5"/>
  <c r="F412" i="5"/>
  <c r="D413" i="5"/>
  <c r="E413" i="5"/>
  <c r="F413" i="5"/>
  <c r="D414" i="5"/>
  <c r="E414" i="5"/>
  <c r="F414" i="5"/>
  <c r="D415" i="5"/>
  <c r="E415" i="5"/>
  <c r="F415" i="5"/>
  <c r="D416" i="5"/>
  <c r="E416" i="5"/>
  <c r="F416" i="5"/>
  <c r="D417" i="5"/>
  <c r="E417" i="5"/>
  <c r="F417" i="5"/>
  <c r="D418" i="5"/>
  <c r="E418" i="5"/>
  <c r="F418" i="5"/>
  <c r="D419" i="5"/>
  <c r="E419" i="5"/>
  <c r="F419" i="5"/>
  <c r="D420" i="5"/>
  <c r="E420" i="5"/>
  <c r="F420" i="5"/>
  <c r="D421" i="5"/>
  <c r="E421" i="5"/>
  <c r="F421" i="5"/>
  <c r="D422" i="5"/>
  <c r="E422" i="5"/>
  <c r="F422" i="5"/>
  <c r="D423" i="5"/>
  <c r="E423" i="5"/>
  <c r="F423" i="5"/>
  <c r="D424" i="5"/>
  <c r="E424" i="5"/>
  <c r="F424" i="5"/>
  <c r="D425" i="5"/>
  <c r="E425" i="5"/>
  <c r="F425" i="5"/>
  <c r="D426" i="5"/>
  <c r="E426" i="5"/>
  <c r="F426" i="5"/>
  <c r="D427" i="5"/>
  <c r="E427" i="5"/>
  <c r="F427" i="5"/>
  <c r="D428" i="5"/>
  <c r="E428" i="5"/>
  <c r="F428" i="5"/>
  <c r="D429" i="5"/>
  <c r="E429" i="5"/>
  <c r="F429" i="5"/>
  <c r="D430" i="5"/>
  <c r="E430" i="5"/>
  <c r="F430" i="5"/>
  <c r="D431" i="5"/>
  <c r="E431" i="5"/>
  <c r="F431" i="5"/>
  <c r="D432" i="5"/>
  <c r="E432" i="5"/>
  <c r="F432" i="5"/>
  <c r="D433" i="5"/>
  <c r="E433" i="5"/>
  <c r="F433" i="5"/>
  <c r="D434" i="5"/>
  <c r="E434" i="5"/>
  <c r="F434" i="5"/>
  <c r="D435" i="5"/>
  <c r="E435" i="5"/>
  <c r="F435" i="5"/>
  <c r="D436" i="5"/>
  <c r="E436" i="5"/>
  <c r="F436" i="5"/>
  <c r="D437" i="5"/>
  <c r="E437" i="5"/>
  <c r="F437" i="5"/>
  <c r="D438" i="5"/>
  <c r="E438" i="5"/>
  <c r="F438" i="5"/>
  <c r="D439" i="5"/>
  <c r="E439" i="5"/>
  <c r="F439" i="5"/>
  <c r="D440" i="5"/>
  <c r="E440" i="5"/>
  <c r="F440" i="5"/>
  <c r="D441" i="5"/>
  <c r="E441" i="5"/>
  <c r="F441" i="5"/>
  <c r="D442" i="5"/>
  <c r="E442" i="5"/>
  <c r="F442" i="5"/>
  <c r="D443" i="5"/>
  <c r="E443" i="5"/>
  <c r="F443" i="5"/>
  <c r="D444" i="5"/>
  <c r="E444" i="5"/>
  <c r="F444" i="5"/>
  <c r="D445" i="5"/>
  <c r="E445" i="5"/>
  <c r="F445" i="5"/>
  <c r="D446" i="5"/>
  <c r="E446" i="5"/>
  <c r="F446" i="5"/>
  <c r="D447" i="5"/>
  <c r="E447" i="5"/>
  <c r="F447" i="5"/>
  <c r="D448" i="5"/>
  <c r="E448" i="5"/>
  <c r="F448" i="5"/>
  <c r="D449" i="5"/>
  <c r="E449" i="5"/>
  <c r="F449" i="5"/>
  <c r="D450" i="5"/>
  <c r="E450" i="5"/>
  <c r="F450" i="5"/>
  <c r="D451" i="5"/>
  <c r="E451" i="5"/>
  <c r="F451" i="5"/>
  <c r="D452" i="5"/>
  <c r="E452" i="5"/>
  <c r="F452" i="5"/>
  <c r="D453" i="5"/>
  <c r="E453" i="5"/>
  <c r="F453" i="5"/>
  <c r="D454" i="5"/>
  <c r="E454" i="5"/>
  <c r="F454" i="5"/>
  <c r="D455" i="5"/>
  <c r="E455" i="5"/>
  <c r="F455" i="5"/>
  <c r="D456" i="5"/>
  <c r="E456" i="5"/>
  <c r="F456" i="5"/>
  <c r="D457" i="5"/>
  <c r="E457" i="5"/>
  <c r="F457" i="5"/>
  <c r="D458" i="5"/>
  <c r="E458" i="5"/>
  <c r="F458" i="5"/>
  <c r="D459" i="5"/>
  <c r="E459" i="5"/>
  <c r="F459" i="5"/>
  <c r="D460" i="5"/>
  <c r="E460" i="5"/>
  <c r="F460" i="5"/>
  <c r="D461" i="5"/>
  <c r="E461" i="5"/>
  <c r="F461" i="5"/>
  <c r="D462" i="5"/>
  <c r="E462" i="5"/>
  <c r="F462" i="5"/>
  <c r="D463" i="5"/>
  <c r="E463" i="5"/>
  <c r="F463" i="5"/>
  <c r="D464" i="5"/>
  <c r="E464" i="5"/>
  <c r="F464" i="5"/>
  <c r="D465" i="5"/>
  <c r="E465" i="5"/>
  <c r="F465" i="5"/>
  <c r="D466" i="5"/>
  <c r="E466" i="5"/>
  <c r="F466" i="5"/>
  <c r="D467" i="5"/>
  <c r="E467" i="5"/>
  <c r="F467" i="5"/>
  <c r="D468" i="5"/>
  <c r="E468" i="5"/>
  <c r="F468" i="5"/>
  <c r="D469" i="5"/>
  <c r="E469" i="5"/>
  <c r="F469" i="5"/>
  <c r="D470" i="5"/>
  <c r="E470" i="5"/>
  <c r="F470" i="5"/>
  <c r="D471" i="5"/>
  <c r="E471" i="5"/>
  <c r="F471" i="5"/>
  <c r="D472" i="5"/>
  <c r="E472" i="5"/>
  <c r="F472" i="5"/>
  <c r="D473" i="5"/>
  <c r="E473" i="5"/>
  <c r="F473" i="5"/>
  <c r="D474" i="5"/>
  <c r="E474" i="5"/>
  <c r="F474" i="5"/>
  <c r="D475" i="5"/>
  <c r="E475" i="5"/>
  <c r="F475" i="5"/>
  <c r="D476" i="5"/>
  <c r="E476" i="5"/>
  <c r="F476" i="5"/>
  <c r="D477" i="5"/>
  <c r="E477" i="5"/>
  <c r="F477" i="5"/>
  <c r="D478" i="5"/>
  <c r="E478" i="5"/>
  <c r="F478" i="5"/>
  <c r="D479" i="5"/>
  <c r="E479" i="5"/>
  <c r="F479" i="5"/>
  <c r="D480" i="5"/>
  <c r="E480" i="5"/>
  <c r="F480" i="5"/>
  <c r="D481" i="5"/>
  <c r="E481" i="5"/>
  <c r="F481" i="5"/>
  <c r="D482" i="5"/>
  <c r="E482" i="5"/>
  <c r="F482" i="5"/>
  <c r="D483" i="5"/>
  <c r="E483" i="5"/>
  <c r="F483" i="5"/>
  <c r="D484" i="5"/>
  <c r="E484" i="5"/>
  <c r="F484" i="5"/>
  <c r="D485" i="5"/>
  <c r="E485" i="5"/>
  <c r="F485" i="5"/>
  <c r="D486" i="5"/>
  <c r="E486" i="5"/>
  <c r="F486" i="5"/>
  <c r="D487" i="5"/>
  <c r="E487" i="5"/>
  <c r="F487" i="5"/>
  <c r="D488" i="5"/>
  <c r="E488" i="5"/>
  <c r="F488" i="5"/>
  <c r="D489" i="5"/>
  <c r="E489" i="5"/>
  <c r="F489" i="5"/>
  <c r="D490" i="5"/>
  <c r="E490" i="5"/>
  <c r="F490" i="5"/>
  <c r="D491" i="5"/>
  <c r="E491" i="5"/>
  <c r="F491" i="5"/>
  <c r="D492" i="5"/>
  <c r="E492" i="5"/>
  <c r="F492" i="5"/>
  <c r="D493" i="5"/>
  <c r="E493" i="5"/>
  <c r="F493" i="5"/>
  <c r="D494" i="5"/>
  <c r="E494" i="5"/>
  <c r="F494" i="5"/>
  <c r="D495" i="5"/>
  <c r="E495" i="5"/>
  <c r="F495" i="5"/>
  <c r="D496" i="5"/>
  <c r="E496" i="5"/>
  <c r="F496" i="5"/>
  <c r="D497" i="5"/>
  <c r="E497" i="5"/>
  <c r="F497" i="5"/>
  <c r="D498" i="5"/>
  <c r="E498" i="5"/>
  <c r="F498" i="5"/>
  <c r="D499" i="5"/>
  <c r="E499" i="5"/>
  <c r="F499" i="5"/>
  <c r="D500" i="5"/>
  <c r="E500" i="5"/>
  <c r="F500" i="5"/>
  <c r="D501" i="5"/>
  <c r="E501" i="5"/>
  <c r="F501" i="5"/>
  <c r="D502" i="5"/>
  <c r="E502" i="5"/>
  <c r="F502" i="5"/>
  <c r="D503" i="5"/>
  <c r="E503" i="5"/>
  <c r="F503" i="5"/>
  <c r="D504" i="5"/>
  <c r="E504" i="5"/>
  <c r="F504" i="5"/>
  <c r="D505" i="5"/>
  <c r="E505" i="5"/>
  <c r="F505" i="5"/>
  <c r="D506" i="5"/>
  <c r="E506" i="5"/>
  <c r="F506" i="5"/>
  <c r="D507" i="5"/>
  <c r="E507" i="5"/>
  <c r="F507" i="5"/>
  <c r="D508" i="5"/>
  <c r="E508" i="5"/>
  <c r="F508" i="5"/>
  <c r="D509" i="5"/>
  <c r="E509" i="5"/>
  <c r="F509" i="5"/>
  <c r="D510" i="5"/>
  <c r="E510" i="5"/>
  <c r="F510" i="5"/>
  <c r="D511" i="5"/>
  <c r="E511" i="5"/>
  <c r="F511" i="5"/>
  <c r="D512" i="5"/>
  <c r="E512" i="5"/>
  <c r="F512" i="5"/>
  <c r="D513" i="5"/>
  <c r="E513" i="5"/>
  <c r="F513" i="5"/>
  <c r="D514" i="5"/>
  <c r="E514" i="5"/>
  <c r="F514" i="5"/>
  <c r="D515" i="5"/>
  <c r="E515" i="5"/>
  <c r="F515" i="5"/>
  <c r="D516" i="5"/>
  <c r="E516" i="5"/>
  <c r="F516" i="5"/>
  <c r="D517" i="5"/>
  <c r="E517" i="5"/>
  <c r="F517" i="5"/>
  <c r="D518" i="5"/>
  <c r="E518" i="5"/>
  <c r="F518" i="5"/>
  <c r="D519" i="5"/>
  <c r="E519" i="5"/>
  <c r="F519" i="5"/>
  <c r="D520" i="5"/>
  <c r="E520" i="5"/>
  <c r="F520" i="5"/>
  <c r="D521" i="5"/>
  <c r="E521" i="5"/>
  <c r="F521" i="5"/>
  <c r="D522" i="5"/>
  <c r="E522" i="5"/>
  <c r="F522" i="5"/>
  <c r="D523" i="5"/>
  <c r="E523" i="5"/>
  <c r="F523" i="5"/>
  <c r="D524" i="5"/>
  <c r="E524" i="5"/>
  <c r="F524" i="5"/>
  <c r="D525" i="5"/>
  <c r="E525" i="5"/>
  <c r="F525" i="5"/>
  <c r="D526" i="5"/>
  <c r="E526" i="5"/>
  <c r="F526" i="5"/>
  <c r="D527" i="5"/>
  <c r="E527" i="5"/>
  <c r="F527" i="5"/>
  <c r="D528" i="5"/>
  <c r="E528" i="5"/>
  <c r="F528" i="5"/>
  <c r="D529" i="5"/>
  <c r="E529" i="5"/>
  <c r="F529" i="5"/>
  <c r="D530" i="5"/>
  <c r="E530" i="5"/>
  <c r="F530" i="5"/>
  <c r="D531" i="5"/>
  <c r="E531" i="5"/>
  <c r="F531" i="5"/>
  <c r="D532" i="5"/>
  <c r="E532" i="5"/>
  <c r="F532" i="5"/>
  <c r="D533" i="5"/>
  <c r="E533" i="5"/>
  <c r="F533" i="5"/>
  <c r="D534" i="5"/>
  <c r="E534" i="5"/>
  <c r="F534" i="5"/>
  <c r="D535" i="5"/>
  <c r="E535" i="5"/>
  <c r="F535" i="5"/>
  <c r="D536" i="5"/>
  <c r="E536" i="5"/>
  <c r="F536" i="5"/>
  <c r="D537" i="5"/>
  <c r="E537" i="5"/>
  <c r="F537" i="5"/>
  <c r="D538" i="5"/>
  <c r="E538" i="5"/>
  <c r="F538" i="5"/>
  <c r="D539" i="5"/>
  <c r="E539" i="5"/>
  <c r="F539" i="5"/>
  <c r="D540" i="5"/>
  <c r="E540" i="5"/>
  <c r="F540" i="5"/>
  <c r="D541" i="5"/>
  <c r="E541" i="5"/>
  <c r="F541" i="5"/>
  <c r="D542" i="5"/>
  <c r="E542" i="5"/>
  <c r="F542" i="5"/>
  <c r="D543" i="5"/>
  <c r="E543" i="5"/>
  <c r="F543" i="5"/>
  <c r="D544" i="5"/>
  <c r="E544" i="5"/>
  <c r="F544" i="5"/>
  <c r="D545" i="5"/>
  <c r="E545" i="5"/>
  <c r="F545" i="5"/>
  <c r="D546" i="5"/>
  <c r="E546" i="5"/>
  <c r="F546" i="5"/>
  <c r="D547" i="5"/>
  <c r="E547" i="5"/>
  <c r="F547" i="5"/>
  <c r="D548" i="5"/>
  <c r="E548" i="5"/>
  <c r="F548" i="5"/>
  <c r="D549" i="5"/>
  <c r="E549" i="5"/>
  <c r="F549" i="5"/>
  <c r="D550" i="5"/>
  <c r="E550" i="5"/>
  <c r="F550" i="5"/>
  <c r="D551" i="5"/>
  <c r="E551" i="5"/>
  <c r="F551" i="5"/>
  <c r="D552" i="5"/>
  <c r="E552" i="5"/>
  <c r="F552" i="5"/>
  <c r="D553" i="5"/>
  <c r="E553" i="5"/>
  <c r="F553" i="5"/>
  <c r="D554" i="5"/>
  <c r="E554" i="5"/>
  <c r="F554" i="5"/>
  <c r="D555" i="5"/>
  <c r="E555" i="5"/>
  <c r="F555" i="5"/>
  <c r="D556" i="5"/>
  <c r="E556" i="5"/>
  <c r="F556" i="5"/>
  <c r="D557" i="5"/>
  <c r="E557" i="5"/>
  <c r="F557" i="5"/>
  <c r="D558" i="5"/>
  <c r="E558" i="5"/>
  <c r="F558" i="5"/>
  <c r="D559" i="5"/>
  <c r="E559" i="5"/>
  <c r="F559" i="5"/>
  <c r="D560" i="5"/>
  <c r="E560" i="5"/>
  <c r="F560" i="5"/>
  <c r="D561" i="5"/>
  <c r="E561" i="5"/>
  <c r="F561" i="5"/>
  <c r="D562" i="5"/>
  <c r="E562" i="5"/>
  <c r="F562" i="5"/>
  <c r="D563" i="5"/>
  <c r="E563" i="5"/>
  <c r="F563" i="5"/>
  <c r="D564" i="5"/>
  <c r="E564" i="5"/>
  <c r="F564" i="5"/>
  <c r="D565" i="5"/>
  <c r="E565" i="5"/>
  <c r="F565" i="5"/>
  <c r="D566" i="5"/>
  <c r="E566" i="5"/>
  <c r="F566" i="5"/>
  <c r="D567" i="5"/>
  <c r="E567" i="5"/>
  <c r="F567" i="5"/>
  <c r="D568" i="5"/>
  <c r="E568" i="5"/>
  <c r="F568" i="5"/>
  <c r="D569" i="5"/>
  <c r="E569" i="5"/>
  <c r="F569" i="5"/>
  <c r="D570" i="5"/>
  <c r="E570" i="5"/>
  <c r="F570" i="5"/>
  <c r="D571" i="5"/>
  <c r="E571" i="5"/>
  <c r="F571" i="5"/>
  <c r="D572" i="5"/>
  <c r="E572" i="5"/>
  <c r="F572" i="5"/>
  <c r="D573" i="5"/>
  <c r="E573" i="5"/>
  <c r="F573" i="5"/>
  <c r="D574" i="5"/>
  <c r="E574" i="5"/>
  <c r="F574" i="5"/>
  <c r="D575" i="5"/>
  <c r="E575" i="5"/>
  <c r="F575" i="5"/>
  <c r="D576" i="5"/>
  <c r="E576" i="5"/>
  <c r="F576" i="5"/>
  <c r="D577" i="5"/>
  <c r="E577" i="5"/>
  <c r="F577" i="5"/>
  <c r="D578" i="5"/>
  <c r="E578" i="5"/>
  <c r="F578" i="5"/>
  <c r="D579" i="5"/>
  <c r="E579" i="5"/>
  <c r="F579" i="5"/>
  <c r="D580" i="5"/>
  <c r="E580" i="5"/>
  <c r="F580" i="5"/>
  <c r="D581" i="5"/>
  <c r="E581" i="5"/>
  <c r="F581" i="5"/>
  <c r="D582" i="5"/>
  <c r="E582" i="5"/>
  <c r="F582" i="5"/>
  <c r="D583" i="5"/>
  <c r="E583" i="5"/>
  <c r="F583" i="5"/>
  <c r="D584" i="5"/>
  <c r="E584" i="5"/>
  <c r="F584" i="5"/>
  <c r="D585" i="5"/>
  <c r="E585" i="5"/>
  <c r="F585" i="5"/>
  <c r="D586" i="5"/>
  <c r="E586" i="5"/>
  <c r="F586" i="5"/>
  <c r="D587" i="5"/>
  <c r="E587" i="5"/>
  <c r="F587" i="5"/>
  <c r="D588" i="5"/>
  <c r="E588" i="5"/>
  <c r="F588" i="5"/>
  <c r="D589" i="5"/>
  <c r="E589" i="5"/>
  <c r="F589" i="5"/>
  <c r="D590" i="5"/>
  <c r="E590" i="5"/>
  <c r="F590" i="5"/>
  <c r="D591" i="5"/>
  <c r="E591" i="5"/>
  <c r="F591" i="5"/>
  <c r="D592" i="5"/>
  <c r="E592" i="5"/>
  <c r="F592" i="5"/>
  <c r="D593" i="5"/>
  <c r="E593" i="5"/>
  <c r="F593" i="5"/>
  <c r="D594" i="5"/>
  <c r="E594" i="5"/>
  <c r="F594" i="5"/>
  <c r="D595" i="5"/>
  <c r="E595" i="5"/>
  <c r="F595" i="5"/>
  <c r="D596" i="5"/>
  <c r="E596" i="5"/>
  <c r="F596" i="5"/>
  <c r="D597" i="5"/>
  <c r="E597" i="5"/>
  <c r="F597" i="5"/>
  <c r="D598" i="5"/>
  <c r="E598" i="5"/>
  <c r="F598" i="5"/>
  <c r="D599" i="5"/>
  <c r="E599" i="5"/>
  <c r="F599" i="5"/>
  <c r="D600" i="5"/>
  <c r="E600" i="5"/>
  <c r="F600" i="5"/>
  <c r="D601" i="5"/>
  <c r="E601" i="5"/>
  <c r="F601" i="5"/>
  <c r="D602" i="5"/>
  <c r="E602" i="5"/>
  <c r="F602" i="5"/>
  <c r="D603" i="5"/>
  <c r="E603" i="5"/>
  <c r="F603" i="5"/>
  <c r="D604" i="5"/>
  <c r="E604" i="5"/>
  <c r="F604" i="5"/>
  <c r="D605" i="5"/>
  <c r="E605" i="5"/>
  <c r="F605" i="5"/>
  <c r="D606" i="5"/>
  <c r="E606" i="5"/>
  <c r="F606" i="5"/>
  <c r="D607" i="5"/>
  <c r="E607" i="5"/>
  <c r="F607" i="5"/>
  <c r="D608" i="5"/>
  <c r="E608" i="5"/>
  <c r="F608" i="5"/>
  <c r="D609" i="5"/>
  <c r="E609" i="5"/>
  <c r="F609" i="5"/>
  <c r="D610" i="5"/>
  <c r="E610" i="5"/>
  <c r="F610" i="5"/>
  <c r="D611" i="5"/>
  <c r="E611" i="5"/>
  <c r="F611" i="5"/>
  <c r="D612" i="5"/>
  <c r="E612" i="5"/>
  <c r="F612" i="5"/>
  <c r="D613" i="5"/>
  <c r="E613" i="5"/>
  <c r="F613" i="5"/>
  <c r="D614" i="5"/>
  <c r="E614" i="5"/>
  <c r="F614" i="5"/>
  <c r="D615" i="5"/>
  <c r="E615" i="5"/>
  <c r="F615" i="5"/>
  <c r="D616" i="5"/>
  <c r="E616" i="5"/>
  <c r="F616" i="5"/>
  <c r="D617" i="5"/>
  <c r="E617" i="5"/>
  <c r="F617" i="5"/>
  <c r="D618" i="5"/>
  <c r="E618" i="5"/>
  <c r="F618" i="5"/>
  <c r="D619" i="5"/>
  <c r="E619" i="5"/>
  <c r="F619" i="5"/>
  <c r="D620" i="5"/>
  <c r="E620" i="5"/>
  <c r="F620" i="5"/>
  <c r="D621" i="5"/>
  <c r="E621" i="5"/>
  <c r="F621" i="5"/>
  <c r="D622" i="5"/>
  <c r="E622" i="5"/>
  <c r="F622" i="5"/>
  <c r="D623" i="5"/>
  <c r="E623" i="5"/>
  <c r="F623" i="5"/>
  <c r="D624" i="5"/>
  <c r="E624" i="5"/>
  <c r="F624" i="5"/>
  <c r="D625" i="5"/>
  <c r="E625" i="5"/>
  <c r="F625" i="5"/>
  <c r="D626" i="5"/>
  <c r="E626" i="5"/>
  <c r="F626" i="5"/>
  <c r="D627" i="5"/>
  <c r="E627" i="5"/>
  <c r="F627" i="5"/>
  <c r="D628" i="5"/>
  <c r="E628" i="5"/>
  <c r="F628" i="5"/>
  <c r="D629" i="5"/>
  <c r="E629" i="5"/>
  <c r="F629" i="5"/>
  <c r="D630" i="5"/>
  <c r="E630" i="5"/>
  <c r="F630" i="5"/>
  <c r="D631" i="5"/>
  <c r="E631" i="5"/>
  <c r="F631" i="5"/>
  <c r="D632" i="5"/>
  <c r="E632" i="5"/>
  <c r="F632" i="5"/>
  <c r="D633" i="5"/>
  <c r="E633" i="5"/>
  <c r="F633" i="5"/>
  <c r="D634" i="5"/>
  <c r="E634" i="5"/>
  <c r="F634" i="5"/>
  <c r="D635" i="5"/>
  <c r="E635" i="5"/>
  <c r="F635" i="5"/>
  <c r="D636" i="5"/>
  <c r="E636" i="5"/>
  <c r="F636" i="5"/>
  <c r="D637" i="5"/>
  <c r="E637" i="5"/>
  <c r="F637" i="5"/>
  <c r="F2" i="5"/>
  <c r="E2" i="5"/>
  <c r="D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2" i="4"/>
  <c r="D3" i="4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D89" i="4"/>
  <c r="E89" i="4"/>
  <c r="F89" i="4"/>
  <c r="D90" i="4"/>
  <c r="E90" i="4"/>
  <c r="F90" i="4"/>
  <c r="D91" i="4"/>
  <c r="E91" i="4"/>
  <c r="F9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97" i="4"/>
  <c r="E97" i="4"/>
  <c r="F97" i="4"/>
  <c r="D98" i="4"/>
  <c r="E98" i="4"/>
  <c r="F98" i="4"/>
  <c r="D99" i="4"/>
  <c r="E99" i="4"/>
  <c r="F99" i="4"/>
  <c r="D100" i="4"/>
  <c r="E100" i="4"/>
  <c r="F100" i="4"/>
  <c r="D101" i="4"/>
  <c r="E101" i="4"/>
  <c r="F101" i="4"/>
  <c r="D102" i="4"/>
  <c r="E102" i="4"/>
  <c r="F102" i="4"/>
  <c r="D103" i="4"/>
  <c r="E103" i="4"/>
  <c r="F103" i="4"/>
  <c r="D104" i="4"/>
  <c r="E104" i="4"/>
  <c r="F104" i="4"/>
  <c r="D105" i="4"/>
  <c r="E105" i="4"/>
  <c r="F105" i="4"/>
  <c r="D106" i="4"/>
  <c r="E106" i="4"/>
  <c r="F106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D133" i="4"/>
  <c r="E133" i="4"/>
  <c r="F133" i="4"/>
  <c r="D134" i="4"/>
  <c r="E134" i="4"/>
  <c r="F134" i="4"/>
  <c r="D135" i="4"/>
  <c r="E135" i="4"/>
  <c r="F135" i="4"/>
  <c r="D136" i="4"/>
  <c r="E136" i="4"/>
  <c r="F136" i="4"/>
  <c r="D137" i="4"/>
  <c r="E137" i="4"/>
  <c r="F137" i="4"/>
  <c r="D138" i="4"/>
  <c r="E138" i="4"/>
  <c r="F138" i="4"/>
  <c r="D139" i="4"/>
  <c r="E139" i="4"/>
  <c r="F139" i="4"/>
  <c r="D140" i="4"/>
  <c r="E140" i="4"/>
  <c r="F140" i="4"/>
  <c r="D141" i="4"/>
  <c r="E141" i="4"/>
  <c r="F141" i="4"/>
  <c r="D142" i="4"/>
  <c r="E142" i="4"/>
  <c r="F142" i="4"/>
  <c r="D143" i="4"/>
  <c r="E143" i="4"/>
  <c r="F143" i="4"/>
  <c r="D144" i="4"/>
  <c r="E144" i="4"/>
  <c r="F144" i="4"/>
  <c r="D145" i="4"/>
  <c r="E145" i="4"/>
  <c r="F145" i="4"/>
  <c r="D146" i="4"/>
  <c r="E146" i="4"/>
  <c r="F146" i="4"/>
  <c r="D147" i="4"/>
  <c r="E147" i="4"/>
  <c r="F147" i="4"/>
  <c r="D148" i="4"/>
  <c r="E148" i="4"/>
  <c r="F148" i="4"/>
  <c r="D149" i="4"/>
  <c r="E149" i="4"/>
  <c r="F149" i="4"/>
  <c r="D150" i="4"/>
  <c r="E150" i="4"/>
  <c r="F150" i="4"/>
  <c r="D151" i="4"/>
  <c r="E151" i="4"/>
  <c r="F151" i="4"/>
  <c r="D152" i="4"/>
  <c r="E152" i="4"/>
  <c r="F152" i="4"/>
  <c r="D153" i="4"/>
  <c r="E153" i="4"/>
  <c r="F153" i="4"/>
  <c r="D154" i="4"/>
  <c r="E154" i="4"/>
  <c r="F154" i="4"/>
  <c r="D155" i="4"/>
  <c r="E155" i="4"/>
  <c r="F155" i="4"/>
  <c r="D156" i="4"/>
  <c r="E156" i="4"/>
  <c r="F156" i="4"/>
  <c r="D157" i="4"/>
  <c r="E157" i="4"/>
  <c r="F157" i="4"/>
  <c r="D158" i="4"/>
  <c r="E158" i="4"/>
  <c r="F158" i="4"/>
  <c r="D159" i="4"/>
  <c r="E159" i="4"/>
  <c r="F159" i="4"/>
  <c r="D160" i="4"/>
  <c r="E160" i="4"/>
  <c r="F160" i="4"/>
  <c r="D161" i="4"/>
  <c r="E161" i="4"/>
  <c r="F161" i="4"/>
  <c r="D162" i="4"/>
  <c r="E162" i="4"/>
  <c r="F162" i="4"/>
  <c r="D163" i="4"/>
  <c r="E163" i="4"/>
  <c r="F163" i="4"/>
  <c r="D164" i="4"/>
  <c r="E164" i="4"/>
  <c r="F164" i="4"/>
  <c r="D165" i="4"/>
  <c r="E165" i="4"/>
  <c r="F165" i="4"/>
  <c r="D166" i="4"/>
  <c r="E166" i="4"/>
  <c r="F166" i="4"/>
  <c r="D167" i="4"/>
  <c r="E167" i="4"/>
  <c r="F167" i="4"/>
  <c r="D168" i="4"/>
  <c r="E168" i="4"/>
  <c r="F168" i="4"/>
  <c r="D169" i="4"/>
  <c r="E169" i="4"/>
  <c r="F169" i="4"/>
  <c r="D170" i="4"/>
  <c r="E170" i="4"/>
  <c r="F170" i="4"/>
  <c r="D171" i="4"/>
  <c r="E171" i="4"/>
  <c r="F171" i="4"/>
  <c r="D172" i="4"/>
  <c r="E172" i="4"/>
  <c r="F172" i="4"/>
  <c r="D173" i="4"/>
  <c r="E173" i="4"/>
  <c r="F173" i="4"/>
  <c r="D174" i="4"/>
  <c r="E174" i="4"/>
  <c r="F174" i="4"/>
  <c r="D175" i="4"/>
  <c r="E175" i="4"/>
  <c r="F175" i="4"/>
  <c r="D176" i="4"/>
  <c r="E176" i="4"/>
  <c r="F176" i="4"/>
  <c r="D177" i="4"/>
  <c r="E177" i="4"/>
  <c r="F177" i="4"/>
  <c r="D178" i="4"/>
  <c r="E178" i="4"/>
  <c r="F178" i="4"/>
  <c r="D179" i="4"/>
  <c r="E179" i="4"/>
  <c r="F179" i="4"/>
  <c r="D180" i="4"/>
  <c r="E180" i="4"/>
  <c r="F180" i="4"/>
  <c r="D181" i="4"/>
  <c r="E181" i="4"/>
  <c r="F181" i="4"/>
  <c r="D182" i="4"/>
  <c r="E182" i="4"/>
  <c r="F182" i="4"/>
  <c r="D183" i="4"/>
  <c r="E183" i="4"/>
  <c r="F183" i="4"/>
  <c r="D184" i="4"/>
  <c r="E184" i="4"/>
  <c r="F184" i="4"/>
  <c r="D185" i="4"/>
  <c r="E185" i="4"/>
  <c r="F185" i="4"/>
  <c r="D186" i="4"/>
  <c r="E186" i="4"/>
  <c r="F186" i="4"/>
  <c r="D187" i="4"/>
  <c r="E187" i="4"/>
  <c r="F187" i="4"/>
  <c r="D188" i="4"/>
  <c r="E188" i="4"/>
  <c r="F188" i="4"/>
  <c r="D189" i="4"/>
  <c r="E189" i="4"/>
  <c r="F189" i="4"/>
  <c r="D190" i="4"/>
  <c r="E190" i="4"/>
  <c r="F190" i="4"/>
  <c r="D191" i="4"/>
  <c r="E191" i="4"/>
  <c r="F191" i="4"/>
  <c r="D192" i="4"/>
  <c r="E192" i="4"/>
  <c r="F192" i="4"/>
  <c r="D193" i="4"/>
  <c r="E193" i="4"/>
  <c r="F193" i="4"/>
  <c r="D194" i="4"/>
  <c r="E194" i="4"/>
  <c r="F194" i="4"/>
  <c r="D195" i="4"/>
  <c r="E195" i="4"/>
  <c r="F195" i="4"/>
  <c r="D196" i="4"/>
  <c r="E196" i="4"/>
  <c r="F196" i="4"/>
  <c r="D197" i="4"/>
  <c r="E197" i="4"/>
  <c r="F197" i="4"/>
  <c r="D198" i="4"/>
  <c r="E198" i="4"/>
  <c r="F198" i="4"/>
  <c r="D199" i="4"/>
  <c r="E199" i="4"/>
  <c r="F199" i="4"/>
  <c r="D200" i="4"/>
  <c r="E200" i="4"/>
  <c r="F200" i="4"/>
  <c r="D201" i="4"/>
  <c r="E201" i="4"/>
  <c r="F201" i="4"/>
  <c r="D202" i="4"/>
  <c r="E202" i="4"/>
  <c r="F202" i="4"/>
  <c r="D203" i="4"/>
  <c r="E203" i="4"/>
  <c r="F203" i="4"/>
  <c r="D204" i="4"/>
  <c r="E204" i="4"/>
  <c r="F204" i="4"/>
  <c r="D205" i="4"/>
  <c r="E205" i="4"/>
  <c r="F205" i="4"/>
  <c r="D206" i="4"/>
  <c r="E206" i="4"/>
  <c r="F206" i="4"/>
  <c r="D207" i="4"/>
  <c r="E207" i="4"/>
  <c r="F207" i="4"/>
  <c r="D208" i="4"/>
  <c r="E208" i="4"/>
  <c r="F208" i="4"/>
  <c r="D209" i="4"/>
  <c r="E209" i="4"/>
  <c r="F209" i="4"/>
  <c r="D210" i="4"/>
  <c r="E210" i="4"/>
  <c r="F210" i="4"/>
  <c r="D211" i="4"/>
  <c r="E211" i="4"/>
  <c r="F211" i="4"/>
  <c r="D212" i="4"/>
  <c r="E212" i="4"/>
  <c r="F212" i="4"/>
  <c r="D213" i="4"/>
  <c r="E213" i="4"/>
  <c r="F213" i="4"/>
  <c r="D214" i="4"/>
  <c r="E214" i="4"/>
  <c r="F214" i="4"/>
  <c r="D215" i="4"/>
  <c r="E215" i="4"/>
  <c r="F215" i="4"/>
  <c r="D216" i="4"/>
  <c r="E216" i="4"/>
  <c r="F216" i="4"/>
  <c r="D217" i="4"/>
  <c r="E217" i="4"/>
  <c r="F217" i="4"/>
  <c r="D218" i="4"/>
  <c r="E218" i="4"/>
  <c r="F218" i="4"/>
  <c r="D219" i="4"/>
  <c r="E219" i="4"/>
  <c r="F219" i="4"/>
  <c r="D220" i="4"/>
  <c r="E220" i="4"/>
  <c r="F220" i="4"/>
  <c r="D221" i="4"/>
  <c r="E221" i="4"/>
  <c r="F221" i="4"/>
  <c r="D222" i="4"/>
  <c r="E222" i="4"/>
  <c r="F222" i="4"/>
  <c r="D223" i="4"/>
  <c r="E223" i="4"/>
  <c r="F223" i="4"/>
  <c r="D224" i="4"/>
  <c r="E224" i="4"/>
  <c r="F224" i="4"/>
  <c r="D225" i="4"/>
  <c r="E225" i="4"/>
  <c r="F225" i="4"/>
  <c r="D226" i="4"/>
  <c r="E226" i="4"/>
  <c r="F226" i="4"/>
  <c r="D227" i="4"/>
  <c r="E227" i="4"/>
  <c r="F227" i="4"/>
  <c r="D228" i="4"/>
  <c r="E228" i="4"/>
  <c r="F228" i="4"/>
  <c r="D229" i="4"/>
  <c r="E229" i="4"/>
  <c r="F229" i="4"/>
  <c r="D230" i="4"/>
  <c r="E230" i="4"/>
  <c r="F230" i="4"/>
  <c r="D231" i="4"/>
  <c r="E231" i="4"/>
  <c r="F231" i="4"/>
  <c r="D232" i="4"/>
  <c r="E232" i="4"/>
  <c r="F232" i="4"/>
  <c r="D233" i="4"/>
  <c r="E233" i="4"/>
  <c r="F233" i="4"/>
  <c r="D234" i="4"/>
  <c r="E234" i="4"/>
  <c r="F234" i="4"/>
  <c r="D235" i="4"/>
  <c r="E235" i="4"/>
  <c r="F235" i="4"/>
  <c r="D236" i="4"/>
  <c r="E236" i="4"/>
  <c r="F236" i="4"/>
  <c r="D237" i="4"/>
  <c r="E237" i="4"/>
  <c r="F237" i="4"/>
  <c r="D238" i="4"/>
  <c r="E238" i="4"/>
  <c r="F238" i="4"/>
  <c r="D239" i="4"/>
  <c r="E239" i="4"/>
  <c r="F239" i="4"/>
  <c r="D240" i="4"/>
  <c r="E240" i="4"/>
  <c r="F240" i="4"/>
  <c r="D241" i="4"/>
  <c r="E241" i="4"/>
  <c r="F241" i="4"/>
  <c r="D242" i="4"/>
  <c r="E242" i="4"/>
  <c r="F242" i="4"/>
  <c r="D243" i="4"/>
  <c r="E243" i="4"/>
  <c r="F243" i="4"/>
  <c r="D244" i="4"/>
  <c r="E244" i="4"/>
  <c r="F244" i="4"/>
  <c r="D245" i="4"/>
  <c r="E245" i="4"/>
  <c r="F245" i="4"/>
  <c r="D246" i="4"/>
  <c r="E246" i="4"/>
  <c r="F246" i="4"/>
  <c r="D247" i="4"/>
  <c r="E247" i="4"/>
  <c r="F247" i="4"/>
  <c r="D248" i="4"/>
  <c r="E248" i="4"/>
  <c r="F248" i="4"/>
  <c r="D249" i="4"/>
  <c r="E249" i="4"/>
  <c r="F249" i="4"/>
  <c r="D250" i="4"/>
  <c r="E250" i="4"/>
  <c r="F250" i="4"/>
  <c r="D251" i="4"/>
  <c r="E251" i="4"/>
  <c r="F251" i="4"/>
  <c r="D252" i="4"/>
  <c r="E252" i="4"/>
  <c r="F252" i="4"/>
  <c r="D253" i="4"/>
  <c r="E253" i="4"/>
  <c r="F253" i="4"/>
  <c r="D254" i="4"/>
  <c r="E254" i="4"/>
  <c r="F254" i="4"/>
  <c r="D255" i="4"/>
  <c r="E255" i="4"/>
  <c r="F255" i="4"/>
  <c r="D256" i="4"/>
  <c r="E256" i="4"/>
  <c r="F256" i="4"/>
  <c r="D257" i="4"/>
  <c r="E257" i="4"/>
  <c r="F257" i="4"/>
  <c r="D258" i="4"/>
  <c r="E258" i="4"/>
  <c r="F258" i="4"/>
  <c r="D259" i="4"/>
  <c r="E259" i="4"/>
  <c r="F259" i="4"/>
  <c r="D260" i="4"/>
  <c r="E260" i="4"/>
  <c r="F260" i="4"/>
  <c r="D261" i="4"/>
  <c r="E261" i="4"/>
  <c r="F261" i="4"/>
  <c r="D262" i="4"/>
  <c r="E262" i="4"/>
  <c r="F262" i="4"/>
  <c r="D263" i="4"/>
  <c r="E263" i="4"/>
  <c r="F263" i="4"/>
  <c r="D264" i="4"/>
  <c r="E264" i="4"/>
  <c r="F264" i="4"/>
  <c r="D265" i="4"/>
  <c r="E265" i="4"/>
  <c r="F265" i="4"/>
  <c r="D266" i="4"/>
  <c r="E266" i="4"/>
  <c r="F266" i="4"/>
  <c r="D267" i="4"/>
  <c r="E267" i="4"/>
  <c r="F267" i="4"/>
  <c r="D268" i="4"/>
  <c r="E268" i="4"/>
  <c r="F268" i="4"/>
  <c r="D269" i="4"/>
  <c r="E269" i="4"/>
  <c r="F269" i="4"/>
  <c r="D270" i="4"/>
  <c r="E270" i="4"/>
  <c r="F270" i="4"/>
  <c r="D271" i="4"/>
  <c r="E271" i="4"/>
  <c r="F271" i="4"/>
  <c r="D272" i="4"/>
  <c r="E272" i="4"/>
  <c r="F272" i="4"/>
  <c r="D273" i="4"/>
  <c r="E273" i="4"/>
  <c r="F273" i="4"/>
  <c r="D274" i="4"/>
  <c r="E274" i="4"/>
  <c r="F274" i="4"/>
  <c r="D275" i="4"/>
  <c r="E275" i="4"/>
  <c r="F275" i="4"/>
  <c r="D276" i="4"/>
  <c r="E276" i="4"/>
  <c r="F276" i="4"/>
  <c r="D277" i="4"/>
  <c r="E277" i="4"/>
  <c r="F277" i="4"/>
  <c r="D278" i="4"/>
  <c r="E278" i="4"/>
  <c r="F278" i="4"/>
  <c r="D279" i="4"/>
  <c r="E279" i="4"/>
  <c r="F279" i="4"/>
  <c r="D280" i="4"/>
  <c r="E280" i="4"/>
  <c r="F280" i="4"/>
  <c r="D281" i="4"/>
  <c r="E281" i="4"/>
  <c r="F281" i="4"/>
  <c r="D282" i="4"/>
  <c r="E282" i="4"/>
  <c r="F282" i="4"/>
  <c r="D283" i="4"/>
  <c r="E283" i="4"/>
  <c r="F283" i="4"/>
  <c r="D284" i="4"/>
  <c r="E284" i="4"/>
  <c r="F284" i="4"/>
  <c r="D285" i="4"/>
  <c r="E285" i="4"/>
  <c r="F285" i="4"/>
  <c r="D286" i="4"/>
  <c r="E286" i="4"/>
  <c r="F286" i="4"/>
  <c r="D287" i="4"/>
  <c r="E287" i="4"/>
  <c r="F287" i="4"/>
  <c r="D288" i="4"/>
  <c r="E288" i="4"/>
  <c r="F288" i="4"/>
  <c r="D289" i="4"/>
  <c r="E289" i="4"/>
  <c r="F289" i="4"/>
  <c r="D290" i="4"/>
  <c r="E290" i="4"/>
  <c r="F290" i="4"/>
  <c r="D291" i="4"/>
  <c r="E291" i="4"/>
  <c r="F291" i="4"/>
  <c r="D292" i="4"/>
  <c r="E292" i="4"/>
  <c r="F292" i="4"/>
  <c r="D293" i="4"/>
  <c r="E293" i="4"/>
  <c r="F293" i="4"/>
  <c r="D294" i="4"/>
  <c r="E294" i="4"/>
  <c r="F294" i="4"/>
  <c r="D295" i="4"/>
  <c r="E295" i="4"/>
  <c r="F295" i="4"/>
  <c r="D296" i="4"/>
  <c r="E296" i="4"/>
  <c r="F296" i="4"/>
  <c r="D297" i="4"/>
  <c r="E297" i="4"/>
  <c r="F297" i="4"/>
  <c r="D298" i="4"/>
  <c r="E298" i="4"/>
  <c r="F298" i="4"/>
  <c r="D299" i="4"/>
  <c r="E299" i="4"/>
  <c r="F299" i="4"/>
  <c r="D300" i="4"/>
  <c r="E300" i="4"/>
  <c r="F300" i="4"/>
  <c r="D301" i="4"/>
  <c r="E301" i="4"/>
  <c r="F301" i="4"/>
  <c r="D302" i="4"/>
  <c r="E302" i="4"/>
  <c r="F302" i="4"/>
  <c r="D303" i="4"/>
  <c r="E303" i="4"/>
  <c r="F303" i="4"/>
  <c r="D304" i="4"/>
  <c r="E304" i="4"/>
  <c r="F304" i="4"/>
  <c r="D305" i="4"/>
  <c r="E305" i="4"/>
  <c r="F305" i="4"/>
  <c r="D306" i="4"/>
  <c r="E306" i="4"/>
  <c r="F306" i="4"/>
  <c r="D307" i="4"/>
  <c r="E307" i="4"/>
  <c r="F307" i="4"/>
  <c r="D308" i="4"/>
  <c r="E308" i="4"/>
  <c r="F308" i="4"/>
  <c r="D309" i="4"/>
  <c r="E309" i="4"/>
  <c r="F309" i="4"/>
  <c r="D310" i="4"/>
  <c r="E310" i="4"/>
  <c r="F310" i="4"/>
  <c r="D311" i="4"/>
  <c r="E311" i="4"/>
  <c r="F311" i="4"/>
  <c r="D312" i="4"/>
  <c r="E312" i="4"/>
  <c r="F312" i="4"/>
  <c r="D313" i="4"/>
  <c r="E313" i="4"/>
  <c r="F313" i="4"/>
  <c r="D314" i="4"/>
  <c r="E314" i="4"/>
  <c r="F314" i="4"/>
  <c r="D315" i="4"/>
  <c r="E315" i="4"/>
  <c r="F315" i="4"/>
  <c r="D316" i="4"/>
  <c r="E316" i="4"/>
  <c r="F316" i="4"/>
  <c r="D317" i="4"/>
  <c r="E317" i="4"/>
  <c r="F317" i="4"/>
  <c r="D318" i="4"/>
  <c r="E318" i="4"/>
  <c r="F318" i="4"/>
  <c r="D319" i="4"/>
  <c r="E319" i="4"/>
  <c r="F319" i="4"/>
  <c r="D320" i="4"/>
  <c r="E320" i="4"/>
  <c r="F320" i="4"/>
  <c r="D321" i="4"/>
  <c r="E321" i="4"/>
  <c r="F321" i="4"/>
  <c r="D322" i="4"/>
  <c r="E322" i="4"/>
  <c r="F322" i="4"/>
  <c r="D323" i="4"/>
  <c r="E323" i="4"/>
  <c r="F323" i="4"/>
  <c r="D324" i="4"/>
  <c r="E324" i="4"/>
  <c r="F324" i="4"/>
  <c r="D325" i="4"/>
  <c r="E325" i="4"/>
  <c r="F325" i="4"/>
  <c r="D326" i="4"/>
  <c r="E326" i="4"/>
  <c r="F326" i="4"/>
  <c r="D327" i="4"/>
  <c r="E327" i="4"/>
  <c r="F327" i="4"/>
  <c r="D328" i="4"/>
  <c r="E328" i="4"/>
  <c r="F328" i="4"/>
  <c r="D329" i="4"/>
  <c r="E329" i="4"/>
  <c r="F329" i="4"/>
  <c r="D330" i="4"/>
  <c r="E330" i="4"/>
  <c r="F330" i="4"/>
  <c r="D331" i="4"/>
  <c r="E331" i="4"/>
  <c r="F331" i="4"/>
  <c r="D332" i="4"/>
  <c r="E332" i="4"/>
  <c r="F332" i="4"/>
  <c r="D333" i="4"/>
  <c r="E333" i="4"/>
  <c r="F333" i="4"/>
  <c r="D334" i="4"/>
  <c r="E334" i="4"/>
  <c r="F334" i="4"/>
  <c r="D335" i="4"/>
  <c r="E335" i="4"/>
  <c r="F335" i="4"/>
  <c r="D336" i="4"/>
  <c r="E336" i="4"/>
  <c r="F336" i="4"/>
  <c r="D337" i="4"/>
  <c r="E337" i="4"/>
  <c r="F337" i="4"/>
  <c r="D338" i="4"/>
  <c r="E338" i="4"/>
  <c r="F338" i="4"/>
  <c r="D339" i="4"/>
  <c r="E339" i="4"/>
  <c r="F339" i="4"/>
  <c r="D340" i="4"/>
  <c r="E340" i="4"/>
  <c r="F340" i="4"/>
  <c r="D341" i="4"/>
  <c r="E341" i="4"/>
  <c r="F341" i="4"/>
  <c r="D342" i="4"/>
  <c r="E342" i="4"/>
  <c r="F342" i="4"/>
  <c r="D343" i="4"/>
  <c r="E343" i="4"/>
  <c r="F343" i="4"/>
  <c r="D344" i="4"/>
  <c r="E344" i="4"/>
  <c r="F344" i="4"/>
  <c r="D345" i="4"/>
  <c r="E345" i="4"/>
  <c r="F345" i="4"/>
  <c r="D346" i="4"/>
  <c r="E346" i="4"/>
  <c r="F346" i="4"/>
  <c r="D347" i="4"/>
  <c r="E347" i="4"/>
  <c r="F347" i="4"/>
  <c r="D348" i="4"/>
  <c r="E348" i="4"/>
  <c r="F348" i="4"/>
  <c r="D349" i="4"/>
  <c r="E349" i="4"/>
  <c r="F349" i="4"/>
  <c r="D350" i="4"/>
  <c r="E350" i="4"/>
  <c r="F350" i="4"/>
  <c r="D351" i="4"/>
  <c r="E351" i="4"/>
  <c r="F351" i="4"/>
  <c r="D352" i="4"/>
  <c r="E352" i="4"/>
  <c r="F352" i="4"/>
  <c r="D353" i="4"/>
  <c r="E353" i="4"/>
  <c r="F353" i="4"/>
  <c r="D354" i="4"/>
  <c r="E354" i="4"/>
  <c r="F354" i="4"/>
  <c r="D355" i="4"/>
  <c r="E355" i="4"/>
  <c r="F355" i="4"/>
  <c r="D356" i="4"/>
  <c r="E356" i="4"/>
  <c r="F356" i="4"/>
  <c r="D357" i="4"/>
  <c r="E357" i="4"/>
  <c r="F357" i="4"/>
  <c r="D358" i="4"/>
  <c r="E358" i="4"/>
  <c r="F358" i="4"/>
  <c r="D359" i="4"/>
  <c r="E359" i="4"/>
  <c r="F359" i="4"/>
  <c r="D360" i="4"/>
  <c r="E360" i="4"/>
  <c r="F360" i="4"/>
  <c r="D361" i="4"/>
  <c r="E361" i="4"/>
  <c r="F361" i="4"/>
  <c r="D362" i="4"/>
  <c r="E362" i="4"/>
  <c r="F362" i="4"/>
  <c r="D363" i="4"/>
  <c r="E363" i="4"/>
  <c r="F363" i="4"/>
  <c r="D364" i="4"/>
  <c r="E364" i="4"/>
  <c r="F364" i="4"/>
  <c r="D365" i="4"/>
  <c r="E365" i="4"/>
  <c r="F365" i="4"/>
  <c r="D366" i="4"/>
  <c r="E366" i="4"/>
  <c r="F366" i="4"/>
  <c r="D367" i="4"/>
  <c r="E367" i="4"/>
  <c r="F367" i="4"/>
  <c r="D368" i="4"/>
  <c r="E368" i="4"/>
  <c r="F368" i="4"/>
  <c r="D369" i="4"/>
  <c r="E369" i="4"/>
  <c r="F369" i="4"/>
  <c r="D370" i="4"/>
  <c r="E370" i="4"/>
  <c r="F370" i="4"/>
  <c r="D371" i="4"/>
  <c r="E371" i="4"/>
  <c r="F371" i="4"/>
  <c r="D372" i="4"/>
  <c r="E372" i="4"/>
  <c r="F372" i="4"/>
  <c r="D373" i="4"/>
  <c r="E373" i="4"/>
  <c r="F373" i="4"/>
  <c r="D374" i="4"/>
  <c r="E374" i="4"/>
  <c r="F374" i="4"/>
  <c r="D375" i="4"/>
  <c r="E375" i="4"/>
  <c r="F375" i="4"/>
  <c r="D376" i="4"/>
  <c r="E376" i="4"/>
  <c r="F376" i="4"/>
  <c r="D377" i="4"/>
  <c r="E377" i="4"/>
  <c r="F377" i="4"/>
  <c r="D378" i="4"/>
  <c r="E378" i="4"/>
  <c r="F378" i="4"/>
  <c r="D379" i="4"/>
  <c r="E379" i="4"/>
  <c r="F379" i="4"/>
  <c r="D380" i="4"/>
  <c r="E380" i="4"/>
  <c r="F380" i="4"/>
  <c r="D381" i="4"/>
  <c r="E381" i="4"/>
  <c r="F381" i="4"/>
  <c r="D382" i="4"/>
  <c r="E382" i="4"/>
  <c r="F382" i="4"/>
  <c r="D383" i="4"/>
  <c r="E383" i="4"/>
  <c r="F383" i="4"/>
  <c r="D384" i="4"/>
  <c r="E384" i="4"/>
  <c r="F384" i="4"/>
  <c r="D385" i="4"/>
  <c r="E385" i="4"/>
  <c r="F385" i="4"/>
  <c r="D386" i="4"/>
  <c r="E386" i="4"/>
  <c r="F386" i="4"/>
  <c r="D387" i="4"/>
  <c r="E387" i="4"/>
  <c r="F387" i="4"/>
  <c r="D388" i="4"/>
  <c r="E388" i="4"/>
  <c r="F388" i="4"/>
  <c r="D389" i="4"/>
  <c r="E389" i="4"/>
  <c r="F389" i="4"/>
  <c r="D390" i="4"/>
  <c r="E390" i="4"/>
  <c r="F390" i="4"/>
  <c r="D391" i="4"/>
  <c r="E391" i="4"/>
  <c r="F391" i="4"/>
  <c r="D392" i="4"/>
  <c r="E392" i="4"/>
  <c r="F392" i="4"/>
  <c r="D393" i="4"/>
  <c r="E393" i="4"/>
  <c r="F393" i="4"/>
  <c r="D394" i="4"/>
  <c r="E394" i="4"/>
  <c r="F394" i="4"/>
  <c r="D395" i="4"/>
  <c r="E395" i="4"/>
  <c r="F395" i="4"/>
  <c r="D396" i="4"/>
  <c r="E396" i="4"/>
  <c r="F396" i="4"/>
  <c r="D397" i="4"/>
  <c r="E397" i="4"/>
  <c r="F397" i="4"/>
  <c r="D398" i="4"/>
  <c r="E398" i="4"/>
  <c r="F398" i="4"/>
  <c r="D399" i="4"/>
  <c r="E399" i="4"/>
  <c r="F399" i="4"/>
  <c r="D400" i="4"/>
  <c r="E400" i="4"/>
  <c r="F400" i="4"/>
  <c r="D401" i="4"/>
  <c r="E401" i="4"/>
  <c r="F401" i="4"/>
  <c r="D402" i="4"/>
  <c r="E402" i="4"/>
  <c r="F402" i="4"/>
  <c r="D403" i="4"/>
  <c r="E403" i="4"/>
  <c r="F403" i="4"/>
  <c r="D404" i="4"/>
  <c r="E404" i="4"/>
  <c r="F404" i="4"/>
  <c r="D405" i="4"/>
  <c r="E405" i="4"/>
  <c r="F405" i="4"/>
  <c r="D406" i="4"/>
  <c r="E406" i="4"/>
  <c r="F406" i="4"/>
  <c r="D407" i="4"/>
  <c r="E407" i="4"/>
  <c r="F407" i="4"/>
  <c r="D408" i="4"/>
  <c r="E408" i="4"/>
  <c r="F408" i="4"/>
  <c r="D409" i="4"/>
  <c r="E409" i="4"/>
  <c r="F409" i="4"/>
  <c r="D410" i="4"/>
  <c r="E410" i="4"/>
  <c r="F410" i="4"/>
  <c r="D411" i="4"/>
  <c r="E411" i="4"/>
  <c r="F411" i="4"/>
  <c r="D412" i="4"/>
  <c r="E412" i="4"/>
  <c r="F412" i="4"/>
  <c r="D413" i="4"/>
  <c r="E413" i="4"/>
  <c r="F413" i="4"/>
  <c r="D414" i="4"/>
  <c r="E414" i="4"/>
  <c r="F414" i="4"/>
  <c r="D415" i="4"/>
  <c r="E415" i="4"/>
  <c r="F415" i="4"/>
  <c r="D416" i="4"/>
  <c r="E416" i="4"/>
  <c r="F416" i="4"/>
  <c r="D417" i="4"/>
  <c r="E417" i="4"/>
  <c r="F417" i="4"/>
  <c r="D418" i="4"/>
  <c r="E418" i="4"/>
  <c r="F418" i="4"/>
  <c r="D419" i="4"/>
  <c r="E419" i="4"/>
  <c r="F419" i="4"/>
  <c r="D420" i="4"/>
  <c r="E420" i="4"/>
  <c r="F420" i="4"/>
  <c r="D421" i="4"/>
  <c r="E421" i="4"/>
  <c r="F421" i="4"/>
  <c r="D422" i="4"/>
  <c r="E422" i="4"/>
  <c r="F422" i="4"/>
  <c r="D423" i="4"/>
  <c r="E423" i="4"/>
  <c r="F423" i="4"/>
  <c r="D424" i="4"/>
  <c r="E424" i="4"/>
  <c r="F424" i="4"/>
  <c r="D425" i="4"/>
  <c r="E425" i="4"/>
  <c r="F425" i="4"/>
  <c r="D426" i="4"/>
  <c r="E426" i="4"/>
  <c r="F426" i="4"/>
  <c r="D427" i="4"/>
  <c r="E427" i="4"/>
  <c r="F427" i="4"/>
  <c r="D428" i="4"/>
  <c r="E428" i="4"/>
  <c r="F428" i="4"/>
  <c r="D429" i="4"/>
  <c r="E429" i="4"/>
  <c r="F429" i="4"/>
  <c r="D430" i="4"/>
  <c r="E430" i="4"/>
  <c r="F430" i="4"/>
  <c r="D431" i="4"/>
  <c r="E431" i="4"/>
  <c r="F431" i="4"/>
  <c r="D432" i="4"/>
  <c r="E432" i="4"/>
  <c r="F432" i="4"/>
  <c r="D433" i="4"/>
  <c r="E433" i="4"/>
  <c r="F433" i="4"/>
  <c r="D434" i="4"/>
  <c r="E434" i="4"/>
  <c r="F434" i="4"/>
  <c r="D435" i="4"/>
  <c r="E435" i="4"/>
  <c r="F435" i="4"/>
  <c r="D436" i="4"/>
  <c r="E436" i="4"/>
  <c r="F436" i="4"/>
  <c r="D437" i="4"/>
  <c r="E437" i="4"/>
  <c r="F437" i="4"/>
  <c r="D438" i="4"/>
  <c r="E438" i="4"/>
  <c r="F438" i="4"/>
  <c r="D439" i="4"/>
  <c r="E439" i="4"/>
  <c r="F439" i="4"/>
  <c r="D440" i="4"/>
  <c r="E440" i="4"/>
  <c r="F440" i="4"/>
  <c r="D441" i="4"/>
  <c r="E441" i="4"/>
  <c r="F441" i="4"/>
  <c r="D442" i="4"/>
  <c r="E442" i="4"/>
  <c r="F442" i="4"/>
  <c r="D443" i="4"/>
  <c r="E443" i="4"/>
  <c r="F443" i="4"/>
  <c r="D444" i="4"/>
  <c r="E444" i="4"/>
  <c r="F444" i="4"/>
  <c r="D445" i="4"/>
  <c r="E445" i="4"/>
  <c r="F445" i="4"/>
  <c r="D446" i="4"/>
  <c r="E446" i="4"/>
  <c r="F446" i="4"/>
  <c r="D447" i="4"/>
  <c r="E447" i="4"/>
  <c r="F447" i="4"/>
  <c r="D448" i="4"/>
  <c r="E448" i="4"/>
  <c r="F448" i="4"/>
  <c r="D449" i="4"/>
  <c r="E449" i="4"/>
  <c r="F449" i="4"/>
  <c r="D450" i="4"/>
  <c r="E450" i="4"/>
  <c r="F450" i="4"/>
  <c r="D451" i="4"/>
  <c r="E451" i="4"/>
  <c r="F451" i="4"/>
  <c r="D452" i="4"/>
  <c r="E452" i="4"/>
  <c r="F452" i="4"/>
  <c r="D453" i="4"/>
  <c r="E453" i="4"/>
  <c r="F453" i="4"/>
  <c r="D454" i="4"/>
  <c r="E454" i="4"/>
  <c r="F454" i="4"/>
  <c r="D455" i="4"/>
  <c r="E455" i="4"/>
  <c r="F455" i="4"/>
  <c r="D456" i="4"/>
  <c r="E456" i="4"/>
  <c r="F456" i="4"/>
  <c r="D457" i="4"/>
  <c r="E457" i="4"/>
  <c r="F457" i="4"/>
  <c r="D458" i="4"/>
  <c r="E458" i="4"/>
  <c r="F458" i="4"/>
  <c r="D459" i="4"/>
  <c r="E459" i="4"/>
  <c r="F459" i="4"/>
  <c r="D460" i="4"/>
  <c r="E460" i="4"/>
  <c r="F460" i="4"/>
  <c r="D461" i="4"/>
  <c r="E461" i="4"/>
  <c r="F461" i="4"/>
  <c r="D462" i="4"/>
  <c r="E462" i="4"/>
  <c r="F462" i="4"/>
  <c r="D463" i="4"/>
  <c r="E463" i="4"/>
  <c r="F463" i="4"/>
  <c r="D464" i="4"/>
  <c r="E464" i="4"/>
  <c r="F464" i="4"/>
  <c r="D465" i="4"/>
  <c r="E465" i="4"/>
  <c r="F465" i="4"/>
  <c r="D466" i="4"/>
  <c r="E466" i="4"/>
  <c r="F466" i="4"/>
  <c r="D467" i="4"/>
  <c r="E467" i="4"/>
  <c r="F467" i="4"/>
  <c r="D468" i="4"/>
  <c r="E468" i="4"/>
  <c r="F468" i="4"/>
  <c r="D469" i="4"/>
  <c r="E469" i="4"/>
  <c r="F469" i="4"/>
  <c r="D470" i="4"/>
  <c r="E470" i="4"/>
  <c r="F470" i="4"/>
  <c r="D471" i="4"/>
  <c r="E471" i="4"/>
  <c r="F471" i="4"/>
  <c r="D472" i="4"/>
  <c r="E472" i="4"/>
  <c r="F472" i="4"/>
  <c r="D473" i="4"/>
  <c r="E473" i="4"/>
  <c r="F473" i="4"/>
  <c r="D474" i="4"/>
  <c r="E474" i="4"/>
  <c r="F474" i="4"/>
  <c r="D475" i="4"/>
  <c r="E475" i="4"/>
  <c r="F475" i="4"/>
  <c r="D476" i="4"/>
  <c r="E476" i="4"/>
  <c r="F476" i="4"/>
  <c r="D477" i="4"/>
  <c r="E477" i="4"/>
  <c r="F477" i="4"/>
  <c r="D478" i="4"/>
  <c r="E478" i="4"/>
  <c r="F478" i="4"/>
  <c r="D479" i="4"/>
  <c r="E479" i="4"/>
  <c r="F479" i="4"/>
  <c r="D480" i="4"/>
  <c r="E480" i="4"/>
  <c r="F480" i="4"/>
  <c r="D481" i="4"/>
  <c r="E481" i="4"/>
  <c r="F481" i="4"/>
  <c r="D482" i="4"/>
  <c r="E482" i="4"/>
  <c r="F482" i="4"/>
  <c r="D483" i="4"/>
  <c r="E483" i="4"/>
  <c r="F483" i="4"/>
  <c r="D484" i="4"/>
  <c r="E484" i="4"/>
  <c r="F484" i="4"/>
  <c r="D485" i="4"/>
  <c r="E485" i="4"/>
  <c r="F485" i="4"/>
  <c r="D486" i="4"/>
  <c r="E486" i="4"/>
  <c r="F486" i="4"/>
  <c r="D487" i="4"/>
  <c r="E487" i="4"/>
  <c r="F487" i="4"/>
  <c r="D488" i="4"/>
  <c r="E488" i="4"/>
  <c r="F488" i="4"/>
  <c r="D489" i="4"/>
  <c r="E489" i="4"/>
  <c r="F489" i="4"/>
  <c r="D490" i="4"/>
  <c r="E490" i="4"/>
  <c r="F490" i="4"/>
  <c r="D491" i="4"/>
  <c r="E491" i="4"/>
  <c r="F491" i="4"/>
  <c r="D492" i="4"/>
  <c r="E492" i="4"/>
  <c r="F492" i="4"/>
  <c r="D493" i="4"/>
  <c r="E493" i="4"/>
  <c r="F493" i="4"/>
  <c r="D494" i="4"/>
  <c r="E494" i="4"/>
  <c r="F494" i="4"/>
  <c r="D495" i="4"/>
  <c r="E495" i="4"/>
  <c r="F495" i="4"/>
  <c r="D496" i="4"/>
  <c r="E496" i="4"/>
  <c r="F496" i="4"/>
  <c r="D497" i="4"/>
  <c r="E497" i="4"/>
  <c r="F497" i="4"/>
  <c r="D498" i="4"/>
  <c r="E498" i="4"/>
  <c r="F498" i="4"/>
  <c r="D499" i="4"/>
  <c r="E499" i="4"/>
  <c r="F499" i="4"/>
  <c r="D500" i="4"/>
  <c r="E500" i="4"/>
  <c r="F500" i="4"/>
  <c r="D501" i="4"/>
  <c r="E501" i="4"/>
  <c r="F501" i="4"/>
  <c r="D502" i="4"/>
  <c r="E502" i="4"/>
  <c r="F502" i="4"/>
  <c r="D503" i="4"/>
  <c r="E503" i="4"/>
  <c r="F503" i="4"/>
  <c r="D504" i="4"/>
  <c r="E504" i="4"/>
  <c r="F504" i="4"/>
  <c r="D505" i="4"/>
  <c r="E505" i="4"/>
  <c r="F505" i="4"/>
  <c r="D506" i="4"/>
  <c r="E506" i="4"/>
  <c r="F506" i="4"/>
  <c r="D507" i="4"/>
  <c r="E507" i="4"/>
  <c r="F507" i="4"/>
  <c r="D508" i="4"/>
  <c r="E508" i="4"/>
  <c r="F508" i="4"/>
  <c r="D509" i="4"/>
  <c r="E509" i="4"/>
  <c r="F509" i="4"/>
  <c r="D510" i="4"/>
  <c r="E510" i="4"/>
  <c r="F510" i="4"/>
  <c r="D511" i="4"/>
  <c r="E511" i="4"/>
  <c r="F511" i="4"/>
  <c r="D512" i="4"/>
  <c r="E512" i="4"/>
  <c r="F512" i="4"/>
  <c r="D513" i="4"/>
  <c r="E513" i="4"/>
  <c r="F513" i="4"/>
  <c r="D514" i="4"/>
  <c r="E514" i="4"/>
  <c r="F514" i="4"/>
  <c r="D515" i="4"/>
  <c r="E515" i="4"/>
  <c r="F515" i="4"/>
  <c r="D516" i="4"/>
  <c r="E516" i="4"/>
  <c r="F516" i="4"/>
  <c r="D517" i="4"/>
  <c r="E517" i="4"/>
  <c r="F517" i="4"/>
  <c r="D518" i="4"/>
  <c r="E518" i="4"/>
  <c r="F518" i="4"/>
  <c r="D519" i="4"/>
  <c r="E519" i="4"/>
  <c r="F519" i="4"/>
  <c r="D520" i="4"/>
  <c r="E520" i="4"/>
  <c r="F520" i="4"/>
  <c r="D521" i="4"/>
  <c r="E521" i="4"/>
  <c r="F521" i="4"/>
  <c r="D522" i="4"/>
  <c r="E522" i="4"/>
  <c r="F522" i="4"/>
  <c r="D523" i="4"/>
  <c r="E523" i="4"/>
  <c r="F523" i="4"/>
  <c r="D524" i="4"/>
  <c r="E524" i="4"/>
  <c r="F524" i="4"/>
  <c r="D525" i="4"/>
  <c r="E525" i="4"/>
  <c r="F525" i="4"/>
  <c r="D526" i="4"/>
  <c r="E526" i="4"/>
  <c r="F526" i="4"/>
  <c r="D527" i="4"/>
  <c r="E527" i="4"/>
  <c r="F527" i="4"/>
  <c r="D528" i="4"/>
  <c r="E528" i="4"/>
  <c r="F528" i="4"/>
  <c r="D529" i="4"/>
  <c r="E529" i="4"/>
  <c r="F529" i="4"/>
  <c r="D530" i="4"/>
  <c r="E530" i="4"/>
  <c r="F530" i="4"/>
  <c r="D531" i="4"/>
  <c r="E531" i="4"/>
  <c r="F531" i="4"/>
  <c r="D532" i="4"/>
  <c r="E532" i="4"/>
  <c r="F532" i="4"/>
  <c r="D533" i="4"/>
  <c r="E533" i="4"/>
  <c r="F533" i="4"/>
  <c r="D534" i="4"/>
  <c r="E534" i="4"/>
  <c r="F534" i="4"/>
  <c r="D535" i="4"/>
  <c r="E535" i="4"/>
  <c r="F535" i="4"/>
  <c r="D536" i="4"/>
  <c r="E536" i="4"/>
  <c r="F536" i="4"/>
  <c r="D537" i="4"/>
  <c r="E537" i="4"/>
  <c r="F537" i="4"/>
  <c r="D538" i="4"/>
  <c r="E538" i="4"/>
  <c r="F538" i="4"/>
  <c r="D539" i="4"/>
  <c r="E539" i="4"/>
  <c r="F539" i="4"/>
  <c r="D540" i="4"/>
  <c r="E540" i="4"/>
  <c r="F540" i="4"/>
  <c r="D541" i="4"/>
  <c r="E541" i="4"/>
  <c r="F541" i="4"/>
  <c r="D542" i="4"/>
  <c r="E542" i="4"/>
  <c r="F542" i="4"/>
  <c r="D543" i="4"/>
  <c r="E543" i="4"/>
  <c r="F543" i="4"/>
  <c r="D544" i="4"/>
  <c r="E544" i="4"/>
  <c r="F544" i="4"/>
  <c r="D545" i="4"/>
  <c r="E545" i="4"/>
  <c r="F545" i="4"/>
  <c r="D546" i="4"/>
  <c r="E546" i="4"/>
  <c r="F546" i="4"/>
  <c r="D547" i="4"/>
  <c r="E547" i="4"/>
  <c r="F547" i="4"/>
  <c r="D548" i="4"/>
  <c r="E548" i="4"/>
  <c r="F548" i="4"/>
  <c r="D549" i="4"/>
  <c r="E549" i="4"/>
  <c r="F549" i="4"/>
  <c r="D550" i="4"/>
  <c r="E550" i="4"/>
  <c r="F550" i="4"/>
  <c r="D551" i="4"/>
  <c r="E551" i="4"/>
  <c r="F551" i="4"/>
  <c r="D552" i="4"/>
  <c r="E552" i="4"/>
  <c r="F552" i="4"/>
  <c r="D553" i="4"/>
  <c r="E553" i="4"/>
  <c r="F553" i="4"/>
  <c r="D554" i="4"/>
  <c r="E554" i="4"/>
  <c r="F554" i="4"/>
  <c r="D555" i="4"/>
  <c r="E555" i="4"/>
  <c r="F555" i="4"/>
  <c r="D556" i="4"/>
  <c r="E556" i="4"/>
  <c r="F556" i="4"/>
  <c r="D557" i="4"/>
  <c r="E557" i="4"/>
  <c r="F557" i="4"/>
  <c r="D558" i="4"/>
  <c r="E558" i="4"/>
  <c r="F558" i="4"/>
  <c r="D559" i="4"/>
  <c r="E559" i="4"/>
  <c r="F559" i="4"/>
  <c r="D560" i="4"/>
  <c r="E560" i="4"/>
  <c r="F560" i="4"/>
  <c r="D561" i="4"/>
  <c r="E561" i="4"/>
  <c r="F561" i="4"/>
  <c r="D562" i="4"/>
  <c r="E562" i="4"/>
  <c r="F562" i="4"/>
  <c r="D563" i="4"/>
  <c r="E563" i="4"/>
  <c r="F563" i="4"/>
  <c r="D564" i="4"/>
  <c r="E564" i="4"/>
  <c r="F564" i="4"/>
  <c r="D565" i="4"/>
  <c r="E565" i="4"/>
  <c r="F565" i="4"/>
  <c r="D566" i="4"/>
  <c r="E566" i="4"/>
  <c r="F566" i="4"/>
  <c r="D567" i="4"/>
  <c r="E567" i="4"/>
  <c r="F567" i="4"/>
  <c r="D568" i="4"/>
  <c r="E568" i="4"/>
  <c r="F568" i="4"/>
  <c r="D569" i="4"/>
  <c r="E569" i="4"/>
  <c r="F569" i="4"/>
  <c r="D570" i="4"/>
  <c r="E570" i="4"/>
  <c r="F570" i="4"/>
  <c r="D571" i="4"/>
  <c r="E571" i="4"/>
  <c r="F571" i="4"/>
  <c r="D572" i="4"/>
  <c r="E572" i="4"/>
  <c r="F572" i="4"/>
  <c r="D573" i="4"/>
  <c r="E573" i="4"/>
  <c r="F573" i="4"/>
  <c r="D574" i="4"/>
  <c r="E574" i="4"/>
  <c r="F574" i="4"/>
  <c r="D575" i="4"/>
  <c r="E575" i="4"/>
  <c r="F575" i="4"/>
  <c r="D576" i="4"/>
  <c r="E576" i="4"/>
  <c r="F576" i="4"/>
  <c r="D577" i="4"/>
  <c r="E577" i="4"/>
  <c r="F577" i="4"/>
  <c r="D578" i="4"/>
  <c r="E578" i="4"/>
  <c r="F578" i="4"/>
  <c r="D579" i="4"/>
  <c r="E579" i="4"/>
  <c r="F579" i="4"/>
  <c r="D580" i="4"/>
  <c r="E580" i="4"/>
  <c r="F580" i="4"/>
  <c r="D581" i="4"/>
  <c r="E581" i="4"/>
  <c r="F581" i="4"/>
  <c r="D582" i="4"/>
  <c r="E582" i="4"/>
  <c r="F582" i="4"/>
  <c r="D583" i="4"/>
  <c r="E583" i="4"/>
  <c r="F583" i="4"/>
  <c r="D584" i="4"/>
  <c r="E584" i="4"/>
  <c r="F584" i="4"/>
  <c r="D585" i="4"/>
  <c r="E585" i="4"/>
  <c r="F585" i="4"/>
  <c r="D586" i="4"/>
  <c r="E586" i="4"/>
  <c r="F586" i="4"/>
  <c r="D587" i="4"/>
  <c r="E587" i="4"/>
  <c r="F587" i="4"/>
  <c r="D588" i="4"/>
  <c r="E588" i="4"/>
  <c r="F588" i="4"/>
  <c r="D589" i="4"/>
  <c r="E589" i="4"/>
  <c r="F589" i="4"/>
  <c r="D590" i="4"/>
  <c r="E590" i="4"/>
  <c r="F590" i="4"/>
  <c r="D591" i="4"/>
  <c r="E591" i="4"/>
  <c r="F591" i="4"/>
  <c r="D592" i="4"/>
  <c r="E592" i="4"/>
  <c r="F592" i="4"/>
  <c r="D593" i="4"/>
  <c r="E593" i="4"/>
  <c r="F593" i="4"/>
  <c r="D594" i="4"/>
  <c r="E594" i="4"/>
  <c r="F594" i="4"/>
  <c r="D595" i="4"/>
  <c r="E595" i="4"/>
  <c r="F595" i="4"/>
  <c r="D596" i="4"/>
  <c r="E596" i="4"/>
  <c r="F596" i="4"/>
  <c r="D597" i="4"/>
  <c r="E597" i="4"/>
  <c r="F597" i="4"/>
  <c r="D598" i="4"/>
  <c r="E598" i="4"/>
  <c r="F598" i="4"/>
  <c r="D599" i="4"/>
  <c r="E599" i="4"/>
  <c r="F599" i="4"/>
  <c r="D600" i="4"/>
  <c r="E600" i="4"/>
  <c r="F600" i="4"/>
  <c r="D601" i="4"/>
  <c r="E601" i="4"/>
  <c r="F601" i="4"/>
  <c r="D602" i="4"/>
  <c r="E602" i="4"/>
  <c r="F602" i="4"/>
  <c r="D603" i="4"/>
  <c r="E603" i="4"/>
  <c r="F603" i="4"/>
  <c r="D604" i="4"/>
  <c r="E604" i="4"/>
  <c r="F604" i="4"/>
  <c r="D605" i="4"/>
  <c r="E605" i="4"/>
  <c r="F605" i="4"/>
  <c r="D606" i="4"/>
  <c r="E606" i="4"/>
  <c r="F606" i="4"/>
  <c r="D607" i="4"/>
  <c r="E607" i="4"/>
  <c r="F607" i="4"/>
  <c r="D608" i="4"/>
  <c r="E608" i="4"/>
  <c r="F608" i="4"/>
  <c r="D609" i="4"/>
  <c r="E609" i="4"/>
  <c r="F609" i="4"/>
  <c r="D610" i="4"/>
  <c r="E610" i="4"/>
  <c r="F610" i="4"/>
  <c r="D611" i="4"/>
  <c r="E611" i="4"/>
  <c r="F611" i="4"/>
  <c r="D612" i="4"/>
  <c r="E612" i="4"/>
  <c r="F612" i="4"/>
  <c r="D613" i="4"/>
  <c r="E613" i="4"/>
  <c r="F613" i="4"/>
  <c r="D614" i="4"/>
  <c r="E614" i="4"/>
  <c r="F614" i="4"/>
  <c r="D615" i="4"/>
  <c r="E615" i="4"/>
  <c r="F615" i="4"/>
  <c r="D616" i="4"/>
  <c r="E616" i="4"/>
  <c r="F616" i="4"/>
  <c r="D617" i="4"/>
  <c r="E617" i="4"/>
  <c r="F617" i="4"/>
  <c r="D618" i="4"/>
  <c r="E618" i="4"/>
  <c r="F618" i="4"/>
  <c r="D619" i="4"/>
  <c r="E619" i="4"/>
  <c r="F619" i="4"/>
  <c r="D620" i="4"/>
  <c r="E620" i="4"/>
  <c r="F620" i="4"/>
  <c r="D621" i="4"/>
  <c r="E621" i="4"/>
  <c r="F621" i="4"/>
  <c r="D622" i="4"/>
  <c r="E622" i="4"/>
  <c r="F622" i="4"/>
  <c r="D623" i="4"/>
  <c r="E623" i="4"/>
  <c r="F623" i="4"/>
  <c r="D624" i="4"/>
  <c r="E624" i="4"/>
  <c r="F624" i="4"/>
  <c r="D625" i="4"/>
  <c r="E625" i="4"/>
  <c r="F625" i="4"/>
  <c r="D626" i="4"/>
  <c r="E626" i="4"/>
  <c r="F626" i="4"/>
  <c r="D627" i="4"/>
  <c r="E627" i="4"/>
  <c r="F627" i="4"/>
  <c r="D628" i="4"/>
  <c r="E628" i="4"/>
  <c r="F628" i="4"/>
  <c r="D629" i="4"/>
  <c r="E629" i="4"/>
  <c r="F629" i="4"/>
  <c r="D630" i="4"/>
  <c r="E630" i="4"/>
  <c r="F630" i="4"/>
  <c r="D631" i="4"/>
  <c r="E631" i="4"/>
  <c r="F631" i="4"/>
  <c r="D632" i="4"/>
  <c r="E632" i="4"/>
  <c r="F632" i="4"/>
  <c r="D633" i="4"/>
  <c r="E633" i="4"/>
  <c r="F633" i="4"/>
  <c r="D634" i="4"/>
  <c r="E634" i="4"/>
  <c r="F634" i="4"/>
  <c r="D635" i="4"/>
  <c r="E635" i="4"/>
  <c r="F635" i="4"/>
  <c r="D636" i="4"/>
  <c r="E636" i="4"/>
  <c r="F636" i="4"/>
  <c r="D637" i="4"/>
  <c r="E637" i="4"/>
  <c r="F637" i="4"/>
  <c r="E2" i="4"/>
  <c r="F2" i="4"/>
  <c r="D2" i="4"/>
  <c r="G17" i="3"/>
  <c r="G81" i="3"/>
  <c r="G129" i="3"/>
  <c r="G130" i="3"/>
  <c r="G145" i="3"/>
  <c r="G209" i="3"/>
  <c r="G257" i="3"/>
  <c r="G258" i="3"/>
  <c r="G273" i="3"/>
  <c r="G337" i="3"/>
  <c r="G385" i="3"/>
  <c r="G386" i="3"/>
  <c r="G401" i="3"/>
  <c r="G465" i="3"/>
  <c r="G514" i="3"/>
  <c r="G529" i="3"/>
  <c r="G59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2" i="3"/>
  <c r="D3" i="3"/>
  <c r="E3" i="3"/>
  <c r="D4" i="3"/>
  <c r="E4" i="3"/>
  <c r="D5" i="3"/>
  <c r="E5" i="3"/>
  <c r="D6" i="3"/>
  <c r="G6" i="3" s="1"/>
  <c r="E6" i="3"/>
  <c r="D7" i="3"/>
  <c r="G7" i="3" s="1"/>
  <c r="E7" i="3"/>
  <c r="D8" i="3"/>
  <c r="E8" i="3"/>
  <c r="D9" i="3"/>
  <c r="G9" i="3" s="1"/>
  <c r="E9" i="3"/>
  <c r="D10" i="3"/>
  <c r="G10" i="3" s="1"/>
  <c r="E10" i="3"/>
  <c r="D11" i="3"/>
  <c r="G11" i="3" s="1"/>
  <c r="E11" i="3"/>
  <c r="D12" i="3"/>
  <c r="G12" i="3" s="1"/>
  <c r="E12" i="3"/>
  <c r="D13" i="3"/>
  <c r="E13" i="3"/>
  <c r="D14" i="3"/>
  <c r="G14" i="3" s="1"/>
  <c r="E14" i="3"/>
  <c r="D15" i="3"/>
  <c r="G15" i="3" s="1"/>
  <c r="E15" i="3"/>
  <c r="D16" i="3"/>
  <c r="E16" i="3"/>
  <c r="D17" i="3"/>
  <c r="E17" i="3"/>
  <c r="D18" i="3"/>
  <c r="G18" i="3" s="1"/>
  <c r="E18" i="3"/>
  <c r="D19" i="3"/>
  <c r="E19" i="3"/>
  <c r="D20" i="3"/>
  <c r="E20" i="3"/>
  <c r="D21" i="3"/>
  <c r="E21" i="3"/>
  <c r="D22" i="3"/>
  <c r="G22" i="3" s="1"/>
  <c r="E22" i="3"/>
  <c r="D23" i="3"/>
  <c r="G23" i="3" s="1"/>
  <c r="E23" i="3"/>
  <c r="D24" i="3"/>
  <c r="E24" i="3"/>
  <c r="D25" i="3"/>
  <c r="G25" i="3" s="1"/>
  <c r="E25" i="3"/>
  <c r="D26" i="3"/>
  <c r="G26" i="3" s="1"/>
  <c r="E26" i="3"/>
  <c r="D27" i="3"/>
  <c r="G27" i="3" s="1"/>
  <c r="E27" i="3"/>
  <c r="D28" i="3"/>
  <c r="G28" i="3" s="1"/>
  <c r="E28" i="3"/>
  <c r="D29" i="3"/>
  <c r="E29" i="3"/>
  <c r="D30" i="3"/>
  <c r="G30" i="3" s="1"/>
  <c r="E30" i="3"/>
  <c r="D31" i="3"/>
  <c r="G31" i="3" s="1"/>
  <c r="E31" i="3"/>
  <c r="D32" i="3"/>
  <c r="E32" i="3"/>
  <c r="D33" i="3"/>
  <c r="G33" i="3" s="1"/>
  <c r="E33" i="3"/>
  <c r="D34" i="3"/>
  <c r="G34" i="3" s="1"/>
  <c r="E34" i="3"/>
  <c r="D35" i="3"/>
  <c r="E35" i="3"/>
  <c r="D36" i="3"/>
  <c r="E36" i="3"/>
  <c r="D37" i="3"/>
  <c r="E37" i="3"/>
  <c r="D38" i="3"/>
  <c r="G38" i="3" s="1"/>
  <c r="E38" i="3"/>
  <c r="D39" i="3"/>
  <c r="G39" i="3" s="1"/>
  <c r="E39" i="3"/>
  <c r="D40" i="3"/>
  <c r="E40" i="3"/>
  <c r="D41" i="3"/>
  <c r="G41" i="3" s="1"/>
  <c r="E41" i="3"/>
  <c r="D42" i="3"/>
  <c r="G42" i="3" s="1"/>
  <c r="E42" i="3"/>
  <c r="D43" i="3"/>
  <c r="G43" i="3" s="1"/>
  <c r="E43" i="3"/>
  <c r="D44" i="3"/>
  <c r="G44" i="3" s="1"/>
  <c r="E44" i="3"/>
  <c r="D45" i="3"/>
  <c r="E45" i="3"/>
  <c r="D46" i="3"/>
  <c r="G46" i="3" s="1"/>
  <c r="E46" i="3"/>
  <c r="D47" i="3"/>
  <c r="G47" i="3" s="1"/>
  <c r="E47" i="3"/>
  <c r="D48" i="3"/>
  <c r="E48" i="3"/>
  <c r="D49" i="3"/>
  <c r="G49" i="3" s="1"/>
  <c r="E49" i="3"/>
  <c r="D50" i="3"/>
  <c r="G50" i="3" s="1"/>
  <c r="E50" i="3"/>
  <c r="D51" i="3"/>
  <c r="E51" i="3"/>
  <c r="D52" i="3"/>
  <c r="E52" i="3"/>
  <c r="D53" i="3"/>
  <c r="E53" i="3"/>
  <c r="D54" i="3"/>
  <c r="G54" i="3" s="1"/>
  <c r="E54" i="3"/>
  <c r="D55" i="3"/>
  <c r="G55" i="3" s="1"/>
  <c r="E55" i="3"/>
  <c r="D56" i="3"/>
  <c r="E56" i="3"/>
  <c r="D57" i="3"/>
  <c r="G57" i="3" s="1"/>
  <c r="E57" i="3"/>
  <c r="D58" i="3"/>
  <c r="G58" i="3" s="1"/>
  <c r="E58" i="3"/>
  <c r="D59" i="3"/>
  <c r="G59" i="3" s="1"/>
  <c r="E59" i="3"/>
  <c r="D60" i="3"/>
  <c r="G60" i="3" s="1"/>
  <c r="E60" i="3"/>
  <c r="D61" i="3"/>
  <c r="E61" i="3"/>
  <c r="D62" i="3"/>
  <c r="G62" i="3" s="1"/>
  <c r="E62" i="3"/>
  <c r="D63" i="3"/>
  <c r="G63" i="3" s="1"/>
  <c r="E63" i="3"/>
  <c r="D64" i="3"/>
  <c r="E64" i="3"/>
  <c r="D65" i="3"/>
  <c r="G65" i="3" s="1"/>
  <c r="E65" i="3"/>
  <c r="D66" i="3"/>
  <c r="G66" i="3" s="1"/>
  <c r="E66" i="3"/>
  <c r="D67" i="3"/>
  <c r="E67" i="3"/>
  <c r="D68" i="3"/>
  <c r="E68" i="3"/>
  <c r="D69" i="3"/>
  <c r="E69" i="3"/>
  <c r="D70" i="3"/>
  <c r="G70" i="3" s="1"/>
  <c r="E70" i="3"/>
  <c r="D71" i="3"/>
  <c r="G71" i="3" s="1"/>
  <c r="E71" i="3"/>
  <c r="D72" i="3"/>
  <c r="E72" i="3"/>
  <c r="D73" i="3"/>
  <c r="G73" i="3" s="1"/>
  <c r="E73" i="3"/>
  <c r="D74" i="3"/>
  <c r="G74" i="3" s="1"/>
  <c r="E74" i="3"/>
  <c r="D75" i="3"/>
  <c r="G75" i="3" s="1"/>
  <c r="E75" i="3"/>
  <c r="D76" i="3"/>
  <c r="G76" i="3" s="1"/>
  <c r="E76" i="3"/>
  <c r="D77" i="3"/>
  <c r="E77" i="3"/>
  <c r="D78" i="3"/>
  <c r="G78" i="3" s="1"/>
  <c r="E78" i="3"/>
  <c r="D79" i="3"/>
  <c r="G79" i="3" s="1"/>
  <c r="E79" i="3"/>
  <c r="D80" i="3"/>
  <c r="E80" i="3"/>
  <c r="D81" i="3"/>
  <c r="E81" i="3"/>
  <c r="D82" i="3"/>
  <c r="G82" i="3" s="1"/>
  <c r="E82" i="3"/>
  <c r="D83" i="3"/>
  <c r="E83" i="3"/>
  <c r="D84" i="3"/>
  <c r="E84" i="3"/>
  <c r="D85" i="3"/>
  <c r="E85" i="3"/>
  <c r="D86" i="3"/>
  <c r="G86" i="3" s="1"/>
  <c r="E86" i="3"/>
  <c r="D87" i="3"/>
  <c r="G87" i="3" s="1"/>
  <c r="E87" i="3"/>
  <c r="D88" i="3"/>
  <c r="E88" i="3"/>
  <c r="D89" i="3"/>
  <c r="G89" i="3" s="1"/>
  <c r="E89" i="3"/>
  <c r="D90" i="3"/>
  <c r="G90" i="3" s="1"/>
  <c r="E90" i="3"/>
  <c r="D91" i="3"/>
  <c r="G91" i="3" s="1"/>
  <c r="E91" i="3"/>
  <c r="D92" i="3"/>
  <c r="G92" i="3" s="1"/>
  <c r="E92" i="3"/>
  <c r="D93" i="3"/>
  <c r="E93" i="3"/>
  <c r="D94" i="3"/>
  <c r="G94" i="3" s="1"/>
  <c r="E94" i="3"/>
  <c r="D95" i="3"/>
  <c r="G95" i="3" s="1"/>
  <c r="E95" i="3"/>
  <c r="D96" i="3"/>
  <c r="E96" i="3"/>
  <c r="D97" i="3"/>
  <c r="G97" i="3" s="1"/>
  <c r="E97" i="3"/>
  <c r="D98" i="3"/>
  <c r="G98" i="3" s="1"/>
  <c r="E98" i="3"/>
  <c r="D99" i="3"/>
  <c r="E99" i="3"/>
  <c r="D100" i="3"/>
  <c r="E100" i="3"/>
  <c r="D101" i="3"/>
  <c r="E101" i="3"/>
  <c r="D102" i="3"/>
  <c r="G102" i="3" s="1"/>
  <c r="E102" i="3"/>
  <c r="D103" i="3"/>
  <c r="G103" i="3" s="1"/>
  <c r="E103" i="3"/>
  <c r="D104" i="3"/>
  <c r="E104" i="3"/>
  <c r="D105" i="3"/>
  <c r="G105" i="3" s="1"/>
  <c r="E105" i="3"/>
  <c r="D106" i="3"/>
  <c r="G106" i="3" s="1"/>
  <c r="E106" i="3"/>
  <c r="D107" i="3"/>
  <c r="G107" i="3" s="1"/>
  <c r="E107" i="3"/>
  <c r="D108" i="3"/>
  <c r="G108" i="3" s="1"/>
  <c r="E108" i="3"/>
  <c r="D109" i="3"/>
  <c r="E109" i="3"/>
  <c r="D110" i="3"/>
  <c r="G110" i="3" s="1"/>
  <c r="E110" i="3"/>
  <c r="D111" i="3"/>
  <c r="G111" i="3" s="1"/>
  <c r="E111" i="3"/>
  <c r="D112" i="3"/>
  <c r="E112" i="3"/>
  <c r="D113" i="3"/>
  <c r="G113" i="3" s="1"/>
  <c r="E113" i="3"/>
  <c r="D114" i="3"/>
  <c r="G114" i="3" s="1"/>
  <c r="E114" i="3"/>
  <c r="D115" i="3"/>
  <c r="E115" i="3"/>
  <c r="D116" i="3"/>
  <c r="E116" i="3"/>
  <c r="D117" i="3"/>
  <c r="E117" i="3"/>
  <c r="D118" i="3"/>
  <c r="G118" i="3" s="1"/>
  <c r="E118" i="3"/>
  <c r="D119" i="3"/>
  <c r="G119" i="3" s="1"/>
  <c r="E119" i="3"/>
  <c r="D120" i="3"/>
  <c r="E120" i="3"/>
  <c r="D121" i="3"/>
  <c r="G121" i="3" s="1"/>
  <c r="E121" i="3"/>
  <c r="D122" i="3"/>
  <c r="G122" i="3" s="1"/>
  <c r="E122" i="3"/>
  <c r="D123" i="3"/>
  <c r="G123" i="3" s="1"/>
  <c r="E123" i="3"/>
  <c r="D124" i="3"/>
  <c r="G124" i="3" s="1"/>
  <c r="E124" i="3"/>
  <c r="D125" i="3"/>
  <c r="E125" i="3"/>
  <c r="D126" i="3"/>
  <c r="G126" i="3" s="1"/>
  <c r="E126" i="3"/>
  <c r="D127" i="3"/>
  <c r="G127" i="3" s="1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G134" i="3" s="1"/>
  <c r="E134" i="3"/>
  <c r="D135" i="3"/>
  <c r="G135" i="3" s="1"/>
  <c r="E135" i="3"/>
  <c r="D136" i="3"/>
  <c r="E136" i="3"/>
  <c r="D137" i="3"/>
  <c r="G137" i="3" s="1"/>
  <c r="E137" i="3"/>
  <c r="D138" i="3"/>
  <c r="G138" i="3" s="1"/>
  <c r="E138" i="3"/>
  <c r="D139" i="3"/>
  <c r="G139" i="3" s="1"/>
  <c r="E139" i="3"/>
  <c r="D140" i="3"/>
  <c r="G140" i="3" s="1"/>
  <c r="E140" i="3"/>
  <c r="D141" i="3"/>
  <c r="E141" i="3"/>
  <c r="D142" i="3"/>
  <c r="G142" i="3" s="1"/>
  <c r="E142" i="3"/>
  <c r="D143" i="3"/>
  <c r="G143" i="3" s="1"/>
  <c r="E143" i="3"/>
  <c r="D144" i="3"/>
  <c r="E144" i="3"/>
  <c r="D145" i="3"/>
  <c r="E145" i="3"/>
  <c r="D146" i="3"/>
  <c r="G146" i="3" s="1"/>
  <c r="E146" i="3"/>
  <c r="D147" i="3"/>
  <c r="E147" i="3"/>
  <c r="D148" i="3"/>
  <c r="E148" i="3"/>
  <c r="D149" i="3"/>
  <c r="E149" i="3"/>
  <c r="D150" i="3"/>
  <c r="G150" i="3" s="1"/>
  <c r="E150" i="3"/>
  <c r="D151" i="3"/>
  <c r="G151" i="3" s="1"/>
  <c r="E151" i="3"/>
  <c r="D152" i="3"/>
  <c r="E152" i="3"/>
  <c r="D153" i="3"/>
  <c r="G153" i="3" s="1"/>
  <c r="E153" i="3"/>
  <c r="D154" i="3"/>
  <c r="G154" i="3" s="1"/>
  <c r="E154" i="3"/>
  <c r="D155" i="3"/>
  <c r="G155" i="3" s="1"/>
  <c r="E155" i="3"/>
  <c r="D156" i="3"/>
  <c r="G156" i="3" s="1"/>
  <c r="E156" i="3"/>
  <c r="D157" i="3"/>
  <c r="E157" i="3"/>
  <c r="D158" i="3"/>
  <c r="G158" i="3" s="1"/>
  <c r="E158" i="3"/>
  <c r="D159" i="3"/>
  <c r="G159" i="3" s="1"/>
  <c r="E159" i="3"/>
  <c r="D160" i="3"/>
  <c r="E160" i="3"/>
  <c r="D161" i="3"/>
  <c r="G161" i="3" s="1"/>
  <c r="E161" i="3"/>
  <c r="D162" i="3"/>
  <c r="G162" i="3" s="1"/>
  <c r="E162" i="3"/>
  <c r="D163" i="3"/>
  <c r="E163" i="3"/>
  <c r="D164" i="3"/>
  <c r="E164" i="3"/>
  <c r="D165" i="3"/>
  <c r="E165" i="3"/>
  <c r="D166" i="3"/>
  <c r="G166" i="3" s="1"/>
  <c r="E166" i="3"/>
  <c r="D167" i="3"/>
  <c r="G167" i="3" s="1"/>
  <c r="E167" i="3"/>
  <c r="D168" i="3"/>
  <c r="E168" i="3"/>
  <c r="D169" i="3"/>
  <c r="G169" i="3" s="1"/>
  <c r="E169" i="3"/>
  <c r="D170" i="3"/>
  <c r="G170" i="3" s="1"/>
  <c r="E170" i="3"/>
  <c r="D171" i="3"/>
  <c r="G171" i="3" s="1"/>
  <c r="E171" i="3"/>
  <c r="D172" i="3"/>
  <c r="G172" i="3" s="1"/>
  <c r="E172" i="3"/>
  <c r="D173" i="3"/>
  <c r="E173" i="3"/>
  <c r="D174" i="3"/>
  <c r="G174" i="3" s="1"/>
  <c r="E174" i="3"/>
  <c r="D175" i="3"/>
  <c r="G175" i="3" s="1"/>
  <c r="E175" i="3"/>
  <c r="D176" i="3"/>
  <c r="E176" i="3"/>
  <c r="D177" i="3"/>
  <c r="G177" i="3" s="1"/>
  <c r="E177" i="3"/>
  <c r="D178" i="3"/>
  <c r="G178" i="3" s="1"/>
  <c r="E178" i="3"/>
  <c r="D179" i="3"/>
  <c r="E179" i="3"/>
  <c r="D180" i="3"/>
  <c r="E180" i="3"/>
  <c r="D181" i="3"/>
  <c r="E181" i="3"/>
  <c r="D182" i="3"/>
  <c r="G182" i="3" s="1"/>
  <c r="E182" i="3"/>
  <c r="D183" i="3"/>
  <c r="G183" i="3" s="1"/>
  <c r="E183" i="3"/>
  <c r="D184" i="3"/>
  <c r="E184" i="3"/>
  <c r="D185" i="3"/>
  <c r="G185" i="3" s="1"/>
  <c r="E185" i="3"/>
  <c r="D186" i="3"/>
  <c r="G186" i="3" s="1"/>
  <c r="E186" i="3"/>
  <c r="D187" i="3"/>
  <c r="G187" i="3" s="1"/>
  <c r="E187" i="3"/>
  <c r="D188" i="3"/>
  <c r="G188" i="3" s="1"/>
  <c r="E188" i="3"/>
  <c r="D189" i="3"/>
  <c r="E189" i="3"/>
  <c r="D190" i="3"/>
  <c r="G190" i="3" s="1"/>
  <c r="E190" i="3"/>
  <c r="D191" i="3"/>
  <c r="G191" i="3" s="1"/>
  <c r="E191" i="3"/>
  <c r="D192" i="3"/>
  <c r="E192" i="3"/>
  <c r="D193" i="3"/>
  <c r="G193" i="3" s="1"/>
  <c r="E193" i="3"/>
  <c r="D194" i="3"/>
  <c r="G194" i="3" s="1"/>
  <c r="E194" i="3"/>
  <c r="D195" i="3"/>
  <c r="E195" i="3"/>
  <c r="D196" i="3"/>
  <c r="E196" i="3"/>
  <c r="D197" i="3"/>
  <c r="E197" i="3"/>
  <c r="D198" i="3"/>
  <c r="G198" i="3" s="1"/>
  <c r="E198" i="3"/>
  <c r="D199" i="3"/>
  <c r="G199" i="3" s="1"/>
  <c r="E199" i="3"/>
  <c r="D200" i="3"/>
  <c r="E200" i="3"/>
  <c r="D201" i="3"/>
  <c r="G201" i="3" s="1"/>
  <c r="E201" i="3"/>
  <c r="D202" i="3"/>
  <c r="G202" i="3" s="1"/>
  <c r="E202" i="3"/>
  <c r="D203" i="3"/>
  <c r="G203" i="3" s="1"/>
  <c r="E203" i="3"/>
  <c r="D204" i="3"/>
  <c r="G204" i="3" s="1"/>
  <c r="E204" i="3"/>
  <c r="D205" i="3"/>
  <c r="E205" i="3"/>
  <c r="D206" i="3"/>
  <c r="G206" i="3" s="1"/>
  <c r="E206" i="3"/>
  <c r="D207" i="3"/>
  <c r="G207" i="3" s="1"/>
  <c r="E207" i="3"/>
  <c r="D208" i="3"/>
  <c r="E208" i="3"/>
  <c r="D209" i="3"/>
  <c r="E209" i="3"/>
  <c r="D210" i="3"/>
  <c r="G210" i="3" s="1"/>
  <c r="E210" i="3"/>
  <c r="D211" i="3"/>
  <c r="E211" i="3"/>
  <c r="D212" i="3"/>
  <c r="E212" i="3"/>
  <c r="D213" i="3"/>
  <c r="E213" i="3"/>
  <c r="D214" i="3"/>
  <c r="G214" i="3" s="1"/>
  <c r="E214" i="3"/>
  <c r="D215" i="3"/>
  <c r="G215" i="3" s="1"/>
  <c r="E215" i="3"/>
  <c r="D216" i="3"/>
  <c r="E216" i="3"/>
  <c r="D217" i="3"/>
  <c r="G217" i="3" s="1"/>
  <c r="E217" i="3"/>
  <c r="D218" i="3"/>
  <c r="G218" i="3" s="1"/>
  <c r="E218" i="3"/>
  <c r="D219" i="3"/>
  <c r="G219" i="3" s="1"/>
  <c r="E219" i="3"/>
  <c r="D220" i="3"/>
  <c r="G220" i="3" s="1"/>
  <c r="E220" i="3"/>
  <c r="D221" i="3"/>
  <c r="E221" i="3"/>
  <c r="D222" i="3"/>
  <c r="G222" i="3" s="1"/>
  <c r="E222" i="3"/>
  <c r="D223" i="3"/>
  <c r="G223" i="3" s="1"/>
  <c r="E223" i="3"/>
  <c r="D224" i="3"/>
  <c r="E224" i="3"/>
  <c r="D225" i="3"/>
  <c r="G225" i="3" s="1"/>
  <c r="E225" i="3"/>
  <c r="D226" i="3"/>
  <c r="G226" i="3" s="1"/>
  <c r="E226" i="3"/>
  <c r="D227" i="3"/>
  <c r="E227" i="3"/>
  <c r="D228" i="3"/>
  <c r="E228" i="3"/>
  <c r="D229" i="3"/>
  <c r="E229" i="3"/>
  <c r="D230" i="3"/>
  <c r="G230" i="3" s="1"/>
  <c r="E230" i="3"/>
  <c r="D231" i="3"/>
  <c r="G231" i="3" s="1"/>
  <c r="E231" i="3"/>
  <c r="D232" i="3"/>
  <c r="E232" i="3"/>
  <c r="D233" i="3"/>
  <c r="G233" i="3" s="1"/>
  <c r="E233" i="3"/>
  <c r="D234" i="3"/>
  <c r="G234" i="3" s="1"/>
  <c r="E234" i="3"/>
  <c r="D235" i="3"/>
  <c r="G235" i="3" s="1"/>
  <c r="E235" i="3"/>
  <c r="D236" i="3"/>
  <c r="G236" i="3" s="1"/>
  <c r="E236" i="3"/>
  <c r="D237" i="3"/>
  <c r="E237" i="3"/>
  <c r="D238" i="3"/>
  <c r="G238" i="3" s="1"/>
  <c r="E238" i="3"/>
  <c r="D239" i="3"/>
  <c r="G239" i="3" s="1"/>
  <c r="E239" i="3"/>
  <c r="D240" i="3"/>
  <c r="E240" i="3"/>
  <c r="D241" i="3"/>
  <c r="G241" i="3" s="1"/>
  <c r="E241" i="3"/>
  <c r="D242" i="3"/>
  <c r="G242" i="3" s="1"/>
  <c r="E242" i="3"/>
  <c r="D243" i="3"/>
  <c r="E243" i="3"/>
  <c r="D244" i="3"/>
  <c r="E244" i="3"/>
  <c r="D245" i="3"/>
  <c r="E245" i="3"/>
  <c r="D246" i="3"/>
  <c r="G246" i="3" s="1"/>
  <c r="E246" i="3"/>
  <c r="D247" i="3"/>
  <c r="G247" i="3" s="1"/>
  <c r="E247" i="3"/>
  <c r="D248" i="3"/>
  <c r="E248" i="3"/>
  <c r="D249" i="3"/>
  <c r="G249" i="3" s="1"/>
  <c r="E249" i="3"/>
  <c r="D250" i="3"/>
  <c r="G250" i="3" s="1"/>
  <c r="E250" i="3"/>
  <c r="D251" i="3"/>
  <c r="G251" i="3" s="1"/>
  <c r="E251" i="3"/>
  <c r="D252" i="3"/>
  <c r="G252" i="3" s="1"/>
  <c r="E252" i="3"/>
  <c r="D253" i="3"/>
  <c r="E253" i="3"/>
  <c r="D254" i="3"/>
  <c r="G254" i="3" s="1"/>
  <c r="E254" i="3"/>
  <c r="D255" i="3"/>
  <c r="G255" i="3" s="1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G262" i="3" s="1"/>
  <c r="E262" i="3"/>
  <c r="D263" i="3"/>
  <c r="G263" i="3" s="1"/>
  <c r="E263" i="3"/>
  <c r="D264" i="3"/>
  <c r="E264" i="3"/>
  <c r="D265" i="3"/>
  <c r="G265" i="3" s="1"/>
  <c r="E265" i="3"/>
  <c r="D266" i="3"/>
  <c r="G266" i="3" s="1"/>
  <c r="E266" i="3"/>
  <c r="D267" i="3"/>
  <c r="G267" i="3" s="1"/>
  <c r="E267" i="3"/>
  <c r="D268" i="3"/>
  <c r="G268" i="3" s="1"/>
  <c r="E268" i="3"/>
  <c r="D269" i="3"/>
  <c r="E269" i="3"/>
  <c r="D270" i="3"/>
  <c r="G270" i="3" s="1"/>
  <c r="E270" i="3"/>
  <c r="D271" i="3"/>
  <c r="G271" i="3" s="1"/>
  <c r="E271" i="3"/>
  <c r="D272" i="3"/>
  <c r="E272" i="3"/>
  <c r="D273" i="3"/>
  <c r="E273" i="3"/>
  <c r="D274" i="3"/>
  <c r="G274" i="3" s="1"/>
  <c r="E274" i="3"/>
  <c r="D275" i="3"/>
  <c r="E275" i="3"/>
  <c r="D276" i="3"/>
  <c r="E276" i="3"/>
  <c r="D277" i="3"/>
  <c r="E277" i="3"/>
  <c r="D278" i="3"/>
  <c r="G278" i="3" s="1"/>
  <c r="E278" i="3"/>
  <c r="D279" i="3"/>
  <c r="G279" i="3" s="1"/>
  <c r="E279" i="3"/>
  <c r="D280" i="3"/>
  <c r="E280" i="3"/>
  <c r="D281" i="3"/>
  <c r="G281" i="3" s="1"/>
  <c r="E281" i="3"/>
  <c r="D282" i="3"/>
  <c r="G282" i="3" s="1"/>
  <c r="E282" i="3"/>
  <c r="D283" i="3"/>
  <c r="G283" i="3" s="1"/>
  <c r="E283" i="3"/>
  <c r="D284" i="3"/>
  <c r="G284" i="3" s="1"/>
  <c r="E284" i="3"/>
  <c r="D285" i="3"/>
  <c r="E285" i="3"/>
  <c r="D286" i="3"/>
  <c r="G286" i="3" s="1"/>
  <c r="E286" i="3"/>
  <c r="D287" i="3"/>
  <c r="G287" i="3" s="1"/>
  <c r="E287" i="3"/>
  <c r="D288" i="3"/>
  <c r="E288" i="3"/>
  <c r="D289" i="3"/>
  <c r="G289" i="3" s="1"/>
  <c r="E289" i="3"/>
  <c r="D290" i="3"/>
  <c r="G290" i="3" s="1"/>
  <c r="E290" i="3"/>
  <c r="D291" i="3"/>
  <c r="E291" i="3"/>
  <c r="D292" i="3"/>
  <c r="E292" i="3"/>
  <c r="D293" i="3"/>
  <c r="E293" i="3"/>
  <c r="D294" i="3"/>
  <c r="G294" i="3" s="1"/>
  <c r="E294" i="3"/>
  <c r="D295" i="3"/>
  <c r="G295" i="3" s="1"/>
  <c r="E295" i="3"/>
  <c r="D296" i="3"/>
  <c r="E296" i="3"/>
  <c r="D297" i="3"/>
  <c r="G297" i="3" s="1"/>
  <c r="E297" i="3"/>
  <c r="D298" i="3"/>
  <c r="G298" i="3" s="1"/>
  <c r="E298" i="3"/>
  <c r="D299" i="3"/>
  <c r="G299" i="3" s="1"/>
  <c r="E299" i="3"/>
  <c r="D300" i="3"/>
  <c r="G300" i="3" s="1"/>
  <c r="E300" i="3"/>
  <c r="D301" i="3"/>
  <c r="E301" i="3"/>
  <c r="D302" i="3"/>
  <c r="G302" i="3" s="1"/>
  <c r="E302" i="3"/>
  <c r="D303" i="3"/>
  <c r="G303" i="3" s="1"/>
  <c r="E303" i="3"/>
  <c r="D304" i="3"/>
  <c r="E304" i="3"/>
  <c r="D305" i="3"/>
  <c r="G305" i="3" s="1"/>
  <c r="E305" i="3"/>
  <c r="D306" i="3"/>
  <c r="G306" i="3" s="1"/>
  <c r="E306" i="3"/>
  <c r="D307" i="3"/>
  <c r="E307" i="3"/>
  <c r="D308" i="3"/>
  <c r="E308" i="3"/>
  <c r="D309" i="3"/>
  <c r="E309" i="3"/>
  <c r="D310" i="3"/>
  <c r="G310" i="3" s="1"/>
  <c r="E310" i="3"/>
  <c r="D311" i="3"/>
  <c r="G311" i="3" s="1"/>
  <c r="E311" i="3"/>
  <c r="D312" i="3"/>
  <c r="E312" i="3"/>
  <c r="D313" i="3"/>
  <c r="G313" i="3" s="1"/>
  <c r="E313" i="3"/>
  <c r="D314" i="3"/>
  <c r="G314" i="3" s="1"/>
  <c r="E314" i="3"/>
  <c r="D315" i="3"/>
  <c r="G315" i="3" s="1"/>
  <c r="E315" i="3"/>
  <c r="D316" i="3"/>
  <c r="G316" i="3" s="1"/>
  <c r="E316" i="3"/>
  <c r="D317" i="3"/>
  <c r="E317" i="3"/>
  <c r="D318" i="3"/>
  <c r="G318" i="3" s="1"/>
  <c r="E318" i="3"/>
  <c r="D319" i="3"/>
  <c r="G319" i="3" s="1"/>
  <c r="E319" i="3"/>
  <c r="D320" i="3"/>
  <c r="E320" i="3"/>
  <c r="D321" i="3"/>
  <c r="G321" i="3" s="1"/>
  <c r="E321" i="3"/>
  <c r="D322" i="3"/>
  <c r="G322" i="3" s="1"/>
  <c r="E322" i="3"/>
  <c r="D323" i="3"/>
  <c r="E323" i="3"/>
  <c r="D324" i="3"/>
  <c r="E324" i="3"/>
  <c r="D325" i="3"/>
  <c r="E325" i="3"/>
  <c r="D326" i="3"/>
  <c r="G326" i="3" s="1"/>
  <c r="E326" i="3"/>
  <c r="D327" i="3"/>
  <c r="G327" i="3" s="1"/>
  <c r="E327" i="3"/>
  <c r="D328" i="3"/>
  <c r="E328" i="3"/>
  <c r="D329" i="3"/>
  <c r="G329" i="3" s="1"/>
  <c r="E329" i="3"/>
  <c r="D330" i="3"/>
  <c r="G330" i="3" s="1"/>
  <c r="E330" i="3"/>
  <c r="D331" i="3"/>
  <c r="G331" i="3" s="1"/>
  <c r="E331" i="3"/>
  <c r="D332" i="3"/>
  <c r="G332" i="3" s="1"/>
  <c r="E332" i="3"/>
  <c r="D333" i="3"/>
  <c r="E333" i="3"/>
  <c r="D334" i="3"/>
  <c r="G334" i="3" s="1"/>
  <c r="E334" i="3"/>
  <c r="D335" i="3"/>
  <c r="G335" i="3" s="1"/>
  <c r="E335" i="3"/>
  <c r="D336" i="3"/>
  <c r="E336" i="3"/>
  <c r="D337" i="3"/>
  <c r="E337" i="3"/>
  <c r="D338" i="3"/>
  <c r="G338" i="3" s="1"/>
  <c r="E338" i="3"/>
  <c r="D339" i="3"/>
  <c r="E339" i="3"/>
  <c r="D340" i="3"/>
  <c r="E340" i="3"/>
  <c r="D341" i="3"/>
  <c r="E341" i="3"/>
  <c r="D342" i="3"/>
  <c r="G342" i="3" s="1"/>
  <c r="E342" i="3"/>
  <c r="D343" i="3"/>
  <c r="G343" i="3" s="1"/>
  <c r="E343" i="3"/>
  <c r="D344" i="3"/>
  <c r="E344" i="3"/>
  <c r="D345" i="3"/>
  <c r="G345" i="3" s="1"/>
  <c r="E345" i="3"/>
  <c r="D346" i="3"/>
  <c r="G346" i="3" s="1"/>
  <c r="E346" i="3"/>
  <c r="D347" i="3"/>
  <c r="G347" i="3" s="1"/>
  <c r="E347" i="3"/>
  <c r="D348" i="3"/>
  <c r="G348" i="3" s="1"/>
  <c r="E348" i="3"/>
  <c r="D349" i="3"/>
  <c r="E349" i="3"/>
  <c r="D350" i="3"/>
  <c r="G350" i="3" s="1"/>
  <c r="E350" i="3"/>
  <c r="D351" i="3"/>
  <c r="G351" i="3" s="1"/>
  <c r="E351" i="3"/>
  <c r="D352" i="3"/>
  <c r="E352" i="3"/>
  <c r="D353" i="3"/>
  <c r="G353" i="3" s="1"/>
  <c r="E353" i="3"/>
  <c r="D354" i="3"/>
  <c r="G354" i="3" s="1"/>
  <c r="E354" i="3"/>
  <c r="D355" i="3"/>
  <c r="G355" i="3" s="1"/>
  <c r="E355" i="3"/>
  <c r="D356" i="3"/>
  <c r="E356" i="3"/>
  <c r="D357" i="3"/>
  <c r="E357" i="3"/>
  <c r="D358" i="3"/>
  <c r="G358" i="3" s="1"/>
  <c r="E358" i="3"/>
  <c r="D359" i="3"/>
  <c r="G359" i="3" s="1"/>
  <c r="E359" i="3"/>
  <c r="D360" i="3"/>
  <c r="E360" i="3"/>
  <c r="D361" i="3"/>
  <c r="G361" i="3" s="1"/>
  <c r="E361" i="3"/>
  <c r="D362" i="3"/>
  <c r="G362" i="3" s="1"/>
  <c r="E362" i="3"/>
  <c r="D363" i="3"/>
  <c r="G363" i="3" s="1"/>
  <c r="E363" i="3"/>
  <c r="D364" i="3"/>
  <c r="G364" i="3" s="1"/>
  <c r="E364" i="3"/>
  <c r="D365" i="3"/>
  <c r="E365" i="3"/>
  <c r="D366" i="3"/>
  <c r="G366" i="3" s="1"/>
  <c r="E366" i="3"/>
  <c r="D367" i="3"/>
  <c r="G367" i="3" s="1"/>
  <c r="E367" i="3"/>
  <c r="D368" i="3"/>
  <c r="E368" i="3"/>
  <c r="D369" i="3"/>
  <c r="G369" i="3" s="1"/>
  <c r="E369" i="3"/>
  <c r="D370" i="3"/>
  <c r="G370" i="3" s="1"/>
  <c r="E370" i="3"/>
  <c r="D371" i="3"/>
  <c r="G371" i="3" s="1"/>
  <c r="E371" i="3"/>
  <c r="D372" i="3"/>
  <c r="E372" i="3"/>
  <c r="D373" i="3"/>
  <c r="E373" i="3"/>
  <c r="D374" i="3"/>
  <c r="G374" i="3" s="1"/>
  <c r="E374" i="3"/>
  <c r="D375" i="3"/>
  <c r="G375" i="3" s="1"/>
  <c r="E375" i="3"/>
  <c r="D376" i="3"/>
  <c r="E376" i="3"/>
  <c r="D377" i="3"/>
  <c r="G377" i="3" s="1"/>
  <c r="E377" i="3"/>
  <c r="D378" i="3"/>
  <c r="G378" i="3" s="1"/>
  <c r="E378" i="3"/>
  <c r="D379" i="3"/>
  <c r="G379" i="3" s="1"/>
  <c r="E379" i="3"/>
  <c r="D380" i="3"/>
  <c r="G380" i="3" s="1"/>
  <c r="E380" i="3"/>
  <c r="D381" i="3"/>
  <c r="E381" i="3"/>
  <c r="D382" i="3"/>
  <c r="G382" i="3" s="1"/>
  <c r="E382" i="3"/>
  <c r="D383" i="3"/>
  <c r="G383" i="3" s="1"/>
  <c r="E383" i="3"/>
  <c r="D384" i="3"/>
  <c r="E384" i="3"/>
  <c r="D385" i="3"/>
  <c r="E385" i="3"/>
  <c r="D386" i="3"/>
  <c r="E386" i="3"/>
  <c r="D387" i="3"/>
  <c r="G387" i="3" s="1"/>
  <c r="E387" i="3"/>
  <c r="D388" i="3"/>
  <c r="E388" i="3"/>
  <c r="D389" i="3"/>
  <c r="E389" i="3"/>
  <c r="D390" i="3"/>
  <c r="G390" i="3" s="1"/>
  <c r="E390" i="3"/>
  <c r="D391" i="3"/>
  <c r="G391" i="3" s="1"/>
  <c r="E391" i="3"/>
  <c r="D392" i="3"/>
  <c r="E392" i="3"/>
  <c r="D393" i="3"/>
  <c r="G393" i="3" s="1"/>
  <c r="E393" i="3"/>
  <c r="D394" i="3"/>
  <c r="G394" i="3" s="1"/>
  <c r="E394" i="3"/>
  <c r="D395" i="3"/>
  <c r="G395" i="3" s="1"/>
  <c r="E395" i="3"/>
  <c r="D396" i="3"/>
  <c r="G396" i="3" s="1"/>
  <c r="E396" i="3"/>
  <c r="D397" i="3"/>
  <c r="E397" i="3"/>
  <c r="D398" i="3"/>
  <c r="G398" i="3" s="1"/>
  <c r="E398" i="3"/>
  <c r="D399" i="3"/>
  <c r="G399" i="3" s="1"/>
  <c r="E399" i="3"/>
  <c r="D400" i="3"/>
  <c r="E400" i="3"/>
  <c r="D401" i="3"/>
  <c r="E401" i="3"/>
  <c r="D402" i="3"/>
  <c r="G402" i="3" s="1"/>
  <c r="E402" i="3"/>
  <c r="D403" i="3"/>
  <c r="G403" i="3" s="1"/>
  <c r="E403" i="3"/>
  <c r="D404" i="3"/>
  <c r="E404" i="3"/>
  <c r="D405" i="3"/>
  <c r="E405" i="3"/>
  <c r="D406" i="3"/>
  <c r="G406" i="3" s="1"/>
  <c r="E406" i="3"/>
  <c r="D407" i="3"/>
  <c r="G407" i="3" s="1"/>
  <c r="E407" i="3"/>
  <c r="D408" i="3"/>
  <c r="E408" i="3"/>
  <c r="D409" i="3"/>
  <c r="G409" i="3" s="1"/>
  <c r="E409" i="3"/>
  <c r="D410" i="3"/>
  <c r="G410" i="3" s="1"/>
  <c r="E410" i="3"/>
  <c r="D411" i="3"/>
  <c r="G411" i="3" s="1"/>
  <c r="E411" i="3"/>
  <c r="D412" i="3"/>
  <c r="G412" i="3" s="1"/>
  <c r="E412" i="3"/>
  <c r="D413" i="3"/>
  <c r="E413" i="3"/>
  <c r="D414" i="3"/>
  <c r="G414" i="3" s="1"/>
  <c r="E414" i="3"/>
  <c r="D415" i="3"/>
  <c r="G415" i="3" s="1"/>
  <c r="E415" i="3"/>
  <c r="D416" i="3"/>
  <c r="E416" i="3"/>
  <c r="D417" i="3"/>
  <c r="G417" i="3" s="1"/>
  <c r="E417" i="3"/>
  <c r="D418" i="3"/>
  <c r="G418" i="3" s="1"/>
  <c r="E418" i="3"/>
  <c r="D419" i="3"/>
  <c r="G419" i="3" s="1"/>
  <c r="E419" i="3"/>
  <c r="D420" i="3"/>
  <c r="E420" i="3"/>
  <c r="D421" i="3"/>
  <c r="E421" i="3"/>
  <c r="D422" i="3"/>
  <c r="G422" i="3" s="1"/>
  <c r="E422" i="3"/>
  <c r="D423" i="3"/>
  <c r="G423" i="3" s="1"/>
  <c r="E423" i="3"/>
  <c r="D424" i="3"/>
  <c r="E424" i="3"/>
  <c r="D425" i="3"/>
  <c r="G425" i="3" s="1"/>
  <c r="E425" i="3"/>
  <c r="D426" i="3"/>
  <c r="G426" i="3" s="1"/>
  <c r="E426" i="3"/>
  <c r="D427" i="3"/>
  <c r="G427" i="3" s="1"/>
  <c r="E427" i="3"/>
  <c r="D428" i="3"/>
  <c r="G428" i="3" s="1"/>
  <c r="E428" i="3"/>
  <c r="D429" i="3"/>
  <c r="E429" i="3"/>
  <c r="D430" i="3"/>
  <c r="G430" i="3" s="1"/>
  <c r="E430" i="3"/>
  <c r="D431" i="3"/>
  <c r="G431" i="3" s="1"/>
  <c r="E431" i="3"/>
  <c r="D432" i="3"/>
  <c r="E432" i="3"/>
  <c r="D433" i="3"/>
  <c r="G433" i="3" s="1"/>
  <c r="E433" i="3"/>
  <c r="D434" i="3"/>
  <c r="G434" i="3" s="1"/>
  <c r="E434" i="3"/>
  <c r="D435" i="3"/>
  <c r="G435" i="3" s="1"/>
  <c r="E435" i="3"/>
  <c r="D436" i="3"/>
  <c r="E436" i="3"/>
  <c r="D437" i="3"/>
  <c r="E437" i="3"/>
  <c r="D438" i="3"/>
  <c r="G438" i="3" s="1"/>
  <c r="E438" i="3"/>
  <c r="D439" i="3"/>
  <c r="G439" i="3" s="1"/>
  <c r="E439" i="3"/>
  <c r="D440" i="3"/>
  <c r="E440" i="3"/>
  <c r="D441" i="3"/>
  <c r="G441" i="3" s="1"/>
  <c r="E441" i="3"/>
  <c r="D442" i="3"/>
  <c r="G442" i="3" s="1"/>
  <c r="E442" i="3"/>
  <c r="D443" i="3"/>
  <c r="G443" i="3" s="1"/>
  <c r="E443" i="3"/>
  <c r="D444" i="3"/>
  <c r="G444" i="3" s="1"/>
  <c r="E444" i="3"/>
  <c r="D445" i="3"/>
  <c r="E445" i="3"/>
  <c r="D446" i="3"/>
  <c r="G446" i="3" s="1"/>
  <c r="E446" i="3"/>
  <c r="D447" i="3"/>
  <c r="G447" i="3" s="1"/>
  <c r="E447" i="3"/>
  <c r="D448" i="3"/>
  <c r="E448" i="3"/>
  <c r="D449" i="3"/>
  <c r="G449" i="3" s="1"/>
  <c r="E449" i="3"/>
  <c r="D450" i="3"/>
  <c r="G450" i="3" s="1"/>
  <c r="E450" i="3"/>
  <c r="D451" i="3"/>
  <c r="G451" i="3" s="1"/>
  <c r="E451" i="3"/>
  <c r="D452" i="3"/>
  <c r="E452" i="3"/>
  <c r="D453" i="3"/>
  <c r="E453" i="3"/>
  <c r="D454" i="3"/>
  <c r="G454" i="3" s="1"/>
  <c r="E454" i="3"/>
  <c r="D455" i="3"/>
  <c r="G455" i="3" s="1"/>
  <c r="E455" i="3"/>
  <c r="D456" i="3"/>
  <c r="E456" i="3"/>
  <c r="D457" i="3"/>
  <c r="G457" i="3" s="1"/>
  <c r="E457" i="3"/>
  <c r="D458" i="3"/>
  <c r="G458" i="3" s="1"/>
  <c r="E458" i="3"/>
  <c r="D459" i="3"/>
  <c r="G459" i="3" s="1"/>
  <c r="E459" i="3"/>
  <c r="D460" i="3"/>
  <c r="G460" i="3" s="1"/>
  <c r="E460" i="3"/>
  <c r="D461" i="3"/>
  <c r="E461" i="3"/>
  <c r="D462" i="3"/>
  <c r="G462" i="3" s="1"/>
  <c r="E462" i="3"/>
  <c r="D463" i="3"/>
  <c r="G463" i="3" s="1"/>
  <c r="E463" i="3"/>
  <c r="D464" i="3"/>
  <c r="E464" i="3"/>
  <c r="D465" i="3"/>
  <c r="E465" i="3"/>
  <c r="D466" i="3"/>
  <c r="G466" i="3" s="1"/>
  <c r="E466" i="3"/>
  <c r="D467" i="3"/>
  <c r="G467" i="3" s="1"/>
  <c r="E467" i="3"/>
  <c r="D468" i="3"/>
  <c r="E468" i="3"/>
  <c r="D469" i="3"/>
  <c r="E469" i="3"/>
  <c r="D470" i="3"/>
  <c r="G470" i="3" s="1"/>
  <c r="E470" i="3"/>
  <c r="D471" i="3"/>
  <c r="G471" i="3" s="1"/>
  <c r="E471" i="3"/>
  <c r="D472" i="3"/>
  <c r="E472" i="3"/>
  <c r="D473" i="3"/>
  <c r="G473" i="3" s="1"/>
  <c r="E473" i="3"/>
  <c r="D474" i="3"/>
  <c r="G474" i="3" s="1"/>
  <c r="E474" i="3"/>
  <c r="D475" i="3"/>
  <c r="G475" i="3" s="1"/>
  <c r="E475" i="3"/>
  <c r="D476" i="3"/>
  <c r="G476" i="3" s="1"/>
  <c r="E476" i="3"/>
  <c r="D477" i="3"/>
  <c r="E477" i="3"/>
  <c r="D478" i="3"/>
  <c r="G478" i="3" s="1"/>
  <c r="E478" i="3"/>
  <c r="D479" i="3"/>
  <c r="G479" i="3" s="1"/>
  <c r="E479" i="3"/>
  <c r="D480" i="3"/>
  <c r="E480" i="3"/>
  <c r="D481" i="3"/>
  <c r="G481" i="3" s="1"/>
  <c r="E481" i="3"/>
  <c r="D482" i="3"/>
  <c r="G482" i="3" s="1"/>
  <c r="E482" i="3"/>
  <c r="D483" i="3"/>
  <c r="G483" i="3" s="1"/>
  <c r="E483" i="3"/>
  <c r="D484" i="3"/>
  <c r="E484" i="3"/>
  <c r="D485" i="3"/>
  <c r="E485" i="3"/>
  <c r="D486" i="3"/>
  <c r="G486" i="3" s="1"/>
  <c r="E486" i="3"/>
  <c r="D487" i="3"/>
  <c r="G487" i="3" s="1"/>
  <c r="E487" i="3"/>
  <c r="D488" i="3"/>
  <c r="E488" i="3"/>
  <c r="D489" i="3"/>
  <c r="G489" i="3" s="1"/>
  <c r="E489" i="3"/>
  <c r="D490" i="3"/>
  <c r="G490" i="3" s="1"/>
  <c r="E490" i="3"/>
  <c r="D491" i="3"/>
  <c r="G491" i="3" s="1"/>
  <c r="E491" i="3"/>
  <c r="D492" i="3"/>
  <c r="G492" i="3" s="1"/>
  <c r="E492" i="3"/>
  <c r="D493" i="3"/>
  <c r="E493" i="3"/>
  <c r="D494" i="3"/>
  <c r="G494" i="3" s="1"/>
  <c r="E494" i="3"/>
  <c r="D495" i="3"/>
  <c r="G495" i="3" s="1"/>
  <c r="E495" i="3"/>
  <c r="D496" i="3"/>
  <c r="E496" i="3"/>
  <c r="D497" i="3"/>
  <c r="G497" i="3" s="1"/>
  <c r="E497" i="3"/>
  <c r="D498" i="3"/>
  <c r="G498" i="3" s="1"/>
  <c r="E498" i="3"/>
  <c r="D499" i="3"/>
  <c r="G499" i="3" s="1"/>
  <c r="E499" i="3"/>
  <c r="D500" i="3"/>
  <c r="E500" i="3"/>
  <c r="D501" i="3"/>
  <c r="E501" i="3"/>
  <c r="D502" i="3"/>
  <c r="G502" i="3" s="1"/>
  <c r="E502" i="3"/>
  <c r="D503" i="3"/>
  <c r="G503" i="3" s="1"/>
  <c r="E503" i="3"/>
  <c r="D504" i="3"/>
  <c r="E504" i="3"/>
  <c r="D505" i="3"/>
  <c r="G505" i="3" s="1"/>
  <c r="E505" i="3"/>
  <c r="D506" i="3"/>
  <c r="G506" i="3" s="1"/>
  <c r="E506" i="3"/>
  <c r="D507" i="3"/>
  <c r="G507" i="3" s="1"/>
  <c r="E507" i="3"/>
  <c r="D508" i="3"/>
  <c r="G508" i="3" s="1"/>
  <c r="E508" i="3"/>
  <c r="D509" i="3"/>
  <c r="E509" i="3"/>
  <c r="D510" i="3"/>
  <c r="G510" i="3" s="1"/>
  <c r="E510" i="3"/>
  <c r="D511" i="3"/>
  <c r="G511" i="3" s="1"/>
  <c r="E511" i="3"/>
  <c r="D512" i="3"/>
  <c r="E512" i="3"/>
  <c r="D513" i="3"/>
  <c r="G513" i="3" s="1"/>
  <c r="E513" i="3"/>
  <c r="D514" i="3"/>
  <c r="E514" i="3"/>
  <c r="D515" i="3"/>
  <c r="G515" i="3" s="1"/>
  <c r="E515" i="3"/>
  <c r="D516" i="3"/>
  <c r="E516" i="3"/>
  <c r="D517" i="3"/>
  <c r="E517" i="3"/>
  <c r="D518" i="3"/>
  <c r="G518" i="3" s="1"/>
  <c r="E518" i="3"/>
  <c r="D519" i="3"/>
  <c r="G519" i="3" s="1"/>
  <c r="E519" i="3"/>
  <c r="D520" i="3"/>
  <c r="E520" i="3"/>
  <c r="D521" i="3"/>
  <c r="G521" i="3" s="1"/>
  <c r="E521" i="3"/>
  <c r="D522" i="3"/>
  <c r="G522" i="3" s="1"/>
  <c r="E522" i="3"/>
  <c r="D523" i="3"/>
  <c r="G523" i="3" s="1"/>
  <c r="E523" i="3"/>
  <c r="D524" i="3"/>
  <c r="G524" i="3" s="1"/>
  <c r="E524" i="3"/>
  <c r="D525" i="3"/>
  <c r="E525" i="3"/>
  <c r="D526" i="3"/>
  <c r="G526" i="3" s="1"/>
  <c r="E526" i="3"/>
  <c r="D527" i="3"/>
  <c r="G527" i="3" s="1"/>
  <c r="E527" i="3"/>
  <c r="D528" i="3"/>
  <c r="E528" i="3"/>
  <c r="D529" i="3"/>
  <c r="E529" i="3"/>
  <c r="D530" i="3"/>
  <c r="G530" i="3" s="1"/>
  <c r="E530" i="3"/>
  <c r="D531" i="3"/>
  <c r="G531" i="3" s="1"/>
  <c r="E531" i="3"/>
  <c r="D532" i="3"/>
  <c r="E532" i="3"/>
  <c r="D533" i="3"/>
  <c r="E533" i="3"/>
  <c r="D534" i="3"/>
  <c r="G534" i="3" s="1"/>
  <c r="E534" i="3"/>
  <c r="D535" i="3"/>
  <c r="G535" i="3" s="1"/>
  <c r="E535" i="3"/>
  <c r="D536" i="3"/>
  <c r="E536" i="3"/>
  <c r="D537" i="3"/>
  <c r="G537" i="3" s="1"/>
  <c r="E537" i="3"/>
  <c r="D538" i="3"/>
  <c r="G538" i="3" s="1"/>
  <c r="E538" i="3"/>
  <c r="D539" i="3"/>
  <c r="G539" i="3" s="1"/>
  <c r="E539" i="3"/>
  <c r="D540" i="3"/>
  <c r="G540" i="3" s="1"/>
  <c r="E540" i="3"/>
  <c r="D541" i="3"/>
  <c r="E541" i="3"/>
  <c r="D542" i="3"/>
  <c r="G542" i="3" s="1"/>
  <c r="E542" i="3"/>
  <c r="D543" i="3"/>
  <c r="G543" i="3" s="1"/>
  <c r="E543" i="3"/>
  <c r="D544" i="3"/>
  <c r="E544" i="3"/>
  <c r="D545" i="3"/>
  <c r="G545" i="3" s="1"/>
  <c r="E545" i="3"/>
  <c r="D546" i="3"/>
  <c r="G546" i="3" s="1"/>
  <c r="E546" i="3"/>
  <c r="D547" i="3"/>
  <c r="G547" i="3" s="1"/>
  <c r="E547" i="3"/>
  <c r="D548" i="3"/>
  <c r="E548" i="3"/>
  <c r="D549" i="3"/>
  <c r="E549" i="3"/>
  <c r="D550" i="3"/>
  <c r="G550" i="3" s="1"/>
  <c r="E550" i="3"/>
  <c r="D551" i="3"/>
  <c r="G551" i="3" s="1"/>
  <c r="E551" i="3"/>
  <c r="D552" i="3"/>
  <c r="E552" i="3"/>
  <c r="D553" i="3"/>
  <c r="G553" i="3" s="1"/>
  <c r="E553" i="3"/>
  <c r="D554" i="3"/>
  <c r="G554" i="3" s="1"/>
  <c r="E554" i="3"/>
  <c r="D555" i="3"/>
  <c r="G555" i="3" s="1"/>
  <c r="E555" i="3"/>
  <c r="D556" i="3"/>
  <c r="G556" i="3" s="1"/>
  <c r="E556" i="3"/>
  <c r="D557" i="3"/>
  <c r="E557" i="3"/>
  <c r="D558" i="3"/>
  <c r="G558" i="3" s="1"/>
  <c r="E558" i="3"/>
  <c r="D559" i="3"/>
  <c r="G559" i="3" s="1"/>
  <c r="E559" i="3"/>
  <c r="D560" i="3"/>
  <c r="E560" i="3"/>
  <c r="D561" i="3"/>
  <c r="G561" i="3" s="1"/>
  <c r="E561" i="3"/>
  <c r="D562" i="3"/>
  <c r="G562" i="3" s="1"/>
  <c r="E562" i="3"/>
  <c r="D563" i="3"/>
  <c r="G563" i="3" s="1"/>
  <c r="E563" i="3"/>
  <c r="D564" i="3"/>
  <c r="E564" i="3"/>
  <c r="D565" i="3"/>
  <c r="E565" i="3"/>
  <c r="D566" i="3"/>
  <c r="G566" i="3" s="1"/>
  <c r="E566" i="3"/>
  <c r="D567" i="3"/>
  <c r="G567" i="3" s="1"/>
  <c r="E567" i="3"/>
  <c r="D568" i="3"/>
  <c r="E568" i="3"/>
  <c r="D569" i="3"/>
  <c r="G569" i="3" s="1"/>
  <c r="E569" i="3"/>
  <c r="D570" i="3"/>
  <c r="G570" i="3" s="1"/>
  <c r="E570" i="3"/>
  <c r="D571" i="3"/>
  <c r="G571" i="3" s="1"/>
  <c r="E571" i="3"/>
  <c r="D572" i="3"/>
  <c r="G572" i="3" s="1"/>
  <c r="E572" i="3"/>
  <c r="D573" i="3"/>
  <c r="E573" i="3"/>
  <c r="D574" i="3"/>
  <c r="G574" i="3" s="1"/>
  <c r="E574" i="3"/>
  <c r="D575" i="3"/>
  <c r="G575" i="3" s="1"/>
  <c r="E575" i="3"/>
  <c r="D576" i="3"/>
  <c r="E576" i="3"/>
  <c r="D577" i="3"/>
  <c r="G577" i="3" s="1"/>
  <c r="E577" i="3"/>
  <c r="D578" i="3"/>
  <c r="G578" i="3" s="1"/>
  <c r="E578" i="3"/>
  <c r="D579" i="3"/>
  <c r="G579" i="3" s="1"/>
  <c r="E579" i="3"/>
  <c r="D580" i="3"/>
  <c r="E580" i="3"/>
  <c r="D581" i="3"/>
  <c r="E581" i="3"/>
  <c r="D582" i="3"/>
  <c r="G582" i="3" s="1"/>
  <c r="E582" i="3"/>
  <c r="D583" i="3"/>
  <c r="G583" i="3" s="1"/>
  <c r="E583" i="3"/>
  <c r="D584" i="3"/>
  <c r="E584" i="3"/>
  <c r="D585" i="3"/>
  <c r="G585" i="3" s="1"/>
  <c r="E585" i="3"/>
  <c r="D586" i="3"/>
  <c r="G586" i="3" s="1"/>
  <c r="E586" i="3"/>
  <c r="D587" i="3"/>
  <c r="G587" i="3" s="1"/>
  <c r="E587" i="3"/>
  <c r="D588" i="3"/>
  <c r="G588" i="3" s="1"/>
  <c r="E588" i="3"/>
  <c r="D589" i="3"/>
  <c r="E589" i="3"/>
  <c r="D590" i="3"/>
  <c r="G590" i="3" s="1"/>
  <c r="E590" i="3"/>
  <c r="D591" i="3"/>
  <c r="G591" i="3" s="1"/>
  <c r="E591" i="3"/>
  <c r="D592" i="3"/>
  <c r="E592" i="3"/>
  <c r="D593" i="3"/>
  <c r="E593" i="3"/>
  <c r="D594" i="3"/>
  <c r="G594" i="3" s="1"/>
  <c r="E594" i="3"/>
  <c r="D595" i="3"/>
  <c r="G595" i="3" s="1"/>
  <c r="E595" i="3"/>
  <c r="D596" i="3"/>
  <c r="E596" i="3"/>
  <c r="D597" i="3"/>
  <c r="E597" i="3"/>
  <c r="D598" i="3"/>
  <c r="G598" i="3" s="1"/>
  <c r="E598" i="3"/>
  <c r="D599" i="3"/>
  <c r="G599" i="3" s="1"/>
  <c r="E599" i="3"/>
  <c r="D600" i="3"/>
  <c r="E600" i="3"/>
  <c r="D601" i="3"/>
  <c r="G601" i="3" s="1"/>
  <c r="E601" i="3"/>
  <c r="D602" i="3"/>
  <c r="G602" i="3" s="1"/>
  <c r="E602" i="3"/>
  <c r="D603" i="3"/>
  <c r="G603" i="3" s="1"/>
  <c r="E603" i="3"/>
  <c r="D604" i="3"/>
  <c r="G604" i="3" s="1"/>
  <c r="E604" i="3"/>
  <c r="D605" i="3"/>
  <c r="E605" i="3"/>
  <c r="D606" i="3"/>
  <c r="G606" i="3" s="1"/>
  <c r="E606" i="3"/>
  <c r="D607" i="3"/>
  <c r="G607" i="3" s="1"/>
  <c r="E607" i="3"/>
  <c r="D608" i="3"/>
  <c r="E608" i="3"/>
  <c r="D609" i="3"/>
  <c r="G609" i="3" s="1"/>
  <c r="E609" i="3"/>
  <c r="D610" i="3"/>
  <c r="G610" i="3" s="1"/>
  <c r="E610" i="3"/>
  <c r="D611" i="3"/>
  <c r="G611" i="3" s="1"/>
  <c r="E611" i="3"/>
  <c r="D612" i="3"/>
  <c r="E612" i="3"/>
  <c r="D613" i="3"/>
  <c r="E613" i="3"/>
  <c r="D614" i="3"/>
  <c r="G614" i="3" s="1"/>
  <c r="E614" i="3"/>
  <c r="D615" i="3"/>
  <c r="G615" i="3" s="1"/>
  <c r="E615" i="3"/>
  <c r="D616" i="3"/>
  <c r="E616" i="3"/>
  <c r="D617" i="3"/>
  <c r="G617" i="3" s="1"/>
  <c r="E617" i="3"/>
  <c r="D618" i="3"/>
  <c r="G618" i="3" s="1"/>
  <c r="E618" i="3"/>
  <c r="D619" i="3"/>
  <c r="G619" i="3" s="1"/>
  <c r="E619" i="3"/>
  <c r="D620" i="3"/>
  <c r="G620" i="3" s="1"/>
  <c r="E620" i="3"/>
  <c r="D621" i="3"/>
  <c r="E621" i="3"/>
  <c r="D622" i="3"/>
  <c r="G622" i="3" s="1"/>
  <c r="E622" i="3"/>
  <c r="D623" i="3"/>
  <c r="G623" i="3" s="1"/>
  <c r="E623" i="3"/>
  <c r="D624" i="3"/>
  <c r="E624" i="3"/>
  <c r="D625" i="3"/>
  <c r="G625" i="3" s="1"/>
  <c r="E625" i="3"/>
  <c r="D626" i="3"/>
  <c r="G626" i="3" s="1"/>
  <c r="E626" i="3"/>
  <c r="D627" i="3"/>
  <c r="G627" i="3" s="1"/>
  <c r="E627" i="3"/>
  <c r="D628" i="3"/>
  <c r="E628" i="3"/>
  <c r="D629" i="3"/>
  <c r="E629" i="3"/>
  <c r="D630" i="3"/>
  <c r="G630" i="3" s="1"/>
  <c r="E630" i="3"/>
  <c r="D631" i="3"/>
  <c r="G631" i="3" s="1"/>
  <c r="E631" i="3"/>
  <c r="D632" i="3"/>
  <c r="E632" i="3"/>
  <c r="D633" i="3"/>
  <c r="G633" i="3" s="1"/>
  <c r="E633" i="3"/>
  <c r="D634" i="3"/>
  <c r="G634" i="3" s="1"/>
  <c r="E634" i="3"/>
  <c r="D635" i="3"/>
  <c r="G635" i="3" s="1"/>
  <c r="E635" i="3"/>
  <c r="D636" i="3"/>
  <c r="G636" i="3" s="1"/>
  <c r="E636" i="3"/>
  <c r="D637" i="3"/>
  <c r="E637" i="3"/>
  <c r="E2" i="3"/>
  <c r="D2" i="3"/>
  <c r="C637" i="3"/>
  <c r="B637" i="3"/>
  <c r="C636" i="3"/>
  <c r="B636" i="3"/>
  <c r="C635" i="3"/>
  <c r="B635" i="3"/>
  <c r="C634" i="3"/>
  <c r="B634" i="3"/>
  <c r="C633" i="3"/>
  <c r="B633" i="3"/>
  <c r="C632" i="3"/>
  <c r="B632" i="3"/>
  <c r="C631" i="3"/>
  <c r="B631" i="3"/>
  <c r="C630" i="3"/>
  <c r="B630" i="3"/>
  <c r="C629" i="3"/>
  <c r="B629" i="3"/>
  <c r="C628" i="3"/>
  <c r="B628" i="3"/>
  <c r="C627" i="3"/>
  <c r="B627" i="3"/>
  <c r="C626" i="3"/>
  <c r="B626" i="3"/>
  <c r="C625" i="3"/>
  <c r="B625" i="3"/>
  <c r="C624" i="3"/>
  <c r="B624" i="3"/>
  <c r="C623" i="3"/>
  <c r="B623" i="3"/>
  <c r="C622" i="3"/>
  <c r="B622" i="3"/>
  <c r="C621" i="3"/>
  <c r="B621" i="3"/>
  <c r="C620" i="3"/>
  <c r="B620" i="3"/>
  <c r="C619" i="3"/>
  <c r="B619" i="3"/>
  <c r="C618" i="3"/>
  <c r="B618" i="3"/>
  <c r="C617" i="3"/>
  <c r="B617" i="3"/>
  <c r="C616" i="3"/>
  <c r="B616" i="3"/>
  <c r="C615" i="3"/>
  <c r="B615" i="3"/>
  <c r="C614" i="3"/>
  <c r="B614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C32" i="3"/>
  <c r="B32" i="3"/>
  <c r="C31" i="3"/>
  <c r="B31" i="3"/>
  <c r="C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637" i="5"/>
  <c r="B637" i="5"/>
  <c r="C636" i="5"/>
  <c r="B636" i="5"/>
  <c r="C635" i="5"/>
  <c r="B635" i="5"/>
  <c r="C634" i="5"/>
  <c r="B634" i="5"/>
  <c r="C633" i="5"/>
  <c r="B633" i="5"/>
  <c r="C632" i="5"/>
  <c r="B632" i="5"/>
  <c r="C631" i="5"/>
  <c r="B631" i="5"/>
  <c r="C630" i="5"/>
  <c r="B630" i="5"/>
  <c r="C629" i="5"/>
  <c r="B629" i="5"/>
  <c r="C628" i="5"/>
  <c r="B628" i="5"/>
  <c r="C627" i="5"/>
  <c r="B627" i="5"/>
  <c r="C626" i="5"/>
  <c r="B626" i="5"/>
  <c r="C625" i="5"/>
  <c r="B625" i="5"/>
  <c r="C624" i="5"/>
  <c r="B624" i="5"/>
  <c r="C623" i="5"/>
  <c r="B623" i="5"/>
  <c r="C622" i="5"/>
  <c r="B622" i="5"/>
  <c r="C621" i="5"/>
  <c r="B621" i="5"/>
  <c r="C620" i="5"/>
  <c r="B620" i="5"/>
  <c r="C619" i="5"/>
  <c r="B619" i="5"/>
  <c r="C618" i="5"/>
  <c r="B618" i="5"/>
  <c r="C617" i="5"/>
  <c r="B617" i="5"/>
  <c r="C616" i="5"/>
  <c r="B616" i="5"/>
  <c r="C615" i="5"/>
  <c r="B615" i="5"/>
  <c r="C614" i="5"/>
  <c r="B614" i="5"/>
  <c r="C613" i="5"/>
  <c r="B613" i="5"/>
  <c r="C612" i="5"/>
  <c r="B612" i="5"/>
  <c r="C611" i="5"/>
  <c r="B611" i="5"/>
  <c r="C610" i="5"/>
  <c r="B610" i="5"/>
  <c r="C609" i="5"/>
  <c r="B609" i="5"/>
  <c r="C608" i="5"/>
  <c r="B608" i="5"/>
  <c r="C607" i="5"/>
  <c r="B607" i="5"/>
  <c r="C606" i="5"/>
  <c r="B606" i="5"/>
  <c r="C605" i="5"/>
  <c r="B605" i="5"/>
  <c r="C604" i="5"/>
  <c r="B604" i="5"/>
  <c r="C603" i="5"/>
  <c r="B603" i="5"/>
  <c r="C602" i="5"/>
  <c r="B602" i="5"/>
  <c r="C601" i="5"/>
  <c r="B601" i="5"/>
  <c r="C600" i="5"/>
  <c r="B600" i="5"/>
  <c r="C599" i="5"/>
  <c r="B599" i="5"/>
  <c r="C598" i="5"/>
  <c r="B598" i="5"/>
  <c r="C597" i="5"/>
  <c r="B597" i="5"/>
  <c r="C596" i="5"/>
  <c r="B596" i="5"/>
  <c r="C595" i="5"/>
  <c r="B595" i="5"/>
  <c r="C594" i="5"/>
  <c r="B594" i="5"/>
  <c r="C593" i="5"/>
  <c r="B593" i="5"/>
  <c r="C592" i="5"/>
  <c r="B592" i="5"/>
  <c r="C591" i="5"/>
  <c r="B591" i="5"/>
  <c r="C590" i="5"/>
  <c r="B590" i="5"/>
  <c r="C589" i="5"/>
  <c r="B589" i="5"/>
  <c r="C588" i="5"/>
  <c r="B588" i="5"/>
  <c r="C587" i="5"/>
  <c r="B587" i="5"/>
  <c r="C586" i="5"/>
  <c r="B586" i="5"/>
  <c r="C585" i="5"/>
  <c r="B585" i="5"/>
  <c r="C584" i="5"/>
  <c r="B584" i="5"/>
  <c r="C583" i="5"/>
  <c r="B583" i="5"/>
  <c r="C582" i="5"/>
  <c r="B582" i="5"/>
  <c r="C581" i="5"/>
  <c r="B581" i="5"/>
  <c r="C580" i="5"/>
  <c r="B580" i="5"/>
  <c r="C579" i="5"/>
  <c r="B579" i="5"/>
  <c r="C578" i="5"/>
  <c r="B578" i="5"/>
  <c r="C577" i="5"/>
  <c r="B577" i="5"/>
  <c r="C576" i="5"/>
  <c r="B576" i="5"/>
  <c r="C575" i="5"/>
  <c r="B575" i="5"/>
  <c r="C574" i="5"/>
  <c r="B574" i="5"/>
  <c r="C573" i="5"/>
  <c r="B573" i="5"/>
  <c r="C572" i="5"/>
  <c r="B572" i="5"/>
  <c r="C571" i="5"/>
  <c r="B571" i="5"/>
  <c r="C570" i="5"/>
  <c r="B570" i="5"/>
  <c r="C569" i="5"/>
  <c r="B569" i="5"/>
  <c r="C568" i="5"/>
  <c r="B568" i="5"/>
  <c r="C567" i="5"/>
  <c r="B567" i="5"/>
  <c r="C566" i="5"/>
  <c r="B566" i="5"/>
  <c r="C565" i="5"/>
  <c r="B565" i="5"/>
  <c r="C564" i="5"/>
  <c r="B564" i="5"/>
  <c r="C563" i="5"/>
  <c r="B563" i="5"/>
  <c r="C562" i="5"/>
  <c r="B562" i="5"/>
  <c r="C561" i="5"/>
  <c r="B561" i="5"/>
  <c r="C560" i="5"/>
  <c r="B560" i="5"/>
  <c r="C559" i="5"/>
  <c r="B559" i="5"/>
  <c r="C558" i="5"/>
  <c r="B558" i="5"/>
  <c r="C557" i="5"/>
  <c r="B557" i="5"/>
  <c r="C556" i="5"/>
  <c r="B556" i="5"/>
  <c r="C555" i="5"/>
  <c r="B555" i="5"/>
  <c r="C554" i="5"/>
  <c r="B554" i="5"/>
  <c r="C553" i="5"/>
  <c r="B553" i="5"/>
  <c r="C552" i="5"/>
  <c r="B552" i="5"/>
  <c r="C551" i="5"/>
  <c r="B551" i="5"/>
  <c r="C550" i="5"/>
  <c r="B550" i="5"/>
  <c r="C549" i="5"/>
  <c r="B549" i="5"/>
  <c r="C548" i="5"/>
  <c r="B548" i="5"/>
  <c r="C547" i="5"/>
  <c r="B547" i="5"/>
  <c r="C546" i="5"/>
  <c r="B546" i="5"/>
  <c r="C545" i="5"/>
  <c r="B545" i="5"/>
  <c r="C544" i="5"/>
  <c r="B544" i="5"/>
  <c r="C543" i="5"/>
  <c r="B543" i="5"/>
  <c r="C542" i="5"/>
  <c r="B542" i="5"/>
  <c r="C541" i="5"/>
  <c r="B541" i="5"/>
  <c r="C540" i="5"/>
  <c r="B540" i="5"/>
  <c r="C539" i="5"/>
  <c r="B539" i="5"/>
  <c r="C538" i="5"/>
  <c r="B538" i="5"/>
  <c r="C537" i="5"/>
  <c r="B537" i="5"/>
  <c r="C536" i="5"/>
  <c r="B536" i="5"/>
  <c r="C535" i="5"/>
  <c r="B535" i="5"/>
  <c r="C534" i="5"/>
  <c r="B534" i="5"/>
  <c r="C533" i="5"/>
  <c r="B533" i="5"/>
  <c r="C532" i="5"/>
  <c r="B532" i="5"/>
  <c r="C531" i="5"/>
  <c r="B531" i="5"/>
  <c r="C530" i="5"/>
  <c r="B530" i="5"/>
  <c r="C529" i="5"/>
  <c r="B529" i="5"/>
  <c r="C528" i="5"/>
  <c r="B528" i="5"/>
  <c r="C527" i="5"/>
  <c r="B527" i="5"/>
  <c r="C526" i="5"/>
  <c r="B526" i="5"/>
  <c r="C525" i="5"/>
  <c r="B525" i="5"/>
  <c r="C524" i="5"/>
  <c r="B524" i="5"/>
  <c r="C523" i="5"/>
  <c r="B523" i="5"/>
  <c r="C522" i="5"/>
  <c r="B522" i="5"/>
  <c r="C521" i="5"/>
  <c r="B521" i="5"/>
  <c r="C520" i="5"/>
  <c r="B520" i="5"/>
  <c r="C519" i="5"/>
  <c r="B519" i="5"/>
  <c r="C518" i="5"/>
  <c r="B518" i="5"/>
  <c r="C517" i="5"/>
  <c r="B517" i="5"/>
  <c r="C516" i="5"/>
  <c r="B516" i="5"/>
  <c r="C515" i="5"/>
  <c r="B515" i="5"/>
  <c r="C514" i="5"/>
  <c r="B514" i="5"/>
  <c r="C513" i="5"/>
  <c r="B513" i="5"/>
  <c r="C512" i="5"/>
  <c r="B512" i="5"/>
  <c r="C511" i="5"/>
  <c r="B511" i="5"/>
  <c r="C510" i="5"/>
  <c r="B510" i="5"/>
  <c r="C509" i="5"/>
  <c r="B509" i="5"/>
  <c r="C508" i="5"/>
  <c r="B508" i="5"/>
  <c r="C507" i="5"/>
  <c r="B507" i="5"/>
  <c r="C506" i="5"/>
  <c r="B506" i="5"/>
  <c r="C505" i="5"/>
  <c r="B505" i="5"/>
  <c r="C504" i="5"/>
  <c r="B504" i="5"/>
  <c r="C503" i="5"/>
  <c r="B503" i="5"/>
  <c r="C502" i="5"/>
  <c r="B502" i="5"/>
  <c r="C501" i="5"/>
  <c r="B501" i="5"/>
  <c r="C500" i="5"/>
  <c r="B500" i="5"/>
  <c r="C499" i="5"/>
  <c r="B499" i="5"/>
  <c r="C498" i="5"/>
  <c r="B498" i="5"/>
  <c r="C497" i="5"/>
  <c r="B497" i="5"/>
  <c r="C496" i="5"/>
  <c r="B496" i="5"/>
  <c r="C495" i="5"/>
  <c r="B495" i="5"/>
  <c r="C494" i="5"/>
  <c r="B494" i="5"/>
  <c r="C493" i="5"/>
  <c r="B493" i="5"/>
  <c r="C492" i="5"/>
  <c r="B492" i="5"/>
  <c r="C491" i="5"/>
  <c r="B491" i="5"/>
  <c r="C490" i="5"/>
  <c r="B490" i="5"/>
  <c r="C489" i="5"/>
  <c r="B489" i="5"/>
  <c r="C488" i="5"/>
  <c r="B488" i="5"/>
  <c r="C487" i="5"/>
  <c r="B487" i="5"/>
  <c r="C486" i="5"/>
  <c r="B486" i="5"/>
  <c r="C485" i="5"/>
  <c r="B485" i="5"/>
  <c r="C484" i="5"/>
  <c r="B484" i="5"/>
  <c r="C483" i="5"/>
  <c r="B483" i="5"/>
  <c r="C482" i="5"/>
  <c r="B482" i="5"/>
  <c r="C481" i="5"/>
  <c r="B481" i="5"/>
  <c r="C480" i="5"/>
  <c r="B480" i="5"/>
  <c r="C479" i="5"/>
  <c r="B479" i="5"/>
  <c r="C478" i="5"/>
  <c r="B478" i="5"/>
  <c r="C477" i="5"/>
  <c r="B477" i="5"/>
  <c r="C476" i="5"/>
  <c r="B476" i="5"/>
  <c r="C475" i="5"/>
  <c r="B475" i="5"/>
  <c r="C474" i="5"/>
  <c r="B474" i="5"/>
  <c r="C473" i="5"/>
  <c r="B473" i="5"/>
  <c r="C472" i="5"/>
  <c r="B472" i="5"/>
  <c r="C471" i="5"/>
  <c r="B471" i="5"/>
  <c r="C470" i="5"/>
  <c r="B470" i="5"/>
  <c r="C469" i="5"/>
  <c r="B469" i="5"/>
  <c r="C468" i="5"/>
  <c r="B468" i="5"/>
  <c r="C467" i="5"/>
  <c r="B467" i="5"/>
  <c r="C466" i="5"/>
  <c r="B466" i="5"/>
  <c r="C465" i="5"/>
  <c r="B465" i="5"/>
  <c r="C464" i="5"/>
  <c r="B464" i="5"/>
  <c r="C463" i="5"/>
  <c r="B463" i="5"/>
  <c r="C462" i="5"/>
  <c r="B462" i="5"/>
  <c r="C461" i="5"/>
  <c r="B461" i="5"/>
  <c r="C460" i="5"/>
  <c r="B460" i="5"/>
  <c r="C459" i="5"/>
  <c r="B459" i="5"/>
  <c r="C458" i="5"/>
  <c r="B458" i="5"/>
  <c r="C457" i="5"/>
  <c r="B457" i="5"/>
  <c r="C456" i="5"/>
  <c r="B456" i="5"/>
  <c r="C455" i="5"/>
  <c r="B455" i="5"/>
  <c r="C454" i="5"/>
  <c r="B454" i="5"/>
  <c r="C453" i="5"/>
  <c r="B453" i="5"/>
  <c r="C452" i="5"/>
  <c r="B452" i="5"/>
  <c r="C451" i="5"/>
  <c r="B451" i="5"/>
  <c r="C450" i="5"/>
  <c r="B450" i="5"/>
  <c r="C449" i="5"/>
  <c r="B449" i="5"/>
  <c r="C448" i="5"/>
  <c r="B448" i="5"/>
  <c r="C447" i="5"/>
  <c r="B447" i="5"/>
  <c r="C446" i="5"/>
  <c r="B446" i="5"/>
  <c r="C445" i="5"/>
  <c r="B445" i="5"/>
  <c r="C444" i="5"/>
  <c r="B444" i="5"/>
  <c r="C443" i="5"/>
  <c r="B443" i="5"/>
  <c r="C442" i="5"/>
  <c r="B442" i="5"/>
  <c r="C441" i="5"/>
  <c r="B441" i="5"/>
  <c r="C440" i="5"/>
  <c r="B440" i="5"/>
  <c r="C439" i="5"/>
  <c r="B439" i="5"/>
  <c r="C438" i="5"/>
  <c r="B438" i="5"/>
  <c r="C437" i="5"/>
  <c r="B437" i="5"/>
  <c r="C436" i="5"/>
  <c r="B436" i="5"/>
  <c r="C435" i="5"/>
  <c r="B435" i="5"/>
  <c r="C434" i="5"/>
  <c r="B434" i="5"/>
  <c r="C433" i="5"/>
  <c r="B433" i="5"/>
  <c r="C432" i="5"/>
  <c r="B432" i="5"/>
  <c r="C431" i="5"/>
  <c r="B431" i="5"/>
  <c r="C430" i="5"/>
  <c r="B430" i="5"/>
  <c r="C429" i="5"/>
  <c r="B429" i="5"/>
  <c r="C428" i="5"/>
  <c r="B428" i="5"/>
  <c r="C427" i="5"/>
  <c r="B427" i="5"/>
  <c r="C426" i="5"/>
  <c r="B426" i="5"/>
  <c r="C425" i="5"/>
  <c r="B425" i="5"/>
  <c r="C424" i="5"/>
  <c r="B424" i="5"/>
  <c r="C423" i="5"/>
  <c r="B423" i="5"/>
  <c r="C422" i="5"/>
  <c r="B422" i="5"/>
  <c r="C421" i="5"/>
  <c r="B421" i="5"/>
  <c r="C420" i="5"/>
  <c r="B420" i="5"/>
  <c r="C419" i="5"/>
  <c r="B419" i="5"/>
  <c r="C418" i="5"/>
  <c r="B418" i="5"/>
  <c r="C417" i="5"/>
  <c r="B417" i="5"/>
  <c r="C416" i="5"/>
  <c r="B416" i="5"/>
  <c r="C415" i="5"/>
  <c r="B415" i="5"/>
  <c r="C414" i="5"/>
  <c r="B414" i="5"/>
  <c r="C413" i="5"/>
  <c r="B413" i="5"/>
  <c r="C412" i="5"/>
  <c r="B412" i="5"/>
  <c r="C411" i="5"/>
  <c r="B411" i="5"/>
  <c r="C410" i="5"/>
  <c r="B410" i="5"/>
  <c r="C409" i="5"/>
  <c r="B409" i="5"/>
  <c r="C408" i="5"/>
  <c r="B408" i="5"/>
  <c r="C407" i="5"/>
  <c r="B407" i="5"/>
  <c r="C406" i="5"/>
  <c r="B406" i="5"/>
  <c r="C405" i="5"/>
  <c r="B405" i="5"/>
  <c r="C404" i="5"/>
  <c r="B404" i="5"/>
  <c r="C403" i="5"/>
  <c r="B403" i="5"/>
  <c r="C402" i="5"/>
  <c r="B402" i="5"/>
  <c r="C401" i="5"/>
  <c r="B401" i="5"/>
  <c r="C400" i="5"/>
  <c r="B400" i="5"/>
  <c r="C399" i="5"/>
  <c r="B399" i="5"/>
  <c r="C398" i="5"/>
  <c r="B398" i="5"/>
  <c r="C397" i="5"/>
  <c r="B397" i="5"/>
  <c r="C396" i="5"/>
  <c r="B396" i="5"/>
  <c r="C395" i="5"/>
  <c r="B395" i="5"/>
  <c r="C394" i="5"/>
  <c r="B394" i="5"/>
  <c r="C393" i="5"/>
  <c r="B393" i="5"/>
  <c r="C392" i="5"/>
  <c r="B392" i="5"/>
  <c r="C391" i="5"/>
  <c r="B391" i="5"/>
  <c r="C390" i="5"/>
  <c r="B390" i="5"/>
  <c r="C389" i="5"/>
  <c r="B389" i="5"/>
  <c r="C388" i="5"/>
  <c r="B388" i="5"/>
  <c r="C387" i="5"/>
  <c r="B387" i="5"/>
  <c r="C386" i="5"/>
  <c r="B386" i="5"/>
  <c r="C385" i="5"/>
  <c r="B385" i="5"/>
  <c r="C384" i="5"/>
  <c r="B384" i="5"/>
  <c r="C383" i="5"/>
  <c r="B383" i="5"/>
  <c r="C382" i="5"/>
  <c r="B382" i="5"/>
  <c r="C381" i="5"/>
  <c r="B381" i="5"/>
  <c r="C380" i="5"/>
  <c r="B380" i="5"/>
  <c r="C379" i="5"/>
  <c r="B379" i="5"/>
  <c r="C378" i="5"/>
  <c r="B378" i="5"/>
  <c r="C377" i="5"/>
  <c r="B377" i="5"/>
  <c r="C376" i="5"/>
  <c r="B376" i="5"/>
  <c r="C375" i="5"/>
  <c r="B375" i="5"/>
  <c r="C374" i="5"/>
  <c r="B374" i="5"/>
  <c r="C373" i="5"/>
  <c r="B373" i="5"/>
  <c r="C372" i="5"/>
  <c r="B372" i="5"/>
  <c r="C371" i="5"/>
  <c r="B371" i="5"/>
  <c r="C370" i="5"/>
  <c r="B370" i="5"/>
  <c r="C369" i="5"/>
  <c r="B369" i="5"/>
  <c r="C368" i="5"/>
  <c r="B368" i="5"/>
  <c r="C367" i="5"/>
  <c r="B367" i="5"/>
  <c r="C366" i="5"/>
  <c r="B366" i="5"/>
  <c r="C365" i="5"/>
  <c r="B365" i="5"/>
  <c r="C364" i="5"/>
  <c r="B364" i="5"/>
  <c r="C363" i="5"/>
  <c r="B363" i="5"/>
  <c r="C362" i="5"/>
  <c r="B362" i="5"/>
  <c r="C361" i="5"/>
  <c r="B361" i="5"/>
  <c r="C360" i="5"/>
  <c r="B360" i="5"/>
  <c r="C359" i="5"/>
  <c r="B359" i="5"/>
  <c r="C358" i="5"/>
  <c r="B358" i="5"/>
  <c r="C357" i="5"/>
  <c r="B357" i="5"/>
  <c r="C356" i="5"/>
  <c r="B356" i="5"/>
  <c r="C355" i="5"/>
  <c r="B355" i="5"/>
  <c r="C354" i="5"/>
  <c r="B354" i="5"/>
  <c r="C353" i="5"/>
  <c r="B353" i="5"/>
  <c r="C352" i="5"/>
  <c r="B352" i="5"/>
  <c r="C351" i="5"/>
  <c r="B351" i="5"/>
  <c r="C350" i="5"/>
  <c r="B350" i="5"/>
  <c r="C349" i="5"/>
  <c r="B349" i="5"/>
  <c r="C348" i="5"/>
  <c r="B348" i="5"/>
  <c r="C347" i="5"/>
  <c r="B347" i="5"/>
  <c r="C346" i="5"/>
  <c r="B346" i="5"/>
  <c r="C345" i="5"/>
  <c r="B345" i="5"/>
  <c r="C344" i="5"/>
  <c r="B344" i="5"/>
  <c r="C343" i="5"/>
  <c r="B343" i="5"/>
  <c r="C342" i="5"/>
  <c r="B342" i="5"/>
  <c r="C341" i="5"/>
  <c r="B341" i="5"/>
  <c r="C340" i="5"/>
  <c r="B340" i="5"/>
  <c r="C339" i="5"/>
  <c r="B339" i="5"/>
  <c r="C338" i="5"/>
  <c r="B338" i="5"/>
  <c r="C337" i="5"/>
  <c r="B337" i="5"/>
  <c r="C336" i="5"/>
  <c r="B336" i="5"/>
  <c r="C335" i="5"/>
  <c r="B335" i="5"/>
  <c r="C334" i="5"/>
  <c r="B334" i="5"/>
  <c r="C333" i="5"/>
  <c r="B333" i="5"/>
  <c r="C332" i="5"/>
  <c r="B332" i="5"/>
  <c r="C331" i="5"/>
  <c r="B331" i="5"/>
  <c r="C330" i="5"/>
  <c r="B330" i="5"/>
  <c r="C329" i="5"/>
  <c r="B329" i="5"/>
  <c r="C328" i="5"/>
  <c r="B328" i="5"/>
  <c r="C327" i="5"/>
  <c r="B327" i="5"/>
  <c r="C326" i="5"/>
  <c r="B326" i="5"/>
  <c r="C325" i="5"/>
  <c r="B325" i="5"/>
  <c r="C324" i="5"/>
  <c r="B324" i="5"/>
  <c r="C323" i="5"/>
  <c r="B323" i="5"/>
  <c r="C322" i="5"/>
  <c r="B322" i="5"/>
  <c r="C321" i="5"/>
  <c r="B321" i="5"/>
  <c r="C320" i="5"/>
  <c r="B320" i="5"/>
  <c r="C319" i="5"/>
  <c r="B319" i="5"/>
  <c r="C318" i="5"/>
  <c r="B318" i="5"/>
  <c r="C317" i="5"/>
  <c r="B317" i="5"/>
  <c r="C316" i="5"/>
  <c r="B316" i="5"/>
  <c r="C315" i="5"/>
  <c r="B315" i="5"/>
  <c r="C314" i="5"/>
  <c r="B314" i="5"/>
  <c r="C313" i="5"/>
  <c r="B313" i="5"/>
  <c r="C312" i="5"/>
  <c r="B312" i="5"/>
  <c r="C311" i="5"/>
  <c r="B311" i="5"/>
  <c r="C310" i="5"/>
  <c r="B310" i="5"/>
  <c r="C309" i="5"/>
  <c r="B309" i="5"/>
  <c r="C308" i="5"/>
  <c r="B308" i="5"/>
  <c r="C307" i="5"/>
  <c r="B307" i="5"/>
  <c r="C306" i="5"/>
  <c r="B306" i="5"/>
  <c r="C305" i="5"/>
  <c r="B305" i="5"/>
  <c r="C304" i="5"/>
  <c r="B304" i="5"/>
  <c r="C303" i="5"/>
  <c r="B303" i="5"/>
  <c r="C302" i="5"/>
  <c r="B302" i="5"/>
  <c r="C301" i="5"/>
  <c r="B301" i="5"/>
  <c r="C300" i="5"/>
  <c r="B300" i="5"/>
  <c r="C299" i="5"/>
  <c r="B299" i="5"/>
  <c r="C298" i="5"/>
  <c r="B298" i="5"/>
  <c r="C297" i="5"/>
  <c r="B297" i="5"/>
  <c r="C296" i="5"/>
  <c r="B296" i="5"/>
  <c r="C295" i="5"/>
  <c r="B295" i="5"/>
  <c r="C294" i="5"/>
  <c r="B294" i="5"/>
  <c r="C293" i="5"/>
  <c r="B293" i="5"/>
  <c r="C292" i="5"/>
  <c r="B292" i="5"/>
  <c r="C291" i="5"/>
  <c r="B291" i="5"/>
  <c r="C290" i="5"/>
  <c r="B290" i="5"/>
  <c r="C289" i="5"/>
  <c r="B289" i="5"/>
  <c r="C288" i="5"/>
  <c r="B288" i="5"/>
  <c r="C287" i="5"/>
  <c r="B287" i="5"/>
  <c r="C286" i="5"/>
  <c r="B286" i="5"/>
  <c r="C285" i="5"/>
  <c r="B285" i="5"/>
  <c r="C284" i="5"/>
  <c r="B284" i="5"/>
  <c r="C283" i="5"/>
  <c r="B283" i="5"/>
  <c r="C282" i="5"/>
  <c r="B282" i="5"/>
  <c r="C281" i="5"/>
  <c r="B281" i="5"/>
  <c r="C280" i="5"/>
  <c r="B280" i="5"/>
  <c r="C279" i="5"/>
  <c r="B279" i="5"/>
  <c r="C278" i="5"/>
  <c r="B278" i="5"/>
  <c r="C277" i="5"/>
  <c r="B277" i="5"/>
  <c r="C276" i="5"/>
  <c r="B276" i="5"/>
  <c r="C275" i="5"/>
  <c r="B275" i="5"/>
  <c r="C274" i="5"/>
  <c r="B274" i="5"/>
  <c r="C273" i="5"/>
  <c r="B273" i="5"/>
  <c r="C272" i="5"/>
  <c r="B272" i="5"/>
  <c r="C271" i="5"/>
  <c r="B271" i="5"/>
  <c r="C270" i="5"/>
  <c r="B270" i="5"/>
  <c r="C269" i="5"/>
  <c r="B269" i="5"/>
  <c r="C268" i="5"/>
  <c r="B268" i="5"/>
  <c r="C267" i="5"/>
  <c r="B267" i="5"/>
  <c r="C266" i="5"/>
  <c r="B266" i="5"/>
  <c r="C265" i="5"/>
  <c r="B265" i="5"/>
  <c r="C264" i="5"/>
  <c r="B264" i="5"/>
  <c r="C263" i="5"/>
  <c r="B263" i="5"/>
  <c r="C262" i="5"/>
  <c r="B262" i="5"/>
  <c r="C261" i="5"/>
  <c r="B261" i="5"/>
  <c r="C260" i="5"/>
  <c r="B260" i="5"/>
  <c r="C259" i="5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C212" i="5"/>
  <c r="B212" i="5"/>
  <c r="C211" i="5"/>
  <c r="B211" i="5"/>
  <c r="C210" i="5"/>
  <c r="B210" i="5"/>
  <c r="C209" i="5"/>
  <c r="B209" i="5"/>
  <c r="C208" i="5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C32" i="5"/>
  <c r="B32" i="5"/>
  <c r="C31" i="5"/>
  <c r="B31" i="5"/>
  <c r="C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637" i="4"/>
  <c r="B637" i="4"/>
  <c r="C636" i="4"/>
  <c r="B636" i="4"/>
  <c r="C635" i="4"/>
  <c r="B635" i="4"/>
  <c r="C634" i="4"/>
  <c r="B634" i="4"/>
  <c r="C633" i="4"/>
  <c r="B633" i="4"/>
  <c r="C632" i="4"/>
  <c r="B632" i="4"/>
  <c r="C631" i="4"/>
  <c r="B631" i="4"/>
  <c r="C630" i="4"/>
  <c r="B630" i="4"/>
  <c r="C629" i="4"/>
  <c r="B629" i="4"/>
  <c r="C628" i="4"/>
  <c r="B628" i="4"/>
  <c r="C627" i="4"/>
  <c r="B627" i="4"/>
  <c r="C626" i="4"/>
  <c r="B626" i="4"/>
  <c r="C625" i="4"/>
  <c r="B625" i="4"/>
  <c r="C624" i="4"/>
  <c r="B624" i="4"/>
  <c r="C623" i="4"/>
  <c r="B623" i="4"/>
  <c r="C622" i="4"/>
  <c r="B622" i="4"/>
  <c r="C621" i="4"/>
  <c r="B621" i="4"/>
  <c r="C620" i="4"/>
  <c r="B620" i="4"/>
  <c r="C619" i="4"/>
  <c r="B619" i="4"/>
  <c r="C618" i="4"/>
  <c r="B618" i="4"/>
  <c r="C617" i="4"/>
  <c r="B617" i="4"/>
  <c r="C616" i="4"/>
  <c r="B616" i="4"/>
  <c r="C615" i="4"/>
  <c r="B615" i="4"/>
  <c r="C614" i="4"/>
  <c r="B614" i="4"/>
  <c r="C613" i="4"/>
  <c r="B613" i="4"/>
  <c r="C612" i="4"/>
  <c r="B612" i="4"/>
  <c r="C611" i="4"/>
  <c r="B611" i="4"/>
  <c r="C610" i="4"/>
  <c r="B610" i="4"/>
  <c r="C609" i="4"/>
  <c r="B609" i="4"/>
  <c r="C608" i="4"/>
  <c r="B608" i="4"/>
  <c r="C607" i="4"/>
  <c r="B607" i="4"/>
  <c r="C606" i="4"/>
  <c r="B606" i="4"/>
  <c r="C605" i="4"/>
  <c r="B605" i="4"/>
  <c r="C604" i="4"/>
  <c r="B604" i="4"/>
  <c r="C603" i="4"/>
  <c r="B603" i="4"/>
  <c r="C602" i="4"/>
  <c r="B602" i="4"/>
  <c r="C601" i="4"/>
  <c r="B601" i="4"/>
  <c r="C600" i="4"/>
  <c r="B600" i="4"/>
  <c r="C599" i="4"/>
  <c r="B599" i="4"/>
  <c r="C598" i="4"/>
  <c r="B598" i="4"/>
  <c r="C597" i="4"/>
  <c r="B597" i="4"/>
  <c r="C596" i="4"/>
  <c r="B596" i="4"/>
  <c r="C595" i="4"/>
  <c r="B595" i="4"/>
  <c r="C594" i="4"/>
  <c r="B594" i="4"/>
  <c r="C593" i="4"/>
  <c r="B593" i="4"/>
  <c r="C592" i="4"/>
  <c r="B592" i="4"/>
  <c r="C591" i="4"/>
  <c r="B591" i="4"/>
  <c r="C590" i="4"/>
  <c r="B590" i="4"/>
  <c r="C589" i="4"/>
  <c r="B589" i="4"/>
  <c r="C588" i="4"/>
  <c r="B588" i="4"/>
  <c r="C587" i="4"/>
  <c r="B587" i="4"/>
  <c r="C586" i="4"/>
  <c r="B586" i="4"/>
  <c r="C585" i="4"/>
  <c r="B585" i="4"/>
  <c r="C584" i="4"/>
  <c r="B584" i="4"/>
  <c r="C583" i="4"/>
  <c r="B583" i="4"/>
  <c r="C582" i="4"/>
  <c r="B582" i="4"/>
  <c r="C581" i="4"/>
  <c r="B581" i="4"/>
  <c r="C580" i="4"/>
  <c r="B580" i="4"/>
  <c r="C579" i="4"/>
  <c r="B579" i="4"/>
  <c r="C578" i="4"/>
  <c r="B578" i="4"/>
  <c r="C577" i="4"/>
  <c r="B577" i="4"/>
  <c r="C576" i="4"/>
  <c r="B576" i="4"/>
  <c r="C575" i="4"/>
  <c r="B575" i="4"/>
  <c r="C574" i="4"/>
  <c r="B574" i="4"/>
  <c r="C573" i="4"/>
  <c r="B573" i="4"/>
  <c r="C572" i="4"/>
  <c r="B572" i="4"/>
  <c r="C571" i="4"/>
  <c r="B571" i="4"/>
  <c r="C570" i="4"/>
  <c r="B570" i="4"/>
  <c r="C569" i="4"/>
  <c r="B569" i="4"/>
  <c r="C568" i="4"/>
  <c r="B568" i="4"/>
  <c r="C567" i="4"/>
  <c r="B567" i="4"/>
  <c r="C566" i="4"/>
  <c r="B566" i="4"/>
  <c r="C565" i="4"/>
  <c r="B565" i="4"/>
  <c r="C564" i="4"/>
  <c r="B564" i="4"/>
  <c r="C563" i="4"/>
  <c r="B563" i="4"/>
  <c r="C562" i="4"/>
  <c r="B562" i="4"/>
  <c r="C561" i="4"/>
  <c r="B561" i="4"/>
  <c r="C560" i="4"/>
  <c r="B560" i="4"/>
  <c r="C559" i="4"/>
  <c r="B559" i="4"/>
  <c r="C558" i="4"/>
  <c r="B558" i="4"/>
  <c r="C557" i="4"/>
  <c r="B557" i="4"/>
  <c r="C556" i="4"/>
  <c r="B556" i="4"/>
  <c r="C555" i="4"/>
  <c r="B555" i="4"/>
  <c r="C554" i="4"/>
  <c r="B554" i="4"/>
  <c r="C553" i="4"/>
  <c r="B553" i="4"/>
  <c r="C552" i="4"/>
  <c r="B552" i="4"/>
  <c r="C551" i="4"/>
  <c r="B551" i="4"/>
  <c r="C550" i="4"/>
  <c r="B550" i="4"/>
  <c r="C549" i="4"/>
  <c r="B549" i="4"/>
  <c r="C548" i="4"/>
  <c r="B548" i="4"/>
  <c r="C547" i="4"/>
  <c r="B547" i="4"/>
  <c r="C546" i="4"/>
  <c r="B546" i="4"/>
  <c r="C545" i="4"/>
  <c r="B545" i="4"/>
  <c r="C544" i="4"/>
  <c r="B544" i="4"/>
  <c r="C543" i="4"/>
  <c r="B543" i="4"/>
  <c r="C542" i="4"/>
  <c r="B542" i="4"/>
  <c r="C541" i="4"/>
  <c r="B541" i="4"/>
  <c r="C540" i="4"/>
  <c r="B540" i="4"/>
  <c r="C539" i="4"/>
  <c r="B539" i="4"/>
  <c r="C538" i="4"/>
  <c r="B538" i="4"/>
  <c r="C537" i="4"/>
  <c r="B537" i="4"/>
  <c r="C536" i="4"/>
  <c r="B536" i="4"/>
  <c r="C535" i="4"/>
  <c r="B535" i="4"/>
  <c r="C534" i="4"/>
  <c r="B534" i="4"/>
  <c r="C533" i="4"/>
  <c r="B533" i="4"/>
  <c r="C532" i="4"/>
  <c r="B532" i="4"/>
  <c r="C531" i="4"/>
  <c r="B531" i="4"/>
  <c r="C530" i="4"/>
  <c r="B530" i="4"/>
  <c r="C529" i="4"/>
  <c r="B529" i="4"/>
  <c r="C528" i="4"/>
  <c r="B528" i="4"/>
  <c r="C527" i="4"/>
  <c r="B527" i="4"/>
  <c r="C526" i="4"/>
  <c r="B526" i="4"/>
  <c r="C525" i="4"/>
  <c r="B525" i="4"/>
  <c r="C524" i="4"/>
  <c r="B524" i="4"/>
  <c r="C523" i="4"/>
  <c r="B523" i="4"/>
  <c r="C522" i="4"/>
  <c r="B522" i="4"/>
  <c r="C521" i="4"/>
  <c r="B521" i="4"/>
  <c r="C520" i="4"/>
  <c r="B520" i="4"/>
  <c r="C519" i="4"/>
  <c r="B519" i="4"/>
  <c r="C518" i="4"/>
  <c r="B518" i="4"/>
  <c r="C517" i="4"/>
  <c r="B517" i="4"/>
  <c r="C516" i="4"/>
  <c r="B516" i="4"/>
  <c r="C515" i="4"/>
  <c r="B515" i="4"/>
  <c r="C514" i="4"/>
  <c r="B514" i="4"/>
  <c r="C513" i="4"/>
  <c r="B513" i="4"/>
  <c r="C512" i="4"/>
  <c r="B512" i="4"/>
  <c r="C511" i="4"/>
  <c r="B511" i="4"/>
  <c r="C510" i="4"/>
  <c r="B510" i="4"/>
  <c r="C509" i="4"/>
  <c r="B509" i="4"/>
  <c r="C508" i="4"/>
  <c r="B508" i="4"/>
  <c r="C507" i="4"/>
  <c r="B507" i="4"/>
  <c r="C506" i="4"/>
  <c r="B506" i="4"/>
  <c r="C505" i="4"/>
  <c r="B505" i="4"/>
  <c r="C504" i="4"/>
  <c r="B504" i="4"/>
  <c r="C503" i="4"/>
  <c r="B503" i="4"/>
  <c r="C502" i="4"/>
  <c r="B502" i="4"/>
  <c r="C501" i="4"/>
  <c r="B501" i="4"/>
  <c r="C500" i="4"/>
  <c r="B500" i="4"/>
  <c r="C499" i="4"/>
  <c r="B499" i="4"/>
  <c r="C498" i="4"/>
  <c r="B498" i="4"/>
  <c r="C497" i="4"/>
  <c r="B497" i="4"/>
  <c r="C496" i="4"/>
  <c r="B496" i="4"/>
  <c r="C495" i="4"/>
  <c r="B495" i="4"/>
  <c r="C494" i="4"/>
  <c r="B494" i="4"/>
  <c r="C493" i="4"/>
  <c r="B493" i="4"/>
  <c r="C492" i="4"/>
  <c r="B492" i="4"/>
  <c r="C491" i="4"/>
  <c r="B491" i="4"/>
  <c r="C490" i="4"/>
  <c r="B490" i="4"/>
  <c r="C489" i="4"/>
  <c r="B489" i="4"/>
  <c r="C488" i="4"/>
  <c r="B488" i="4"/>
  <c r="C487" i="4"/>
  <c r="B487" i="4"/>
  <c r="C486" i="4"/>
  <c r="B486" i="4"/>
  <c r="C485" i="4"/>
  <c r="B485" i="4"/>
  <c r="C484" i="4"/>
  <c r="B484" i="4"/>
  <c r="C483" i="4"/>
  <c r="B483" i="4"/>
  <c r="C482" i="4"/>
  <c r="B482" i="4"/>
  <c r="C481" i="4"/>
  <c r="B481" i="4"/>
  <c r="C480" i="4"/>
  <c r="B480" i="4"/>
  <c r="C479" i="4"/>
  <c r="B479" i="4"/>
  <c r="C478" i="4"/>
  <c r="B478" i="4"/>
  <c r="C477" i="4"/>
  <c r="B477" i="4"/>
  <c r="C476" i="4"/>
  <c r="B476" i="4"/>
  <c r="C475" i="4"/>
  <c r="B475" i="4"/>
  <c r="C474" i="4"/>
  <c r="B474" i="4"/>
  <c r="C473" i="4"/>
  <c r="B473" i="4"/>
  <c r="C472" i="4"/>
  <c r="B472" i="4"/>
  <c r="C471" i="4"/>
  <c r="B471" i="4"/>
  <c r="C470" i="4"/>
  <c r="B470" i="4"/>
  <c r="C469" i="4"/>
  <c r="B469" i="4"/>
  <c r="C468" i="4"/>
  <c r="B468" i="4"/>
  <c r="C467" i="4"/>
  <c r="B467" i="4"/>
  <c r="C466" i="4"/>
  <c r="B466" i="4"/>
  <c r="C465" i="4"/>
  <c r="B465" i="4"/>
  <c r="C464" i="4"/>
  <c r="B464" i="4"/>
  <c r="C463" i="4"/>
  <c r="B463" i="4"/>
  <c r="C462" i="4"/>
  <c r="B462" i="4"/>
  <c r="C461" i="4"/>
  <c r="B461" i="4"/>
  <c r="C460" i="4"/>
  <c r="B460" i="4"/>
  <c r="C459" i="4"/>
  <c r="B459" i="4"/>
  <c r="C458" i="4"/>
  <c r="B458" i="4"/>
  <c r="C457" i="4"/>
  <c r="B457" i="4"/>
  <c r="C456" i="4"/>
  <c r="B456" i="4"/>
  <c r="C455" i="4"/>
  <c r="B455" i="4"/>
  <c r="C454" i="4"/>
  <c r="B454" i="4"/>
  <c r="C453" i="4"/>
  <c r="B453" i="4"/>
  <c r="C452" i="4"/>
  <c r="B452" i="4"/>
  <c r="C451" i="4"/>
  <c r="B451" i="4"/>
  <c r="C450" i="4"/>
  <c r="B450" i="4"/>
  <c r="C449" i="4"/>
  <c r="B449" i="4"/>
  <c r="C448" i="4"/>
  <c r="B448" i="4"/>
  <c r="C447" i="4"/>
  <c r="B447" i="4"/>
  <c r="C446" i="4"/>
  <c r="B446" i="4"/>
  <c r="C445" i="4"/>
  <c r="B445" i="4"/>
  <c r="C444" i="4"/>
  <c r="B444" i="4"/>
  <c r="C443" i="4"/>
  <c r="B443" i="4"/>
  <c r="C442" i="4"/>
  <c r="B442" i="4"/>
  <c r="C441" i="4"/>
  <c r="B441" i="4"/>
  <c r="C440" i="4"/>
  <c r="B440" i="4"/>
  <c r="C439" i="4"/>
  <c r="B439" i="4"/>
  <c r="C438" i="4"/>
  <c r="B438" i="4"/>
  <c r="C437" i="4"/>
  <c r="B437" i="4"/>
  <c r="C436" i="4"/>
  <c r="B436" i="4"/>
  <c r="C435" i="4"/>
  <c r="B435" i="4"/>
  <c r="C434" i="4"/>
  <c r="B434" i="4"/>
  <c r="C433" i="4"/>
  <c r="B433" i="4"/>
  <c r="C432" i="4"/>
  <c r="B432" i="4"/>
  <c r="C431" i="4"/>
  <c r="B431" i="4"/>
  <c r="C430" i="4"/>
  <c r="B430" i="4"/>
  <c r="C429" i="4"/>
  <c r="B429" i="4"/>
  <c r="C428" i="4"/>
  <c r="B428" i="4"/>
  <c r="C427" i="4"/>
  <c r="B427" i="4"/>
  <c r="C426" i="4"/>
  <c r="B426" i="4"/>
  <c r="C425" i="4"/>
  <c r="B425" i="4"/>
  <c r="C424" i="4"/>
  <c r="B424" i="4"/>
  <c r="C423" i="4"/>
  <c r="B423" i="4"/>
  <c r="C422" i="4"/>
  <c r="B422" i="4"/>
  <c r="C421" i="4"/>
  <c r="B421" i="4"/>
  <c r="C420" i="4"/>
  <c r="B420" i="4"/>
  <c r="C419" i="4"/>
  <c r="B419" i="4"/>
  <c r="C418" i="4"/>
  <c r="B418" i="4"/>
  <c r="C417" i="4"/>
  <c r="B417" i="4"/>
  <c r="C416" i="4"/>
  <c r="B416" i="4"/>
  <c r="C415" i="4"/>
  <c r="B415" i="4"/>
  <c r="C414" i="4"/>
  <c r="B414" i="4"/>
  <c r="C413" i="4"/>
  <c r="B413" i="4"/>
  <c r="C412" i="4"/>
  <c r="B412" i="4"/>
  <c r="C411" i="4"/>
  <c r="B411" i="4"/>
  <c r="C410" i="4"/>
  <c r="B410" i="4"/>
  <c r="C409" i="4"/>
  <c r="B409" i="4"/>
  <c r="C408" i="4"/>
  <c r="B408" i="4"/>
  <c r="C407" i="4"/>
  <c r="B407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C399" i="4"/>
  <c r="B399" i="4"/>
  <c r="C398" i="4"/>
  <c r="B398" i="4"/>
  <c r="C397" i="4"/>
  <c r="B397" i="4"/>
  <c r="C396" i="4"/>
  <c r="B396" i="4"/>
  <c r="C395" i="4"/>
  <c r="B395" i="4"/>
  <c r="C394" i="4"/>
  <c r="B394" i="4"/>
  <c r="C393" i="4"/>
  <c r="B393" i="4"/>
  <c r="C392" i="4"/>
  <c r="B392" i="4"/>
  <c r="C391" i="4"/>
  <c r="B391" i="4"/>
  <c r="C390" i="4"/>
  <c r="B390" i="4"/>
  <c r="C389" i="4"/>
  <c r="B389" i="4"/>
  <c r="C388" i="4"/>
  <c r="B388" i="4"/>
  <c r="C387" i="4"/>
  <c r="B387" i="4"/>
  <c r="C386" i="4"/>
  <c r="B386" i="4"/>
  <c r="C385" i="4"/>
  <c r="B385" i="4"/>
  <c r="C384" i="4"/>
  <c r="B384" i="4"/>
  <c r="C383" i="4"/>
  <c r="B383" i="4"/>
  <c r="C382" i="4"/>
  <c r="B382" i="4"/>
  <c r="C381" i="4"/>
  <c r="B381" i="4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B365" i="4"/>
  <c r="C364" i="4"/>
  <c r="B364" i="4"/>
  <c r="C363" i="4"/>
  <c r="B363" i="4"/>
  <c r="C362" i="4"/>
  <c r="B362" i="4"/>
  <c r="C361" i="4"/>
  <c r="B361" i="4"/>
  <c r="C360" i="4"/>
  <c r="B360" i="4"/>
  <c r="C359" i="4"/>
  <c r="B359" i="4"/>
  <c r="C358" i="4"/>
  <c r="B358" i="4"/>
  <c r="C357" i="4"/>
  <c r="B357" i="4"/>
  <c r="C356" i="4"/>
  <c r="B356" i="4"/>
  <c r="C355" i="4"/>
  <c r="B355" i="4"/>
  <c r="C354" i="4"/>
  <c r="B354" i="4"/>
  <c r="C353" i="4"/>
  <c r="B353" i="4"/>
  <c r="C352" i="4"/>
  <c r="B352" i="4"/>
  <c r="C351" i="4"/>
  <c r="B351" i="4"/>
  <c r="C350" i="4"/>
  <c r="B350" i="4"/>
  <c r="C349" i="4"/>
  <c r="B349" i="4"/>
  <c r="C348" i="4"/>
  <c r="B348" i="4"/>
  <c r="C347" i="4"/>
  <c r="B347" i="4"/>
  <c r="C346" i="4"/>
  <c r="B346" i="4"/>
  <c r="C345" i="4"/>
  <c r="B345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C32" i="4"/>
  <c r="B32" i="4"/>
  <c r="C31" i="4"/>
  <c r="B31" i="4"/>
  <c r="C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2" i="1"/>
  <c r="G637" i="3" l="1"/>
  <c r="G629" i="3"/>
  <c r="G621" i="3"/>
  <c r="G613" i="3"/>
  <c r="G605" i="3"/>
  <c r="G597" i="3"/>
  <c r="G589" i="3"/>
  <c r="G581" i="3"/>
  <c r="G573" i="3"/>
  <c r="G565" i="3"/>
  <c r="G557" i="3"/>
  <c r="G549" i="3"/>
  <c r="G541" i="3"/>
  <c r="G533" i="3"/>
  <c r="G525" i="3"/>
  <c r="G517" i="3"/>
  <c r="G509" i="3"/>
  <c r="G501" i="3"/>
  <c r="G493" i="3"/>
  <c r="G485" i="3"/>
  <c r="G477" i="3"/>
  <c r="G469" i="3"/>
  <c r="G461" i="3"/>
  <c r="G453" i="3"/>
  <c r="G445" i="3"/>
  <c r="G437" i="3"/>
  <c r="G429" i="3"/>
  <c r="G421" i="3"/>
  <c r="G413" i="3"/>
  <c r="G405" i="3"/>
  <c r="G397" i="3"/>
  <c r="G389" i="3"/>
  <c r="G381" i="3"/>
  <c r="G373" i="3"/>
  <c r="G365" i="3"/>
  <c r="G357" i="3"/>
  <c r="G349" i="3"/>
  <c r="G341" i="3"/>
  <c r="G333" i="3"/>
  <c r="G325" i="3"/>
  <c r="G317" i="3"/>
  <c r="G309" i="3"/>
  <c r="G301" i="3"/>
  <c r="G293" i="3"/>
  <c r="G285" i="3"/>
  <c r="G277" i="3"/>
  <c r="G269" i="3"/>
  <c r="G261" i="3"/>
  <c r="G253" i="3"/>
  <c r="G245" i="3"/>
  <c r="G237" i="3"/>
  <c r="G229" i="3"/>
  <c r="G221" i="3"/>
  <c r="G213" i="3"/>
  <c r="G205" i="3"/>
  <c r="G197" i="3"/>
  <c r="G189" i="3"/>
  <c r="G181" i="3"/>
  <c r="G173" i="3"/>
  <c r="G165" i="3"/>
  <c r="G157" i="3"/>
  <c r="G149" i="3"/>
  <c r="G141" i="3"/>
  <c r="G133" i="3"/>
  <c r="G125" i="3"/>
  <c r="G117" i="3"/>
  <c r="G109" i="3"/>
  <c r="G101" i="3"/>
  <c r="G93" i="3"/>
  <c r="G85" i="3"/>
  <c r="G77" i="3"/>
  <c r="G69" i="3"/>
  <c r="G61" i="3"/>
  <c r="G53" i="3"/>
  <c r="G45" i="3"/>
  <c r="G37" i="3"/>
  <c r="G29" i="3"/>
  <c r="G21" i="3"/>
  <c r="G13" i="3"/>
  <c r="G5" i="3"/>
  <c r="G628" i="3"/>
  <c r="G612" i="3"/>
  <c r="G596" i="3"/>
  <c r="G580" i="3"/>
  <c r="G564" i="3"/>
  <c r="G548" i="3"/>
  <c r="G532" i="3"/>
  <c r="G516" i="3"/>
  <c r="G500" i="3"/>
  <c r="G484" i="3"/>
  <c r="G468" i="3"/>
  <c r="G452" i="3"/>
  <c r="G436" i="3"/>
  <c r="G420" i="3"/>
  <c r="G404" i="3"/>
  <c r="G388" i="3"/>
  <c r="G372" i="3"/>
  <c r="G356" i="3"/>
  <c r="G340" i="3"/>
  <c r="G324" i="3"/>
  <c r="G308" i="3"/>
  <c r="G292" i="3"/>
  <c r="G276" i="3"/>
  <c r="G260" i="3"/>
  <c r="G244" i="3"/>
  <c r="G228" i="3"/>
  <c r="G212" i="3"/>
  <c r="G196" i="3"/>
  <c r="G180" i="3"/>
  <c r="G164" i="3"/>
  <c r="G148" i="3"/>
  <c r="G132" i="3"/>
  <c r="G116" i="3"/>
  <c r="G100" i="3"/>
  <c r="G84" i="3"/>
  <c r="G68" i="3"/>
  <c r="G52" i="3"/>
  <c r="G36" i="3"/>
  <c r="G20" i="3"/>
  <c r="G4" i="3"/>
  <c r="G339" i="3"/>
  <c r="G323" i="3"/>
  <c r="G307" i="3"/>
  <c r="G291" i="3"/>
  <c r="G275" i="3"/>
  <c r="G259" i="3"/>
  <c r="G243" i="3"/>
  <c r="G227" i="3"/>
  <c r="G211" i="3"/>
  <c r="G195" i="3"/>
  <c r="G179" i="3"/>
  <c r="G163" i="3"/>
  <c r="G147" i="3"/>
  <c r="G131" i="3"/>
  <c r="G115" i="3"/>
  <c r="G99" i="3"/>
  <c r="G83" i="3"/>
  <c r="G67" i="3"/>
  <c r="G51" i="3"/>
  <c r="G35" i="3"/>
  <c r="G19" i="3"/>
  <c r="G3" i="3"/>
  <c r="G632" i="3"/>
  <c r="G624" i="3"/>
  <c r="G616" i="3"/>
  <c r="G608" i="3"/>
  <c r="G600" i="3"/>
  <c r="G592" i="3"/>
  <c r="G584" i="3"/>
  <c r="G576" i="3"/>
  <c r="G568" i="3"/>
  <c r="G560" i="3"/>
  <c r="G552" i="3"/>
  <c r="G544" i="3"/>
  <c r="G536" i="3"/>
  <c r="G528" i="3"/>
  <c r="G520" i="3"/>
  <c r="G512" i="3"/>
  <c r="G504" i="3"/>
  <c r="G496" i="3"/>
  <c r="G488" i="3"/>
  <c r="G480" i="3"/>
  <c r="G472" i="3"/>
  <c r="G464" i="3"/>
  <c r="G456" i="3"/>
  <c r="G448" i="3"/>
  <c r="G440" i="3"/>
  <c r="G432" i="3"/>
  <c r="G424" i="3"/>
  <c r="G416" i="3"/>
  <c r="G408" i="3"/>
  <c r="G400" i="3"/>
  <c r="G392" i="3"/>
  <c r="G384" i="3"/>
  <c r="G376" i="3"/>
  <c r="G368" i="3"/>
  <c r="G360" i="3"/>
  <c r="G352" i="3"/>
  <c r="G344" i="3"/>
  <c r="G336" i="3"/>
  <c r="G328" i="3"/>
  <c r="G320" i="3"/>
  <c r="G312" i="3"/>
  <c r="G304" i="3"/>
  <c r="G296" i="3"/>
  <c r="G288" i="3"/>
  <c r="G280" i="3"/>
  <c r="G272" i="3"/>
  <c r="G264" i="3"/>
  <c r="G256" i="3"/>
  <c r="G248" i="3"/>
  <c r="G240" i="3"/>
  <c r="G232" i="3"/>
  <c r="G224" i="3"/>
  <c r="G216" i="3"/>
  <c r="G208" i="3"/>
  <c r="G200" i="3"/>
  <c r="G192" i="3"/>
  <c r="G184" i="3"/>
  <c r="G176" i="3"/>
  <c r="G168" i="3"/>
  <c r="G160" i="3"/>
  <c r="G152" i="3"/>
  <c r="G144" i="3"/>
  <c r="G136" i="3"/>
  <c r="G128" i="3"/>
  <c r="G120" i="3"/>
  <c r="G112" i="3"/>
  <c r="G104" i="3"/>
  <c r="G96" i="3"/>
  <c r="G88" i="3"/>
  <c r="G80" i="3"/>
  <c r="G72" i="3"/>
  <c r="G64" i="3"/>
  <c r="G56" i="3"/>
  <c r="G48" i="3"/>
  <c r="G40" i="3"/>
  <c r="G32" i="3"/>
  <c r="G24" i="3"/>
  <c r="G16" i="3"/>
  <c r="G8" i="3"/>
  <c r="G2" i="3"/>
</calcChain>
</file>

<file path=xl/sharedStrings.xml><?xml version="1.0" encoding="utf-8"?>
<sst xmlns="http://schemas.openxmlformats.org/spreadsheetml/2006/main" count="2582" uniqueCount="647">
  <si>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</si>
  <si>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</si>
  <si>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</si>
  <si>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</si>
  <si>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</si>
  <si>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</si>
  <si>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</si>
  <si>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</si>
  <si>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</si>
  <si>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</si>
  <si>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</si>
  <si>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</si>
  <si>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</si>
  <si>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</si>
  <si>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</si>
  <si>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</si>
  <si>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</si>
  <si>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</si>
  <si>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</si>
  <si>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</si>
  <si>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</si>
  <si>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</si>
  <si>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</si>
  <si>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</si>
  <si>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</si>
  <si>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</si>
  <si>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</si>
  <si>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</si>
  <si>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</si>
  <si>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</si>
  <si>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</si>
  <si>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</si>
  <si>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</si>
  <si>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</si>
  <si>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</si>
  <si>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</si>
  <si>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</si>
  <si>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</si>
  <si>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</si>
  <si>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</si>
  <si>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</si>
  <si>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</si>
  <si>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</si>
  <si>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</si>
  <si>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</si>
  <si>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</si>
  <si>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</si>
  <si>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</si>
  <si>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</si>
  <si>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</si>
  <si>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</si>
  <si>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</si>
  <si>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</si>
  <si>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</si>
  <si>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</si>
  <si>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</si>
  <si>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</si>
  <si>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</si>
  <si>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</si>
  <si>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</si>
  <si>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</si>
  <si>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</si>
  <si>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</si>
  <si>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</si>
  <si>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</si>
  <si>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</si>
  <si>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</si>
  <si>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</si>
  <si>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</si>
  <si>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</si>
  <si>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</si>
  <si>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</si>
  <si>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</si>
  <si>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</si>
  <si>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</si>
  <si>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</si>
  <si>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</si>
  <si>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</si>
  <si>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</si>
  <si>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</si>
  <si>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</si>
  <si>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</si>
  <si>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</si>
  <si>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</si>
  <si>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</si>
  <si>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</si>
  <si>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</si>
  <si>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</si>
  <si>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</si>
  <si>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</si>
  <si>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</si>
  <si>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</si>
  <si>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</si>
  <si>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</si>
  <si>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</si>
  <si>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</si>
  <si>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</si>
  <si>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</si>
  <si>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</si>
  <si>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</si>
  <si>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</si>
  <si>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</si>
  <si>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</si>
  <si>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</si>
  <si>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</si>
  <si>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</si>
  <si>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</si>
  <si>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</si>
  <si>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</si>
  <si>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</si>
  <si>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</si>
  <si>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</si>
  <si>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</si>
  <si>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</si>
  <si>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</si>
  <si>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</si>
  <si>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</si>
  <si>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</si>
  <si>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</si>
  <si>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</si>
  <si>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</si>
  <si>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</si>
  <si>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</si>
  <si>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</si>
  <si>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</si>
  <si>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</si>
  <si>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</si>
  <si>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</si>
  <si>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</si>
  <si>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</si>
  <si>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</si>
  <si>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</si>
  <si>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</si>
  <si>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</si>
  <si>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</si>
  <si>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</si>
  <si>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</si>
  <si>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</si>
  <si>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</si>
  <si>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</si>
  <si>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</si>
  <si>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</si>
  <si>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</si>
  <si>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</si>
  <si>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</si>
  <si>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</si>
  <si>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</si>
  <si>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</si>
  <si>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</si>
  <si>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</si>
  <si>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</si>
  <si>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</si>
  <si>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</si>
  <si>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</si>
  <si>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</si>
  <si>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</si>
  <si>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</si>
  <si>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</si>
  <si>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</si>
  <si>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</si>
  <si>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</si>
  <si>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</si>
  <si>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</si>
  <si>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</si>
  <si>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</si>
  <si>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</si>
  <si>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</si>
  <si>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</si>
  <si>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</si>
  <si>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</si>
  <si>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</si>
  <si>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</si>
  <si>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</si>
  <si>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</si>
  <si>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</si>
  <si>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</si>
  <si>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</si>
  <si>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</si>
  <si>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</si>
  <si>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</si>
  <si>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</si>
  <si>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</si>
  <si>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</si>
  <si>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</si>
  <si>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</si>
  <si>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</si>
  <si>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</si>
  <si>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</si>
  <si>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</si>
  <si>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</si>
  <si>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</si>
  <si>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</si>
  <si>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</si>
  <si>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</si>
  <si>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</si>
  <si>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</si>
  <si>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</si>
  <si>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</si>
  <si>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</si>
  <si>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</si>
  <si>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</si>
  <si>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</si>
  <si>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</si>
  <si>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</si>
  <si>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</si>
  <si>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</si>
  <si>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</si>
  <si>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</si>
  <si>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</si>
  <si>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</si>
  <si>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</si>
  <si>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</si>
  <si>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</si>
  <si>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</si>
  <si>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</si>
  <si>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</si>
  <si>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</si>
  <si>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</si>
  <si>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</si>
  <si>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</si>
  <si>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</si>
  <si>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</si>
  <si>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</si>
  <si>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</si>
  <si>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</si>
  <si>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</si>
  <si>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</si>
  <si>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</si>
  <si>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</si>
  <si>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</si>
  <si>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</si>
  <si>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</si>
  <si>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</si>
  <si>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</si>
  <si>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</si>
  <si>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</si>
  <si>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</si>
  <si>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</si>
  <si>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</si>
  <si>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</si>
  <si>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</si>
  <si>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</si>
  <si>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</si>
  <si>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</si>
  <si>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</si>
  <si>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</si>
  <si>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</si>
  <si>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</si>
  <si>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</si>
  <si>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</si>
  <si>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</si>
  <si>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</si>
  <si>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</si>
  <si>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</si>
  <si>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</si>
  <si>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</si>
  <si>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</si>
  <si>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</si>
  <si>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</si>
  <si>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</si>
  <si>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</si>
  <si>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</si>
  <si>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</si>
  <si>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</si>
  <si>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</si>
  <si>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</si>
  <si>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</si>
  <si>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</si>
  <si>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</si>
  <si>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</si>
  <si>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</si>
  <si>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</si>
  <si>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</si>
  <si>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</si>
  <si>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</si>
  <si>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</si>
  <si>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</si>
  <si>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</si>
  <si>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</si>
  <si>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</si>
  <si>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</si>
  <si>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</si>
  <si>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</si>
  <si>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</si>
  <si>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</si>
  <si>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</si>
  <si>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</si>
  <si>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</si>
  <si>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</si>
  <si>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</si>
  <si>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</si>
  <si>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</si>
  <si>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</si>
  <si>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</si>
  <si>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</si>
  <si>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</si>
  <si>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</si>
  <si>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</si>
  <si>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</si>
  <si>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</si>
  <si>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</si>
  <si>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</si>
  <si>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</si>
  <si>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</si>
  <si>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</si>
  <si>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</si>
  <si>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</si>
  <si>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</si>
  <si>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</si>
  <si>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</si>
  <si>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</si>
  <si>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</si>
  <si>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</si>
  <si>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</si>
  <si>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</si>
  <si>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</si>
  <si>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</si>
  <si>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</si>
  <si>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</si>
  <si>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</si>
  <si>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</si>
  <si>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</si>
  <si>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</si>
  <si>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</si>
  <si>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</si>
  <si>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</si>
  <si>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</si>
  <si>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</si>
  <si>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</si>
  <si>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</si>
  <si>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</si>
  <si>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</si>
  <si>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</si>
  <si>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</si>
  <si>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</si>
  <si>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</si>
  <si>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</si>
  <si>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</si>
  <si>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</si>
  <si>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</si>
  <si>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</si>
  <si>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</si>
  <si>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</si>
  <si>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</si>
  <si>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</si>
  <si>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</si>
  <si>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</si>
  <si>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</si>
  <si>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</si>
  <si>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</si>
  <si>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</si>
  <si>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</si>
  <si>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</si>
  <si>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</si>
  <si>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</si>
  <si>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</si>
  <si>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</si>
  <si>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</si>
  <si>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</si>
  <si>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</si>
  <si>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</si>
  <si>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</si>
  <si>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</si>
  <si>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</si>
  <si>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</si>
  <si>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</si>
  <si>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Regice</t>
  </si>
  <si>
    <t>Registeel</t>
  </si>
  <si>
    <t>Latias</t>
  </si>
  <si>
    <t>Latios</t>
  </si>
  <si>
    <t>Kyogre</t>
  </si>
  <si>
    <t>Groudon</t>
  </si>
  <si>
    <t>Rayquaza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</si>
  <si>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</si>
  <si>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</si>
  <si>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</si>
  <si>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</si>
  <si>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</si>
  <si>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</si>
  <si>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</si>
  <si>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</si>
  <si>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</si>
  <si>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</si>
  <si>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</si>
  <si>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</si>
  <si>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</si>
  <si>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</si>
  <si>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</si>
  <si>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</si>
  <si>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</si>
  <si>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</si>
  <si>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</si>
  <si>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</si>
  <si>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</si>
  <si>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</si>
  <si>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</si>
  <si>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</si>
  <si>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</si>
  <si>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</si>
  <si>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</si>
  <si>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</si>
  <si>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</si>
  <si>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</si>
  <si>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</si>
  <si>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</si>
  <si>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</si>
  <si>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</si>
  <si>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</si>
  <si>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</si>
  <si>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</si>
  <si>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</si>
  <si>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</si>
  <si>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</si>
  <si>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</si>
  <si>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</si>
  <si>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</si>
  <si>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</si>
  <si>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</si>
  <si>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</si>
  <si>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</si>
  <si>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</si>
  <si>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</si>
  <si>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</si>
  <si>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</si>
  <si>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</si>
  <si>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</si>
  <si>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</si>
  <si>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</si>
  <si>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</si>
  <si>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</si>
  <si>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</si>
  <si>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</si>
  <si>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</si>
  <si>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</si>
  <si>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</si>
  <si>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</si>
  <si>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</si>
  <si>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</si>
  <si>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</si>
  <si>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</si>
  <si>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</si>
  <si>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</si>
  <si>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</si>
  <si>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</si>
  <si>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</si>
  <si>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</si>
  <si>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</si>
  <si>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</si>
  <si>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</si>
  <si>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</si>
  <si>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</si>
  <si>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</si>
  <si>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</si>
  <si>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</si>
  <si>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</si>
  <si>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</si>
  <si>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</si>
  <si>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</si>
  <si>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</si>
  <si>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</si>
  <si>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</si>
  <si>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</si>
  <si>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</si>
  <si>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</si>
  <si>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</si>
  <si>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</si>
  <si>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</si>
  <si>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Dialga</t>
  </si>
  <si>
    <t>Giratina</t>
  </si>
  <si>
    <t>Cresselia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</si>
  <si>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</si>
  <si>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</si>
  <si>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</si>
  <si>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</si>
  <si>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</si>
  <si>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</si>
  <si>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</si>
  <si>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</si>
  <si>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</si>
  <si>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</si>
  <si>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</si>
  <si>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</si>
  <si>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</si>
  <si>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</si>
  <si>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</si>
  <si>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</si>
  <si>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</si>
  <si>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</si>
  <si>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</si>
  <si>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</si>
  <si>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</si>
  <si>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</si>
  <si>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</si>
  <si>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</si>
  <si>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</si>
  <si>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</si>
  <si>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</si>
  <si>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</si>
  <si>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</si>
  <si>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</si>
  <si>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</si>
  <si>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</si>
  <si>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</si>
  <si>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</si>
  <si>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</si>
  <si>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</si>
  <si>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</si>
  <si>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</si>
  <si>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</si>
  <si>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</si>
  <si>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</si>
  <si>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</si>
  <si>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</si>
  <si>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</si>
  <si>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</si>
  <si>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</si>
  <si>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</si>
  <si>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</si>
  <si>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</si>
  <si>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</si>
  <si>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</si>
  <si>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</si>
  <si>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</si>
  <si>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</si>
  <si>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</si>
  <si>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</si>
  <si>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</si>
  <si>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</si>
  <si>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</si>
  <si>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</si>
  <si>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</si>
  <si>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</si>
  <si>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</si>
  <si>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</si>
  <si>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</si>
  <si>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</si>
  <si>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</si>
  <si>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</si>
  <si>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</si>
  <si>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</si>
  <si>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</si>
  <si>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</si>
  <si>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</si>
  <si>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</si>
  <si>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</si>
  <si>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</si>
  <si>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</si>
  <si>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</si>
  <si>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</si>
  <si>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</si>
  <si>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</si>
  <si>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</si>
  <si>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</si>
  <si>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</si>
  <si>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</si>
  <si>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</si>
  <si>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</si>
  <si>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</si>
  <si>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</si>
  <si>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</si>
  <si>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</si>
  <si>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</si>
  <si>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</si>
  <si>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</si>
  <si>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</si>
  <si>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</si>
  <si>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</si>
  <si>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</si>
  <si>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</si>
  <si>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</si>
  <si>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</si>
  <si>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</si>
  <si>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</si>
  <si>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</si>
  <si>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</si>
  <si>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</si>
  <si>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</si>
  <si>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</si>
  <si>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</si>
  <si>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</si>
  <si>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</si>
  <si>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</si>
  <si>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</si>
  <si>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</si>
  <si>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</si>
  <si>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</si>
  <si>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</si>
  <si>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</si>
  <si>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</si>
  <si>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</si>
  <si>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</si>
  <si>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</si>
  <si>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</si>
  <si>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</si>
  <si>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</si>
  <si>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</si>
  <si>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</si>
  <si>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</si>
  <si>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</si>
  <si>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</si>
  <si>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</si>
  <si>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</si>
  <si>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</si>
  <si>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</si>
  <si>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</si>
  <si>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</si>
  <si>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</si>
  <si>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</si>
  <si>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</si>
  <si>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</si>
  <si>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</si>
  <si>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</si>
  <si>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</si>
  <si>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</si>
  <si>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</si>
  <si>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</si>
  <si>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</si>
  <si>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</si>
  <si>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Meloetta</t>
  </si>
  <si>
    <t>Genesect</t>
  </si>
  <si>
    <t>Hoopa</t>
  </si>
  <si>
    <t>Meltan</t>
  </si>
  <si>
    <t>Melmetal</t>
  </si>
  <si>
    <t>Skwovet</t>
  </si>
  <si>
    <t>Greedent</t>
  </si>
  <si>
    <t>Wooloo</t>
  </si>
  <si>
    <t>Dubwool</t>
  </si>
  <si>
    <t>Obstagoon</t>
  </si>
  <si>
    <t>Perrserker</t>
  </si>
  <si>
    <t>Sirfetch'd</t>
  </si>
  <si>
    <t>Falinks</t>
  </si>
  <si>
    <t>Zacian</t>
  </si>
  <si>
    <t>Zamazenta</t>
  </si>
  <si>
    <t>Zarude</t>
  </si>
  <si>
    <t>Pokemon</t>
  </si>
  <si>
    <t>Type 1</t>
  </si>
  <si>
    <t>Type 2</t>
  </si>
  <si>
    <t>CP</t>
  </si>
  <si>
    <t>Attack</t>
  </si>
  <si>
    <t>Defense</t>
  </si>
  <si>
    <t>Stamina</t>
  </si>
  <si>
    <t>Poison</t>
  </si>
  <si>
    <t>Nidoran (Male)</t>
  </si>
  <si>
    <t>Nidoran (Female)</t>
  </si>
  <si>
    <t>Level</t>
  </si>
  <si>
    <t>CP Multiplier</t>
  </si>
  <si>
    <t>CP_max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</si>
</sst>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571C2"/>
      <name val="Calibri"/>
      <family val="2"/>
      <scheme val="minor"/>
    </font>
    <font>
      <sz val="11"/>
      <color rgb="FF58585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FFF"/>
        <bgColor indexed="64"/>
      </patternFill>
    </fill>
  </fills>
  <borders count="2">
    <border>
      <left/>
      <right/>
      <top/>
      <bottom/>
      <diagonal/>
    </border>
    <border>
      <left style="medium">
        <color rgb="FFB8D4DA"/>
      </left>
      <right style="medium">
        <color rgb="FFB8D4DA"/>
      </right>
      <top style="medium">
        <color rgb="FFB8D4DA"/>
      </top>
      <bottom style="medium">
        <color rgb="FFB8D4DA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kemon%20Sta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kemon Stats"/>
    </sheetNames>
    <sheetDataSet>
      <sheetData sheetId="0">
        <row r="2">
          <cell r="B2" t="str">
            <v>Bulbasaur</v>
          </cell>
          <cell r="D2" t="str">
            <v>Grass</v>
          </cell>
          <cell r="E2" t="str">
            <v>Poison</v>
          </cell>
        </row>
        <row r="3">
          <cell r="B3" t="str">
            <v>Ivysaur</v>
          </cell>
          <cell r="D3" t="str">
            <v>Grass</v>
          </cell>
          <cell r="E3" t="str">
            <v>Poison</v>
          </cell>
        </row>
        <row r="4">
          <cell r="B4" t="str">
            <v>Venusaur</v>
          </cell>
          <cell r="D4" t="str">
            <v>Grass</v>
          </cell>
          <cell r="E4" t="str">
            <v>Poison</v>
          </cell>
        </row>
        <row r="5">
          <cell r="B5" t="str">
            <v>Charmander</v>
          </cell>
          <cell r="D5" t="str">
            <v>Fire</v>
          </cell>
          <cell r="E5" t="str">
            <v>Poison</v>
          </cell>
        </row>
        <row r="6">
          <cell r="B6" t="str">
            <v>Charmeleon</v>
          </cell>
          <cell r="D6" t="str">
            <v>Fire</v>
          </cell>
          <cell r="E6" t="str">
            <v>Poison</v>
          </cell>
        </row>
        <row r="7">
          <cell r="B7" t="str">
            <v>Charizard</v>
          </cell>
          <cell r="D7" t="str">
            <v>Fire</v>
          </cell>
          <cell r="E7" t="str">
            <v>Flying</v>
          </cell>
        </row>
        <row r="8">
          <cell r="B8" t="str">
            <v>Squirtle</v>
          </cell>
          <cell r="D8" t="str">
            <v>Water</v>
          </cell>
          <cell r="E8" t="str">
            <v>Flying</v>
          </cell>
        </row>
        <row r="9">
          <cell r="B9" t="str">
            <v>Wartortle</v>
          </cell>
          <cell r="D9" t="str">
            <v>Water</v>
          </cell>
          <cell r="E9" t="str">
            <v>Flying</v>
          </cell>
        </row>
        <row r="10">
          <cell r="B10" t="str">
            <v>Blastoise</v>
          </cell>
          <cell r="D10" t="str">
            <v>Water</v>
          </cell>
          <cell r="E10" t="str">
            <v>Flying</v>
          </cell>
        </row>
        <row r="11">
          <cell r="B11" t="str">
            <v>Caterpie</v>
          </cell>
          <cell r="D11" t="str">
            <v>Bug</v>
          </cell>
          <cell r="E11" t="str">
            <v>Flying</v>
          </cell>
        </row>
        <row r="12">
          <cell r="B12" t="str">
            <v>Metapod</v>
          </cell>
          <cell r="D12" t="str">
            <v>Bug</v>
          </cell>
          <cell r="E12" t="str">
            <v>Flying</v>
          </cell>
        </row>
        <row r="13">
          <cell r="B13" t="str">
            <v>Butterfree</v>
          </cell>
          <cell r="D13" t="str">
            <v>Bug</v>
          </cell>
          <cell r="E13" t="str">
            <v>Flying</v>
          </cell>
        </row>
        <row r="14">
          <cell r="B14" t="str">
            <v>Weedle</v>
          </cell>
          <cell r="D14" t="str">
            <v>Bug</v>
          </cell>
          <cell r="E14" t="str">
            <v>Poison</v>
          </cell>
        </row>
        <row r="15">
          <cell r="B15" t="str">
            <v>Kakuna</v>
          </cell>
          <cell r="D15" t="str">
            <v>Bug</v>
          </cell>
          <cell r="E15" t="str">
            <v>Poison</v>
          </cell>
        </row>
        <row r="16">
          <cell r="B16" t="str">
            <v>Beedrill</v>
          </cell>
          <cell r="D16" t="str">
            <v>Bug</v>
          </cell>
          <cell r="E16" t="str">
            <v>Poison</v>
          </cell>
        </row>
        <row r="17">
          <cell r="B17" t="str">
            <v>Pidgey</v>
          </cell>
          <cell r="D17" t="str">
            <v>Normal</v>
          </cell>
          <cell r="E17" t="str">
            <v>Flying</v>
          </cell>
        </row>
        <row r="18">
          <cell r="B18" t="str">
            <v>Pidgeotto</v>
          </cell>
          <cell r="D18" t="str">
            <v>Normal</v>
          </cell>
          <cell r="E18" t="str">
            <v>Flying</v>
          </cell>
        </row>
        <row r="19">
          <cell r="B19" t="str">
            <v>Pidgeot</v>
          </cell>
          <cell r="D19" t="str">
            <v>Normal</v>
          </cell>
          <cell r="E19" t="str">
            <v>Flying</v>
          </cell>
        </row>
        <row r="20">
          <cell r="B20" t="str">
            <v>Rattata</v>
          </cell>
          <cell r="D20" t="str">
            <v>Normal</v>
          </cell>
          <cell r="E20" t="str">
            <v>Flying</v>
          </cell>
        </row>
        <row r="21">
          <cell r="B21" t="str">
            <v>Rattata</v>
          </cell>
          <cell r="D21" t="str">
            <v>Dark</v>
          </cell>
          <cell r="E21" t="str">
            <v>Normal</v>
          </cell>
        </row>
        <row r="22">
          <cell r="B22" t="str">
            <v>Raticate</v>
          </cell>
          <cell r="D22" t="str">
            <v>Normal</v>
          </cell>
          <cell r="E22" t="str">
            <v>Normal</v>
          </cell>
        </row>
        <row r="23">
          <cell r="B23" t="str">
            <v>Raticate</v>
          </cell>
          <cell r="D23" t="str">
            <v>Dark</v>
          </cell>
          <cell r="E23" t="str">
            <v>Normal</v>
          </cell>
        </row>
        <row r="24">
          <cell r="B24" t="str">
            <v>Spearow</v>
          </cell>
          <cell r="D24" t="str">
            <v>Normal</v>
          </cell>
          <cell r="E24" t="str">
            <v>Flying</v>
          </cell>
        </row>
        <row r="25">
          <cell r="B25" t="str">
            <v>Fearow</v>
          </cell>
          <cell r="D25" t="str">
            <v>Normal</v>
          </cell>
          <cell r="E25" t="str">
            <v>Flying</v>
          </cell>
        </row>
        <row r="26">
          <cell r="B26" t="str">
            <v>Ekans</v>
          </cell>
          <cell r="D26" t="str">
            <v>Poison</v>
          </cell>
          <cell r="E26" t="str">
            <v>Flying</v>
          </cell>
        </row>
        <row r="27">
          <cell r="B27" t="str">
            <v>Arbok</v>
          </cell>
          <cell r="D27" t="str">
            <v>Poison</v>
          </cell>
          <cell r="E27" t="str">
            <v>Flying</v>
          </cell>
        </row>
        <row r="28">
          <cell r="B28" t="str">
            <v>Pikachu</v>
          </cell>
          <cell r="D28" t="str">
            <v>Electric</v>
          </cell>
          <cell r="E28" t="str">
            <v>Flying</v>
          </cell>
        </row>
        <row r="29">
          <cell r="B29" t="str">
            <v>Pikachu</v>
          </cell>
          <cell r="D29" t="str">
            <v>Electric</v>
          </cell>
          <cell r="E29" t="str">
            <v>Flying</v>
          </cell>
        </row>
        <row r="30">
          <cell r="B30" t="str">
            <v>Pikachu</v>
          </cell>
          <cell r="D30" t="str">
            <v>Electric</v>
          </cell>
          <cell r="E30" t="str">
            <v>Flying</v>
          </cell>
        </row>
        <row r="31">
          <cell r="B31" t="str">
            <v>Pikachu</v>
          </cell>
          <cell r="D31" t="str">
            <v>Electric</v>
          </cell>
          <cell r="E31" t="str">
            <v>Flying</v>
          </cell>
        </row>
        <row r="32">
          <cell r="B32" t="str">
            <v>Pikachu</v>
          </cell>
          <cell r="D32" t="str">
            <v>Electric</v>
          </cell>
          <cell r="E32" t="str">
            <v>Flying</v>
          </cell>
        </row>
        <row r="33">
          <cell r="B33" t="str">
            <v>Raichu</v>
          </cell>
          <cell r="D33" t="str">
            <v>Electric</v>
          </cell>
          <cell r="E33" t="str">
            <v>Flying</v>
          </cell>
        </row>
        <row r="34">
          <cell r="B34" t="str">
            <v>Raichu</v>
          </cell>
          <cell r="D34" t="str">
            <v>Electric</v>
          </cell>
          <cell r="E34" t="str">
            <v>Psychic</v>
          </cell>
        </row>
        <row r="35">
          <cell r="B35" t="str">
            <v>Sandshrew</v>
          </cell>
          <cell r="D35" t="str">
            <v>Ground</v>
          </cell>
          <cell r="E35" t="str">
            <v>Psychic</v>
          </cell>
        </row>
        <row r="36">
          <cell r="B36" t="str">
            <v>Sandshrew</v>
          </cell>
          <cell r="D36" t="str">
            <v>Ice</v>
          </cell>
          <cell r="E36" t="str">
            <v>Steel</v>
          </cell>
        </row>
        <row r="37">
          <cell r="B37" t="str">
            <v>Sandslash</v>
          </cell>
          <cell r="D37" t="str">
            <v>Ground</v>
          </cell>
          <cell r="E37" t="str">
            <v>Steel</v>
          </cell>
        </row>
        <row r="38">
          <cell r="B38" t="str">
            <v>Sandslash</v>
          </cell>
          <cell r="D38" t="str">
            <v>Ice</v>
          </cell>
          <cell r="E38" t="str">
            <v>Steel</v>
          </cell>
        </row>
        <row r="39">
          <cell r="B39" t="str">
            <v>Nidorina</v>
          </cell>
          <cell r="D39" t="str">
            <v>Poison</v>
          </cell>
          <cell r="E39" t="str">
            <v>Steel</v>
          </cell>
        </row>
        <row r="40">
          <cell r="B40" t="str">
            <v>Nidoqueen</v>
          </cell>
          <cell r="D40" t="str">
            <v>Poison</v>
          </cell>
          <cell r="E40" t="str">
            <v>Ground</v>
          </cell>
        </row>
        <row r="41">
          <cell r="B41" t="str">
            <v>Nidorino</v>
          </cell>
          <cell r="D41" t="str">
            <v>Poison</v>
          </cell>
          <cell r="E41" t="str">
            <v>Ground</v>
          </cell>
        </row>
        <row r="42">
          <cell r="B42" t="str">
            <v>Nidoking</v>
          </cell>
          <cell r="D42" t="str">
            <v>Poison</v>
          </cell>
          <cell r="E42" t="str">
            <v>Ground</v>
          </cell>
        </row>
        <row r="43">
          <cell r="B43" t="str">
            <v>Clefairy</v>
          </cell>
          <cell r="D43" t="str">
            <v>Fairy</v>
          </cell>
          <cell r="E43" t="str">
            <v>Ground</v>
          </cell>
        </row>
        <row r="44">
          <cell r="B44" t="str">
            <v>Clefable</v>
          </cell>
          <cell r="D44" t="str">
            <v>Fairy</v>
          </cell>
          <cell r="E44" t="str">
            <v>Ground</v>
          </cell>
        </row>
        <row r="45">
          <cell r="B45" t="str">
            <v>Vulpix</v>
          </cell>
          <cell r="D45" t="str">
            <v>Fire</v>
          </cell>
          <cell r="E45" t="str">
            <v>Ground</v>
          </cell>
        </row>
        <row r="46">
          <cell r="B46" t="str">
            <v>Vulpix</v>
          </cell>
          <cell r="D46" t="str">
            <v>Ice</v>
          </cell>
          <cell r="E46" t="str">
            <v>Ground</v>
          </cell>
        </row>
        <row r="47">
          <cell r="B47" t="str">
            <v>Ninetales</v>
          </cell>
          <cell r="D47" t="str">
            <v>Fire</v>
          </cell>
          <cell r="E47" t="str">
            <v>Ground</v>
          </cell>
        </row>
        <row r="48">
          <cell r="B48" t="str">
            <v>Ninetales</v>
          </cell>
          <cell r="D48" t="str">
            <v>Ice</v>
          </cell>
          <cell r="E48" t="str">
            <v>Fairy</v>
          </cell>
        </row>
        <row r="49">
          <cell r="B49" t="str">
            <v>Jigglypuff</v>
          </cell>
          <cell r="D49" t="str">
            <v>Normal</v>
          </cell>
          <cell r="E49" t="str">
            <v>Fairy</v>
          </cell>
        </row>
        <row r="50">
          <cell r="B50" t="str">
            <v>Wigglytuff</v>
          </cell>
          <cell r="D50" t="str">
            <v>Normal</v>
          </cell>
          <cell r="E50" t="str">
            <v>Fairy</v>
          </cell>
        </row>
        <row r="51">
          <cell r="B51" t="str">
            <v>Zubat</v>
          </cell>
          <cell r="D51" t="str">
            <v>Poison</v>
          </cell>
          <cell r="E51" t="str">
            <v>Flying</v>
          </cell>
        </row>
        <row r="52">
          <cell r="B52" t="str">
            <v>Golbat</v>
          </cell>
          <cell r="D52" t="str">
            <v>Poison</v>
          </cell>
          <cell r="E52" t="str">
            <v>Flying</v>
          </cell>
        </row>
        <row r="53">
          <cell r="B53" t="str">
            <v>Oddish</v>
          </cell>
          <cell r="D53" t="str">
            <v>Grass</v>
          </cell>
          <cell r="E53" t="str">
            <v>Poison</v>
          </cell>
        </row>
        <row r="54">
          <cell r="B54" t="str">
            <v>Gloom</v>
          </cell>
          <cell r="D54" t="str">
            <v>Grass</v>
          </cell>
          <cell r="E54" t="str">
            <v>Poison</v>
          </cell>
        </row>
        <row r="55">
          <cell r="B55" t="str">
            <v>Vileplume</v>
          </cell>
          <cell r="D55" t="str">
            <v>Grass</v>
          </cell>
          <cell r="E55" t="str">
            <v>Poison</v>
          </cell>
        </row>
        <row r="56">
          <cell r="B56" t="str">
            <v>Paras</v>
          </cell>
          <cell r="D56" t="str">
            <v>Bug</v>
          </cell>
          <cell r="E56" t="str">
            <v>Grass</v>
          </cell>
        </row>
        <row r="57">
          <cell r="B57" t="str">
            <v>Parasect</v>
          </cell>
          <cell r="D57" t="str">
            <v>Bug</v>
          </cell>
          <cell r="E57" t="str">
            <v>Grass</v>
          </cell>
        </row>
        <row r="58">
          <cell r="B58" t="str">
            <v>Venonat</v>
          </cell>
          <cell r="D58" t="str">
            <v>Bug</v>
          </cell>
          <cell r="E58" t="str">
            <v>Poison</v>
          </cell>
        </row>
        <row r="59">
          <cell r="B59" t="str">
            <v>Venomoth</v>
          </cell>
          <cell r="D59" t="str">
            <v>Bug</v>
          </cell>
          <cell r="E59" t="str">
            <v>Poison</v>
          </cell>
        </row>
        <row r="60">
          <cell r="B60" t="str">
            <v>Diglett</v>
          </cell>
          <cell r="D60" t="str">
            <v>Ground</v>
          </cell>
          <cell r="E60" t="str">
            <v>Poison</v>
          </cell>
        </row>
        <row r="61">
          <cell r="B61" t="str">
            <v>Diglett</v>
          </cell>
          <cell r="D61" t="str">
            <v>Ground</v>
          </cell>
          <cell r="E61" t="str">
            <v>Steel</v>
          </cell>
        </row>
        <row r="62">
          <cell r="B62" t="str">
            <v>Dugtrio</v>
          </cell>
          <cell r="D62" t="str">
            <v>Ground</v>
          </cell>
          <cell r="E62" t="str">
            <v>Steel</v>
          </cell>
        </row>
        <row r="63">
          <cell r="B63" t="str">
            <v>Dugtrio</v>
          </cell>
          <cell r="D63" t="str">
            <v>Ground</v>
          </cell>
          <cell r="E63" t="str">
            <v>Steel</v>
          </cell>
        </row>
        <row r="64">
          <cell r="B64" t="str">
            <v>Meowth</v>
          </cell>
          <cell r="D64" t="str">
            <v>Normal</v>
          </cell>
          <cell r="E64" t="str">
            <v>Steel</v>
          </cell>
        </row>
        <row r="65">
          <cell r="B65" t="str">
            <v>Meowth</v>
          </cell>
          <cell r="D65" t="str">
            <v>Dark</v>
          </cell>
          <cell r="E65" t="str">
            <v>Steel</v>
          </cell>
        </row>
        <row r="66">
          <cell r="B66" t="str">
            <v>Meowth</v>
          </cell>
          <cell r="D66" t="str">
            <v>Steel</v>
          </cell>
          <cell r="E66" t="str">
            <v>Steel</v>
          </cell>
        </row>
        <row r="67">
          <cell r="B67" t="str">
            <v>Persian</v>
          </cell>
          <cell r="D67" t="str">
            <v>Normal</v>
          </cell>
          <cell r="E67" t="str">
            <v>Steel</v>
          </cell>
        </row>
        <row r="68">
          <cell r="B68" t="str">
            <v>Persian</v>
          </cell>
          <cell r="D68" t="str">
            <v>Dark</v>
          </cell>
          <cell r="E68" t="str">
            <v>Steel</v>
          </cell>
        </row>
        <row r="69">
          <cell r="B69" t="str">
            <v>Psyduck</v>
          </cell>
          <cell r="D69" t="str">
            <v>Water</v>
          </cell>
          <cell r="E69" t="str">
            <v>Steel</v>
          </cell>
        </row>
        <row r="70">
          <cell r="B70" t="str">
            <v>Golduck</v>
          </cell>
          <cell r="D70" t="str">
            <v>Water</v>
          </cell>
          <cell r="E70" t="str">
            <v>Steel</v>
          </cell>
        </row>
        <row r="71">
          <cell r="B71" t="str">
            <v>Mankey</v>
          </cell>
          <cell r="D71" t="str">
            <v>Fighting</v>
          </cell>
          <cell r="E71" t="str">
            <v>Steel</v>
          </cell>
        </row>
        <row r="72">
          <cell r="B72" t="str">
            <v>Primeape</v>
          </cell>
          <cell r="D72" t="str">
            <v>Fighting</v>
          </cell>
          <cell r="E72" t="str">
            <v>Steel</v>
          </cell>
        </row>
        <row r="73">
          <cell r="B73" t="str">
            <v>Growlithe</v>
          </cell>
          <cell r="D73" t="str">
            <v>Fire</v>
          </cell>
          <cell r="E73" t="str">
            <v>Steel</v>
          </cell>
        </row>
        <row r="74">
          <cell r="B74" t="str">
            <v>Arcanine</v>
          </cell>
          <cell r="D74" t="str">
            <v>Fire</v>
          </cell>
          <cell r="E74" t="str">
            <v>Steel</v>
          </cell>
        </row>
        <row r="75">
          <cell r="B75" t="str">
            <v>Poliwag</v>
          </cell>
          <cell r="D75" t="str">
            <v>Water</v>
          </cell>
          <cell r="E75" t="str">
            <v>Steel</v>
          </cell>
        </row>
        <row r="76">
          <cell r="B76" t="str">
            <v>Poliwhirl</v>
          </cell>
          <cell r="D76" t="str">
            <v>Water</v>
          </cell>
          <cell r="E76" t="str">
            <v>Steel</v>
          </cell>
        </row>
        <row r="77">
          <cell r="B77" t="str">
            <v>Poliwrath</v>
          </cell>
          <cell r="D77" t="str">
            <v>Water</v>
          </cell>
          <cell r="E77" t="str">
            <v>Fighting</v>
          </cell>
        </row>
        <row r="78">
          <cell r="B78" t="str">
            <v>Abra</v>
          </cell>
          <cell r="D78" t="str">
            <v>Psychic</v>
          </cell>
          <cell r="E78" t="str">
            <v>Fighting</v>
          </cell>
        </row>
        <row r="79">
          <cell r="B79" t="str">
            <v>Kadabra</v>
          </cell>
          <cell r="D79" t="str">
            <v>Psychic</v>
          </cell>
          <cell r="E79" t="str">
            <v>Fighting</v>
          </cell>
        </row>
        <row r="80">
          <cell r="B80" t="str">
            <v>Alakazam</v>
          </cell>
          <cell r="D80" t="str">
            <v>Psychic</v>
          </cell>
          <cell r="E80" t="str">
            <v>Fighting</v>
          </cell>
        </row>
        <row r="81">
          <cell r="B81" t="str">
            <v>Machop</v>
          </cell>
          <cell r="D81" t="str">
            <v>Fighting</v>
          </cell>
          <cell r="E81" t="str">
            <v>Fighting</v>
          </cell>
        </row>
        <row r="82">
          <cell r="B82" t="str">
            <v>Machoke</v>
          </cell>
          <cell r="D82" t="str">
            <v>Fighting</v>
          </cell>
          <cell r="E82" t="str">
            <v>Fighting</v>
          </cell>
        </row>
        <row r="83">
          <cell r="B83" t="str">
            <v>Machamp</v>
          </cell>
          <cell r="D83" t="str">
            <v>Fighting</v>
          </cell>
          <cell r="E83" t="str">
            <v>Fighting</v>
          </cell>
        </row>
        <row r="84">
          <cell r="B84" t="str">
            <v>Bellsprout</v>
          </cell>
          <cell r="D84" t="str">
            <v>Grass</v>
          </cell>
          <cell r="E84" t="str">
            <v>Poison</v>
          </cell>
        </row>
        <row r="85">
          <cell r="B85" t="str">
            <v>Weepinbell</v>
          </cell>
          <cell r="D85" t="str">
            <v>Grass</v>
          </cell>
          <cell r="E85" t="str">
            <v>Poison</v>
          </cell>
        </row>
        <row r="86">
          <cell r="B86" t="str">
            <v>Victreebel</v>
          </cell>
          <cell r="D86" t="str">
            <v>Grass</v>
          </cell>
          <cell r="E86" t="str">
            <v>Poison</v>
          </cell>
        </row>
        <row r="87">
          <cell r="B87" t="str">
            <v>Tentacool</v>
          </cell>
          <cell r="D87" t="str">
            <v>Water</v>
          </cell>
          <cell r="E87" t="str">
            <v>Poison</v>
          </cell>
        </row>
        <row r="88">
          <cell r="B88" t="str">
            <v>Tentacruel</v>
          </cell>
          <cell r="D88" t="str">
            <v>Water</v>
          </cell>
          <cell r="E88" t="str">
            <v>Poison</v>
          </cell>
        </row>
        <row r="89">
          <cell r="B89" t="str">
            <v>Geodude</v>
          </cell>
          <cell r="D89" t="str">
            <v>Rock</v>
          </cell>
          <cell r="E89" t="str">
            <v>Ground</v>
          </cell>
        </row>
        <row r="90">
          <cell r="B90" t="str">
            <v>Geodude</v>
          </cell>
          <cell r="D90" t="str">
            <v>Rock</v>
          </cell>
          <cell r="E90" t="str">
            <v>Electric</v>
          </cell>
        </row>
        <row r="91">
          <cell r="B91" t="str">
            <v>Graveler</v>
          </cell>
          <cell r="D91" t="str">
            <v>Rock</v>
          </cell>
          <cell r="E91" t="str">
            <v>Ground</v>
          </cell>
        </row>
        <row r="92">
          <cell r="B92" t="str">
            <v>Graveler</v>
          </cell>
          <cell r="D92" t="str">
            <v>Rock</v>
          </cell>
          <cell r="E92" t="str">
            <v>Electric</v>
          </cell>
        </row>
        <row r="93">
          <cell r="B93" t="str">
            <v>Golem</v>
          </cell>
          <cell r="D93" t="str">
            <v>Rock</v>
          </cell>
          <cell r="E93" t="str">
            <v>Ground</v>
          </cell>
        </row>
        <row r="94">
          <cell r="B94" t="str">
            <v>Golem</v>
          </cell>
          <cell r="D94" t="str">
            <v>Rock</v>
          </cell>
          <cell r="E94" t="str">
            <v>Electric</v>
          </cell>
        </row>
        <row r="95">
          <cell r="B95" t="str">
            <v>Ponyta</v>
          </cell>
          <cell r="D95" t="str">
            <v>Fire</v>
          </cell>
          <cell r="E95" t="str">
            <v>Electric</v>
          </cell>
        </row>
        <row r="96">
          <cell r="B96" t="str">
            <v>Ponyta</v>
          </cell>
          <cell r="D96" t="str">
            <v>Psychic</v>
          </cell>
          <cell r="E96" t="str">
            <v>Electric</v>
          </cell>
        </row>
        <row r="97">
          <cell r="B97" t="str">
            <v>Rapidash</v>
          </cell>
          <cell r="D97" t="str">
            <v>Fire</v>
          </cell>
          <cell r="E97" t="str">
            <v>Electric</v>
          </cell>
        </row>
        <row r="98">
          <cell r="B98" t="str">
            <v>Rapidash</v>
          </cell>
          <cell r="D98" t="str">
            <v>Psychic</v>
          </cell>
          <cell r="E98" t="str">
            <v>Fairy</v>
          </cell>
        </row>
        <row r="99">
          <cell r="B99" t="str">
            <v>Slowpoke</v>
          </cell>
          <cell r="D99" t="str">
            <v>Water</v>
          </cell>
          <cell r="E99" t="str">
            <v>Psychic</v>
          </cell>
        </row>
        <row r="100">
          <cell r="B100" t="str">
            <v>Slowpoke</v>
          </cell>
          <cell r="D100" t="str">
            <v>Psychic</v>
          </cell>
          <cell r="E100" t="str">
            <v>Psychic</v>
          </cell>
        </row>
        <row r="101">
          <cell r="B101" t="str">
            <v>Slowbro</v>
          </cell>
          <cell r="D101" t="str">
            <v>Water</v>
          </cell>
          <cell r="E101" t="str">
            <v>Psychic</v>
          </cell>
        </row>
        <row r="102">
          <cell r="B102" t="str">
            <v>Slowbro</v>
          </cell>
          <cell r="D102" t="str">
            <v>Poison</v>
          </cell>
          <cell r="E102" t="str">
            <v>Psychic</v>
          </cell>
        </row>
        <row r="103">
          <cell r="B103" t="str">
            <v>Magnemite</v>
          </cell>
          <cell r="D103" t="str">
            <v>Electric</v>
          </cell>
          <cell r="E103" t="str">
            <v>Steel</v>
          </cell>
        </row>
        <row r="104">
          <cell r="B104" t="str">
            <v>Magneton</v>
          </cell>
          <cell r="D104" t="str">
            <v>Electric</v>
          </cell>
          <cell r="E104" t="str">
            <v>Steel</v>
          </cell>
        </row>
        <row r="105">
          <cell r="B105" t="str">
            <v>Farfetch'd</v>
          </cell>
          <cell r="D105" t="str">
            <v>Normal</v>
          </cell>
          <cell r="E105" t="str">
            <v>Flying</v>
          </cell>
        </row>
        <row r="106">
          <cell r="B106" t="str">
            <v>Farfetch'd</v>
          </cell>
          <cell r="D106" t="str">
            <v>Fighting</v>
          </cell>
          <cell r="E106" t="str">
            <v>Flying</v>
          </cell>
        </row>
        <row r="107">
          <cell r="B107" t="str">
            <v>Doduo</v>
          </cell>
          <cell r="D107" t="str">
            <v>Normal</v>
          </cell>
          <cell r="E107" t="str">
            <v>Flying</v>
          </cell>
        </row>
        <row r="108">
          <cell r="B108" t="str">
            <v>Dodrio</v>
          </cell>
          <cell r="D108" t="str">
            <v>Normal</v>
          </cell>
          <cell r="E108" t="str">
            <v>Flying</v>
          </cell>
        </row>
        <row r="109">
          <cell r="B109" t="str">
            <v>Seel</v>
          </cell>
          <cell r="D109" t="str">
            <v>Water</v>
          </cell>
          <cell r="E109" t="str">
            <v>Flying</v>
          </cell>
        </row>
        <row r="110">
          <cell r="B110" t="str">
            <v>Dewgong</v>
          </cell>
          <cell r="D110" t="str">
            <v>Water</v>
          </cell>
          <cell r="E110" t="str">
            <v>Ice</v>
          </cell>
        </row>
        <row r="111">
          <cell r="B111" t="str">
            <v>Grimer</v>
          </cell>
          <cell r="D111" t="str">
            <v>Poison</v>
          </cell>
          <cell r="E111" t="str">
            <v>Ice</v>
          </cell>
        </row>
        <row r="112">
          <cell r="B112" t="str">
            <v>Grimer</v>
          </cell>
          <cell r="D112" t="str">
            <v>Poison</v>
          </cell>
          <cell r="E112" t="str">
            <v>Dark</v>
          </cell>
        </row>
        <row r="113">
          <cell r="B113" t="str">
            <v>Muk</v>
          </cell>
          <cell r="D113" t="str">
            <v>Poison</v>
          </cell>
          <cell r="E113" t="str">
            <v>Dark</v>
          </cell>
        </row>
        <row r="114">
          <cell r="B114" t="str">
            <v>Muk</v>
          </cell>
          <cell r="D114" t="str">
            <v>Poison</v>
          </cell>
          <cell r="E114" t="str">
            <v>Dark</v>
          </cell>
        </row>
        <row r="115">
          <cell r="B115" t="str">
            <v>Shellder</v>
          </cell>
          <cell r="D115" t="str">
            <v>Water</v>
          </cell>
          <cell r="E115" t="str">
            <v>Dark</v>
          </cell>
        </row>
        <row r="116">
          <cell r="B116" t="str">
            <v>Cloyster</v>
          </cell>
          <cell r="D116" t="str">
            <v>Water</v>
          </cell>
          <cell r="E116" t="str">
            <v>Ice</v>
          </cell>
        </row>
        <row r="117">
          <cell r="B117" t="str">
            <v>Gastly</v>
          </cell>
          <cell r="D117" t="str">
            <v>Ghost</v>
          </cell>
          <cell r="E117" t="str">
            <v>Poison</v>
          </cell>
        </row>
        <row r="118">
          <cell r="B118" t="str">
            <v>Haunter</v>
          </cell>
          <cell r="D118" t="str">
            <v>Ghost</v>
          </cell>
          <cell r="E118" t="str">
            <v>Poison</v>
          </cell>
        </row>
        <row r="119">
          <cell r="B119" t="str">
            <v>Gengar</v>
          </cell>
          <cell r="D119" t="str">
            <v>Ghost</v>
          </cell>
          <cell r="E119" t="str">
            <v>Poison</v>
          </cell>
        </row>
        <row r="120">
          <cell r="B120" t="str">
            <v>Onix</v>
          </cell>
          <cell r="D120" t="str">
            <v>Rock</v>
          </cell>
          <cell r="E120" t="str">
            <v>Ground</v>
          </cell>
        </row>
        <row r="121">
          <cell r="B121" t="str">
            <v>Drowzee</v>
          </cell>
          <cell r="D121" t="str">
            <v>Psychic</v>
          </cell>
          <cell r="E121" t="str">
            <v>Ground</v>
          </cell>
        </row>
        <row r="122">
          <cell r="B122" t="str">
            <v>Hypno</v>
          </cell>
          <cell r="D122" t="str">
            <v>Psychic</v>
          </cell>
          <cell r="E122" t="str">
            <v>Ground</v>
          </cell>
        </row>
        <row r="123">
          <cell r="B123" t="str">
            <v>Krabby</v>
          </cell>
          <cell r="D123" t="str">
            <v>Water</v>
          </cell>
          <cell r="E123" t="str">
            <v>Ground</v>
          </cell>
        </row>
        <row r="124">
          <cell r="B124" t="str">
            <v>Kingler</v>
          </cell>
          <cell r="D124" t="str">
            <v>Water</v>
          </cell>
          <cell r="E124" t="str">
            <v>Ground</v>
          </cell>
        </row>
        <row r="125">
          <cell r="B125" t="str">
            <v>Voltorb</v>
          </cell>
          <cell r="D125" t="str">
            <v>Electric</v>
          </cell>
          <cell r="E125" t="str">
            <v>Ground</v>
          </cell>
        </row>
        <row r="126">
          <cell r="B126" t="str">
            <v>Electrode</v>
          </cell>
          <cell r="D126" t="str">
            <v>Electric</v>
          </cell>
          <cell r="E126" t="str">
            <v>Ground</v>
          </cell>
        </row>
        <row r="127">
          <cell r="B127" t="str">
            <v>Exeggcute</v>
          </cell>
          <cell r="D127" t="str">
            <v>Grass</v>
          </cell>
          <cell r="E127" t="str">
            <v>Psychic</v>
          </cell>
        </row>
        <row r="128">
          <cell r="B128" t="str">
            <v>Exeggutor</v>
          </cell>
          <cell r="D128" t="str">
            <v>Grass</v>
          </cell>
          <cell r="E128" t="str">
            <v>Psychic</v>
          </cell>
        </row>
        <row r="129">
          <cell r="B129" t="str">
            <v>Exeggutor</v>
          </cell>
          <cell r="D129" t="str">
            <v>Grass</v>
          </cell>
          <cell r="E129" t="str">
            <v>Dragon</v>
          </cell>
        </row>
        <row r="130">
          <cell r="B130" t="str">
            <v>Cubone</v>
          </cell>
          <cell r="D130" t="str">
            <v>Ground</v>
          </cell>
          <cell r="E130" t="str">
            <v>Dragon</v>
          </cell>
        </row>
        <row r="131">
          <cell r="B131" t="str">
            <v>Marowak</v>
          </cell>
          <cell r="D131" t="str">
            <v>Ground</v>
          </cell>
          <cell r="E131" t="str">
            <v>Dragon</v>
          </cell>
        </row>
        <row r="132">
          <cell r="B132" t="str">
            <v>Marowak</v>
          </cell>
          <cell r="D132" t="str">
            <v>Fire</v>
          </cell>
          <cell r="E132" t="str">
            <v>Ghost</v>
          </cell>
        </row>
        <row r="133">
          <cell r="B133" t="str">
            <v>Hitmonlee</v>
          </cell>
          <cell r="D133" t="str">
            <v>Fighting</v>
          </cell>
          <cell r="E133" t="str">
            <v>Ghost</v>
          </cell>
        </row>
        <row r="134">
          <cell r="B134" t="str">
            <v>Hitmonchan</v>
          </cell>
          <cell r="D134" t="str">
            <v>Fighting</v>
          </cell>
          <cell r="E134" t="str">
            <v>Ghost</v>
          </cell>
        </row>
        <row r="135">
          <cell r="B135" t="str">
            <v>Lickitung</v>
          </cell>
          <cell r="D135" t="str">
            <v>Normal</v>
          </cell>
          <cell r="E135" t="str">
            <v>Ghost</v>
          </cell>
        </row>
        <row r="136">
          <cell r="B136" t="str">
            <v>Koffing</v>
          </cell>
          <cell r="D136" t="str">
            <v>Poison</v>
          </cell>
          <cell r="E136" t="str">
            <v>Ghost</v>
          </cell>
        </row>
        <row r="137">
          <cell r="B137" t="str">
            <v>Weezing</v>
          </cell>
          <cell r="D137" t="str">
            <v>Poison</v>
          </cell>
          <cell r="E137" t="str">
            <v>Ghost</v>
          </cell>
        </row>
        <row r="138">
          <cell r="B138" t="str">
            <v>Weezing</v>
          </cell>
          <cell r="D138" t="str">
            <v>Poison</v>
          </cell>
          <cell r="E138" t="str">
            <v>Fairy</v>
          </cell>
        </row>
        <row r="139">
          <cell r="B139" t="str">
            <v>Rhyhorn</v>
          </cell>
          <cell r="D139" t="str">
            <v>Ground</v>
          </cell>
          <cell r="E139" t="str">
            <v>Rock</v>
          </cell>
        </row>
        <row r="140">
          <cell r="B140" t="str">
            <v>Rhydon</v>
          </cell>
          <cell r="D140" t="str">
            <v>Ground</v>
          </cell>
          <cell r="E140" t="str">
            <v>Rock</v>
          </cell>
        </row>
        <row r="141">
          <cell r="B141" t="str">
            <v>Chansey</v>
          </cell>
          <cell r="D141" t="str">
            <v>Normal</v>
          </cell>
          <cell r="E141" t="str">
            <v>Rock</v>
          </cell>
        </row>
        <row r="142">
          <cell r="B142" t="str">
            <v>Tangela</v>
          </cell>
          <cell r="D142" t="str">
            <v>Grass</v>
          </cell>
          <cell r="E142" t="str">
            <v>Rock</v>
          </cell>
        </row>
        <row r="143">
          <cell r="B143" t="str">
            <v>Kangaskhan</v>
          </cell>
          <cell r="D143" t="str">
            <v>Normal</v>
          </cell>
          <cell r="E143" t="str">
            <v>Rock</v>
          </cell>
        </row>
        <row r="144">
          <cell r="B144" t="str">
            <v>Horsea</v>
          </cell>
          <cell r="D144" t="str">
            <v>Water</v>
          </cell>
          <cell r="E144" t="str">
            <v>Rock</v>
          </cell>
        </row>
        <row r="145">
          <cell r="B145" t="str">
            <v>Seadra</v>
          </cell>
          <cell r="D145" t="str">
            <v>Water</v>
          </cell>
          <cell r="E145" t="str">
            <v>Rock</v>
          </cell>
        </row>
        <row r="146">
          <cell r="B146" t="str">
            <v>Goldeen</v>
          </cell>
          <cell r="D146" t="str">
            <v>Water</v>
          </cell>
          <cell r="E146" t="str">
            <v>Rock</v>
          </cell>
        </row>
        <row r="147">
          <cell r="B147" t="str">
            <v>Seaking</v>
          </cell>
          <cell r="D147" t="str">
            <v>Water</v>
          </cell>
          <cell r="E147" t="str">
            <v>Rock</v>
          </cell>
        </row>
        <row r="148">
          <cell r="B148" t="str">
            <v>Staryu</v>
          </cell>
          <cell r="D148" t="str">
            <v>Water</v>
          </cell>
          <cell r="E148" t="str">
            <v>Rock</v>
          </cell>
        </row>
        <row r="149">
          <cell r="B149" t="str">
            <v>Starmie</v>
          </cell>
          <cell r="D149" t="str">
            <v>Water</v>
          </cell>
          <cell r="E149" t="str">
            <v>Psychic</v>
          </cell>
        </row>
        <row r="150">
          <cell r="B150" t="str">
            <v>Mr. Mime</v>
          </cell>
          <cell r="D150" t="str">
            <v>Psychic</v>
          </cell>
          <cell r="E150" t="str">
            <v>Fairy</v>
          </cell>
        </row>
        <row r="151">
          <cell r="B151" t="str">
            <v>Mr. Mime</v>
          </cell>
          <cell r="D151" t="str">
            <v>Ice</v>
          </cell>
          <cell r="E151" t="str">
            <v>Psychic</v>
          </cell>
        </row>
        <row r="152">
          <cell r="B152" t="str">
            <v>Scyther</v>
          </cell>
          <cell r="D152" t="str">
            <v>Bug</v>
          </cell>
          <cell r="E152" t="str">
            <v>Flying</v>
          </cell>
        </row>
        <row r="153">
          <cell r="B153" t="str">
            <v>Jynx</v>
          </cell>
          <cell r="D153" t="str">
            <v>Ice</v>
          </cell>
          <cell r="E153" t="str">
            <v>Psychic</v>
          </cell>
        </row>
        <row r="154">
          <cell r="B154" t="str">
            <v>Electabuzz</v>
          </cell>
          <cell r="D154" t="str">
            <v>Electric</v>
          </cell>
          <cell r="E154" t="str">
            <v>Psychic</v>
          </cell>
        </row>
        <row r="155">
          <cell r="B155" t="str">
            <v>Magmar</v>
          </cell>
          <cell r="D155" t="str">
            <v>Fire</v>
          </cell>
          <cell r="E155" t="str">
            <v>Psychic</v>
          </cell>
        </row>
        <row r="156">
          <cell r="B156" t="str">
            <v>Pinsir</v>
          </cell>
          <cell r="D156" t="str">
            <v>Bug</v>
          </cell>
          <cell r="E156" t="str">
            <v>Psychic</v>
          </cell>
        </row>
        <row r="157">
          <cell r="B157" t="str">
            <v>Tauros</v>
          </cell>
          <cell r="D157" t="str">
            <v>Normal</v>
          </cell>
          <cell r="E157" t="str">
            <v>Psychic</v>
          </cell>
        </row>
        <row r="158">
          <cell r="B158" t="str">
            <v>Magikarp</v>
          </cell>
          <cell r="D158" t="str">
            <v>Water</v>
          </cell>
          <cell r="E158" t="str">
            <v>Psychic</v>
          </cell>
        </row>
        <row r="159">
          <cell r="B159" t="str">
            <v>Gyarados</v>
          </cell>
          <cell r="D159" t="str">
            <v>Water</v>
          </cell>
          <cell r="E159" t="str">
            <v>Flying</v>
          </cell>
        </row>
        <row r="160">
          <cell r="B160" t="str">
            <v>Lapras</v>
          </cell>
          <cell r="D160" t="str">
            <v>Water</v>
          </cell>
          <cell r="E160" t="str">
            <v>Ice</v>
          </cell>
        </row>
        <row r="161">
          <cell r="B161" t="str">
            <v>Ditto</v>
          </cell>
          <cell r="D161" t="str">
            <v>Normal</v>
          </cell>
          <cell r="E161" t="str">
            <v>Ice</v>
          </cell>
        </row>
        <row r="162">
          <cell r="B162" t="str">
            <v>Eevee</v>
          </cell>
          <cell r="D162" t="str">
            <v>Normal</v>
          </cell>
          <cell r="E162" t="str">
            <v>Ice</v>
          </cell>
        </row>
        <row r="163">
          <cell r="B163" t="str">
            <v>Vaporeon</v>
          </cell>
          <cell r="D163" t="str">
            <v>Water</v>
          </cell>
          <cell r="E163" t="str">
            <v>Ice</v>
          </cell>
        </row>
        <row r="164">
          <cell r="B164" t="str">
            <v>Jolteon</v>
          </cell>
          <cell r="D164" t="str">
            <v>Electric</v>
          </cell>
          <cell r="E164" t="str">
            <v>Ice</v>
          </cell>
        </row>
        <row r="165">
          <cell r="B165" t="str">
            <v>Flareon</v>
          </cell>
          <cell r="D165" t="str">
            <v>Fire</v>
          </cell>
          <cell r="E165" t="str">
            <v>Ice</v>
          </cell>
        </row>
        <row r="166">
          <cell r="B166" t="str">
            <v>Porygon</v>
          </cell>
          <cell r="D166" t="str">
            <v>Normal</v>
          </cell>
          <cell r="E166" t="str">
            <v>Ice</v>
          </cell>
        </row>
        <row r="167">
          <cell r="B167" t="str">
            <v>Omanyte</v>
          </cell>
          <cell r="D167" t="str">
            <v>Rock</v>
          </cell>
          <cell r="E167" t="str">
            <v>Water</v>
          </cell>
        </row>
        <row r="168">
          <cell r="B168" t="str">
            <v>Omastar</v>
          </cell>
          <cell r="D168" t="str">
            <v>Rock</v>
          </cell>
          <cell r="E168" t="str">
            <v>Water</v>
          </cell>
        </row>
        <row r="169">
          <cell r="B169" t="str">
            <v>Kabuto</v>
          </cell>
          <cell r="D169" t="str">
            <v>Rock</v>
          </cell>
          <cell r="E169" t="str">
            <v>Water</v>
          </cell>
        </row>
        <row r="170">
          <cell r="B170" t="str">
            <v>Kabutops</v>
          </cell>
          <cell r="D170" t="str">
            <v>Rock</v>
          </cell>
          <cell r="E170" t="str">
            <v>Water</v>
          </cell>
        </row>
        <row r="171">
          <cell r="B171" t="str">
            <v>Aerodactyl</v>
          </cell>
          <cell r="D171" t="str">
            <v>Rock</v>
          </cell>
          <cell r="E171" t="str">
            <v>Flying</v>
          </cell>
        </row>
        <row r="172">
          <cell r="B172" t="str">
            <v>Snorlax</v>
          </cell>
          <cell r="D172" t="str">
            <v>Normal</v>
          </cell>
          <cell r="E172" t="str">
            <v>Flying</v>
          </cell>
        </row>
        <row r="173">
          <cell r="B173" t="str">
            <v>Articuno</v>
          </cell>
          <cell r="D173" t="str">
            <v>Ice</v>
          </cell>
          <cell r="E173" t="str">
            <v>Flying</v>
          </cell>
        </row>
        <row r="174">
          <cell r="B174" t="str">
            <v>Zapdos</v>
          </cell>
          <cell r="D174" t="str">
            <v>Electric</v>
          </cell>
          <cell r="E174" t="str">
            <v>Flying</v>
          </cell>
        </row>
        <row r="175">
          <cell r="B175" t="str">
            <v>Moltres</v>
          </cell>
          <cell r="D175" t="str">
            <v>Fire</v>
          </cell>
          <cell r="E175" t="str">
            <v>Flying</v>
          </cell>
        </row>
        <row r="176">
          <cell r="B176" t="str">
            <v>Dratini</v>
          </cell>
          <cell r="D176" t="str">
            <v>Dragon</v>
          </cell>
          <cell r="E176" t="str">
            <v>Flying</v>
          </cell>
        </row>
        <row r="177">
          <cell r="B177" t="str">
            <v>Dragonair</v>
          </cell>
          <cell r="D177" t="str">
            <v>Dragon</v>
          </cell>
          <cell r="E177" t="str">
            <v>Flying</v>
          </cell>
        </row>
        <row r="178">
          <cell r="B178" t="str">
            <v>Dragonite</v>
          </cell>
          <cell r="D178" t="str">
            <v>Dragon</v>
          </cell>
          <cell r="E178" t="str">
            <v>Flying</v>
          </cell>
        </row>
        <row r="179">
          <cell r="B179" t="str">
            <v>Mewtwo</v>
          </cell>
          <cell r="D179" t="str">
            <v>Psychic</v>
          </cell>
          <cell r="E179" t="str">
            <v>Flying</v>
          </cell>
        </row>
        <row r="180">
          <cell r="B180" t="str">
            <v>Mewtwo</v>
          </cell>
          <cell r="D180" t="str">
            <v>Psychic</v>
          </cell>
          <cell r="E180" t="str">
            <v>Flying</v>
          </cell>
        </row>
        <row r="181">
          <cell r="B181" t="str">
            <v>Mew</v>
          </cell>
          <cell r="D181" t="str">
            <v>Psychic</v>
          </cell>
          <cell r="E181" t="str">
            <v>Flying</v>
          </cell>
        </row>
        <row r="182">
          <cell r="B182" t="str">
            <v>Chikorita</v>
          </cell>
          <cell r="D182" t="str">
            <v>Grass</v>
          </cell>
          <cell r="E182" t="str">
            <v>Flying</v>
          </cell>
        </row>
        <row r="183">
          <cell r="B183" t="str">
            <v>Bayleef</v>
          </cell>
          <cell r="D183" t="str">
            <v>Grass</v>
          </cell>
          <cell r="E183" t="str">
            <v>Flying</v>
          </cell>
        </row>
        <row r="184">
          <cell r="B184" t="str">
            <v>Meganium</v>
          </cell>
          <cell r="D184" t="str">
            <v>Grass</v>
          </cell>
          <cell r="E184" t="str">
            <v>Flying</v>
          </cell>
        </row>
        <row r="185">
          <cell r="B185" t="str">
            <v>Cyndaquil</v>
          </cell>
          <cell r="D185" t="str">
            <v>Fire</v>
          </cell>
          <cell r="E185" t="str">
            <v>Flying</v>
          </cell>
        </row>
        <row r="186">
          <cell r="B186" t="str">
            <v>Quilava</v>
          </cell>
          <cell r="D186" t="str">
            <v>Fire</v>
          </cell>
          <cell r="E186" t="str">
            <v>Flying</v>
          </cell>
        </row>
        <row r="187">
          <cell r="B187" t="str">
            <v>Typhlosion</v>
          </cell>
          <cell r="D187" t="str">
            <v>Fire</v>
          </cell>
          <cell r="E187" t="str">
            <v>Flying</v>
          </cell>
        </row>
        <row r="188">
          <cell r="B188" t="str">
            <v>Totodile</v>
          </cell>
          <cell r="D188" t="str">
            <v>Water</v>
          </cell>
          <cell r="E188" t="str">
            <v>Flying</v>
          </cell>
        </row>
        <row r="189">
          <cell r="B189" t="str">
            <v>Croconaw</v>
          </cell>
          <cell r="D189" t="str">
            <v>Water</v>
          </cell>
          <cell r="E189" t="str">
            <v>Flying</v>
          </cell>
        </row>
        <row r="190">
          <cell r="B190" t="str">
            <v>Feraligatr</v>
          </cell>
          <cell r="D190" t="str">
            <v>Water</v>
          </cell>
          <cell r="E190" t="str">
            <v>Flying</v>
          </cell>
        </row>
        <row r="191">
          <cell r="B191" t="str">
            <v>Sentret</v>
          </cell>
          <cell r="D191" t="str">
            <v>Normal</v>
          </cell>
          <cell r="E191" t="str">
            <v>Flying</v>
          </cell>
        </row>
        <row r="192">
          <cell r="B192" t="str">
            <v>Furret</v>
          </cell>
          <cell r="D192" t="str">
            <v>Normal</v>
          </cell>
          <cell r="E192" t="str">
            <v>Flying</v>
          </cell>
        </row>
        <row r="193">
          <cell r="B193" t="str">
            <v>Hoothoot</v>
          </cell>
          <cell r="D193" t="str">
            <v>Normal</v>
          </cell>
          <cell r="E193" t="str">
            <v>Flying</v>
          </cell>
        </row>
        <row r="194">
          <cell r="B194" t="str">
            <v>Noctowl</v>
          </cell>
          <cell r="D194" t="str">
            <v>Normal</v>
          </cell>
          <cell r="E194" t="str">
            <v>Flying</v>
          </cell>
        </row>
        <row r="195">
          <cell r="B195" t="str">
            <v>Ledyba</v>
          </cell>
          <cell r="D195" t="str">
            <v>Bug</v>
          </cell>
          <cell r="E195" t="str">
            <v>Flying</v>
          </cell>
        </row>
        <row r="196">
          <cell r="B196" t="str">
            <v>Ledian</v>
          </cell>
          <cell r="D196" t="str">
            <v>Bug</v>
          </cell>
          <cell r="E196" t="str">
            <v>Flying</v>
          </cell>
        </row>
        <row r="197">
          <cell r="B197" t="str">
            <v>Spinarak</v>
          </cell>
          <cell r="D197" t="str">
            <v>Bug</v>
          </cell>
          <cell r="E197" t="str">
            <v>Poison</v>
          </cell>
        </row>
        <row r="198">
          <cell r="B198" t="str">
            <v>Ariados</v>
          </cell>
          <cell r="D198" t="str">
            <v>Bug</v>
          </cell>
          <cell r="E198" t="str">
            <v>Poison</v>
          </cell>
        </row>
        <row r="199">
          <cell r="B199" t="str">
            <v>Crobat</v>
          </cell>
          <cell r="D199" t="str">
            <v>Poison</v>
          </cell>
          <cell r="E199" t="str">
            <v>Flying</v>
          </cell>
        </row>
        <row r="200">
          <cell r="B200" t="str">
            <v>Chinchou</v>
          </cell>
          <cell r="D200" t="str">
            <v>Water</v>
          </cell>
          <cell r="E200" t="str">
            <v>Electric</v>
          </cell>
        </row>
        <row r="201">
          <cell r="B201" t="str">
            <v>Lanturn</v>
          </cell>
          <cell r="D201" t="str">
            <v>Water</v>
          </cell>
          <cell r="E201" t="str">
            <v>Electric</v>
          </cell>
        </row>
        <row r="202">
          <cell r="B202" t="str">
            <v>Pichu</v>
          </cell>
          <cell r="D202" t="str">
            <v>Electric</v>
          </cell>
          <cell r="E202" t="str">
            <v>Electric</v>
          </cell>
        </row>
        <row r="203">
          <cell r="B203" t="str">
            <v>Cleffa</v>
          </cell>
          <cell r="D203" t="str">
            <v>Fairy</v>
          </cell>
          <cell r="E203" t="str">
            <v>Electric</v>
          </cell>
        </row>
        <row r="204">
          <cell r="B204" t="str">
            <v>Igglybuff</v>
          </cell>
          <cell r="D204" t="str">
            <v>Normal</v>
          </cell>
          <cell r="E204" t="str">
            <v>Fairy</v>
          </cell>
        </row>
        <row r="205">
          <cell r="B205" t="str">
            <v>Togepi</v>
          </cell>
          <cell r="D205" t="str">
            <v>Fairy</v>
          </cell>
          <cell r="E205" t="str">
            <v>Fairy</v>
          </cell>
        </row>
        <row r="206">
          <cell r="B206" t="str">
            <v>Togetic</v>
          </cell>
          <cell r="D206" t="str">
            <v>Fairy</v>
          </cell>
          <cell r="E206" t="str">
            <v>Flying</v>
          </cell>
        </row>
        <row r="207">
          <cell r="B207" t="str">
            <v>Natu</v>
          </cell>
          <cell r="D207" t="str">
            <v>Psychic</v>
          </cell>
          <cell r="E207" t="str">
            <v>Flying</v>
          </cell>
        </row>
        <row r="208">
          <cell r="B208" t="str">
            <v>Xatu</v>
          </cell>
          <cell r="D208" t="str">
            <v>Psychic</v>
          </cell>
          <cell r="E208" t="str">
            <v>Flying</v>
          </cell>
        </row>
        <row r="209">
          <cell r="B209" t="str">
            <v>Mareep</v>
          </cell>
          <cell r="D209" t="str">
            <v>Electric</v>
          </cell>
          <cell r="E209" t="str">
            <v>Flying</v>
          </cell>
        </row>
        <row r="210">
          <cell r="B210" t="str">
            <v>Flaaffy</v>
          </cell>
          <cell r="D210" t="str">
            <v>Electric</v>
          </cell>
          <cell r="E210" t="str">
            <v>Flying</v>
          </cell>
        </row>
        <row r="211">
          <cell r="B211" t="str">
            <v>Ampharos</v>
          </cell>
          <cell r="D211" t="str">
            <v>Electric</v>
          </cell>
          <cell r="E211" t="str">
            <v>Flying</v>
          </cell>
        </row>
        <row r="212">
          <cell r="B212" t="str">
            <v>Bellossom</v>
          </cell>
          <cell r="D212" t="str">
            <v>Grass</v>
          </cell>
          <cell r="E212" t="str">
            <v>Flying</v>
          </cell>
        </row>
        <row r="213">
          <cell r="B213" t="str">
            <v>Marill</v>
          </cell>
          <cell r="D213" t="str">
            <v>Water</v>
          </cell>
          <cell r="E213" t="str">
            <v>Fairy</v>
          </cell>
        </row>
        <row r="214">
          <cell r="B214" t="str">
            <v>Azumarill</v>
          </cell>
          <cell r="D214" t="str">
            <v>Water</v>
          </cell>
          <cell r="E214" t="str">
            <v>Fairy</v>
          </cell>
        </row>
        <row r="215">
          <cell r="B215" t="str">
            <v>Sudowoodo</v>
          </cell>
          <cell r="D215" t="str">
            <v>Rock</v>
          </cell>
          <cell r="E215" t="str">
            <v>Fairy</v>
          </cell>
        </row>
        <row r="216">
          <cell r="B216" t="str">
            <v>Politoed</v>
          </cell>
          <cell r="D216" t="str">
            <v>Water</v>
          </cell>
          <cell r="E216" t="str">
            <v>Fairy</v>
          </cell>
        </row>
        <row r="217">
          <cell r="B217" t="str">
            <v>Hoppip</v>
          </cell>
          <cell r="D217" t="str">
            <v>Grass</v>
          </cell>
          <cell r="E217" t="str">
            <v>Flying</v>
          </cell>
        </row>
        <row r="218">
          <cell r="B218" t="str">
            <v>Skiploom</v>
          </cell>
          <cell r="D218" t="str">
            <v>Grass</v>
          </cell>
          <cell r="E218" t="str">
            <v>Flying</v>
          </cell>
        </row>
        <row r="219">
          <cell r="B219" t="str">
            <v>Jumpluff</v>
          </cell>
          <cell r="D219" t="str">
            <v>Grass</v>
          </cell>
          <cell r="E219" t="str">
            <v>Flying</v>
          </cell>
        </row>
        <row r="220">
          <cell r="B220" t="str">
            <v>Aipom</v>
          </cell>
          <cell r="D220" t="str">
            <v>Normal</v>
          </cell>
          <cell r="E220" t="str">
            <v>Flying</v>
          </cell>
        </row>
        <row r="221">
          <cell r="B221" t="str">
            <v>Sunkern</v>
          </cell>
          <cell r="D221" t="str">
            <v>Grass</v>
          </cell>
          <cell r="E221" t="str">
            <v>Flying</v>
          </cell>
        </row>
        <row r="222">
          <cell r="B222" t="str">
            <v>Sunflora</v>
          </cell>
          <cell r="D222" t="str">
            <v>Grass</v>
          </cell>
          <cell r="E222" t="str">
            <v>Flying</v>
          </cell>
        </row>
        <row r="223">
          <cell r="B223" t="str">
            <v>Yanma</v>
          </cell>
          <cell r="D223" t="str">
            <v>Bug</v>
          </cell>
          <cell r="E223" t="str">
            <v>Flying</v>
          </cell>
        </row>
        <row r="224">
          <cell r="B224" t="str">
            <v>Wooper</v>
          </cell>
          <cell r="D224" t="str">
            <v>Water</v>
          </cell>
          <cell r="E224" t="str">
            <v>Ground</v>
          </cell>
        </row>
        <row r="225">
          <cell r="B225" t="str">
            <v>Quagsire</v>
          </cell>
          <cell r="D225" t="str">
            <v>Water</v>
          </cell>
          <cell r="E225" t="str">
            <v>Ground</v>
          </cell>
        </row>
        <row r="226">
          <cell r="B226" t="str">
            <v>Espeon</v>
          </cell>
          <cell r="D226" t="str">
            <v>Psychic</v>
          </cell>
          <cell r="E226" t="str">
            <v>Ground</v>
          </cell>
        </row>
        <row r="227">
          <cell r="B227" t="str">
            <v>Umbreon</v>
          </cell>
          <cell r="D227" t="str">
            <v>Dark</v>
          </cell>
          <cell r="E227" t="str">
            <v>Ground</v>
          </cell>
        </row>
        <row r="228">
          <cell r="B228" t="str">
            <v>Murkrow</v>
          </cell>
          <cell r="D228" t="str">
            <v>Dark</v>
          </cell>
          <cell r="E228" t="str">
            <v>Flying</v>
          </cell>
        </row>
        <row r="229">
          <cell r="B229" t="str">
            <v>Slowking</v>
          </cell>
          <cell r="D229" t="str">
            <v>Water</v>
          </cell>
          <cell r="E229" t="str">
            <v>Psychic</v>
          </cell>
        </row>
        <row r="230">
          <cell r="B230" t="str">
            <v>Slowking</v>
          </cell>
          <cell r="D230" t="str">
            <v>Poison</v>
          </cell>
          <cell r="E230" t="str">
            <v>Psychic</v>
          </cell>
        </row>
        <row r="231">
          <cell r="B231" t="str">
            <v>Misdreavus</v>
          </cell>
          <cell r="D231" t="str">
            <v>Ghost</v>
          </cell>
          <cell r="E231" t="str">
            <v>Psychic</v>
          </cell>
        </row>
        <row r="232">
          <cell r="B232" t="str">
            <v>Unown</v>
          </cell>
          <cell r="D232" t="str">
            <v>Psychic</v>
          </cell>
          <cell r="E232" t="str">
            <v>Psychic</v>
          </cell>
        </row>
        <row r="233">
          <cell r="B233" t="str">
            <v>Wobbuffet</v>
          </cell>
          <cell r="D233" t="str">
            <v>Psychic</v>
          </cell>
          <cell r="E233" t="str">
            <v>Psychic</v>
          </cell>
        </row>
        <row r="234">
          <cell r="B234" t="str">
            <v>Girafarig</v>
          </cell>
          <cell r="D234" t="str">
            <v>Normal</v>
          </cell>
          <cell r="E234" t="str">
            <v>Psychic</v>
          </cell>
        </row>
        <row r="235">
          <cell r="B235" t="str">
            <v>Pineco</v>
          </cell>
          <cell r="D235" t="str">
            <v>Bug</v>
          </cell>
          <cell r="E235" t="str">
            <v>Psychic</v>
          </cell>
        </row>
        <row r="236">
          <cell r="B236" t="str">
            <v>Forretress</v>
          </cell>
          <cell r="D236" t="str">
            <v>Bug</v>
          </cell>
          <cell r="E236" t="str">
            <v>Steel</v>
          </cell>
        </row>
        <row r="237">
          <cell r="B237" t="str">
            <v>Dunsparce</v>
          </cell>
          <cell r="D237" t="str">
            <v>Normal</v>
          </cell>
          <cell r="E237" t="str">
            <v>Steel</v>
          </cell>
        </row>
        <row r="238">
          <cell r="B238" t="str">
            <v>Gligar</v>
          </cell>
          <cell r="D238" t="str">
            <v>Ground</v>
          </cell>
          <cell r="E238" t="str">
            <v>Flying</v>
          </cell>
        </row>
        <row r="239">
          <cell r="B239" t="str">
            <v>Steelix</v>
          </cell>
          <cell r="D239" t="str">
            <v>Steel</v>
          </cell>
          <cell r="E239" t="str">
            <v>Ground</v>
          </cell>
        </row>
        <row r="240">
          <cell r="B240" t="str">
            <v>Snubbull</v>
          </cell>
          <cell r="D240" t="str">
            <v>Fairy</v>
          </cell>
          <cell r="E240" t="str">
            <v>Ground</v>
          </cell>
        </row>
        <row r="241">
          <cell r="B241" t="str">
            <v>Granbull</v>
          </cell>
          <cell r="D241" t="str">
            <v>Fairy</v>
          </cell>
          <cell r="E241" t="str">
            <v>Ground</v>
          </cell>
        </row>
        <row r="242">
          <cell r="B242" t="str">
            <v>Qwilfish</v>
          </cell>
          <cell r="D242" t="str">
            <v>Water</v>
          </cell>
          <cell r="E242" t="str">
            <v>Poison</v>
          </cell>
        </row>
        <row r="243">
          <cell r="B243" t="str">
            <v>Scizor</v>
          </cell>
          <cell r="D243" t="str">
            <v>Bug</v>
          </cell>
          <cell r="E243" t="str">
            <v>Steel</v>
          </cell>
        </row>
        <row r="244">
          <cell r="B244" t="str">
            <v>Shuckle</v>
          </cell>
          <cell r="D244" t="str">
            <v>Bug</v>
          </cell>
          <cell r="E244" t="str">
            <v>Rock</v>
          </cell>
        </row>
        <row r="245">
          <cell r="B245" t="str">
            <v>Heracross</v>
          </cell>
          <cell r="D245" t="str">
            <v>Bug</v>
          </cell>
          <cell r="E245" t="str">
            <v>Fighting</v>
          </cell>
        </row>
        <row r="246">
          <cell r="B246" t="str">
            <v>Sneasel</v>
          </cell>
          <cell r="D246" t="str">
            <v>Dark</v>
          </cell>
          <cell r="E246" t="str">
            <v>Ice</v>
          </cell>
        </row>
        <row r="247">
          <cell r="B247" t="str">
            <v>Teddiursa</v>
          </cell>
          <cell r="D247" t="str">
            <v>Normal</v>
          </cell>
          <cell r="E247" t="str">
            <v>Ice</v>
          </cell>
        </row>
        <row r="248">
          <cell r="B248" t="str">
            <v>Ursaring</v>
          </cell>
          <cell r="D248" t="str">
            <v>Normal</v>
          </cell>
          <cell r="E248" t="str">
            <v>Ice</v>
          </cell>
        </row>
        <row r="249">
          <cell r="B249" t="str">
            <v>Slugma</v>
          </cell>
          <cell r="D249" t="str">
            <v>Fire</v>
          </cell>
          <cell r="E249" t="str">
            <v>Ice</v>
          </cell>
        </row>
        <row r="250">
          <cell r="B250" t="str">
            <v>Magcargo</v>
          </cell>
          <cell r="D250" t="str">
            <v>Fire</v>
          </cell>
          <cell r="E250" t="str">
            <v>Rock</v>
          </cell>
        </row>
        <row r="251">
          <cell r="B251" t="str">
            <v>Swinub</v>
          </cell>
          <cell r="D251" t="str">
            <v>Ice</v>
          </cell>
          <cell r="E251" t="str">
            <v>Ground</v>
          </cell>
        </row>
        <row r="252">
          <cell r="B252" t="str">
            <v>Piloswine</v>
          </cell>
          <cell r="D252" t="str">
            <v>Ice</v>
          </cell>
          <cell r="E252" t="str">
            <v>Ground</v>
          </cell>
        </row>
        <row r="253">
          <cell r="B253" t="str">
            <v>Corsola</v>
          </cell>
          <cell r="D253" t="str">
            <v>Water</v>
          </cell>
          <cell r="E253" t="str">
            <v>Rock</v>
          </cell>
        </row>
        <row r="254">
          <cell r="B254" t="str">
            <v>Remoraid</v>
          </cell>
          <cell r="D254" t="str">
            <v>Water</v>
          </cell>
          <cell r="E254" t="str">
            <v>Rock</v>
          </cell>
        </row>
        <row r="255">
          <cell r="B255" t="str">
            <v>Octillery</v>
          </cell>
          <cell r="D255" t="str">
            <v>Water</v>
          </cell>
          <cell r="E255" t="str">
            <v>Rock</v>
          </cell>
        </row>
        <row r="256">
          <cell r="B256" t="str">
            <v>Delibird</v>
          </cell>
          <cell r="D256" t="str">
            <v>Ice</v>
          </cell>
          <cell r="E256" t="str">
            <v>Flying</v>
          </cell>
        </row>
        <row r="257">
          <cell r="B257" t="str">
            <v>Mantine</v>
          </cell>
          <cell r="D257" t="str">
            <v>Water</v>
          </cell>
          <cell r="E257" t="str">
            <v>Flying</v>
          </cell>
        </row>
        <row r="258">
          <cell r="B258" t="str">
            <v>Skarmory</v>
          </cell>
          <cell r="D258" t="str">
            <v>Steel</v>
          </cell>
          <cell r="E258" t="str">
            <v>Flying</v>
          </cell>
        </row>
        <row r="259">
          <cell r="B259" t="str">
            <v>Houndour</v>
          </cell>
          <cell r="D259" t="str">
            <v>Dark</v>
          </cell>
          <cell r="E259" t="str">
            <v>Fire</v>
          </cell>
        </row>
        <row r="260">
          <cell r="B260" t="str">
            <v>Houndoom</v>
          </cell>
          <cell r="D260" t="str">
            <v>Dark</v>
          </cell>
          <cell r="E260" t="str">
            <v>Fire</v>
          </cell>
        </row>
        <row r="261">
          <cell r="B261" t="str">
            <v>Kingdra</v>
          </cell>
          <cell r="D261" t="str">
            <v>Water</v>
          </cell>
          <cell r="E261" t="str">
            <v>Dragon</v>
          </cell>
        </row>
        <row r="262">
          <cell r="B262" t="str">
            <v>Phanpy</v>
          </cell>
          <cell r="D262" t="str">
            <v>Ground</v>
          </cell>
          <cell r="E262" t="str">
            <v>Dragon</v>
          </cell>
        </row>
        <row r="263">
          <cell r="B263" t="str">
            <v>Donphan</v>
          </cell>
          <cell r="D263" t="str">
            <v>Ground</v>
          </cell>
          <cell r="E263" t="str">
            <v>Dragon</v>
          </cell>
        </row>
        <row r="264">
          <cell r="B264" t="str">
            <v>Porygon2</v>
          </cell>
          <cell r="D264" t="str">
            <v>Normal</v>
          </cell>
          <cell r="E264" t="str">
            <v>Dragon</v>
          </cell>
        </row>
        <row r="265">
          <cell r="B265" t="str">
            <v>Stantler</v>
          </cell>
          <cell r="D265" t="str">
            <v>Normal</v>
          </cell>
          <cell r="E265" t="str">
            <v>Dragon</v>
          </cell>
        </row>
        <row r="266">
          <cell r="B266" t="str">
            <v>Smeargle</v>
          </cell>
          <cell r="D266" t="str">
            <v>Normal</v>
          </cell>
          <cell r="E266" t="str">
            <v>Dragon</v>
          </cell>
        </row>
        <row r="267">
          <cell r="B267" t="str">
            <v>Tyrogue</v>
          </cell>
          <cell r="D267" t="str">
            <v>Fighting</v>
          </cell>
          <cell r="E267" t="str">
            <v>Dragon</v>
          </cell>
        </row>
        <row r="268">
          <cell r="B268" t="str">
            <v>Hitmontop</v>
          </cell>
          <cell r="D268" t="str">
            <v>Fighting</v>
          </cell>
          <cell r="E268" t="str">
            <v>Dragon</v>
          </cell>
        </row>
        <row r="269">
          <cell r="B269" t="str">
            <v>Smoochum</v>
          </cell>
          <cell r="D269" t="str">
            <v>Ice</v>
          </cell>
          <cell r="E269" t="str">
            <v>Psychic</v>
          </cell>
        </row>
        <row r="270">
          <cell r="B270" t="str">
            <v>Elekid</v>
          </cell>
          <cell r="D270" t="str">
            <v>Electric</v>
          </cell>
          <cell r="E270" t="str">
            <v>Psychic</v>
          </cell>
        </row>
        <row r="271">
          <cell r="B271" t="str">
            <v>Magby</v>
          </cell>
          <cell r="D271" t="str">
            <v>Fire</v>
          </cell>
          <cell r="E271" t="str">
            <v>Psychic</v>
          </cell>
        </row>
        <row r="272">
          <cell r="B272" t="str">
            <v>Miltank</v>
          </cell>
          <cell r="D272" t="str">
            <v>Normal</v>
          </cell>
          <cell r="E272" t="str">
            <v>Psychic</v>
          </cell>
        </row>
        <row r="273">
          <cell r="B273" t="str">
            <v>Blissey</v>
          </cell>
          <cell r="D273" t="str">
            <v>Normal</v>
          </cell>
          <cell r="E273" t="str">
            <v>Psychic</v>
          </cell>
        </row>
        <row r="274">
          <cell r="B274" t="str">
            <v>Raikou</v>
          </cell>
          <cell r="D274" t="str">
            <v>Electric</v>
          </cell>
          <cell r="E274" t="str">
            <v>Psychic</v>
          </cell>
        </row>
        <row r="275">
          <cell r="B275" t="str">
            <v>Entei</v>
          </cell>
          <cell r="D275" t="str">
            <v>Fire</v>
          </cell>
          <cell r="E275" t="str">
            <v>Psychic</v>
          </cell>
        </row>
        <row r="276">
          <cell r="B276" t="str">
            <v>Suicune</v>
          </cell>
          <cell r="D276" t="str">
            <v>Water</v>
          </cell>
          <cell r="E276" t="str">
            <v>Psychic</v>
          </cell>
        </row>
        <row r="277">
          <cell r="B277" t="str">
            <v>Larvitar</v>
          </cell>
          <cell r="D277" t="str">
            <v>Rock</v>
          </cell>
          <cell r="E277" t="str">
            <v>Ground</v>
          </cell>
        </row>
        <row r="278">
          <cell r="B278" t="str">
            <v>Pupitar</v>
          </cell>
          <cell r="D278" t="str">
            <v>Rock</v>
          </cell>
          <cell r="E278" t="str">
            <v>Ground</v>
          </cell>
        </row>
        <row r="279">
          <cell r="B279" t="str">
            <v>Tyranitar</v>
          </cell>
          <cell r="D279" t="str">
            <v>Rock</v>
          </cell>
          <cell r="E279" t="str">
            <v>Dark</v>
          </cell>
        </row>
        <row r="280">
          <cell r="B280" t="str">
            <v>Lugia</v>
          </cell>
          <cell r="D280" t="str">
            <v>Psychic</v>
          </cell>
          <cell r="E280" t="str">
            <v>Flying</v>
          </cell>
        </row>
        <row r="281">
          <cell r="B281" t="str">
            <v>Ho-oh</v>
          </cell>
          <cell r="D281" t="str">
            <v>Fire</v>
          </cell>
          <cell r="E281" t="str">
            <v>Flying</v>
          </cell>
        </row>
        <row r="282">
          <cell r="B282" t="str">
            <v>Celebi</v>
          </cell>
          <cell r="D282" t="str">
            <v>Psychic</v>
          </cell>
          <cell r="E282" t="str">
            <v>Grass</v>
          </cell>
        </row>
        <row r="283">
          <cell r="B283" t="str">
            <v>Treecko</v>
          </cell>
          <cell r="D283" t="str">
            <v>Grass</v>
          </cell>
          <cell r="E283" t="str">
            <v>Grass</v>
          </cell>
        </row>
        <row r="284">
          <cell r="B284" t="str">
            <v>Grovyle</v>
          </cell>
          <cell r="D284" t="str">
            <v>Grass</v>
          </cell>
          <cell r="E284" t="str">
            <v>Grass</v>
          </cell>
        </row>
        <row r="285">
          <cell r="B285" t="str">
            <v>Sceptile</v>
          </cell>
          <cell r="D285" t="str">
            <v>Grass</v>
          </cell>
          <cell r="E285" t="str">
            <v>Grass</v>
          </cell>
        </row>
        <row r="286">
          <cell r="B286" t="str">
            <v>Torchic</v>
          </cell>
          <cell r="D286" t="str">
            <v>Fire</v>
          </cell>
          <cell r="E286" t="str">
            <v>Grass</v>
          </cell>
        </row>
        <row r="287">
          <cell r="B287" t="str">
            <v>Combusken</v>
          </cell>
          <cell r="D287" t="str">
            <v>Fire</v>
          </cell>
          <cell r="E287" t="str">
            <v>Fighting</v>
          </cell>
        </row>
        <row r="288">
          <cell r="B288" t="str">
            <v>Blaziken</v>
          </cell>
          <cell r="D288" t="str">
            <v>Fire</v>
          </cell>
          <cell r="E288" t="str">
            <v>Fighting</v>
          </cell>
        </row>
        <row r="289">
          <cell r="B289" t="str">
            <v>Mudkip</v>
          </cell>
          <cell r="D289" t="str">
            <v>Water</v>
          </cell>
          <cell r="E289" t="str">
            <v>Fighting</v>
          </cell>
        </row>
        <row r="290">
          <cell r="B290" t="str">
            <v>Marshtomp</v>
          </cell>
          <cell r="D290" t="str">
            <v>Water</v>
          </cell>
          <cell r="E290" t="str">
            <v>Ground</v>
          </cell>
        </row>
        <row r="291">
          <cell r="B291" t="str">
            <v>Swampert</v>
          </cell>
          <cell r="D291" t="str">
            <v>Water</v>
          </cell>
          <cell r="E291" t="str">
            <v>Ground</v>
          </cell>
        </row>
        <row r="292">
          <cell r="B292" t="str">
            <v>Poochyena</v>
          </cell>
          <cell r="D292" t="str">
            <v>Dark</v>
          </cell>
          <cell r="E292" t="str">
            <v>Ground</v>
          </cell>
        </row>
        <row r="293">
          <cell r="B293" t="str">
            <v>Mightyena</v>
          </cell>
          <cell r="D293" t="str">
            <v>Dark</v>
          </cell>
          <cell r="E293" t="str">
            <v>Ground</v>
          </cell>
        </row>
        <row r="294">
          <cell r="B294" t="str">
            <v>Zigzagoon</v>
          </cell>
          <cell r="D294" t="str">
            <v>Normal</v>
          </cell>
          <cell r="E294" t="str">
            <v>Ground</v>
          </cell>
        </row>
        <row r="295">
          <cell r="B295" t="str">
            <v>Zigzagoon</v>
          </cell>
          <cell r="D295" t="str">
            <v>Dark</v>
          </cell>
          <cell r="E295" t="str">
            <v>Normal</v>
          </cell>
        </row>
        <row r="296">
          <cell r="B296" t="str">
            <v>Linoone</v>
          </cell>
          <cell r="D296" t="str">
            <v>Normal</v>
          </cell>
          <cell r="E296" t="str">
            <v>Normal</v>
          </cell>
        </row>
        <row r="297">
          <cell r="B297" t="str">
            <v>Linoone</v>
          </cell>
          <cell r="D297" t="str">
            <v>Dark</v>
          </cell>
          <cell r="E297" t="str">
            <v>Normal</v>
          </cell>
        </row>
        <row r="298">
          <cell r="B298" t="str">
            <v>Wurmple</v>
          </cell>
          <cell r="D298" t="str">
            <v>Bug</v>
          </cell>
          <cell r="E298" t="str">
            <v>Normal</v>
          </cell>
        </row>
        <row r="299">
          <cell r="B299" t="str">
            <v>Silcoon</v>
          </cell>
          <cell r="D299" t="str">
            <v>Bug</v>
          </cell>
          <cell r="E299" t="str">
            <v>Normal</v>
          </cell>
        </row>
        <row r="300">
          <cell r="B300" t="str">
            <v>Beautifly</v>
          </cell>
          <cell r="D300" t="str">
            <v>Bug</v>
          </cell>
          <cell r="E300" t="str">
            <v>Flying</v>
          </cell>
        </row>
        <row r="301">
          <cell r="B301" t="str">
            <v>Cascoon</v>
          </cell>
          <cell r="D301" t="str">
            <v>Bug</v>
          </cell>
          <cell r="E301" t="str">
            <v>Flying</v>
          </cell>
        </row>
        <row r="302">
          <cell r="B302" t="str">
            <v>Dustox</v>
          </cell>
          <cell r="D302" t="str">
            <v>Bug</v>
          </cell>
          <cell r="E302" t="str">
            <v>Poison</v>
          </cell>
        </row>
        <row r="303">
          <cell r="B303" t="str">
            <v>Lotad</v>
          </cell>
          <cell r="D303" t="str">
            <v>Water</v>
          </cell>
          <cell r="E303" t="str">
            <v>Grass</v>
          </cell>
        </row>
        <row r="304">
          <cell r="B304" t="str">
            <v>Lombre</v>
          </cell>
          <cell r="D304" t="str">
            <v>Water</v>
          </cell>
          <cell r="E304" t="str">
            <v>Grass</v>
          </cell>
        </row>
        <row r="305">
          <cell r="B305" t="str">
            <v>Ludicolo</v>
          </cell>
          <cell r="D305" t="str">
            <v>Water</v>
          </cell>
          <cell r="E305" t="str">
            <v>Grass</v>
          </cell>
        </row>
        <row r="306">
          <cell r="B306" t="str">
            <v>Seedot</v>
          </cell>
          <cell r="D306" t="str">
            <v>Grass</v>
          </cell>
          <cell r="E306" t="str">
            <v>Grass</v>
          </cell>
        </row>
        <row r="307">
          <cell r="B307" t="str">
            <v>Nuzleaf</v>
          </cell>
          <cell r="D307" t="str">
            <v>Grass</v>
          </cell>
          <cell r="E307" t="str">
            <v>Dark</v>
          </cell>
        </row>
        <row r="308">
          <cell r="B308" t="str">
            <v>Shiftry</v>
          </cell>
          <cell r="D308" t="str">
            <v>Grass</v>
          </cell>
          <cell r="E308" t="str">
            <v>Dark</v>
          </cell>
        </row>
        <row r="309">
          <cell r="B309" t="str">
            <v>Taillow</v>
          </cell>
          <cell r="D309" t="str">
            <v>Normal</v>
          </cell>
          <cell r="E309" t="str">
            <v>Flying</v>
          </cell>
        </row>
        <row r="310">
          <cell r="B310" t="str">
            <v>Swellow</v>
          </cell>
          <cell r="D310" t="str">
            <v>Normal</v>
          </cell>
          <cell r="E310" t="str">
            <v>Flying</v>
          </cell>
        </row>
        <row r="311">
          <cell r="B311" t="str">
            <v>Wingull</v>
          </cell>
          <cell r="D311" t="str">
            <v>Water</v>
          </cell>
          <cell r="E311" t="str">
            <v>Flying</v>
          </cell>
        </row>
        <row r="312">
          <cell r="B312" t="str">
            <v>Pelipper</v>
          </cell>
          <cell r="D312" t="str">
            <v>Water</v>
          </cell>
          <cell r="E312" t="str">
            <v>Flying</v>
          </cell>
        </row>
        <row r="313">
          <cell r="B313" t="str">
            <v>Ralts</v>
          </cell>
          <cell r="D313" t="str">
            <v>Psychic</v>
          </cell>
          <cell r="E313" t="str">
            <v>Fairy</v>
          </cell>
        </row>
        <row r="314">
          <cell r="B314" t="str">
            <v>Kirlia</v>
          </cell>
          <cell r="D314" t="str">
            <v>Psychic</v>
          </cell>
          <cell r="E314" t="str">
            <v>Fairy</v>
          </cell>
        </row>
        <row r="315">
          <cell r="B315" t="str">
            <v>Gardevoir</v>
          </cell>
          <cell r="D315" t="str">
            <v>Psychic</v>
          </cell>
          <cell r="E315" t="str">
            <v>Fairy</v>
          </cell>
        </row>
        <row r="316">
          <cell r="B316" t="str">
            <v>Surskit</v>
          </cell>
          <cell r="D316" t="str">
            <v>Bug</v>
          </cell>
          <cell r="E316" t="str">
            <v>Water</v>
          </cell>
        </row>
        <row r="317">
          <cell r="B317" t="str">
            <v>Masquerain</v>
          </cell>
          <cell r="D317" t="str">
            <v>Bug</v>
          </cell>
          <cell r="E317" t="str">
            <v>Flying</v>
          </cell>
        </row>
        <row r="318">
          <cell r="B318" t="str">
            <v>Shroomish</v>
          </cell>
          <cell r="D318" t="str">
            <v>Grass</v>
          </cell>
          <cell r="E318" t="str">
            <v>Flying</v>
          </cell>
        </row>
        <row r="319">
          <cell r="B319" t="str">
            <v>Breloom</v>
          </cell>
          <cell r="D319" t="str">
            <v>Grass</v>
          </cell>
          <cell r="E319" t="str">
            <v>Fighting</v>
          </cell>
        </row>
        <row r="320">
          <cell r="B320" t="str">
            <v>Slakoth</v>
          </cell>
          <cell r="D320" t="str">
            <v>Normal</v>
          </cell>
          <cell r="E320" t="str">
            <v>Fighting</v>
          </cell>
        </row>
        <row r="321">
          <cell r="B321" t="str">
            <v>Vigoroth</v>
          </cell>
          <cell r="D321" t="str">
            <v>Normal</v>
          </cell>
          <cell r="E321" t="str">
            <v>Fighting</v>
          </cell>
        </row>
        <row r="322">
          <cell r="B322" t="str">
            <v>Slaking</v>
          </cell>
          <cell r="D322" t="str">
            <v>Normal</v>
          </cell>
          <cell r="E322" t="str">
            <v>Fighting</v>
          </cell>
        </row>
        <row r="323">
          <cell r="B323" t="str">
            <v>Nincada</v>
          </cell>
          <cell r="D323" t="str">
            <v>Bug</v>
          </cell>
          <cell r="E323" t="str">
            <v>Ground</v>
          </cell>
        </row>
        <row r="324">
          <cell r="B324" t="str">
            <v>Ninjask</v>
          </cell>
          <cell r="D324" t="str">
            <v>Bug</v>
          </cell>
          <cell r="E324" t="str">
            <v>Flying</v>
          </cell>
        </row>
        <row r="325">
          <cell r="B325" t="str">
            <v>Shedinja</v>
          </cell>
          <cell r="D325" t="str">
            <v>Bug</v>
          </cell>
          <cell r="E325" t="str">
            <v>Ghost</v>
          </cell>
        </row>
        <row r="326">
          <cell r="B326" t="str">
            <v>Whismur</v>
          </cell>
          <cell r="D326" t="str">
            <v>Normal</v>
          </cell>
          <cell r="E326" t="str">
            <v>Ghost</v>
          </cell>
        </row>
        <row r="327">
          <cell r="B327" t="str">
            <v>Loudred</v>
          </cell>
          <cell r="D327" t="str">
            <v>Normal</v>
          </cell>
          <cell r="E327" t="str">
            <v>Ghost</v>
          </cell>
        </row>
        <row r="328">
          <cell r="B328" t="str">
            <v>Exploud</v>
          </cell>
          <cell r="D328" t="str">
            <v>Normal</v>
          </cell>
          <cell r="E328" t="str">
            <v>Ghost</v>
          </cell>
        </row>
        <row r="329">
          <cell r="B329" t="str">
            <v>Makuhita</v>
          </cell>
          <cell r="D329" t="str">
            <v>Fighting</v>
          </cell>
          <cell r="E329" t="str">
            <v>Ghost</v>
          </cell>
        </row>
        <row r="330">
          <cell r="B330" t="str">
            <v>Hariyama</v>
          </cell>
          <cell r="D330" t="str">
            <v>Fighting</v>
          </cell>
          <cell r="E330" t="str">
            <v>Ghost</v>
          </cell>
        </row>
        <row r="331">
          <cell r="B331" t="str">
            <v>Azurill</v>
          </cell>
          <cell r="D331" t="str">
            <v>Normal</v>
          </cell>
          <cell r="E331" t="str">
            <v>Fairy</v>
          </cell>
        </row>
        <row r="332">
          <cell r="B332" t="str">
            <v>Nosepass</v>
          </cell>
          <cell r="D332" t="str">
            <v>Rock</v>
          </cell>
          <cell r="E332" t="str">
            <v>Fairy</v>
          </cell>
        </row>
        <row r="333">
          <cell r="B333" t="str">
            <v>Skitty</v>
          </cell>
          <cell r="D333" t="str">
            <v>Normal</v>
          </cell>
          <cell r="E333" t="str">
            <v>Fairy</v>
          </cell>
        </row>
        <row r="334">
          <cell r="B334" t="str">
            <v>Delcatty</v>
          </cell>
          <cell r="D334" t="str">
            <v>Normal</v>
          </cell>
          <cell r="E334" t="str">
            <v>Fairy</v>
          </cell>
        </row>
        <row r="335">
          <cell r="B335" t="str">
            <v>Sableye</v>
          </cell>
          <cell r="D335" t="str">
            <v>Dark</v>
          </cell>
          <cell r="E335" t="str">
            <v>Ghost</v>
          </cell>
        </row>
        <row r="336">
          <cell r="B336" t="str">
            <v>Mawile</v>
          </cell>
          <cell r="D336" t="str">
            <v>Steel</v>
          </cell>
          <cell r="E336" t="str">
            <v>Fairy</v>
          </cell>
        </row>
        <row r="337">
          <cell r="B337" t="str">
            <v>Aron</v>
          </cell>
          <cell r="D337" t="str">
            <v>Steel</v>
          </cell>
          <cell r="E337" t="str">
            <v>Rock</v>
          </cell>
        </row>
        <row r="338">
          <cell r="B338" t="str">
            <v>Lairon</v>
          </cell>
          <cell r="D338" t="str">
            <v>Steel</v>
          </cell>
          <cell r="E338" t="str">
            <v>Rock</v>
          </cell>
        </row>
        <row r="339">
          <cell r="B339" t="str">
            <v>Aggron</v>
          </cell>
          <cell r="D339" t="str">
            <v>Steel</v>
          </cell>
          <cell r="E339" t="str">
            <v>Rock</v>
          </cell>
        </row>
        <row r="340">
          <cell r="B340" t="str">
            <v>Meditite</v>
          </cell>
          <cell r="D340" t="str">
            <v>Fighting</v>
          </cell>
          <cell r="E340" t="str">
            <v>Psychic</v>
          </cell>
        </row>
        <row r="341">
          <cell r="B341" t="str">
            <v>Medicham</v>
          </cell>
          <cell r="D341" t="str">
            <v>Fighting</v>
          </cell>
          <cell r="E341" t="str">
            <v>Psychic</v>
          </cell>
        </row>
        <row r="342">
          <cell r="B342" t="str">
            <v>Electrike</v>
          </cell>
          <cell r="D342" t="str">
            <v>Electric</v>
          </cell>
          <cell r="E342" t="str">
            <v>Psychic</v>
          </cell>
        </row>
        <row r="343">
          <cell r="B343" t="str">
            <v>Manectric</v>
          </cell>
          <cell r="D343" t="str">
            <v>Electric</v>
          </cell>
          <cell r="E343" t="str">
            <v>Psychic</v>
          </cell>
        </row>
        <row r="344">
          <cell r="B344" t="str">
            <v>Plusle</v>
          </cell>
          <cell r="D344" t="str">
            <v>Electric</v>
          </cell>
          <cell r="E344" t="str">
            <v>Psychic</v>
          </cell>
        </row>
        <row r="345">
          <cell r="B345" t="str">
            <v>Minun</v>
          </cell>
          <cell r="D345" t="str">
            <v>Electric</v>
          </cell>
          <cell r="E345" t="str">
            <v>Psychic</v>
          </cell>
        </row>
        <row r="346">
          <cell r="B346" t="str">
            <v>Volbeat</v>
          </cell>
          <cell r="D346" t="str">
            <v>Bug</v>
          </cell>
          <cell r="E346" t="str">
            <v>Psychic</v>
          </cell>
        </row>
        <row r="347">
          <cell r="B347" t="str">
            <v>Illumise</v>
          </cell>
          <cell r="D347" t="str">
            <v>Bug</v>
          </cell>
          <cell r="E347" t="str">
            <v>Psychic</v>
          </cell>
        </row>
        <row r="348">
          <cell r="B348" t="str">
            <v>Roselia</v>
          </cell>
          <cell r="D348" t="str">
            <v>Grass</v>
          </cell>
          <cell r="E348" t="str">
            <v>Poison</v>
          </cell>
        </row>
        <row r="349">
          <cell r="B349" t="str">
            <v>Gulpin</v>
          </cell>
          <cell r="D349" t="str">
            <v>Poison</v>
          </cell>
          <cell r="E349" t="str">
            <v>Poison</v>
          </cell>
        </row>
        <row r="350">
          <cell r="B350" t="str">
            <v>Swalot</v>
          </cell>
          <cell r="D350" t="str">
            <v>Poison</v>
          </cell>
          <cell r="E350" t="str">
            <v>Poison</v>
          </cell>
        </row>
        <row r="351">
          <cell r="B351" t="str">
            <v>Carvanha</v>
          </cell>
          <cell r="D351" t="str">
            <v>Water</v>
          </cell>
          <cell r="E351" t="str">
            <v>Dark</v>
          </cell>
        </row>
        <row r="352">
          <cell r="B352" t="str">
            <v>Sharpedo</v>
          </cell>
          <cell r="D352" t="str">
            <v>Water</v>
          </cell>
          <cell r="E352" t="str">
            <v>Dark</v>
          </cell>
        </row>
        <row r="353">
          <cell r="B353" t="str">
            <v>Wailmer</v>
          </cell>
          <cell r="D353" t="str">
            <v>Water</v>
          </cell>
          <cell r="E353" t="str">
            <v>Dark</v>
          </cell>
        </row>
        <row r="354">
          <cell r="B354" t="str">
            <v>Wailord</v>
          </cell>
          <cell r="D354" t="str">
            <v>Water</v>
          </cell>
          <cell r="E354" t="str">
            <v>Dark</v>
          </cell>
        </row>
        <row r="355">
          <cell r="B355" t="str">
            <v>Numel</v>
          </cell>
          <cell r="D355" t="str">
            <v>Fire</v>
          </cell>
          <cell r="E355" t="str">
            <v>Ground</v>
          </cell>
        </row>
        <row r="356">
          <cell r="B356" t="str">
            <v>Camerupt</v>
          </cell>
          <cell r="D356" t="str">
            <v>Fire</v>
          </cell>
          <cell r="E356" t="str">
            <v>Ground</v>
          </cell>
        </row>
        <row r="357">
          <cell r="B357" t="str">
            <v>Torkoal</v>
          </cell>
          <cell r="D357" t="str">
            <v>Fire</v>
          </cell>
          <cell r="E357" t="str">
            <v>Ground</v>
          </cell>
        </row>
        <row r="358">
          <cell r="B358" t="str">
            <v>Spoink</v>
          </cell>
          <cell r="D358" t="str">
            <v>Psychic</v>
          </cell>
          <cell r="E358" t="str">
            <v>Ground</v>
          </cell>
        </row>
        <row r="359">
          <cell r="B359" t="str">
            <v>Grumpig</v>
          </cell>
          <cell r="D359" t="str">
            <v>Psychic</v>
          </cell>
          <cell r="E359" t="str">
            <v>Ground</v>
          </cell>
        </row>
        <row r="360">
          <cell r="B360" t="str">
            <v>Spinda</v>
          </cell>
          <cell r="D360" t="str">
            <v>Normal</v>
          </cell>
          <cell r="E360" t="str">
            <v>Ground</v>
          </cell>
        </row>
        <row r="361">
          <cell r="B361" t="str">
            <v>Trapinch</v>
          </cell>
          <cell r="D361" t="str">
            <v>Ground</v>
          </cell>
          <cell r="E361" t="str">
            <v>Ground</v>
          </cell>
        </row>
        <row r="362">
          <cell r="B362" t="str">
            <v>Vibrava</v>
          </cell>
          <cell r="D362" t="str">
            <v>Ground</v>
          </cell>
          <cell r="E362" t="str">
            <v>Dragon</v>
          </cell>
        </row>
        <row r="363">
          <cell r="B363" t="str">
            <v>Flygon</v>
          </cell>
          <cell r="D363" t="str">
            <v>Ground</v>
          </cell>
          <cell r="E363" t="str">
            <v>Dragon</v>
          </cell>
        </row>
        <row r="364">
          <cell r="B364" t="str">
            <v>Cacnea</v>
          </cell>
          <cell r="D364" t="str">
            <v>Grass</v>
          </cell>
          <cell r="E364" t="str">
            <v>Dragon</v>
          </cell>
        </row>
        <row r="365">
          <cell r="B365" t="str">
            <v>Cacturne</v>
          </cell>
          <cell r="D365" t="str">
            <v>Grass</v>
          </cell>
          <cell r="E365" t="str">
            <v>Dark</v>
          </cell>
        </row>
        <row r="366">
          <cell r="B366" t="str">
            <v>Swablu</v>
          </cell>
          <cell r="D366" t="str">
            <v>Normal</v>
          </cell>
          <cell r="E366" t="str">
            <v>Flying</v>
          </cell>
        </row>
        <row r="367">
          <cell r="B367" t="str">
            <v>Altaria</v>
          </cell>
          <cell r="D367" t="str">
            <v>Dragon</v>
          </cell>
          <cell r="E367" t="str">
            <v>Flying</v>
          </cell>
        </row>
        <row r="368">
          <cell r="B368" t="str">
            <v>Zangoose</v>
          </cell>
          <cell r="D368" t="str">
            <v>Normal</v>
          </cell>
          <cell r="E368" t="str">
            <v>Flying</v>
          </cell>
        </row>
        <row r="369">
          <cell r="B369" t="str">
            <v>Seviper</v>
          </cell>
          <cell r="D369" t="str">
            <v>Poison</v>
          </cell>
          <cell r="E369" t="str">
            <v>Flying</v>
          </cell>
        </row>
        <row r="370">
          <cell r="B370" t="str">
            <v>Lunatone</v>
          </cell>
          <cell r="D370" t="str">
            <v>Rock</v>
          </cell>
          <cell r="E370" t="str">
            <v>Psychic</v>
          </cell>
        </row>
        <row r="371">
          <cell r="B371" t="str">
            <v>Solrock</v>
          </cell>
          <cell r="D371" t="str">
            <v>Rock</v>
          </cell>
          <cell r="E371" t="str">
            <v>Psychic</v>
          </cell>
        </row>
        <row r="372">
          <cell r="B372" t="str">
            <v>Barboach</v>
          </cell>
          <cell r="D372" t="str">
            <v>Water</v>
          </cell>
          <cell r="E372" t="str">
            <v>Ground</v>
          </cell>
        </row>
        <row r="373">
          <cell r="B373" t="str">
            <v>Whiscash</v>
          </cell>
          <cell r="D373" t="str">
            <v>Water</v>
          </cell>
          <cell r="E373" t="str">
            <v>Ground</v>
          </cell>
        </row>
        <row r="374">
          <cell r="B374" t="str">
            <v>Corphish</v>
          </cell>
          <cell r="D374" t="str">
            <v>Water</v>
          </cell>
          <cell r="E374" t="str">
            <v>Ground</v>
          </cell>
        </row>
        <row r="375">
          <cell r="B375" t="str">
            <v>Crawdaunt</v>
          </cell>
          <cell r="D375" t="str">
            <v>Water</v>
          </cell>
          <cell r="E375" t="str">
            <v>Dark</v>
          </cell>
        </row>
        <row r="376">
          <cell r="B376" t="str">
            <v>Baltoy</v>
          </cell>
          <cell r="D376" t="str">
            <v>Ground</v>
          </cell>
          <cell r="E376" t="str">
            <v>Psychic</v>
          </cell>
        </row>
        <row r="377">
          <cell r="B377" t="str">
            <v>Claydol</v>
          </cell>
          <cell r="D377" t="str">
            <v>Ground</v>
          </cell>
          <cell r="E377" t="str">
            <v>Psychic</v>
          </cell>
        </row>
        <row r="378">
          <cell r="B378" t="str">
            <v>Lileep</v>
          </cell>
          <cell r="D378" t="str">
            <v>Rock</v>
          </cell>
          <cell r="E378" t="str">
            <v>Grass</v>
          </cell>
        </row>
        <row r="379">
          <cell r="B379" t="str">
            <v>Cradily</v>
          </cell>
          <cell r="D379" t="str">
            <v>Rock</v>
          </cell>
          <cell r="E379" t="str">
            <v>Grass</v>
          </cell>
        </row>
        <row r="380">
          <cell r="B380" t="str">
            <v>Anorith</v>
          </cell>
          <cell r="D380" t="str">
            <v>Rock</v>
          </cell>
          <cell r="E380" t="str">
            <v>Bug</v>
          </cell>
        </row>
        <row r="381">
          <cell r="B381" t="str">
            <v>Armaldo</v>
          </cell>
          <cell r="D381" t="str">
            <v>Rock</v>
          </cell>
          <cell r="E381" t="str">
            <v>Bug</v>
          </cell>
        </row>
        <row r="382">
          <cell r="B382" t="str">
            <v>Feebas</v>
          </cell>
          <cell r="D382" t="str">
            <v>Water</v>
          </cell>
          <cell r="E382" t="str">
            <v>Bug</v>
          </cell>
        </row>
        <row r="383">
          <cell r="B383" t="str">
            <v>Milotic</v>
          </cell>
          <cell r="D383" t="str">
            <v>Water</v>
          </cell>
          <cell r="E383" t="str">
            <v>Bug</v>
          </cell>
        </row>
        <row r="384">
          <cell r="B384" t="str">
            <v>Castform</v>
          </cell>
          <cell r="D384" t="str">
            <v>Normal</v>
          </cell>
          <cell r="E384" t="str">
            <v>Bug</v>
          </cell>
        </row>
        <row r="385">
          <cell r="B385" t="str">
            <v>Castform</v>
          </cell>
          <cell r="D385" t="str">
            <v>Fire</v>
          </cell>
          <cell r="E385" t="str">
            <v>Bug</v>
          </cell>
        </row>
        <row r="386">
          <cell r="B386" t="str">
            <v>Castform</v>
          </cell>
          <cell r="D386" t="str">
            <v>Water</v>
          </cell>
          <cell r="E386" t="str">
            <v>Bug</v>
          </cell>
        </row>
        <row r="387">
          <cell r="B387" t="str">
            <v>Castform</v>
          </cell>
          <cell r="D387" t="str">
            <v>Ice</v>
          </cell>
          <cell r="E387" t="str">
            <v>Bug</v>
          </cell>
        </row>
        <row r="388">
          <cell r="B388" t="str">
            <v>Shuppet</v>
          </cell>
          <cell r="D388" t="str">
            <v>Ghost</v>
          </cell>
          <cell r="E388" t="str">
            <v>Bug</v>
          </cell>
        </row>
        <row r="389">
          <cell r="B389" t="str">
            <v>Banette</v>
          </cell>
          <cell r="D389" t="str">
            <v>Ghost</v>
          </cell>
          <cell r="E389" t="str">
            <v>Bug</v>
          </cell>
        </row>
        <row r="390">
          <cell r="B390" t="str">
            <v>Duskull</v>
          </cell>
          <cell r="D390" t="str">
            <v>Ghost</v>
          </cell>
          <cell r="E390" t="str">
            <v>Bug</v>
          </cell>
        </row>
        <row r="391">
          <cell r="B391" t="str">
            <v>Dusclops</v>
          </cell>
          <cell r="D391" t="str">
            <v>Ghost</v>
          </cell>
          <cell r="E391" t="str">
            <v>Bug</v>
          </cell>
        </row>
        <row r="392">
          <cell r="B392" t="str">
            <v>Tropius</v>
          </cell>
          <cell r="D392" t="str">
            <v>Grass</v>
          </cell>
          <cell r="E392" t="str">
            <v>Flying</v>
          </cell>
        </row>
        <row r="393">
          <cell r="B393" t="str">
            <v>Chimecho</v>
          </cell>
          <cell r="D393" t="str">
            <v>Psychic</v>
          </cell>
          <cell r="E393" t="str">
            <v>Flying</v>
          </cell>
        </row>
        <row r="394">
          <cell r="B394" t="str">
            <v>Absol</v>
          </cell>
          <cell r="D394" t="str">
            <v>Dark</v>
          </cell>
          <cell r="E394" t="str">
            <v>Flying</v>
          </cell>
        </row>
        <row r="395">
          <cell r="B395" t="str">
            <v>Wynaut</v>
          </cell>
          <cell r="D395" t="str">
            <v>Psychic</v>
          </cell>
          <cell r="E395" t="str">
            <v>Flying</v>
          </cell>
        </row>
        <row r="396">
          <cell r="B396" t="str">
            <v>Snorunt</v>
          </cell>
          <cell r="D396" t="str">
            <v>Ice</v>
          </cell>
          <cell r="E396" t="str">
            <v>Flying</v>
          </cell>
        </row>
        <row r="397">
          <cell r="B397" t="str">
            <v>Glalie</v>
          </cell>
          <cell r="D397" t="str">
            <v>Ice</v>
          </cell>
          <cell r="E397" t="str">
            <v>Flying</v>
          </cell>
        </row>
        <row r="398">
          <cell r="B398" t="str">
            <v>Spheal</v>
          </cell>
          <cell r="D398" t="str">
            <v>Ice</v>
          </cell>
          <cell r="E398" t="str">
            <v>Water</v>
          </cell>
        </row>
        <row r="399">
          <cell r="B399" t="str">
            <v>Sealeo</v>
          </cell>
          <cell r="D399" t="str">
            <v>Ice</v>
          </cell>
          <cell r="E399" t="str">
            <v>Water</v>
          </cell>
        </row>
        <row r="400">
          <cell r="B400" t="str">
            <v>Walrein</v>
          </cell>
          <cell r="D400" t="str">
            <v>Ice</v>
          </cell>
          <cell r="E400" t="str">
            <v>Water</v>
          </cell>
        </row>
        <row r="401">
          <cell r="B401" t="str">
            <v>Clamperl</v>
          </cell>
          <cell r="D401" t="str">
            <v>Water</v>
          </cell>
          <cell r="E401" t="str">
            <v>Water</v>
          </cell>
        </row>
        <row r="402">
          <cell r="B402" t="str">
            <v>Huntail</v>
          </cell>
          <cell r="D402" t="str">
            <v>Water</v>
          </cell>
          <cell r="E402" t="str">
            <v>Water</v>
          </cell>
        </row>
        <row r="403">
          <cell r="B403" t="str">
            <v>Gorebyss</v>
          </cell>
          <cell r="D403" t="str">
            <v>Water</v>
          </cell>
          <cell r="E403" t="str">
            <v>Water</v>
          </cell>
        </row>
        <row r="404">
          <cell r="B404" t="str">
            <v>Relicanth</v>
          </cell>
          <cell r="D404" t="str">
            <v>Water</v>
          </cell>
          <cell r="E404" t="str">
            <v>Rock</v>
          </cell>
        </row>
        <row r="405">
          <cell r="B405" t="str">
            <v>Luvdisc</v>
          </cell>
          <cell r="D405" t="str">
            <v>Water</v>
          </cell>
          <cell r="E405" t="str">
            <v>Rock</v>
          </cell>
        </row>
        <row r="406">
          <cell r="B406" t="str">
            <v>Bagon</v>
          </cell>
          <cell r="D406" t="str">
            <v>Dragon</v>
          </cell>
          <cell r="E406" t="str">
            <v>Rock</v>
          </cell>
        </row>
        <row r="407">
          <cell r="B407" t="str">
            <v>Shelgon</v>
          </cell>
          <cell r="D407" t="str">
            <v>Dragon</v>
          </cell>
          <cell r="E407" t="str">
            <v>Rock</v>
          </cell>
        </row>
        <row r="408">
          <cell r="B408" t="str">
            <v>Salamence</v>
          </cell>
          <cell r="D408" t="str">
            <v>Dragon</v>
          </cell>
          <cell r="E408" t="str">
            <v>Flying</v>
          </cell>
        </row>
        <row r="409">
          <cell r="B409" t="str">
            <v>Beldum</v>
          </cell>
          <cell r="D409" t="str">
            <v>Steel</v>
          </cell>
          <cell r="E409" t="str">
            <v>Psychic</v>
          </cell>
        </row>
        <row r="410">
          <cell r="B410" t="str">
            <v>Metang</v>
          </cell>
          <cell r="D410" t="str">
            <v>Steel</v>
          </cell>
          <cell r="E410" t="str">
            <v>Psychic</v>
          </cell>
        </row>
        <row r="411">
          <cell r="B411" t="str">
            <v>Metagross</v>
          </cell>
          <cell r="D411" t="str">
            <v>Steel</v>
          </cell>
          <cell r="E411" t="str">
            <v>Psychic</v>
          </cell>
        </row>
        <row r="412">
          <cell r="B412" t="str">
            <v>Regirock</v>
          </cell>
          <cell r="D412" t="str">
            <v>Rock</v>
          </cell>
          <cell r="E412" t="str">
            <v>Psychic</v>
          </cell>
        </row>
        <row r="413">
          <cell r="B413" t="str">
            <v>Regice</v>
          </cell>
          <cell r="D413" t="str">
            <v>Ice</v>
          </cell>
          <cell r="E413" t="str">
            <v>Psychic</v>
          </cell>
        </row>
        <row r="414">
          <cell r="B414" t="str">
            <v>Registeel</v>
          </cell>
          <cell r="D414" t="str">
            <v>Steel</v>
          </cell>
          <cell r="E414" t="str">
            <v>Psychic</v>
          </cell>
        </row>
        <row r="415">
          <cell r="B415" t="str">
            <v>Latias</v>
          </cell>
          <cell r="D415" t="str">
            <v>Dragon</v>
          </cell>
          <cell r="E415" t="str">
            <v>Psychic</v>
          </cell>
        </row>
        <row r="416">
          <cell r="B416" t="str">
            <v>Latios</v>
          </cell>
          <cell r="D416" t="str">
            <v>Dragon</v>
          </cell>
          <cell r="E416" t="str">
            <v>Psychic</v>
          </cell>
        </row>
        <row r="417">
          <cell r="B417" t="str">
            <v>Kyogre</v>
          </cell>
          <cell r="D417" t="str">
            <v>Water</v>
          </cell>
          <cell r="E417" t="str">
            <v>Psychic</v>
          </cell>
        </row>
        <row r="418">
          <cell r="B418" t="str">
            <v>Groudon</v>
          </cell>
          <cell r="D418" t="str">
            <v>Ground</v>
          </cell>
          <cell r="E418" t="str">
            <v>Psychic</v>
          </cell>
        </row>
        <row r="419">
          <cell r="B419" t="str">
            <v>Rayquaza</v>
          </cell>
          <cell r="D419" t="str">
            <v>Dragon</v>
          </cell>
          <cell r="E419" t="str">
            <v>Flying</v>
          </cell>
        </row>
        <row r="420">
          <cell r="B420" t="str">
            <v>Jirachi</v>
          </cell>
          <cell r="D420" t="str">
            <v>Steel</v>
          </cell>
          <cell r="E420" t="str">
            <v>Psychic</v>
          </cell>
        </row>
        <row r="421">
          <cell r="B421" t="str">
            <v>Deoxys</v>
          </cell>
          <cell r="D421" t="str">
            <v>Psychic</v>
          </cell>
          <cell r="E421" t="str">
            <v>Psychic</v>
          </cell>
        </row>
        <row r="422">
          <cell r="B422" t="str">
            <v>Deoxys</v>
          </cell>
          <cell r="D422" t="str">
            <v>Psychic</v>
          </cell>
          <cell r="E422" t="str">
            <v>Psychic</v>
          </cell>
        </row>
        <row r="423">
          <cell r="B423" t="str">
            <v>Deoxys</v>
          </cell>
          <cell r="D423" t="str">
            <v>Psychic</v>
          </cell>
          <cell r="E423" t="str">
            <v>Psychic</v>
          </cell>
        </row>
        <row r="424">
          <cell r="B424" t="str">
            <v>Deoxys</v>
          </cell>
          <cell r="D424" t="str">
            <v>Psychic</v>
          </cell>
          <cell r="E424" t="str">
            <v>Psychic</v>
          </cell>
        </row>
        <row r="425">
          <cell r="B425" t="str">
            <v>Turtwig</v>
          </cell>
          <cell r="D425" t="str">
            <v>Grass</v>
          </cell>
          <cell r="E425" t="str">
            <v>Psychic</v>
          </cell>
        </row>
        <row r="426">
          <cell r="B426" t="str">
            <v>Grotle</v>
          </cell>
          <cell r="D426" t="str">
            <v>Grass</v>
          </cell>
          <cell r="E426" t="str">
            <v>Psychic</v>
          </cell>
        </row>
        <row r="427">
          <cell r="B427" t="str">
            <v>Torterra</v>
          </cell>
          <cell r="D427" t="str">
            <v>Grass</v>
          </cell>
          <cell r="E427" t="str">
            <v>Ground</v>
          </cell>
        </row>
        <row r="428">
          <cell r="B428" t="str">
            <v>Chimchar</v>
          </cell>
          <cell r="D428" t="str">
            <v>Fire</v>
          </cell>
          <cell r="E428" t="str">
            <v>Ground</v>
          </cell>
        </row>
        <row r="429">
          <cell r="B429" t="str">
            <v>Monferno</v>
          </cell>
          <cell r="D429" t="str">
            <v>Fire</v>
          </cell>
          <cell r="E429" t="str">
            <v>Fighting</v>
          </cell>
        </row>
        <row r="430">
          <cell r="B430" t="str">
            <v>Infernape</v>
          </cell>
          <cell r="D430" t="str">
            <v>Fire</v>
          </cell>
          <cell r="E430" t="str">
            <v>Fighting</v>
          </cell>
        </row>
        <row r="431">
          <cell r="B431" t="str">
            <v>Piplup</v>
          </cell>
          <cell r="D431" t="str">
            <v>Water</v>
          </cell>
          <cell r="E431" t="str">
            <v>Fighting</v>
          </cell>
        </row>
        <row r="432">
          <cell r="B432" t="str">
            <v>Prinplup</v>
          </cell>
          <cell r="D432" t="str">
            <v>Water</v>
          </cell>
          <cell r="E432" t="str">
            <v>Fighting</v>
          </cell>
        </row>
        <row r="433">
          <cell r="B433" t="str">
            <v>Empoleon</v>
          </cell>
          <cell r="D433" t="str">
            <v>Water</v>
          </cell>
          <cell r="E433" t="str">
            <v>Steel</v>
          </cell>
        </row>
        <row r="434">
          <cell r="B434" t="str">
            <v>Starly</v>
          </cell>
          <cell r="D434" t="str">
            <v>Normal</v>
          </cell>
          <cell r="E434" t="str">
            <v>Flying</v>
          </cell>
        </row>
        <row r="435">
          <cell r="B435" t="str">
            <v>Staravia</v>
          </cell>
          <cell r="D435" t="str">
            <v>Normal</v>
          </cell>
          <cell r="E435" t="str">
            <v>Flying</v>
          </cell>
        </row>
        <row r="436">
          <cell r="B436" t="str">
            <v>Staraptor</v>
          </cell>
          <cell r="D436" t="str">
            <v>Normal</v>
          </cell>
          <cell r="E436" t="str">
            <v>Flying</v>
          </cell>
        </row>
        <row r="437">
          <cell r="B437" t="str">
            <v>Bidoof</v>
          </cell>
          <cell r="D437" t="str">
            <v>Normal</v>
          </cell>
          <cell r="E437" t="str">
            <v>Flying</v>
          </cell>
        </row>
        <row r="438">
          <cell r="B438" t="str">
            <v>Bibarel</v>
          </cell>
          <cell r="D438" t="str">
            <v>Normal</v>
          </cell>
          <cell r="E438" t="str">
            <v>Water</v>
          </cell>
        </row>
        <row r="439">
          <cell r="B439" t="str">
            <v>Kricketot</v>
          </cell>
          <cell r="D439" t="str">
            <v>Bug</v>
          </cell>
          <cell r="E439" t="str">
            <v>Water</v>
          </cell>
        </row>
        <row r="440">
          <cell r="B440" t="str">
            <v>Kricketune</v>
          </cell>
          <cell r="D440" t="str">
            <v>Bug</v>
          </cell>
          <cell r="E440" t="str">
            <v>Water</v>
          </cell>
        </row>
        <row r="441">
          <cell r="B441" t="str">
            <v>Shinx</v>
          </cell>
          <cell r="D441" t="str">
            <v>Electric</v>
          </cell>
          <cell r="E441" t="str">
            <v>Water</v>
          </cell>
        </row>
        <row r="442">
          <cell r="B442" t="str">
            <v>Luxio</v>
          </cell>
          <cell r="D442" t="str">
            <v>Electric</v>
          </cell>
          <cell r="E442" t="str">
            <v>Water</v>
          </cell>
        </row>
        <row r="443">
          <cell r="B443" t="str">
            <v>Luxray</v>
          </cell>
          <cell r="D443" t="str">
            <v>Electric</v>
          </cell>
          <cell r="E443" t="str">
            <v>Water</v>
          </cell>
        </row>
        <row r="444">
          <cell r="B444" t="str">
            <v>Budew</v>
          </cell>
          <cell r="D444" t="str">
            <v>Grass</v>
          </cell>
          <cell r="E444" t="str">
            <v>Poison</v>
          </cell>
        </row>
        <row r="445">
          <cell r="B445" t="str">
            <v>Roserade</v>
          </cell>
          <cell r="D445" t="str">
            <v>Grass</v>
          </cell>
          <cell r="E445" t="str">
            <v>Poison</v>
          </cell>
        </row>
        <row r="446">
          <cell r="B446" t="str">
            <v>Cranidos</v>
          </cell>
          <cell r="D446" t="str">
            <v>Rock</v>
          </cell>
          <cell r="E446" t="str">
            <v>Poison</v>
          </cell>
        </row>
        <row r="447">
          <cell r="B447" t="str">
            <v>Rampardos</v>
          </cell>
          <cell r="D447" t="str">
            <v>Rock</v>
          </cell>
          <cell r="E447" t="str">
            <v>Poison</v>
          </cell>
        </row>
        <row r="448">
          <cell r="B448" t="str">
            <v>Shieldon</v>
          </cell>
          <cell r="D448" t="str">
            <v>Rock</v>
          </cell>
          <cell r="E448" t="str">
            <v>Steel</v>
          </cell>
        </row>
        <row r="449">
          <cell r="B449" t="str">
            <v>Bastiodon</v>
          </cell>
          <cell r="D449" t="str">
            <v>Rock</v>
          </cell>
          <cell r="E449" t="str">
            <v>Steel</v>
          </cell>
        </row>
        <row r="450">
          <cell r="B450" t="str">
            <v>Burmy</v>
          </cell>
          <cell r="D450" t="str">
            <v>Bug</v>
          </cell>
          <cell r="E450" t="str">
            <v>Steel</v>
          </cell>
        </row>
        <row r="451">
          <cell r="B451" t="str">
            <v>Burmy</v>
          </cell>
          <cell r="D451" t="str">
            <v>Bug</v>
          </cell>
          <cell r="E451" t="str">
            <v>Steel</v>
          </cell>
        </row>
        <row r="452">
          <cell r="B452" t="str">
            <v>Burmy</v>
          </cell>
          <cell r="D452" t="str">
            <v>Bug</v>
          </cell>
          <cell r="E452" t="str">
            <v>Steel</v>
          </cell>
        </row>
        <row r="453">
          <cell r="B453" t="str">
            <v>Wormadam</v>
          </cell>
          <cell r="D453" t="str">
            <v>Bug</v>
          </cell>
          <cell r="E453" t="str">
            <v>Grass</v>
          </cell>
        </row>
        <row r="454">
          <cell r="B454" t="str">
            <v>Wormadam</v>
          </cell>
          <cell r="D454" t="str">
            <v>Bug</v>
          </cell>
          <cell r="E454" t="str">
            <v>Ground</v>
          </cell>
        </row>
        <row r="455">
          <cell r="B455" t="str">
            <v>Wormadam</v>
          </cell>
          <cell r="D455" t="str">
            <v>Bug</v>
          </cell>
          <cell r="E455" t="str">
            <v>Steel</v>
          </cell>
        </row>
        <row r="456">
          <cell r="B456" t="str">
            <v>Mothim</v>
          </cell>
          <cell r="D456" t="str">
            <v>Bug</v>
          </cell>
          <cell r="E456" t="str">
            <v>Flying</v>
          </cell>
        </row>
        <row r="457">
          <cell r="B457" t="str">
            <v>Combee</v>
          </cell>
          <cell r="D457" t="str">
            <v>Bug</v>
          </cell>
          <cell r="E457" t="str">
            <v>Flying</v>
          </cell>
        </row>
        <row r="458">
          <cell r="B458" t="str">
            <v>Vespiquen</v>
          </cell>
          <cell r="D458" t="str">
            <v>Bug</v>
          </cell>
          <cell r="E458" t="str">
            <v>Flying</v>
          </cell>
        </row>
        <row r="459">
          <cell r="B459" t="str">
            <v>Pachirisu</v>
          </cell>
          <cell r="D459" t="str">
            <v>Electric</v>
          </cell>
          <cell r="E459" t="str">
            <v>Flying</v>
          </cell>
        </row>
        <row r="460">
          <cell r="B460" t="str">
            <v>Buizel</v>
          </cell>
          <cell r="D460" t="str">
            <v>Water</v>
          </cell>
          <cell r="E460" t="str">
            <v>Flying</v>
          </cell>
        </row>
        <row r="461">
          <cell r="B461" t="str">
            <v>Floatzel</v>
          </cell>
          <cell r="D461" t="str">
            <v>Water</v>
          </cell>
          <cell r="E461" t="str">
            <v>Flying</v>
          </cell>
        </row>
        <row r="462">
          <cell r="B462" t="str">
            <v>Cherubi</v>
          </cell>
          <cell r="D462" t="str">
            <v>Grass</v>
          </cell>
          <cell r="E462" t="str">
            <v>Flying</v>
          </cell>
        </row>
        <row r="463">
          <cell r="B463" t="str">
            <v>Cherrim</v>
          </cell>
          <cell r="D463" t="str">
            <v>Grass</v>
          </cell>
          <cell r="E463" t="str">
            <v>Flying</v>
          </cell>
        </row>
        <row r="464">
          <cell r="B464" t="str">
            <v>Cherrim</v>
          </cell>
          <cell r="D464" t="str">
            <v>Grass</v>
          </cell>
          <cell r="E464" t="str">
            <v>Flying</v>
          </cell>
        </row>
        <row r="465">
          <cell r="B465" t="str">
            <v>Shellos</v>
          </cell>
          <cell r="D465" t="str">
            <v>Water</v>
          </cell>
          <cell r="E465" t="str">
            <v>Flying</v>
          </cell>
        </row>
        <row r="466">
          <cell r="B466" t="str">
            <v>Shellos</v>
          </cell>
          <cell r="D466" t="str">
            <v>Water</v>
          </cell>
          <cell r="E466" t="str">
            <v>Flying</v>
          </cell>
        </row>
        <row r="467">
          <cell r="B467" t="str">
            <v>Gastrodon</v>
          </cell>
          <cell r="D467" t="str">
            <v>Water</v>
          </cell>
          <cell r="E467" t="str">
            <v>Ground</v>
          </cell>
        </row>
        <row r="468">
          <cell r="B468" t="str">
            <v>Gastrodon</v>
          </cell>
          <cell r="D468" t="str">
            <v>Water</v>
          </cell>
          <cell r="E468" t="str">
            <v>Ground</v>
          </cell>
        </row>
        <row r="469">
          <cell r="B469" t="str">
            <v>Ambipom</v>
          </cell>
          <cell r="D469" t="str">
            <v>Normal</v>
          </cell>
          <cell r="E469" t="str">
            <v>Ground</v>
          </cell>
        </row>
        <row r="470">
          <cell r="B470" t="str">
            <v>Drifloon</v>
          </cell>
          <cell r="D470" t="str">
            <v>Ghost</v>
          </cell>
          <cell r="E470" t="str">
            <v>Flying</v>
          </cell>
        </row>
        <row r="471">
          <cell r="B471" t="str">
            <v>Drifblim</v>
          </cell>
          <cell r="D471" t="str">
            <v>Ghost</v>
          </cell>
          <cell r="E471" t="str">
            <v>Flying</v>
          </cell>
        </row>
        <row r="472">
          <cell r="B472" t="str">
            <v>Buneary</v>
          </cell>
          <cell r="D472" t="str">
            <v>Normal</v>
          </cell>
          <cell r="E472" t="str">
            <v>Flying</v>
          </cell>
        </row>
        <row r="473">
          <cell r="B473" t="str">
            <v>Lopunny</v>
          </cell>
          <cell r="D473" t="str">
            <v>Normal</v>
          </cell>
          <cell r="E473" t="str">
            <v>Flying</v>
          </cell>
        </row>
        <row r="474">
          <cell r="B474" t="str">
            <v>Mismagius</v>
          </cell>
          <cell r="D474" t="str">
            <v>Ghost</v>
          </cell>
          <cell r="E474" t="str">
            <v>Flying</v>
          </cell>
        </row>
        <row r="475">
          <cell r="B475" t="str">
            <v>Honchkrow</v>
          </cell>
          <cell r="D475" t="str">
            <v>Dark</v>
          </cell>
          <cell r="E475" t="str">
            <v>Flying</v>
          </cell>
        </row>
        <row r="476">
          <cell r="B476" t="str">
            <v>Glameow</v>
          </cell>
          <cell r="D476" t="str">
            <v>Normal</v>
          </cell>
          <cell r="E476" t="str">
            <v>Flying</v>
          </cell>
        </row>
        <row r="477">
          <cell r="B477" t="str">
            <v>Purugly</v>
          </cell>
          <cell r="D477" t="str">
            <v>Normal</v>
          </cell>
          <cell r="E477" t="str">
            <v>Flying</v>
          </cell>
        </row>
        <row r="478">
          <cell r="B478" t="str">
            <v>Chingling</v>
          </cell>
          <cell r="D478" t="str">
            <v>Psychic</v>
          </cell>
          <cell r="E478" t="str">
            <v>Flying</v>
          </cell>
        </row>
        <row r="479">
          <cell r="B479" t="str">
            <v>Stunky</v>
          </cell>
          <cell r="D479" t="str">
            <v>Poison</v>
          </cell>
          <cell r="E479" t="str">
            <v>Dark</v>
          </cell>
        </row>
        <row r="480">
          <cell r="B480" t="str">
            <v>Skuntank</v>
          </cell>
          <cell r="D480" t="str">
            <v>Poison</v>
          </cell>
          <cell r="E480" t="str">
            <v>Dark</v>
          </cell>
        </row>
        <row r="481">
          <cell r="B481" t="str">
            <v>Bronzor</v>
          </cell>
          <cell r="D481" t="str">
            <v>Steel</v>
          </cell>
          <cell r="E481" t="str">
            <v>Psychic</v>
          </cell>
        </row>
        <row r="482">
          <cell r="B482" t="str">
            <v>Bronzong</v>
          </cell>
          <cell r="D482" t="str">
            <v>Steel</v>
          </cell>
          <cell r="E482" t="str">
            <v>Psychic</v>
          </cell>
        </row>
        <row r="483">
          <cell r="B483" t="str">
            <v>Bonsly</v>
          </cell>
          <cell r="D483" t="str">
            <v>Rock</v>
          </cell>
          <cell r="E483" t="str">
            <v>Psychic</v>
          </cell>
        </row>
        <row r="484">
          <cell r="B484" t="str">
            <v>Mime Jr.</v>
          </cell>
          <cell r="D484" t="str">
            <v>Psychic</v>
          </cell>
          <cell r="E484" t="str">
            <v>Fairy</v>
          </cell>
        </row>
        <row r="485">
          <cell r="B485" t="str">
            <v>Happiny</v>
          </cell>
          <cell r="D485" t="str">
            <v>Normal</v>
          </cell>
          <cell r="E485" t="str">
            <v>Fairy</v>
          </cell>
        </row>
        <row r="486">
          <cell r="B486" t="str">
            <v>Chatot</v>
          </cell>
          <cell r="D486" t="str">
            <v>Normal</v>
          </cell>
          <cell r="E486" t="str">
            <v>Flying</v>
          </cell>
        </row>
        <row r="487">
          <cell r="B487" t="str">
            <v>Spiritomb</v>
          </cell>
          <cell r="D487" t="str">
            <v>Ghost</v>
          </cell>
          <cell r="E487" t="str">
            <v>Dark</v>
          </cell>
        </row>
        <row r="488">
          <cell r="B488" t="str">
            <v>Gible</v>
          </cell>
          <cell r="D488" t="str">
            <v>Dragon</v>
          </cell>
          <cell r="E488" t="str">
            <v>Ground</v>
          </cell>
        </row>
        <row r="489">
          <cell r="B489" t="str">
            <v>Gabite</v>
          </cell>
          <cell r="D489" t="str">
            <v>Dragon</v>
          </cell>
          <cell r="E489" t="str">
            <v>Ground</v>
          </cell>
        </row>
        <row r="490">
          <cell r="B490" t="str">
            <v>Garchomp</v>
          </cell>
          <cell r="D490" t="str">
            <v>Dragon</v>
          </cell>
          <cell r="E490" t="str">
            <v>Ground</v>
          </cell>
        </row>
        <row r="491">
          <cell r="B491" t="str">
            <v>Munchlax</v>
          </cell>
          <cell r="D491" t="str">
            <v>Normal</v>
          </cell>
          <cell r="E491" t="str">
            <v>Ground</v>
          </cell>
        </row>
        <row r="492">
          <cell r="B492" t="str">
            <v>Riolu</v>
          </cell>
          <cell r="D492" t="str">
            <v>Fighting</v>
          </cell>
          <cell r="E492" t="str">
            <v>Ground</v>
          </cell>
        </row>
        <row r="493">
          <cell r="B493" t="str">
            <v>Lucario</v>
          </cell>
          <cell r="D493" t="str">
            <v>Fighting</v>
          </cell>
          <cell r="E493" t="str">
            <v>Steel</v>
          </cell>
        </row>
        <row r="494">
          <cell r="B494" t="str">
            <v>Hippopotas</v>
          </cell>
          <cell r="D494" t="str">
            <v>Ground</v>
          </cell>
          <cell r="E494" t="str">
            <v>Steel</v>
          </cell>
        </row>
        <row r="495">
          <cell r="B495" t="str">
            <v>Hippowdon</v>
          </cell>
          <cell r="D495" t="str">
            <v>Ground</v>
          </cell>
          <cell r="E495" t="str">
            <v>Steel</v>
          </cell>
        </row>
        <row r="496">
          <cell r="B496" t="str">
            <v>Skorupi</v>
          </cell>
          <cell r="D496" t="str">
            <v>Poison</v>
          </cell>
          <cell r="E496" t="str">
            <v>Bug</v>
          </cell>
        </row>
        <row r="497">
          <cell r="B497" t="str">
            <v>Drapion</v>
          </cell>
          <cell r="D497" t="str">
            <v>Poison</v>
          </cell>
          <cell r="E497" t="str">
            <v>Dark</v>
          </cell>
        </row>
        <row r="498">
          <cell r="B498" t="str">
            <v>Croagunk</v>
          </cell>
          <cell r="D498" t="str">
            <v>Poison</v>
          </cell>
          <cell r="E498" t="str">
            <v>Fighting</v>
          </cell>
        </row>
        <row r="499">
          <cell r="B499" t="str">
            <v>Toxicroak</v>
          </cell>
          <cell r="D499" t="str">
            <v>Poison</v>
          </cell>
          <cell r="E499" t="str">
            <v>Fighting</v>
          </cell>
        </row>
        <row r="500">
          <cell r="B500" t="str">
            <v>Carnivine</v>
          </cell>
          <cell r="D500" t="str">
            <v>Grass</v>
          </cell>
          <cell r="E500" t="str">
            <v>Fighting</v>
          </cell>
        </row>
        <row r="501">
          <cell r="B501" t="str">
            <v>Finneon</v>
          </cell>
          <cell r="D501" t="str">
            <v>Water</v>
          </cell>
          <cell r="E501" t="str">
            <v>Fighting</v>
          </cell>
        </row>
        <row r="502">
          <cell r="B502" t="str">
            <v>Lumineon</v>
          </cell>
          <cell r="D502" t="str">
            <v>Water</v>
          </cell>
          <cell r="E502" t="str">
            <v>Fighting</v>
          </cell>
        </row>
        <row r="503">
          <cell r="B503" t="str">
            <v>Mantyke</v>
          </cell>
          <cell r="D503" t="str">
            <v>Water</v>
          </cell>
          <cell r="E503" t="str">
            <v>Flying</v>
          </cell>
        </row>
        <row r="504">
          <cell r="B504" t="str">
            <v>Snover</v>
          </cell>
          <cell r="D504" t="str">
            <v>Grass</v>
          </cell>
          <cell r="E504" t="str">
            <v>Ice</v>
          </cell>
        </row>
        <row r="505">
          <cell r="B505" t="str">
            <v>Abomasnow</v>
          </cell>
          <cell r="D505" t="str">
            <v>Grass</v>
          </cell>
          <cell r="E505" t="str">
            <v>Ice</v>
          </cell>
        </row>
        <row r="506">
          <cell r="B506" t="str">
            <v>Weavile</v>
          </cell>
          <cell r="D506" t="str">
            <v>Dark</v>
          </cell>
          <cell r="E506" t="str">
            <v>Ice</v>
          </cell>
        </row>
        <row r="507">
          <cell r="B507" t="str">
            <v>Magnezone</v>
          </cell>
          <cell r="D507" t="str">
            <v>Electric</v>
          </cell>
          <cell r="E507" t="str">
            <v>Steel</v>
          </cell>
        </row>
        <row r="508">
          <cell r="B508" t="str">
            <v>Lickilicky</v>
          </cell>
          <cell r="D508" t="str">
            <v>Normal</v>
          </cell>
          <cell r="E508" t="str">
            <v>Steel</v>
          </cell>
        </row>
        <row r="509">
          <cell r="B509" t="str">
            <v>Rhyperior</v>
          </cell>
          <cell r="D509" t="str">
            <v>Ground</v>
          </cell>
          <cell r="E509" t="str">
            <v>Rock</v>
          </cell>
        </row>
        <row r="510">
          <cell r="B510" t="str">
            <v>Tangrowth</v>
          </cell>
          <cell r="D510" t="str">
            <v>Grass</v>
          </cell>
          <cell r="E510" t="str">
            <v>Rock</v>
          </cell>
        </row>
        <row r="511">
          <cell r="B511" t="str">
            <v>Electivire</v>
          </cell>
          <cell r="D511" t="str">
            <v>Electric</v>
          </cell>
          <cell r="E511" t="str">
            <v>Rock</v>
          </cell>
        </row>
        <row r="512">
          <cell r="B512" t="str">
            <v>Magmortar</v>
          </cell>
          <cell r="D512" t="str">
            <v>Fire</v>
          </cell>
          <cell r="E512" t="str">
            <v>Rock</v>
          </cell>
        </row>
        <row r="513">
          <cell r="B513" t="str">
            <v>Togekiss</v>
          </cell>
          <cell r="D513" t="str">
            <v>Fairy</v>
          </cell>
          <cell r="E513" t="str">
            <v>Flying</v>
          </cell>
        </row>
        <row r="514">
          <cell r="B514" t="str">
            <v>Yanmega</v>
          </cell>
          <cell r="D514" t="str">
            <v>Bug</v>
          </cell>
          <cell r="E514" t="str">
            <v>Flying</v>
          </cell>
        </row>
        <row r="515">
          <cell r="B515" t="str">
            <v>Leafeon</v>
          </cell>
          <cell r="D515" t="str">
            <v>Grass</v>
          </cell>
          <cell r="E515" t="str">
            <v>Flying</v>
          </cell>
        </row>
        <row r="516">
          <cell r="B516" t="str">
            <v>Glaceon</v>
          </cell>
          <cell r="D516" t="str">
            <v>Ice</v>
          </cell>
          <cell r="E516" t="str">
            <v>Flying</v>
          </cell>
        </row>
        <row r="517">
          <cell r="B517" t="str">
            <v>Gliscor</v>
          </cell>
          <cell r="D517" t="str">
            <v>Ground</v>
          </cell>
          <cell r="E517" t="str">
            <v>Flying</v>
          </cell>
        </row>
        <row r="518">
          <cell r="B518" t="str">
            <v>Mamoswine</v>
          </cell>
          <cell r="D518" t="str">
            <v>Ice</v>
          </cell>
          <cell r="E518" t="str">
            <v>Ground</v>
          </cell>
        </row>
        <row r="519">
          <cell r="B519" t="str">
            <v>Porygon-Z</v>
          </cell>
          <cell r="D519" t="str">
            <v>Normal</v>
          </cell>
          <cell r="E519" t="str">
            <v>Ground</v>
          </cell>
        </row>
        <row r="520">
          <cell r="B520" t="str">
            <v>Gallade</v>
          </cell>
          <cell r="D520" t="str">
            <v>Psychic</v>
          </cell>
          <cell r="E520" t="str">
            <v>Fighting</v>
          </cell>
        </row>
        <row r="521">
          <cell r="B521" t="str">
            <v>Probopass</v>
          </cell>
          <cell r="D521" t="str">
            <v>Rock</v>
          </cell>
          <cell r="E521" t="str">
            <v>Steel</v>
          </cell>
        </row>
        <row r="522">
          <cell r="B522" t="str">
            <v>Dusknoir</v>
          </cell>
          <cell r="D522" t="str">
            <v>Ghost</v>
          </cell>
          <cell r="E522" t="str">
            <v>Steel</v>
          </cell>
        </row>
        <row r="523">
          <cell r="B523" t="str">
            <v>Froslass</v>
          </cell>
          <cell r="D523" t="str">
            <v>Ice</v>
          </cell>
          <cell r="E523" t="str">
            <v>Ghost</v>
          </cell>
        </row>
        <row r="524">
          <cell r="B524" t="str">
            <v>Rotom</v>
          </cell>
          <cell r="D524" t="str">
            <v>Electric</v>
          </cell>
          <cell r="E524" t="str">
            <v>Water</v>
          </cell>
        </row>
        <row r="525">
          <cell r="B525" t="str">
            <v>Uxie</v>
          </cell>
          <cell r="D525" t="str">
            <v>Psychic</v>
          </cell>
          <cell r="E525" t="str">
            <v>Water</v>
          </cell>
        </row>
        <row r="526">
          <cell r="B526" t="str">
            <v>Mesprit</v>
          </cell>
          <cell r="D526" t="str">
            <v>Psychic</v>
          </cell>
          <cell r="E526" t="str">
            <v>Water</v>
          </cell>
        </row>
        <row r="527">
          <cell r="B527" t="str">
            <v>Azelf</v>
          </cell>
          <cell r="D527" t="str">
            <v>Psychic</v>
          </cell>
          <cell r="E527" t="str">
            <v>Water</v>
          </cell>
        </row>
        <row r="528">
          <cell r="B528" t="str">
            <v>Dialga</v>
          </cell>
          <cell r="D528" t="str">
            <v>Steel</v>
          </cell>
          <cell r="E528" t="str">
            <v>Dragon</v>
          </cell>
        </row>
        <row r="529">
          <cell r="B529" t="str">
            <v>Palkia</v>
          </cell>
          <cell r="D529" t="str">
            <v>Water</v>
          </cell>
          <cell r="E529" t="str">
            <v>Dragon</v>
          </cell>
        </row>
        <row r="530">
          <cell r="B530" t="str">
            <v>Heatran</v>
          </cell>
          <cell r="D530" t="str">
            <v>Fire</v>
          </cell>
          <cell r="E530" t="str">
            <v>Steel</v>
          </cell>
        </row>
        <row r="531">
          <cell r="B531" t="str">
            <v>Regigigas</v>
          </cell>
          <cell r="D531" t="str">
            <v>Normal</v>
          </cell>
          <cell r="E531" t="str">
            <v>Steel</v>
          </cell>
        </row>
        <row r="532">
          <cell r="B532" t="str">
            <v>Giratina</v>
          </cell>
          <cell r="D532" t="str">
            <v>Ghost</v>
          </cell>
          <cell r="E532" t="str">
            <v>Dragon</v>
          </cell>
        </row>
        <row r="533">
          <cell r="B533" t="str">
            <v>Giratina</v>
          </cell>
          <cell r="D533" t="str">
            <v>Ghost</v>
          </cell>
          <cell r="E533" t="str">
            <v>Dragon</v>
          </cell>
        </row>
        <row r="534">
          <cell r="B534" t="str">
            <v>Cresselia</v>
          </cell>
          <cell r="D534" t="str">
            <v>Psychic</v>
          </cell>
          <cell r="E534" t="str">
            <v>Dragon</v>
          </cell>
        </row>
        <row r="535">
          <cell r="B535" t="str">
            <v>Darkrai</v>
          </cell>
          <cell r="D535" t="str">
            <v>Dark</v>
          </cell>
          <cell r="E535" t="str">
            <v>Dragon</v>
          </cell>
        </row>
        <row r="536">
          <cell r="B536" t="str">
            <v>Victini</v>
          </cell>
          <cell r="D536" t="str">
            <v>Psychic</v>
          </cell>
          <cell r="E536" t="str">
            <v>Fire</v>
          </cell>
        </row>
        <row r="537">
          <cell r="B537" t="str">
            <v>Snivy</v>
          </cell>
          <cell r="D537" t="str">
            <v>Grass</v>
          </cell>
          <cell r="E537" t="str">
            <v>Fire</v>
          </cell>
        </row>
        <row r="538">
          <cell r="B538" t="str">
            <v>Servine</v>
          </cell>
          <cell r="D538" t="str">
            <v>Grass</v>
          </cell>
          <cell r="E538" t="str">
            <v>Fire</v>
          </cell>
        </row>
        <row r="539">
          <cell r="B539" t="str">
            <v>Serperior</v>
          </cell>
          <cell r="D539" t="str">
            <v>Grass</v>
          </cell>
          <cell r="E539" t="str">
            <v>Fire</v>
          </cell>
        </row>
        <row r="540">
          <cell r="B540" t="str">
            <v>Tepig</v>
          </cell>
          <cell r="D540" t="str">
            <v>Fire</v>
          </cell>
          <cell r="E540" t="str">
            <v>Fire</v>
          </cell>
        </row>
        <row r="541">
          <cell r="B541" t="str">
            <v>Pignite</v>
          </cell>
          <cell r="D541" t="str">
            <v>Fire</v>
          </cell>
          <cell r="E541" t="str">
            <v>Fighting</v>
          </cell>
        </row>
        <row r="542">
          <cell r="B542" t="str">
            <v>Emboar</v>
          </cell>
          <cell r="D542" t="str">
            <v>Fire</v>
          </cell>
          <cell r="E542" t="str">
            <v>Fighting</v>
          </cell>
        </row>
        <row r="543">
          <cell r="B543" t="str">
            <v>Oshawott</v>
          </cell>
          <cell r="D543" t="str">
            <v>Water</v>
          </cell>
          <cell r="E543" t="str">
            <v>Fighting</v>
          </cell>
        </row>
        <row r="544">
          <cell r="B544" t="str">
            <v>Dewott</v>
          </cell>
          <cell r="D544" t="str">
            <v>Water</v>
          </cell>
          <cell r="E544" t="str">
            <v>Fighting</v>
          </cell>
        </row>
        <row r="545">
          <cell r="B545" t="str">
            <v>Samurott</v>
          </cell>
          <cell r="D545" t="str">
            <v>Water</v>
          </cell>
          <cell r="E545" t="str">
            <v>Fighting</v>
          </cell>
        </row>
        <row r="546">
          <cell r="B546" t="str">
            <v>Patrat</v>
          </cell>
          <cell r="D546" t="str">
            <v>Normal</v>
          </cell>
          <cell r="E546" t="str">
            <v>Fighting</v>
          </cell>
        </row>
        <row r="547">
          <cell r="B547" t="str">
            <v>Watchog</v>
          </cell>
          <cell r="D547" t="str">
            <v>Normal</v>
          </cell>
          <cell r="E547" t="str">
            <v>Fighting</v>
          </cell>
        </row>
        <row r="548">
          <cell r="B548" t="str">
            <v>Lillipup</v>
          </cell>
          <cell r="D548" t="str">
            <v>Normal</v>
          </cell>
          <cell r="E548" t="str">
            <v>Fighting</v>
          </cell>
        </row>
        <row r="549">
          <cell r="B549" t="str">
            <v>Herdier</v>
          </cell>
          <cell r="D549" t="str">
            <v>Normal</v>
          </cell>
          <cell r="E549" t="str">
            <v>Fighting</v>
          </cell>
        </row>
        <row r="550">
          <cell r="B550" t="str">
            <v>Stoutland</v>
          </cell>
          <cell r="D550" t="str">
            <v>Normal</v>
          </cell>
          <cell r="E550" t="str">
            <v>Fighting</v>
          </cell>
        </row>
        <row r="551">
          <cell r="B551" t="str">
            <v>Purrloin</v>
          </cell>
          <cell r="D551" t="str">
            <v>Dark</v>
          </cell>
          <cell r="E551" t="str">
            <v>Fighting</v>
          </cell>
        </row>
        <row r="552">
          <cell r="B552" t="str">
            <v>Liepard</v>
          </cell>
          <cell r="D552" t="str">
            <v>Dark</v>
          </cell>
          <cell r="E552" t="str">
            <v>Fighting</v>
          </cell>
        </row>
        <row r="553">
          <cell r="B553" t="str">
            <v>Pansage</v>
          </cell>
          <cell r="D553" t="str">
            <v>Grass</v>
          </cell>
          <cell r="E553" t="str">
            <v>Fighting</v>
          </cell>
        </row>
        <row r="554">
          <cell r="B554" t="str">
            <v>Simisage</v>
          </cell>
          <cell r="D554" t="str">
            <v>Grass</v>
          </cell>
          <cell r="E554" t="str">
            <v>Fighting</v>
          </cell>
        </row>
        <row r="555">
          <cell r="B555" t="str">
            <v>Pansear</v>
          </cell>
          <cell r="D555" t="str">
            <v>Fire</v>
          </cell>
          <cell r="E555" t="str">
            <v>Fighting</v>
          </cell>
        </row>
        <row r="556">
          <cell r="B556" t="str">
            <v>Simisear</v>
          </cell>
          <cell r="D556" t="str">
            <v>Fire</v>
          </cell>
          <cell r="E556" t="str">
            <v>Fighting</v>
          </cell>
        </row>
        <row r="557">
          <cell r="B557" t="str">
            <v>Panpour</v>
          </cell>
          <cell r="D557" t="str">
            <v>Water</v>
          </cell>
          <cell r="E557" t="str">
            <v>Fighting</v>
          </cell>
        </row>
        <row r="558">
          <cell r="B558" t="str">
            <v>Simipour</v>
          </cell>
          <cell r="D558" t="str">
            <v>Water</v>
          </cell>
          <cell r="E558" t="str">
            <v>Fighting</v>
          </cell>
        </row>
        <row r="559">
          <cell r="B559" t="str">
            <v>Munna</v>
          </cell>
          <cell r="D559" t="str">
            <v>Psychic</v>
          </cell>
          <cell r="E559" t="str">
            <v>Fighting</v>
          </cell>
        </row>
        <row r="560">
          <cell r="B560" t="str">
            <v>Musharna</v>
          </cell>
          <cell r="D560" t="str">
            <v>Psychic</v>
          </cell>
          <cell r="E560" t="str">
            <v>Fighting</v>
          </cell>
        </row>
        <row r="561">
          <cell r="B561" t="str">
            <v>Pidove</v>
          </cell>
          <cell r="D561" t="str">
            <v>Normal</v>
          </cell>
          <cell r="E561" t="str">
            <v>Flying</v>
          </cell>
        </row>
        <row r="562">
          <cell r="B562" t="str">
            <v>Tranquill</v>
          </cell>
          <cell r="D562" t="str">
            <v>Normal</v>
          </cell>
          <cell r="E562" t="str">
            <v>Flying</v>
          </cell>
        </row>
        <row r="563">
          <cell r="B563" t="str">
            <v>Unfezant</v>
          </cell>
          <cell r="D563" t="str">
            <v>Normal</v>
          </cell>
          <cell r="E563" t="str">
            <v>Flying</v>
          </cell>
        </row>
        <row r="564">
          <cell r="B564" t="str">
            <v>Blitzle</v>
          </cell>
          <cell r="D564" t="str">
            <v>Electric</v>
          </cell>
          <cell r="E564" t="str">
            <v>Flying</v>
          </cell>
        </row>
        <row r="565">
          <cell r="B565" t="str">
            <v>Zebstrika</v>
          </cell>
          <cell r="D565" t="str">
            <v>Electric</v>
          </cell>
          <cell r="E565" t="str">
            <v>Flying</v>
          </cell>
        </row>
        <row r="566">
          <cell r="B566" t="str">
            <v>Roggenrola</v>
          </cell>
          <cell r="D566" t="str">
            <v>Rock</v>
          </cell>
          <cell r="E566" t="str">
            <v>Flying</v>
          </cell>
        </row>
        <row r="567">
          <cell r="B567" t="str">
            <v>Boldore</v>
          </cell>
          <cell r="D567" t="str">
            <v>Rock</v>
          </cell>
          <cell r="E567" t="str">
            <v>Flying</v>
          </cell>
        </row>
        <row r="568">
          <cell r="B568" t="str">
            <v>Gigalith</v>
          </cell>
          <cell r="D568" t="str">
            <v>Rock</v>
          </cell>
          <cell r="E568" t="str">
            <v>Flying</v>
          </cell>
        </row>
        <row r="569">
          <cell r="B569" t="str">
            <v>Woobat</v>
          </cell>
          <cell r="D569" t="str">
            <v>Psychic</v>
          </cell>
          <cell r="E569" t="str">
            <v>Flying</v>
          </cell>
        </row>
        <row r="570">
          <cell r="B570" t="str">
            <v>Swoobat</v>
          </cell>
          <cell r="D570" t="str">
            <v>Psychic</v>
          </cell>
          <cell r="E570" t="str">
            <v>Flying</v>
          </cell>
        </row>
        <row r="571">
          <cell r="B571" t="str">
            <v>Drilbur</v>
          </cell>
          <cell r="D571" t="str">
            <v>Ground</v>
          </cell>
          <cell r="E571" t="str">
            <v>Flying</v>
          </cell>
        </row>
        <row r="572">
          <cell r="B572" t="str">
            <v>Excadrill</v>
          </cell>
          <cell r="D572" t="str">
            <v>Ground</v>
          </cell>
          <cell r="E572" t="str">
            <v>Steel</v>
          </cell>
        </row>
        <row r="573">
          <cell r="B573" t="str">
            <v>Audino</v>
          </cell>
          <cell r="D573" t="str">
            <v>Normal</v>
          </cell>
          <cell r="E573" t="str">
            <v>Steel</v>
          </cell>
        </row>
        <row r="574">
          <cell r="B574" t="str">
            <v>Timburr</v>
          </cell>
          <cell r="D574" t="str">
            <v>Fighting</v>
          </cell>
          <cell r="E574" t="str">
            <v>Steel</v>
          </cell>
        </row>
        <row r="575">
          <cell r="B575" t="str">
            <v>Gurdurr</v>
          </cell>
          <cell r="D575" t="str">
            <v>Fighting</v>
          </cell>
          <cell r="E575" t="str">
            <v>Steel</v>
          </cell>
        </row>
        <row r="576">
          <cell r="B576" t="str">
            <v>Conkeldurr</v>
          </cell>
          <cell r="D576" t="str">
            <v>Fighting</v>
          </cell>
          <cell r="E576" t="str">
            <v>Steel</v>
          </cell>
        </row>
        <row r="577">
          <cell r="B577" t="str">
            <v>Tympole</v>
          </cell>
          <cell r="D577" t="str">
            <v>Water</v>
          </cell>
          <cell r="E577" t="str">
            <v>Steel</v>
          </cell>
        </row>
        <row r="578">
          <cell r="B578" t="str">
            <v>Palpitoad</v>
          </cell>
          <cell r="D578" t="str">
            <v>Water</v>
          </cell>
          <cell r="E578" t="str">
            <v>Ground</v>
          </cell>
        </row>
        <row r="579">
          <cell r="B579" t="str">
            <v>Seismitoad</v>
          </cell>
          <cell r="D579" t="str">
            <v>Water</v>
          </cell>
          <cell r="E579" t="str">
            <v>Ground</v>
          </cell>
        </row>
        <row r="580">
          <cell r="B580" t="str">
            <v>Throh</v>
          </cell>
          <cell r="D580" t="str">
            <v>Fighting</v>
          </cell>
          <cell r="E580" t="str">
            <v>Ground</v>
          </cell>
        </row>
        <row r="581">
          <cell r="B581" t="str">
            <v>Sawk</v>
          </cell>
          <cell r="D581" t="str">
            <v>Fighting</v>
          </cell>
          <cell r="E581" t="str">
            <v>Ground</v>
          </cell>
        </row>
        <row r="582">
          <cell r="B582" t="str">
            <v>Sewaddle</v>
          </cell>
          <cell r="D582" t="str">
            <v>Bug</v>
          </cell>
          <cell r="E582" t="str">
            <v>Grass</v>
          </cell>
        </row>
        <row r="583">
          <cell r="B583" t="str">
            <v>Swadloon</v>
          </cell>
          <cell r="D583" t="str">
            <v>Bug</v>
          </cell>
          <cell r="E583" t="str">
            <v>Grass</v>
          </cell>
        </row>
        <row r="584">
          <cell r="B584" t="str">
            <v>Leavanny</v>
          </cell>
          <cell r="D584" t="str">
            <v>Bug</v>
          </cell>
          <cell r="E584" t="str">
            <v>Grass</v>
          </cell>
        </row>
        <row r="585">
          <cell r="B585" t="str">
            <v>Venipede</v>
          </cell>
          <cell r="D585" t="str">
            <v>Bug</v>
          </cell>
          <cell r="E585" t="str">
            <v>Poison</v>
          </cell>
        </row>
        <row r="586">
          <cell r="B586" t="str">
            <v>Whirlipede</v>
          </cell>
          <cell r="D586" t="str">
            <v>Bug</v>
          </cell>
          <cell r="E586" t="str">
            <v>Poison</v>
          </cell>
        </row>
        <row r="587">
          <cell r="B587" t="str">
            <v>Scolipede</v>
          </cell>
          <cell r="D587" t="str">
            <v>Bug</v>
          </cell>
          <cell r="E587" t="str">
            <v>Poison</v>
          </cell>
        </row>
        <row r="588">
          <cell r="B588" t="str">
            <v>Cottonee</v>
          </cell>
          <cell r="D588" t="str">
            <v>Grass</v>
          </cell>
          <cell r="E588" t="str">
            <v>Fairy</v>
          </cell>
        </row>
        <row r="589">
          <cell r="B589" t="str">
            <v>Whimsicott</v>
          </cell>
          <cell r="D589" t="str">
            <v>Grass</v>
          </cell>
          <cell r="E589" t="str">
            <v>Fairy</v>
          </cell>
        </row>
        <row r="590">
          <cell r="B590" t="str">
            <v>Petilil</v>
          </cell>
          <cell r="D590" t="str">
            <v>Grass</v>
          </cell>
          <cell r="E590" t="str">
            <v>Fairy</v>
          </cell>
        </row>
        <row r="591">
          <cell r="B591" t="str">
            <v>Lilligant</v>
          </cell>
          <cell r="D591" t="str">
            <v>Grass</v>
          </cell>
          <cell r="E591" t="str">
            <v>Fairy</v>
          </cell>
        </row>
        <row r="592">
          <cell r="B592" t="str">
            <v>Basculin</v>
          </cell>
          <cell r="D592" t="str">
            <v>Water</v>
          </cell>
          <cell r="E592" t="str">
            <v>Fairy</v>
          </cell>
        </row>
        <row r="593">
          <cell r="B593" t="str">
            <v>Basculin</v>
          </cell>
          <cell r="D593" t="str">
            <v>Water</v>
          </cell>
          <cell r="E593" t="str">
            <v>Fairy</v>
          </cell>
        </row>
        <row r="594">
          <cell r="B594" t="str">
            <v>Sandile</v>
          </cell>
          <cell r="D594" t="str">
            <v>Ground</v>
          </cell>
          <cell r="E594" t="str">
            <v>Dark</v>
          </cell>
        </row>
        <row r="595">
          <cell r="B595" t="str">
            <v>Krokorok</v>
          </cell>
          <cell r="D595" t="str">
            <v>Ground</v>
          </cell>
          <cell r="E595" t="str">
            <v>Dark</v>
          </cell>
        </row>
        <row r="596">
          <cell r="B596" t="str">
            <v>Krookodile</v>
          </cell>
          <cell r="D596" t="str">
            <v>Ground</v>
          </cell>
          <cell r="E596" t="str">
            <v>Dark</v>
          </cell>
        </row>
        <row r="597">
          <cell r="B597" t="str">
            <v>Darumaka</v>
          </cell>
          <cell r="D597" t="str">
            <v>Fire</v>
          </cell>
          <cell r="E597" t="str">
            <v>Dark</v>
          </cell>
        </row>
        <row r="598">
          <cell r="B598" t="str">
            <v>Darumaka</v>
          </cell>
          <cell r="D598" t="str">
            <v>Ice</v>
          </cell>
          <cell r="E598" t="str">
            <v>Dark</v>
          </cell>
        </row>
        <row r="599">
          <cell r="B599" t="str">
            <v>Darmanitan</v>
          </cell>
          <cell r="D599" t="str">
            <v>Fire</v>
          </cell>
          <cell r="E599" t="str">
            <v>Dark</v>
          </cell>
        </row>
        <row r="600">
          <cell r="B600" t="str">
            <v>Darmanitan</v>
          </cell>
          <cell r="D600" t="str">
            <v>Ice</v>
          </cell>
          <cell r="E600" t="str">
            <v>Dark</v>
          </cell>
        </row>
        <row r="601">
          <cell r="B601" t="str">
            <v>Maractus</v>
          </cell>
          <cell r="D601" t="str">
            <v>Grass</v>
          </cell>
          <cell r="E601" t="str">
            <v>Dark</v>
          </cell>
        </row>
        <row r="602">
          <cell r="B602" t="str">
            <v>Dwebble</v>
          </cell>
          <cell r="D602" t="str">
            <v>Bug</v>
          </cell>
          <cell r="E602" t="str">
            <v>Rock</v>
          </cell>
        </row>
        <row r="603">
          <cell r="B603" t="str">
            <v>Crustle</v>
          </cell>
          <cell r="D603" t="str">
            <v>Bug</v>
          </cell>
          <cell r="E603" t="str">
            <v>Rock</v>
          </cell>
        </row>
        <row r="604">
          <cell r="B604" t="str">
            <v>Scraggy</v>
          </cell>
          <cell r="D604" t="str">
            <v>Dark</v>
          </cell>
          <cell r="E604" t="str">
            <v>Fighting</v>
          </cell>
        </row>
        <row r="605">
          <cell r="B605" t="str">
            <v>Scrafty</v>
          </cell>
          <cell r="D605" t="str">
            <v>Dark</v>
          </cell>
          <cell r="E605" t="str">
            <v>Fighting</v>
          </cell>
        </row>
        <row r="606">
          <cell r="B606" t="str">
            <v>Sigilyph</v>
          </cell>
          <cell r="D606" t="str">
            <v>Psychic</v>
          </cell>
          <cell r="E606" t="str">
            <v>Flying</v>
          </cell>
        </row>
        <row r="607">
          <cell r="B607" t="str">
            <v>Yamask</v>
          </cell>
          <cell r="D607" t="str">
            <v>Ghost</v>
          </cell>
          <cell r="E607" t="str">
            <v>Flying</v>
          </cell>
        </row>
        <row r="608">
          <cell r="B608" t="str">
            <v>Yamask</v>
          </cell>
          <cell r="D608" t="str">
            <v>Ground</v>
          </cell>
          <cell r="E608" t="str">
            <v>Ghost</v>
          </cell>
        </row>
        <row r="609">
          <cell r="B609" t="str">
            <v>Cofagrigus</v>
          </cell>
          <cell r="D609" t="str">
            <v>Ghost</v>
          </cell>
          <cell r="E609" t="str">
            <v>Ghost</v>
          </cell>
        </row>
        <row r="610">
          <cell r="B610" t="str">
            <v>Tirtouga</v>
          </cell>
          <cell r="D610" t="str">
            <v>Water</v>
          </cell>
          <cell r="E610" t="str">
            <v>Rock</v>
          </cell>
        </row>
        <row r="611">
          <cell r="B611" t="str">
            <v>Carracosta</v>
          </cell>
          <cell r="D611" t="str">
            <v>Water</v>
          </cell>
          <cell r="E611" t="str">
            <v>Rock</v>
          </cell>
        </row>
        <row r="612">
          <cell r="B612" t="str">
            <v>Archen</v>
          </cell>
          <cell r="D612" t="str">
            <v>Rock</v>
          </cell>
          <cell r="E612" t="str">
            <v>Flying</v>
          </cell>
        </row>
        <row r="613">
          <cell r="B613" t="str">
            <v>Archeops</v>
          </cell>
          <cell r="D613" t="str">
            <v>Rock</v>
          </cell>
          <cell r="E613" t="str">
            <v>Flying</v>
          </cell>
        </row>
        <row r="614">
          <cell r="B614" t="str">
            <v>Trubbish</v>
          </cell>
          <cell r="D614" t="str">
            <v>Poison</v>
          </cell>
          <cell r="E614" t="str">
            <v>Flying</v>
          </cell>
        </row>
        <row r="615">
          <cell r="B615" t="str">
            <v>Garbodor</v>
          </cell>
          <cell r="D615" t="str">
            <v>Poison</v>
          </cell>
          <cell r="E615" t="str">
            <v>Flying</v>
          </cell>
        </row>
        <row r="616">
          <cell r="B616" t="str">
            <v>Minccino</v>
          </cell>
          <cell r="D616" t="str">
            <v>Normal</v>
          </cell>
          <cell r="E616" t="str">
            <v>Flying</v>
          </cell>
        </row>
        <row r="617">
          <cell r="B617" t="str">
            <v>Cinccino</v>
          </cell>
          <cell r="D617" t="str">
            <v>Normal</v>
          </cell>
          <cell r="E617" t="str">
            <v>Flying</v>
          </cell>
        </row>
        <row r="618">
          <cell r="B618" t="str">
            <v>Gothita</v>
          </cell>
          <cell r="D618" t="str">
            <v>Psychic</v>
          </cell>
          <cell r="E618" t="str">
            <v>Flying</v>
          </cell>
        </row>
        <row r="619">
          <cell r="B619" t="str">
            <v>Gothorita</v>
          </cell>
          <cell r="D619" t="str">
            <v>Psychic</v>
          </cell>
          <cell r="E619" t="str">
            <v>Flying</v>
          </cell>
        </row>
        <row r="620">
          <cell r="B620" t="str">
            <v>Gothitelle</v>
          </cell>
          <cell r="D620" t="str">
            <v>Psychic</v>
          </cell>
          <cell r="E620" t="str">
            <v>Flying</v>
          </cell>
        </row>
        <row r="621">
          <cell r="B621" t="str">
            <v>Solosis</v>
          </cell>
          <cell r="D621" t="str">
            <v>Psychic</v>
          </cell>
          <cell r="E621" t="str">
            <v>Flying</v>
          </cell>
        </row>
        <row r="622">
          <cell r="B622" t="str">
            <v>Duosion</v>
          </cell>
          <cell r="D622" t="str">
            <v>Psychic</v>
          </cell>
          <cell r="E622" t="str">
            <v>Flying</v>
          </cell>
        </row>
        <row r="623">
          <cell r="B623" t="str">
            <v>Reuniclus</v>
          </cell>
          <cell r="D623" t="str">
            <v>Psychic</v>
          </cell>
          <cell r="E623" t="str">
            <v>Flying</v>
          </cell>
        </row>
        <row r="624">
          <cell r="B624" t="str">
            <v>Ducklett</v>
          </cell>
          <cell r="D624" t="str">
            <v>Water</v>
          </cell>
          <cell r="E624" t="str">
            <v>Flying</v>
          </cell>
        </row>
        <row r="625">
          <cell r="B625" t="str">
            <v>Swanna</v>
          </cell>
          <cell r="D625" t="str">
            <v>Water</v>
          </cell>
          <cell r="E625" t="str">
            <v>Flying</v>
          </cell>
        </row>
        <row r="626">
          <cell r="B626" t="str">
            <v>Vanillite</v>
          </cell>
          <cell r="D626" t="str">
            <v>Ice</v>
          </cell>
          <cell r="E626" t="str">
            <v>Flying</v>
          </cell>
        </row>
        <row r="627">
          <cell r="B627" t="str">
            <v>Vanillish</v>
          </cell>
          <cell r="D627" t="str">
            <v>Ice</v>
          </cell>
          <cell r="E627" t="str">
            <v>Flying</v>
          </cell>
        </row>
        <row r="628">
          <cell r="B628" t="str">
            <v>Vanilluxe</v>
          </cell>
          <cell r="D628" t="str">
            <v>Ice</v>
          </cell>
          <cell r="E628" t="str">
            <v>Flying</v>
          </cell>
        </row>
        <row r="629">
          <cell r="B629" t="str">
            <v>Deerling</v>
          </cell>
          <cell r="D629" t="str">
            <v>Normal</v>
          </cell>
          <cell r="E629" t="str">
            <v>Grass</v>
          </cell>
        </row>
        <row r="630">
          <cell r="B630" t="str">
            <v>Deerling</v>
          </cell>
          <cell r="D630" t="str">
            <v>Normal</v>
          </cell>
          <cell r="E630" t="str">
            <v>Grass</v>
          </cell>
        </row>
        <row r="631">
          <cell r="B631" t="str">
            <v>Deerling</v>
          </cell>
          <cell r="D631" t="str">
            <v>Normal</v>
          </cell>
          <cell r="E631" t="str">
            <v>Grass</v>
          </cell>
        </row>
        <row r="632">
          <cell r="B632" t="str">
            <v>Deerling</v>
          </cell>
          <cell r="D632" t="str">
            <v>Normal</v>
          </cell>
          <cell r="E632" t="str">
            <v>Grass</v>
          </cell>
        </row>
        <row r="633">
          <cell r="B633" t="str">
            <v>Sawsbuck</v>
          </cell>
          <cell r="D633" t="str">
            <v>Normal</v>
          </cell>
          <cell r="E633" t="str">
            <v>Grass</v>
          </cell>
        </row>
        <row r="634">
          <cell r="B634" t="str">
            <v>Sawsbuck</v>
          </cell>
          <cell r="D634" t="str">
            <v>Normal</v>
          </cell>
          <cell r="E634" t="str">
            <v>Grass</v>
          </cell>
        </row>
        <row r="635">
          <cell r="B635" t="str">
            <v>Sawsbuck</v>
          </cell>
          <cell r="D635" t="str">
            <v>Normal</v>
          </cell>
          <cell r="E635" t="str">
            <v>Grass</v>
          </cell>
        </row>
        <row r="636">
          <cell r="B636" t="str">
            <v>Sawsbuck</v>
          </cell>
          <cell r="D636" t="str">
            <v>Normal</v>
          </cell>
          <cell r="E636" t="str">
            <v>Grass</v>
          </cell>
        </row>
        <row r="637">
          <cell r="B637" t="str">
            <v>Emolga</v>
          </cell>
          <cell r="D637" t="str">
            <v>Electric</v>
          </cell>
          <cell r="E637" t="str">
            <v>Flying</v>
          </cell>
        </row>
        <row r="638">
          <cell r="B638" t="str">
            <v>Karrablast</v>
          </cell>
          <cell r="D638" t="str">
            <v>Bug</v>
          </cell>
          <cell r="E638" t="str">
            <v>Flying</v>
          </cell>
        </row>
        <row r="639">
          <cell r="B639" t="str">
            <v>Escavalier</v>
          </cell>
          <cell r="D639" t="str">
            <v>Bug</v>
          </cell>
          <cell r="E639" t="str">
            <v>Steel</v>
          </cell>
        </row>
        <row r="640">
          <cell r="B640" t="str">
            <v>Foongus</v>
          </cell>
          <cell r="D640" t="str">
            <v>Grass</v>
          </cell>
          <cell r="E640" t="str">
            <v>Poison</v>
          </cell>
        </row>
        <row r="641">
          <cell r="B641" t="str">
            <v>Amoonguss</v>
          </cell>
          <cell r="D641" t="str">
            <v>Grass</v>
          </cell>
          <cell r="E641" t="str">
            <v>Poison</v>
          </cell>
        </row>
        <row r="642">
          <cell r="B642" t="str">
            <v>Frillish</v>
          </cell>
          <cell r="D642" t="str">
            <v>Water</v>
          </cell>
          <cell r="E642" t="str">
            <v>Ghost</v>
          </cell>
        </row>
        <row r="643">
          <cell r="B643" t="str">
            <v>Frillish</v>
          </cell>
          <cell r="D643" t="str">
            <v>Water</v>
          </cell>
          <cell r="E643" t="str">
            <v>Ghost</v>
          </cell>
        </row>
        <row r="644">
          <cell r="B644" t="str">
            <v>Jellicent</v>
          </cell>
          <cell r="D644" t="str">
            <v>Water</v>
          </cell>
          <cell r="E644" t="str">
            <v>Ghost</v>
          </cell>
        </row>
        <row r="645">
          <cell r="B645" t="str">
            <v>Jellicent</v>
          </cell>
          <cell r="D645" t="str">
            <v>Water</v>
          </cell>
          <cell r="E645" t="str">
            <v>Ghost</v>
          </cell>
        </row>
        <row r="646">
          <cell r="B646" t="str">
            <v>Alomomola</v>
          </cell>
          <cell r="D646" t="str">
            <v>Water</v>
          </cell>
          <cell r="E646" t="str">
            <v>Ghost</v>
          </cell>
        </row>
        <row r="647">
          <cell r="B647" t="str">
            <v>Joltik</v>
          </cell>
          <cell r="D647" t="str">
            <v>Bug</v>
          </cell>
          <cell r="E647" t="str">
            <v>Electric</v>
          </cell>
        </row>
        <row r="648">
          <cell r="B648" t="str">
            <v>Galvantula</v>
          </cell>
          <cell r="D648" t="str">
            <v>Bug</v>
          </cell>
          <cell r="E648" t="str">
            <v>Electric</v>
          </cell>
        </row>
        <row r="649">
          <cell r="B649" t="str">
            <v>Ferroseed</v>
          </cell>
          <cell r="D649" t="str">
            <v>Grass</v>
          </cell>
          <cell r="E649" t="str">
            <v>Steel</v>
          </cell>
        </row>
        <row r="650">
          <cell r="B650" t="str">
            <v>Ferrothorn</v>
          </cell>
          <cell r="D650" t="str">
            <v>Grass</v>
          </cell>
          <cell r="E650" t="str">
            <v>Steel</v>
          </cell>
        </row>
        <row r="651">
          <cell r="B651" t="str">
            <v>Klink</v>
          </cell>
          <cell r="D651" t="str">
            <v>Steel</v>
          </cell>
          <cell r="E651" t="str">
            <v>Steel</v>
          </cell>
        </row>
        <row r="652">
          <cell r="B652" t="str">
            <v>Klang</v>
          </cell>
          <cell r="D652" t="str">
            <v>Steel</v>
          </cell>
          <cell r="E652" t="str">
            <v>Steel</v>
          </cell>
        </row>
        <row r="653">
          <cell r="B653" t="str">
            <v>Klinklang</v>
          </cell>
          <cell r="D653" t="str">
            <v>Steel</v>
          </cell>
          <cell r="E653" t="str">
            <v>Steel</v>
          </cell>
        </row>
        <row r="654">
          <cell r="B654" t="str">
            <v>Tynamo</v>
          </cell>
          <cell r="D654" t="str">
            <v>Electric</v>
          </cell>
          <cell r="E654" t="str">
            <v>Steel</v>
          </cell>
        </row>
        <row r="655">
          <cell r="B655" t="str">
            <v>Eelektrik</v>
          </cell>
          <cell r="D655" t="str">
            <v>Electric</v>
          </cell>
          <cell r="E655" t="str">
            <v>Steel</v>
          </cell>
        </row>
        <row r="656">
          <cell r="B656" t="str">
            <v>Eelektross</v>
          </cell>
          <cell r="D656" t="str">
            <v>Electric</v>
          </cell>
          <cell r="E656" t="str">
            <v>Steel</v>
          </cell>
        </row>
        <row r="657">
          <cell r="B657" t="str">
            <v>Elgyem</v>
          </cell>
          <cell r="D657" t="str">
            <v>Psychic</v>
          </cell>
          <cell r="E657" t="str">
            <v>Steel</v>
          </cell>
        </row>
        <row r="658">
          <cell r="B658" t="str">
            <v>Beheeyem</v>
          </cell>
          <cell r="D658" t="str">
            <v>Psychic</v>
          </cell>
          <cell r="E658" t="str">
            <v>Steel</v>
          </cell>
        </row>
        <row r="659">
          <cell r="B659" t="str">
            <v>Litwick</v>
          </cell>
          <cell r="D659" t="str">
            <v>Ghost</v>
          </cell>
          <cell r="E659" t="str">
            <v>Fire</v>
          </cell>
        </row>
        <row r="660">
          <cell r="B660" t="str">
            <v>Lampent</v>
          </cell>
          <cell r="D660" t="str">
            <v>Ghost</v>
          </cell>
          <cell r="E660" t="str">
            <v>Fire</v>
          </cell>
        </row>
        <row r="661">
          <cell r="B661" t="str">
            <v>Chandelure</v>
          </cell>
          <cell r="D661" t="str">
            <v>Ghost</v>
          </cell>
          <cell r="E661" t="str">
            <v>Fire</v>
          </cell>
        </row>
        <row r="662">
          <cell r="B662" t="str">
            <v>Axew</v>
          </cell>
          <cell r="D662" t="str">
            <v>Dragon</v>
          </cell>
          <cell r="E662" t="str">
            <v>Fire</v>
          </cell>
        </row>
        <row r="663">
          <cell r="B663" t="str">
            <v>Fraxure</v>
          </cell>
          <cell r="D663" t="str">
            <v>Dragon</v>
          </cell>
          <cell r="E663" t="str">
            <v>Fire</v>
          </cell>
        </row>
        <row r="664">
          <cell r="B664" t="str">
            <v>Haxorus</v>
          </cell>
          <cell r="D664" t="str">
            <v>Dragon</v>
          </cell>
          <cell r="E664" t="str">
            <v>Fire</v>
          </cell>
        </row>
        <row r="665">
          <cell r="B665" t="str">
            <v>Cubchoo</v>
          </cell>
          <cell r="D665" t="str">
            <v>Ice</v>
          </cell>
          <cell r="E665" t="str">
            <v>Fire</v>
          </cell>
        </row>
        <row r="666">
          <cell r="B666" t="str">
            <v>Beartic</v>
          </cell>
          <cell r="D666" t="str">
            <v>Ice</v>
          </cell>
          <cell r="E666" t="str">
            <v>Fire</v>
          </cell>
        </row>
        <row r="667">
          <cell r="B667" t="str">
            <v>Cryogonal</v>
          </cell>
          <cell r="D667" t="str">
            <v>Ice</v>
          </cell>
          <cell r="E667" t="str">
            <v>Fire</v>
          </cell>
        </row>
        <row r="668">
          <cell r="B668" t="str">
            <v>Shelmet</v>
          </cell>
          <cell r="D668" t="str">
            <v>Bug</v>
          </cell>
          <cell r="E668" t="str">
            <v>Fire</v>
          </cell>
        </row>
        <row r="669">
          <cell r="B669" t="str">
            <v>Accelgor</v>
          </cell>
          <cell r="D669" t="str">
            <v>Bug</v>
          </cell>
          <cell r="E669" t="str">
            <v>Fire</v>
          </cell>
        </row>
        <row r="670">
          <cell r="B670" t="str">
            <v>Stunfisk</v>
          </cell>
          <cell r="D670" t="str">
            <v>Ground</v>
          </cell>
          <cell r="E670" t="str">
            <v>Electric</v>
          </cell>
        </row>
        <row r="671">
          <cell r="B671" t="str">
            <v>Stunfisk</v>
          </cell>
          <cell r="D671" t="str">
            <v>Ground</v>
          </cell>
          <cell r="E671" t="str">
            <v>Steel</v>
          </cell>
        </row>
        <row r="672">
          <cell r="B672" t="str">
            <v>Mienfoo</v>
          </cell>
          <cell r="D672" t="str">
            <v>Fighting</v>
          </cell>
          <cell r="E672" t="str">
            <v>Steel</v>
          </cell>
        </row>
        <row r="673">
          <cell r="B673" t="str">
            <v>Mienshao</v>
          </cell>
          <cell r="D673" t="str">
            <v>Fighting</v>
          </cell>
          <cell r="E673" t="str">
            <v>Steel</v>
          </cell>
        </row>
        <row r="674">
          <cell r="B674" t="str">
            <v>Golett</v>
          </cell>
          <cell r="D674" t="str">
            <v>Ground</v>
          </cell>
          <cell r="E674" t="str">
            <v>Ghost</v>
          </cell>
        </row>
        <row r="675">
          <cell r="B675" t="str">
            <v>Golurk</v>
          </cell>
          <cell r="D675" t="str">
            <v>Ground</v>
          </cell>
          <cell r="E675" t="str">
            <v>Ghost</v>
          </cell>
        </row>
        <row r="676">
          <cell r="B676" t="str">
            <v>Pawniard</v>
          </cell>
          <cell r="D676" t="str">
            <v>Dark</v>
          </cell>
          <cell r="E676" t="str">
            <v>Steel</v>
          </cell>
        </row>
        <row r="677">
          <cell r="B677" t="str">
            <v>Bisharp</v>
          </cell>
          <cell r="D677" t="str">
            <v>Dark</v>
          </cell>
          <cell r="E677" t="str">
            <v>Steel</v>
          </cell>
        </row>
        <row r="678">
          <cell r="B678" t="str">
            <v>Bouffalant</v>
          </cell>
          <cell r="D678" t="str">
            <v>Normal</v>
          </cell>
          <cell r="E678" t="str">
            <v>Steel</v>
          </cell>
        </row>
        <row r="679">
          <cell r="B679" t="str">
            <v>Rufflet</v>
          </cell>
          <cell r="D679" t="str">
            <v>Normal</v>
          </cell>
          <cell r="E679" t="str">
            <v>Flying</v>
          </cell>
        </row>
        <row r="680">
          <cell r="B680" t="str">
            <v>Braviary</v>
          </cell>
          <cell r="D680" t="str">
            <v>Normal</v>
          </cell>
          <cell r="E680" t="str">
            <v>Flying</v>
          </cell>
        </row>
        <row r="681">
          <cell r="B681" t="str">
            <v>Vullaby</v>
          </cell>
          <cell r="D681" t="str">
            <v>Dark</v>
          </cell>
          <cell r="E681" t="str">
            <v>Flying</v>
          </cell>
        </row>
        <row r="682">
          <cell r="B682" t="str">
            <v>Mandibuzz</v>
          </cell>
          <cell r="D682" t="str">
            <v>Dark</v>
          </cell>
          <cell r="E682" t="str">
            <v>Flying</v>
          </cell>
        </row>
        <row r="683">
          <cell r="B683" t="str">
            <v>Heatmor</v>
          </cell>
          <cell r="D683" t="str">
            <v>Fire</v>
          </cell>
          <cell r="E683" t="str">
            <v>Flying</v>
          </cell>
        </row>
        <row r="684">
          <cell r="B684" t="str">
            <v>Durant</v>
          </cell>
          <cell r="D684" t="str">
            <v>Bug</v>
          </cell>
          <cell r="E684" t="str">
            <v>Steel</v>
          </cell>
        </row>
        <row r="685">
          <cell r="B685" t="str">
            <v>Deino</v>
          </cell>
          <cell r="D685" t="str">
            <v>Dark</v>
          </cell>
          <cell r="E685" t="str">
            <v>Dragon</v>
          </cell>
        </row>
        <row r="686">
          <cell r="B686" t="str">
            <v>Zweilous</v>
          </cell>
          <cell r="D686" t="str">
            <v>Dark</v>
          </cell>
          <cell r="E686" t="str">
            <v>Dragon</v>
          </cell>
        </row>
        <row r="687">
          <cell r="B687" t="str">
            <v>Hydreigon</v>
          </cell>
          <cell r="D687" t="str">
            <v>Dark</v>
          </cell>
          <cell r="E687" t="str">
            <v>Dragon</v>
          </cell>
        </row>
        <row r="688">
          <cell r="B688" t="str">
            <v>Cobalion</v>
          </cell>
          <cell r="D688" t="str">
            <v>Steel</v>
          </cell>
          <cell r="E688" t="str">
            <v>Fighting</v>
          </cell>
        </row>
        <row r="689">
          <cell r="B689" t="str">
            <v>Terrakion</v>
          </cell>
          <cell r="D689" t="str">
            <v>Rock</v>
          </cell>
          <cell r="E689" t="str">
            <v>Fighting</v>
          </cell>
        </row>
        <row r="690">
          <cell r="B690" t="str">
            <v>Virizion</v>
          </cell>
          <cell r="D690" t="str">
            <v>Grass</v>
          </cell>
          <cell r="E690" t="str">
            <v>Fighting</v>
          </cell>
        </row>
        <row r="691">
          <cell r="B691" t="str">
            <v>Tornadus</v>
          </cell>
          <cell r="D691" t="str">
            <v>Flying</v>
          </cell>
          <cell r="E691" t="str">
            <v>Fighting</v>
          </cell>
        </row>
        <row r="692">
          <cell r="B692" t="str">
            <v>Tornadus</v>
          </cell>
          <cell r="D692" t="str">
            <v>Flying</v>
          </cell>
          <cell r="E692" t="str">
            <v>Fighting</v>
          </cell>
        </row>
        <row r="693">
          <cell r="B693" t="str">
            <v>Thundurus</v>
          </cell>
          <cell r="D693" t="str">
            <v>Electric</v>
          </cell>
          <cell r="E693" t="str">
            <v>Flying</v>
          </cell>
        </row>
        <row r="694">
          <cell r="B694" t="str">
            <v>Thundurus</v>
          </cell>
          <cell r="D694" t="str">
            <v>Electric</v>
          </cell>
          <cell r="E694" t="str">
            <v>Flying</v>
          </cell>
        </row>
        <row r="695">
          <cell r="B695" t="str">
            <v>Reshiram</v>
          </cell>
          <cell r="D695" t="str">
            <v>Dragon</v>
          </cell>
          <cell r="E695" t="str">
            <v>Fire</v>
          </cell>
        </row>
        <row r="696">
          <cell r="B696" t="str">
            <v>Zekrom</v>
          </cell>
          <cell r="D696" t="str">
            <v>Dragon</v>
          </cell>
          <cell r="E696" t="str">
            <v>Electric</v>
          </cell>
        </row>
        <row r="697">
          <cell r="B697" t="str">
            <v>Landorus</v>
          </cell>
          <cell r="D697" t="str">
            <v>Ground</v>
          </cell>
          <cell r="E697" t="str">
            <v>Flying</v>
          </cell>
        </row>
        <row r="698">
          <cell r="B698" t="str">
            <v>Landorus</v>
          </cell>
          <cell r="D698" t="str">
            <v>Ground</v>
          </cell>
          <cell r="E698" t="str">
            <v>Flying</v>
          </cell>
        </row>
        <row r="699">
          <cell r="B699" t="str">
            <v>Kyurem</v>
          </cell>
          <cell r="D699" t="str">
            <v>Dragon</v>
          </cell>
          <cell r="E699" t="str">
            <v>Ice</v>
          </cell>
        </row>
        <row r="700">
          <cell r="B700" t="str">
            <v>Meloetta</v>
          </cell>
          <cell r="D700" t="str">
            <v>Normal</v>
          </cell>
          <cell r="E700" t="str">
            <v>Psychic</v>
          </cell>
        </row>
        <row r="701">
          <cell r="B701" t="str">
            <v>Genesect</v>
          </cell>
          <cell r="D701" t="str">
            <v>Bug</v>
          </cell>
          <cell r="E701" t="str">
            <v>Steel</v>
          </cell>
        </row>
        <row r="702">
          <cell r="B702" t="str">
            <v>Genesect</v>
          </cell>
          <cell r="D702" t="str">
            <v>Bug</v>
          </cell>
          <cell r="E702" t="str">
            <v>Steel</v>
          </cell>
        </row>
        <row r="703">
          <cell r="B703" t="str">
            <v>Chespin</v>
          </cell>
          <cell r="D703" t="str">
            <v>Grass</v>
          </cell>
          <cell r="E703" t="str">
            <v>Steel</v>
          </cell>
        </row>
        <row r="704">
          <cell r="B704" t="str">
            <v>Quilladin</v>
          </cell>
          <cell r="D704" t="str">
            <v>Grass</v>
          </cell>
          <cell r="E704" t="str">
            <v>Steel</v>
          </cell>
        </row>
        <row r="705">
          <cell r="B705" t="str">
            <v>Chesnaught</v>
          </cell>
          <cell r="D705" t="str">
            <v>Grass</v>
          </cell>
          <cell r="E705" t="str">
            <v>Fighting</v>
          </cell>
        </row>
        <row r="706">
          <cell r="B706" t="str">
            <v>Fennekin</v>
          </cell>
          <cell r="D706" t="str">
            <v>Fire</v>
          </cell>
          <cell r="E706" t="str">
            <v>Fighting</v>
          </cell>
        </row>
        <row r="707">
          <cell r="B707" t="str">
            <v>Braixen</v>
          </cell>
          <cell r="D707" t="str">
            <v>Fire</v>
          </cell>
          <cell r="E707" t="str">
            <v>Fighting</v>
          </cell>
        </row>
        <row r="708">
          <cell r="B708" t="str">
            <v>Delphox</v>
          </cell>
          <cell r="D708" t="str">
            <v>Fire</v>
          </cell>
          <cell r="E708" t="str">
            <v>Psychic</v>
          </cell>
        </row>
        <row r="709">
          <cell r="B709" t="str">
            <v>Froakie</v>
          </cell>
          <cell r="D709" t="str">
            <v>Water</v>
          </cell>
          <cell r="E709" t="str">
            <v>Psychic</v>
          </cell>
        </row>
        <row r="710">
          <cell r="B710" t="str">
            <v>Frogadier</v>
          </cell>
          <cell r="D710" t="str">
            <v>Water</v>
          </cell>
          <cell r="E710" t="str">
            <v>Psychic</v>
          </cell>
        </row>
        <row r="711">
          <cell r="B711" t="str">
            <v>Greninja</v>
          </cell>
          <cell r="D711" t="str">
            <v>Water</v>
          </cell>
          <cell r="E711" t="str">
            <v>Dark</v>
          </cell>
        </row>
        <row r="712">
          <cell r="B712" t="str">
            <v>Bunnelby</v>
          </cell>
          <cell r="D712" t="str">
            <v>Normal</v>
          </cell>
          <cell r="E712" t="str">
            <v>Dark</v>
          </cell>
        </row>
        <row r="713">
          <cell r="B713" t="str">
            <v>Diggersby</v>
          </cell>
          <cell r="D713" t="str">
            <v>Normal</v>
          </cell>
          <cell r="E713" t="str">
            <v>Ground</v>
          </cell>
        </row>
        <row r="714">
          <cell r="B714" t="str">
            <v>Fletchling</v>
          </cell>
          <cell r="D714" t="str">
            <v>Normal</v>
          </cell>
          <cell r="E714" t="str">
            <v>Flying</v>
          </cell>
        </row>
        <row r="715">
          <cell r="B715" t="str">
            <v>Fletchinder</v>
          </cell>
          <cell r="D715" t="str">
            <v>Fire</v>
          </cell>
          <cell r="E715" t="str">
            <v>Flying</v>
          </cell>
        </row>
        <row r="716">
          <cell r="B716" t="str">
            <v>Talonflame</v>
          </cell>
          <cell r="D716" t="str">
            <v>Fire</v>
          </cell>
          <cell r="E716" t="str">
            <v>Flying</v>
          </cell>
        </row>
        <row r="717">
          <cell r="B717" t="str">
            <v>Litleo</v>
          </cell>
          <cell r="D717" t="str">
            <v>Fire</v>
          </cell>
          <cell r="E717" t="str">
            <v>Normal</v>
          </cell>
        </row>
        <row r="718">
          <cell r="B718" t="str">
            <v>Pyroar</v>
          </cell>
          <cell r="D718" t="str">
            <v>Fire</v>
          </cell>
          <cell r="E718" t="str">
            <v>Normal</v>
          </cell>
        </row>
        <row r="719">
          <cell r="B719" t="str">
            <v>Pyroar</v>
          </cell>
          <cell r="D719" t="str">
            <v>Fire</v>
          </cell>
          <cell r="E719" t="str">
            <v>Normal</v>
          </cell>
        </row>
        <row r="720">
          <cell r="B720" t="str">
            <v>Pancham</v>
          </cell>
          <cell r="D720" t="str">
            <v>Fighting</v>
          </cell>
          <cell r="E720" t="str">
            <v>Normal</v>
          </cell>
        </row>
        <row r="721">
          <cell r="B721" t="str">
            <v>Pangoro</v>
          </cell>
          <cell r="D721" t="str">
            <v>Fighting</v>
          </cell>
          <cell r="E721" t="str">
            <v>Dark</v>
          </cell>
        </row>
        <row r="722">
          <cell r="B722" t="str">
            <v>Furfrou</v>
          </cell>
          <cell r="D722" t="str">
            <v>Normal</v>
          </cell>
          <cell r="E722" t="str">
            <v>Dark</v>
          </cell>
        </row>
        <row r="723">
          <cell r="B723" t="str">
            <v>Furfrou</v>
          </cell>
          <cell r="D723" t="str">
            <v>Normal</v>
          </cell>
          <cell r="E723" t="str">
            <v>Dark</v>
          </cell>
        </row>
        <row r="724">
          <cell r="B724" t="str">
            <v>Furfrou</v>
          </cell>
          <cell r="D724" t="str">
            <v>Normal</v>
          </cell>
          <cell r="E724" t="str">
            <v>Dark</v>
          </cell>
        </row>
        <row r="725">
          <cell r="B725" t="str">
            <v>Furfrou</v>
          </cell>
          <cell r="D725" t="str">
            <v>Normal</v>
          </cell>
          <cell r="E725" t="str">
            <v>Dark</v>
          </cell>
        </row>
        <row r="726">
          <cell r="B726" t="str">
            <v>Furfrou</v>
          </cell>
          <cell r="D726" t="str">
            <v>Normal</v>
          </cell>
          <cell r="E726" t="str">
            <v>Dark</v>
          </cell>
        </row>
        <row r="727">
          <cell r="B727" t="str">
            <v>Furfrou</v>
          </cell>
          <cell r="D727" t="str">
            <v>Normal</v>
          </cell>
          <cell r="E727" t="str">
            <v>Dark</v>
          </cell>
        </row>
        <row r="728">
          <cell r="B728" t="str">
            <v>Furfrou</v>
          </cell>
          <cell r="D728" t="str">
            <v>Normal</v>
          </cell>
          <cell r="E728" t="str">
            <v>Dark</v>
          </cell>
        </row>
        <row r="729">
          <cell r="B729" t="str">
            <v>Furfrou</v>
          </cell>
          <cell r="D729" t="str">
            <v>Normal</v>
          </cell>
          <cell r="E729" t="str">
            <v>Dark</v>
          </cell>
        </row>
        <row r="730">
          <cell r="B730" t="str">
            <v>Furfrou</v>
          </cell>
          <cell r="D730" t="str">
            <v>Normal</v>
          </cell>
          <cell r="E730" t="str">
            <v>Dark</v>
          </cell>
        </row>
        <row r="731">
          <cell r="B731" t="str">
            <v>Furfrou</v>
          </cell>
          <cell r="D731" t="str">
            <v>Normal</v>
          </cell>
          <cell r="E731" t="str">
            <v>Dark</v>
          </cell>
        </row>
        <row r="732">
          <cell r="B732" t="str">
            <v>Espurr</v>
          </cell>
          <cell r="D732" t="str">
            <v>Psychic</v>
          </cell>
          <cell r="E732" t="str">
            <v>Dark</v>
          </cell>
        </row>
        <row r="733">
          <cell r="B733" t="str">
            <v>Meowstic</v>
          </cell>
          <cell r="D733" t="str">
            <v>Psychic</v>
          </cell>
          <cell r="E733" t="str">
            <v>Dark</v>
          </cell>
        </row>
        <row r="734">
          <cell r="B734" t="str">
            <v>Meowstic</v>
          </cell>
          <cell r="D734" t="str">
            <v>Psychic</v>
          </cell>
          <cell r="E734" t="str">
            <v>Dark</v>
          </cell>
        </row>
        <row r="735">
          <cell r="B735" t="str">
            <v>Spritzee</v>
          </cell>
          <cell r="D735" t="str">
            <v>Fairy</v>
          </cell>
          <cell r="E735" t="str">
            <v>Dark</v>
          </cell>
        </row>
        <row r="736">
          <cell r="B736" t="str">
            <v>Aromatisse</v>
          </cell>
          <cell r="D736" t="str">
            <v>Fairy</v>
          </cell>
          <cell r="E736" t="str">
            <v>Dark</v>
          </cell>
        </row>
        <row r="737">
          <cell r="B737" t="str">
            <v>Swirlix</v>
          </cell>
          <cell r="D737" t="str">
            <v>Fairy</v>
          </cell>
          <cell r="E737" t="str">
            <v>Dark</v>
          </cell>
        </row>
        <row r="738">
          <cell r="B738" t="str">
            <v>Slurpuff</v>
          </cell>
          <cell r="D738" t="str">
            <v>Fairy</v>
          </cell>
          <cell r="E738" t="str">
            <v>Dark</v>
          </cell>
        </row>
        <row r="739">
          <cell r="B739" t="str">
            <v>Inkay</v>
          </cell>
          <cell r="D739" t="str">
            <v>Dark</v>
          </cell>
          <cell r="E739" t="str">
            <v>Psychic</v>
          </cell>
        </row>
        <row r="740">
          <cell r="B740" t="str">
            <v>Malamar</v>
          </cell>
          <cell r="D740" t="str">
            <v>Dark</v>
          </cell>
          <cell r="E740" t="str">
            <v>Psychic</v>
          </cell>
        </row>
        <row r="741">
          <cell r="B741" t="str">
            <v>Binacle</v>
          </cell>
          <cell r="D741" t="str">
            <v>Rock</v>
          </cell>
          <cell r="E741" t="str">
            <v>Water</v>
          </cell>
        </row>
        <row r="742">
          <cell r="B742" t="str">
            <v>Barbaracle</v>
          </cell>
          <cell r="D742" t="str">
            <v>Rock</v>
          </cell>
          <cell r="E742" t="str">
            <v>Water</v>
          </cell>
        </row>
        <row r="743">
          <cell r="B743" t="str">
            <v>Skrelp</v>
          </cell>
          <cell r="D743" t="str">
            <v>Poison</v>
          </cell>
          <cell r="E743" t="str">
            <v>Water</v>
          </cell>
        </row>
        <row r="744">
          <cell r="B744" t="str">
            <v>Dragalge</v>
          </cell>
          <cell r="D744" t="str">
            <v>Poison</v>
          </cell>
          <cell r="E744" t="str">
            <v>Dragon</v>
          </cell>
        </row>
        <row r="745">
          <cell r="B745" t="str">
            <v>Clauncher</v>
          </cell>
          <cell r="D745" t="str">
            <v>Water</v>
          </cell>
          <cell r="E745" t="str">
            <v>Dragon</v>
          </cell>
        </row>
        <row r="746">
          <cell r="B746" t="str">
            <v>Clawitzer</v>
          </cell>
          <cell r="D746" t="str">
            <v>Water</v>
          </cell>
          <cell r="E746" t="str">
            <v>Dragon</v>
          </cell>
        </row>
        <row r="747">
          <cell r="B747" t="str">
            <v>Sylveon</v>
          </cell>
          <cell r="D747" t="str">
            <v>Fairy</v>
          </cell>
          <cell r="E747" t="str">
            <v>Dragon</v>
          </cell>
        </row>
        <row r="748">
          <cell r="B748" t="str">
            <v>Goomy</v>
          </cell>
          <cell r="D748" t="str">
            <v>Dragon</v>
          </cell>
          <cell r="E748" t="str">
            <v>Dragon</v>
          </cell>
        </row>
        <row r="749">
          <cell r="B749" t="str">
            <v>Sliggoo</v>
          </cell>
          <cell r="D749" t="str">
            <v>Dragon</v>
          </cell>
          <cell r="E749" t="str">
            <v>Dragon</v>
          </cell>
        </row>
        <row r="750">
          <cell r="B750" t="str">
            <v>Goodra</v>
          </cell>
          <cell r="D750" t="str">
            <v>Dragon</v>
          </cell>
          <cell r="E750" t="str">
            <v>Dragon</v>
          </cell>
        </row>
        <row r="751">
          <cell r="B751" t="str">
            <v>Klefki</v>
          </cell>
          <cell r="D751" t="str">
            <v>Steel</v>
          </cell>
          <cell r="E751" t="str">
            <v>Fairy</v>
          </cell>
        </row>
        <row r="752">
          <cell r="B752" t="str">
            <v>Phantump</v>
          </cell>
          <cell r="D752" t="str">
            <v>Ghost</v>
          </cell>
          <cell r="E752" t="str">
            <v>Grass</v>
          </cell>
        </row>
        <row r="753">
          <cell r="B753" t="str">
            <v>Trevenant</v>
          </cell>
          <cell r="D753" t="str">
            <v>Ghost</v>
          </cell>
          <cell r="E753" t="str">
            <v>Grass</v>
          </cell>
        </row>
        <row r="754">
          <cell r="B754" t="str">
            <v>Pumpkaboo</v>
          </cell>
          <cell r="D754" t="str">
            <v>Ghost</v>
          </cell>
          <cell r="E754" t="str">
            <v>Grass</v>
          </cell>
        </row>
        <row r="755">
          <cell r="B755" t="str">
            <v>Pumpkaboo</v>
          </cell>
          <cell r="D755" t="str">
            <v>Ghost</v>
          </cell>
          <cell r="E755" t="str">
            <v>Grass</v>
          </cell>
        </row>
        <row r="756">
          <cell r="B756" t="str">
            <v>Pumpkaboo</v>
          </cell>
          <cell r="D756" t="str">
            <v>Ghost</v>
          </cell>
          <cell r="E756" t="str">
            <v>Grass</v>
          </cell>
        </row>
        <row r="757">
          <cell r="B757" t="str">
            <v>Pumpkaboo</v>
          </cell>
          <cell r="D757" t="str">
            <v>Ghost</v>
          </cell>
          <cell r="E757" t="str">
            <v>Grass</v>
          </cell>
        </row>
        <row r="758">
          <cell r="B758" t="str">
            <v>Gourgeist</v>
          </cell>
          <cell r="D758" t="str">
            <v>Ghost</v>
          </cell>
          <cell r="E758" t="str">
            <v>Grass</v>
          </cell>
        </row>
        <row r="759">
          <cell r="B759" t="str">
            <v>Gourgeist</v>
          </cell>
          <cell r="D759" t="str">
            <v>Ghost</v>
          </cell>
          <cell r="E759" t="str">
            <v>Grass</v>
          </cell>
        </row>
        <row r="760">
          <cell r="B760" t="str">
            <v>Gourgeist</v>
          </cell>
          <cell r="D760" t="str">
            <v>Ghost</v>
          </cell>
          <cell r="E760" t="str">
            <v>Grass</v>
          </cell>
        </row>
        <row r="761">
          <cell r="B761" t="str">
            <v>Gourgeist</v>
          </cell>
          <cell r="D761" t="str">
            <v>Ghost</v>
          </cell>
          <cell r="E761" t="str">
            <v>Grass</v>
          </cell>
        </row>
        <row r="762">
          <cell r="B762" t="str">
            <v>Noibat</v>
          </cell>
          <cell r="D762" t="str">
            <v>Flying</v>
          </cell>
          <cell r="E762" t="str">
            <v>Dragon</v>
          </cell>
        </row>
        <row r="763">
          <cell r="B763" t="str">
            <v>Noivern</v>
          </cell>
          <cell r="D763" t="str">
            <v>Flying</v>
          </cell>
          <cell r="E763" t="str">
            <v>Dragon</v>
          </cell>
        </row>
        <row r="764">
          <cell r="B764" t="str">
            <v>Xerneas</v>
          </cell>
          <cell r="D764" t="str">
            <v>Fairy</v>
          </cell>
          <cell r="E764" t="str">
            <v>Dragon</v>
          </cell>
        </row>
        <row r="765">
          <cell r="B765" t="str">
            <v>Yveltal</v>
          </cell>
          <cell r="D765" t="str">
            <v>Dark</v>
          </cell>
          <cell r="E765" t="str">
            <v>Flying</v>
          </cell>
        </row>
        <row r="766">
          <cell r="B766" t="str">
            <v>Hoopa</v>
          </cell>
          <cell r="D766" t="str">
            <v>Psychic</v>
          </cell>
          <cell r="E766" t="str">
            <v>Ghost</v>
          </cell>
        </row>
        <row r="767">
          <cell r="B767" t="str">
            <v>Meltan</v>
          </cell>
          <cell r="D767" t="str">
            <v>Steel</v>
          </cell>
          <cell r="E767" t="str">
            <v>Ghost</v>
          </cell>
        </row>
        <row r="768">
          <cell r="B768" t="str">
            <v>Melmetal</v>
          </cell>
          <cell r="D768" t="str">
            <v>Steel</v>
          </cell>
          <cell r="E768" t="str">
            <v>Ghost</v>
          </cell>
        </row>
        <row r="769">
          <cell r="B769" t="str">
            <v>Skwovet</v>
          </cell>
          <cell r="D769" t="str">
            <v>Normal</v>
          </cell>
          <cell r="E769" t="str">
            <v>Ghost</v>
          </cell>
        </row>
        <row r="770">
          <cell r="B770" t="str">
            <v>Greedent</v>
          </cell>
          <cell r="D770" t="str">
            <v>Normal</v>
          </cell>
          <cell r="E770" t="str">
            <v>Ghost</v>
          </cell>
        </row>
        <row r="771">
          <cell r="B771" t="str">
            <v>Wooloo</v>
          </cell>
          <cell r="D771" t="str">
            <v>Normal</v>
          </cell>
          <cell r="E771" t="str">
            <v>Ghost</v>
          </cell>
        </row>
        <row r="772">
          <cell r="B772" t="str">
            <v>Dubwool</v>
          </cell>
          <cell r="D772" t="str">
            <v>Normal</v>
          </cell>
          <cell r="E772" t="str">
            <v>Ghost</v>
          </cell>
        </row>
        <row r="773">
          <cell r="B773" t="str">
            <v>Obstagoon</v>
          </cell>
          <cell r="D773" t="str">
            <v>Dark</v>
          </cell>
          <cell r="E773" t="str">
            <v>Normal</v>
          </cell>
        </row>
        <row r="774">
          <cell r="B774" t="str">
            <v>Perrserker</v>
          </cell>
          <cell r="D774" t="str">
            <v>Steel</v>
          </cell>
          <cell r="E774" t="str">
            <v>Normal</v>
          </cell>
        </row>
        <row r="775">
          <cell r="B775" t="str">
            <v>Sirfetch'd</v>
          </cell>
          <cell r="D775" t="str">
            <v>Fighting</v>
          </cell>
          <cell r="E775" t="str">
            <v>Normal</v>
          </cell>
        </row>
        <row r="776">
          <cell r="B776" t="str">
            <v>Mr. Rime</v>
          </cell>
          <cell r="D776" t="str">
            <v>Ice</v>
          </cell>
          <cell r="E776" t="str">
            <v>Psychic</v>
          </cell>
        </row>
        <row r="777">
          <cell r="B777" t="str">
            <v>Runerigus</v>
          </cell>
          <cell r="D777" t="str">
            <v>Ground</v>
          </cell>
          <cell r="E777" t="str">
            <v>Ghost</v>
          </cell>
        </row>
        <row r="778">
          <cell r="B778" t="str">
            <v>Falinks</v>
          </cell>
          <cell r="D778" t="str">
            <v>Fighting</v>
          </cell>
          <cell r="E778" t="str">
            <v>Ghost</v>
          </cell>
        </row>
        <row r="779">
          <cell r="B779" t="str">
            <v>Zacian</v>
          </cell>
          <cell r="D779" t="str">
            <v>Fairy</v>
          </cell>
          <cell r="E779" t="str">
            <v>Ghost</v>
          </cell>
        </row>
        <row r="780">
          <cell r="B780" t="str">
            <v>Zamazenta</v>
          </cell>
          <cell r="D780" t="str">
            <v>Fighting</v>
          </cell>
          <cell r="E780" t="str">
            <v>Ghost</v>
          </cell>
        </row>
        <row r="781">
          <cell r="B781" t="str">
            <v>Zarude</v>
          </cell>
          <cell r="D781" t="str">
            <v>Dark</v>
          </cell>
          <cell r="E781" t="str">
            <v>Grass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8FBA1-0F8D-48B2-B976-7A023D474D67}">
  <dimension ref="A1:G637"/>
  <sheetViews>
    <sheetView tabSelected="1" workbookViewId="0">
      <selection activeCell="H8" sqref="H8"/>
    </sheetView>
  </sheetViews>
  <sheetFormatPr defaultRowHeight="15" x14ac:dyDescent="0.25"/>
  <cols>
    <col min="1" max="1" width="12.28515625" style="1" bestFit="1" customWidth="1"/>
    <col min="4" max="4" width="7.85546875" style="1" bestFit="1" customWidth="1"/>
    <col min="5" max="5" width="8.7109375" style="1" bestFit="1" customWidth="1"/>
    <col min="6" max="6" width="9.28515625" style="1" bestFit="1" customWidth="1"/>
    <col min="7" max="7" width="7.85546875" style="1" bestFit="1" customWidth="1"/>
    <col min="8" max="16384" width="9.140625" style="1"/>
  </cols>
  <sheetData>
    <row r="1" spans="1:7" x14ac:dyDescent="0.25">
      <c r="A1" t="s">
        <v>634</v>
      </c>
      <c r="B1" t="s">
        <v>635</v>
      </c>
      <c r="C1" t="s">
        <v>636</v>
      </c>
      <c r="D1" s="2" t="s">
        <v>638</v>
      </c>
      <c r="E1" s="2" t="s">
        <v>639</v>
      </c>
      <c r="F1" s="2" t="s">
        <v>640</v>
      </c>
      <c r="G1" s="2" t="s">
        <v>646</v>
      </c>
    </row>
    <row r="2" spans="1:7" x14ac:dyDescent="0.25">
      <c r="A2" t="s">
        <v>0</v>
      </c>
      <c r="B2" t="str">
        <f>IFERROR(INDEX('[1]Pokemon Stats'!$D$2:$D$781,MATCH($A2,'[1]Pokemon Stats'!$B$2:$B$781,0),0),"")</f>
        <v>Grass</v>
      </c>
      <c r="C2" t="str">
        <f>IFERROR(INDEX('[1]Pokemon Stats'!$E$2:$E$781,MATCH($A2,'[1]Pokemon Stats'!$B$2:$B$781,0),0),"")</f>
        <v>Poison</v>
      </c>
      <c r="D2">
        <v>118</v>
      </c>
      <c r="E2">
        <v>111</v>
      </c>
      <c r="F2">
        <v>128</v>
      </c>
      <c r="G2">
        <v>1115</v>
      </c>
    </row>
    <row r="3" spans="1:7" x14ac:dyDescent="0.25">
      <c r="A3" t="s">
        <v>1</v>
      </c>
      <c r="B3" t="str">
        <f>IFERROR(INDEX('[1]Pokemon Stats'!$D$2:$D$781,MATCH($A3,'[1]Pokemon Stats'!$B$2:$B$781,0),0),"")</f>
        <v>Grass</v>
      </c>
      <c r="C3" t="str">
        <f>IFERROR(INDEX('[1]Pokemon Stats'!$E$2:$E$781,MATCH($A3,'[1]Pokemon Stats'!$B$2:$B$781,0),0),"")</f>
        <v>Poison</v>
      </c>
      <c r="D3">
        <v>151</v>
      </c>
      <c r="E3">
        <v>143</v>
      </c>
      <c r="F3">
        <v>155</v>
      </c>
      <c r="G3">
        <v>1699</v>
      </c>
    </row>
    <row r="4" spans="1:7" x14ac:dyDescent="0.25">
      <c r="A4" t="s">
        <v>2</v>
      </c>
      <c r="B4" t="str">
        <f>IFERROR(INDEX('[1]Pokemon Stats'!$D$2:$D$781,MATCH($A4,'[1]Pokemon Stats'!$B$2:$B$781,0),0),"")</f>
        <v>Grass</v>
      </c>
      <c r="C4" t="str">
        <f>IFERROR(INDEX('[1]Pokemon Stats'!$E$2:$E$781,MATCH($A4,'[1]Pokemon Stats'!$B$2:$B$781,0),0),"")</f>
        <v>Poison</v>
      </c>
      <c r="D4">
        <v>198</v>
      </c>
      <c r="E4">
        <v>189</v>
      </c>
      <c r="F4">
        <v>190</v>
      </c>
      <c r="G4">
        <v>2720</v>
      </c>
    </row>
    <row r="5" spans="1:7" x14ac:dyDescent="0.25">
      <c r="A5" t="s">
        <v>3</v>
      </c>
      <c r="B5" t="str">
        <f>IFERROR(INDEX('[1]Pokemon Stats'!$D$2:$D$781,MATCH($A5,'[1]Pokemon Stats'!$B$2:$B$781,0),0),"")</f>
        <v>Fire</v>
      </c>
      <c r="C5" t="str">
        <f>IFERROR(INDEX('[1]Pokemon Stats'!$E$2:$E$781,MATCH($A5,'[1]Pokemon Stats'!$B$2:$B$781,0),0),"")</f>
        <v>Poison</v>
      </c>
      <c r="D5">
        <v>116</v>
      </c>
      <c r="E5">
        <v>93</v>
      </c>
      <c r="F5">
        <v>118</v>
      </c>
      <c r="G5">
        <v>980</v>
      </c>
    </row>
    <row r="6" spans="1:7" x14ac:dyDescent="0.25">
      <c r="A6" t="s">
        <v>4</v>
      </c>
      <c r="B6" t="str">
        <f>IFERROR(INDEX('[1]Pokemon Stats'!$D$2:$D$781,MATCH($A6,'[1]Pokemon Stats'!$B$2:$B$781,0),0),"")</f>
        <v>Fire</v>
      </c>
      <c r="C6" t="str">
        <f>IFERROR(INDEX('[1]Pokemon Stats'!$E$2:$E$781,MATCH($A6,'[1]Pokemon Stats'!$B$2:$B$781,0),0),"")</f>
        <v>Poison</v>
      </c>
      <c r="D6">
        <v>158</v>
      </c>
      <c r="E6">
        <v>126</v>
      </c>
      <c r="F6">
        <v>151</v>
      </c>
      <c r="G6">
        <v>1653</v>
      </c>
    </row>
    <row r="7" spans="1:7" x14ac:dyDescent="0.25">
      <c r="A7" t="s">
        <v>5</v>
      </c>
      <c r="B7" t="str">
        <f>IFERROR(INDEX('[1]Pokemon Stats'!$D$2:$D$781,MATCH($A7,'[1]Pokemon Stats'!$B$2:$B$781,0),0),"")</f>
        <v>Fire</v>
      </c>
      <c r="C7" t="str">
        <f>IFERROR(INDEX('[1]Pokemon Stats'!$E$2:$E$781,MATCH($A7,'[1]Pokemon Stats'!$B$2:$B$781,0),0),"")</f>
        <v>Flying</v>
      </c>
      <c r="D7">
        <v>223</v>
      </c>
      <c r="E7">
        <v>173</v>
      </c>
      <c r="F7">
        <v>186</v>
      </c>
      <c r="G7">
        <v>2889</v>
      </c>
    </row>
    <row r="8" spans="1:7" x14ac:dyDescent="0.25">
      <c r="A8" t="s">
        <v>6</v>
      </c>
      <c r="B8" t="str">
        <f>IFERROR(INDEX('[1]Pokemon Stats'!$D$2:$D$781,MATCH($A8,'[1]Pokemon Stats'!$B$2:$B$781,0),0),"")</f>
        <v>Water</v>
      </c>
      <c r="C8" t="str">
        <f>IFERROR(INDEX('[1]Pokemon Stats'!$E$2:$E$781,MATCH($A8,'[1]Pokemon Stats'!$B$2:$B$781,0),0),"")</f>
        <v>Flying</v>
      </c>
      <c r="D8">
        <v>94</v>
      </c>
      <c r="E8">
        <v>121</v>
      </c>
      <c r="F8">
        <v>127</v>
      </c>
      <c r="G8">
        <v>946</v>
      </c>
    </row>
    <row r="9" spans="1:7" x14ac:dyDescent="0.25">
      <c r="A9" t="s">
        <v>7</v>
      </c>
      <c r="B9" t="str">
        <f>IFERROR(INDEX('[1]Pokemon Stats'!$D$2:$D$781,MATCH($A9,'[1]Pokemon Stats'!$B$2:$B$781,0),0),"")</f>
        <v>Water</v>
      </c>
      <c r="C9" t="str">
        <f>IFERROR(INDEX('[1]Pokemon Stats'!$E$2:$E$781,MATCH($A9,'[1]Pokemon Stats'!$B$2:$B$781,0),0),"")</f>
        <v>Flying</v>
      </c>
      <c r="D9">
        <v>126</v>
      </c>
      <c r="E9">
        <v>155</v>
      </c>
      <c r="F9">
        <v>153</v>
      </c>
      <c r="G9">
        <v>1488</v>
      </c>
    </row>
    <row r="10" spans="1:7" x14ac:dyDescent="0.25">
      <c r="A10" t="s">
        <v>8</v>
      </c>
      <c r="B10" t="str">
        <f>IFERROR(INDEX('[1]Pokemon Stats'!$D$2:$D$781,MATCH($A10,'[1]Pokemon Stats'!$B$2:$B$781,0),0),"")</f>
        <v>Water</v>
      </c>
      <c r="C10" t="str">
        <f>IFERROR(INDEX('[1]Pokemon Stats'!$E$2:$E$781,MATCH($A10,'[1]Pokemon Stats'!$B$2:$B$781,0),0),"")</f>
        <v>Flying</v>
      </c>
      <c r="D10">
        <v>171</v>
      </c>
      <c r="E10">
        <v>207</v>
      </c>
      <c r="F10">
        <v>188</v>
      </c>
      <c r="G10">
        <v>2466</v>
      </c>
    </row>
    <row r="11" spans="1:7" x14ac:dyDescent="0.25">
      <c r="A11" t="s">
        <v>9</v>
      </c>
      <c r="B11" t="str">
        <f>IFERROR(INDEX('[1]Pokemon Stats'!$D$2:$D$781,MATCH($A11,'[1]Pokemon Stats'!$B$2:$B$781,0),0),"")</f>
        <v>Bug</v>
      </c>
      <c r="C11" t="str">
        <f>IFERROR(INDEX('[1]Pokemon Stats'!$E$2:$E$781,MATCH($A11,'[1]Pokemon Stats'!$B$2:$B$781,0),0),"")</f>
        <v>Flying</v>
      </c>
      <c r="D11">
        <v>55</v>
      </c>
      <c r="E11">
        <v>55</v>
      </c>
      <c r="F11">
        <v>128</v>
      </c>
      <c r="G11">
        <v>437</v>
      </c>
    </row>
    <row r="12" spans="1:7" x14ac:dyDescent="0.25">
      <c r="A12" t="s">
        <v>10</v>
      </c>
      <c r="B12" t="str">
        <f>IFERROR(INDEX('[1]Pokemon Stats'!$D$2:$D$781,MATCH($A12,'[1]Pokemon Stats'!$B$2:$B$781,0),0),"")</f>
        <v>Bug</v>
      </c>
      <c r="C12" t="str">
        <f>IFERROR(INDEX('[1]Pokemon Stats'!$E$2:$E$781,MATCH($A12,'[1]Pokemon Stats'!$B$2:$B$781,0),0),"")</f>
        <v>Flying</v>
      </c>
      <c r="D12">
        <v>45</v>
      </c>
      <c r="E12">
        <v>80</v>
      </c>
      <c r="F12">
        <v>137</v>
      </c>
      <c r="G12">
        <v>450</v>
      </c>
    </row>
    <row r="13" spans="1:7" x14ac:dyDescent="0.25">
      <c r="A13" t="s">
        <v>11</v>
      </c>
      <c r="B13" t="str">
        <f>IFERROR(INDEX('[1]Pokemon Stats'!$D$2:$D$781,MATCH($A13,'[1]Pokemon Stats'!$B$2:$B$781,0),0),"")</f>
        <v>Bug</v>
      </c>
      <c r="C13" t="str">
        <f>IFERROR(INDEX('[1]Pokemon Stats'!$E$2:$E$781,MATCH($A13,'[1]Pokemon Stats'!$B$2:$B$781,0),0),"")</f>
        <v>Flying</v>
      </c>
      <c r="D13">
        <v>167</v>
      </c>
      <c r="E13">
        <v>137</v>
      </c>
      <c r="F13">
        <v>155</v>
      </c>
      <c r="G13">
        <v>1827</v>
      </c>
    </row>
    <row r="14" spans="1:7" x14ac:dyDescent="0.25">
      <c r="A14" t="s">
        <v>12</v>
      </c>
      <c r="B14" t="str">
        <f>IFERROR(INDEX('[1]Pokemon Stats'!$D$2:$D$781,MATCH($A14,'[1]Pokemon Stats'!$B$2:$B$781,0),0),"")</f>
        <v>Bug</v>
      </c>
      <c r="C14" t="str">
        <f>IFERROR(INDEX('[1]Pokemon Stats'!$E$2:$E$781,MATCH($A14,'[1]Pokemon Stats'!$B$2:$B$781,0),0),"")</f>
        <v>Poison</v>
      </c>
      <c r="D14">
        <v>63</v>
      </c>
      <c r="E14">
        <v>50</v>
      </c>
      <c r="F14">
        <v>120</v>
      </c>
      <c r="G14">
        <v>456</v>
      </c>
    </row>
    <row r="15" spans="1:7" x14ac:dyDescent="0.25">
      <c r="A15" t="s">
        <v>13</v>
      </c>
      <c r="B15" t="str">
        <f>IFERROR(INDEX('[1]Pokemon Stats'!$D$2:$D$781,MATCH($A15,'[1]Pokemon Stats'!$B$2:$B$781,0),0),"")</f>
        <v>Bug</v>
      </c>
      <c r="C15" t="str">
        <f>IFERROR(INDEX('[1]Pokemon Stats'!$E$2:$E$781,MATCH($A15,'[1]Pokemon Stats'!$B$2:$B$781,0),0),"")</f>
        <v>Poison</v>
      </c>
      <c r="D15">
        <v>46</v>
      </c>
      <c r="E15">
        <v>75</v>
      </c>
      <c r="F15">
        <v>128</v>
      </c>
      <c r="G15">
        <v>432</v>
      </c>
    </row>
    <row r="16" spans="1:7" x14ac:dyDescent="0.25">
      <c r="A16" t="s">
        <v>14</v>
      </c>
      <c r="B16" t="str">
        <f>IFERROR(INDEX('[1]Pokemon Stats'!$D$2:$D$781,MATCH($A16,'[1]Pokemon Stats'!$B$2:$B$781,0),0),"")</f>
        <v>Bug</v>
      </c>
      <c r="C16" t="str">
        <f>IFERROR(INDEX('[1]Pokemon Stats'!$E$2:$E$781,MATCH($A16,'[1]Pokemon Stats'!$B$2:$B$781,0),0),"")</f>
        <v>Poison</v>
      </c>
      <c r="D16">
        <v>169</v>
      </c>
      <c r="E16">
        <v>130</v>
      </c>
      <c r="F16">
        <v>163</v>
      </c>
      <c r="G16">
        <v>1846</v>
      </c>
    </row>
    <row r="17" spans="1:7" x14ac:dyDescent="0.25">
      <c r="A17" t="s">
        <v>15</v>
      </c>
      <c r="B17" t="str">
        <f>IFERROR(INDEX('[1]Pokemon Stats'!$D$2:$D$781,MATCH($A17,'[1]Pokemon Stats'!$B$2:$B$781,0),0),"")</f>
        <v>Normal</v>
      </c>
      <c r="C17" t="str">
        <f>IFERROR(INDEX('[1]Pokemon Stats'!$E$2:$E$781,MATCH($A17,'[1]Pokemon Stats'!$B$2:$B$781,0),0),"")</f>
        <v>Flying</v>
      </c>
      <c r="D17">
        <v>85</v>
      </c>
      <c r="E17">
        <v>73</v>
      </c>
      <c r="F17">
        <v>120</v>
      </c>
      <c r="G17">
        <v>680</v>
      </c>
    </row>
    <row r="18" spans="1:7" x14ac:dyDescent="0.25">
      <c r="A18" t="s">
        <v>16</v>
      </c>
      <c r="B18" t="str">
        <f>IFERROR(INDEX('[1]Pokemon Stats'!$D$2:$D$781,MATCH($A18,'[1]Pokemon Stats'!$B$2:$B$781,0),0),"")</f>
        <v>Normal</v>
      </c>
      <c r="C18" t="str">
        <f>IFERROR(INDEX('[1]Pokemon Stats'!$E$2:$E$781,MATCH($A18,'[1]Pokemon Stats'!$B$2:$B$781,0),0),"")</f>
        <v>Flying</v>
      </c>
      <c r="D18">
        <v>117</v>
      </c>
      <c r="E18">
        <v>105</v>
      </c>
      <c r="F18">
        <v>160</v>
      </c>
      <c r="G18">
        <v>1194</v>
      </c>
    </row>
    <row r="19" spans="1:7" x14ac:dyDescent="0.25">
      <c r="A19" t="s">
        <v>17</v>
      </c>
      <c r="B19" t="str">
        <f>IFERROR(INDEX('[1]Pokemon Stats'!$D$2:$D$781,MATCH($A19,'[1]Pokemon Stats'!$B$2:$B$781,0),0),"")</f>
        <v>Normal</v>
      </c>
      <c r="C19" t="str">
        <f>IFERROR(INDEX('[1]Pokemon Stats'!$E$2:$E$781,MATCH($A19,'[1]Pokemon Stats'!$B$2:$B$781,0),0),"")</f>
        <v>Flying</v>
      </c>
      <c r="D19">
        <v>166</v>
      </c>
      <c r="E19">
        <v>154</v>
      </c>
      <c r="F19">
        <v>195</v>
      </c>
      <c r="G19">
        <v>2129</v>
      </c>
    </row>
    <row r="20" spans="1:7" x14ac:dyDescent="0.25">
      <c r="A20" t="s">
        <v>18</v>
      </c>
      <c r="B20" t="str">
        <f>IFERROR(INDEX('[1]Pokemon Stats'!$D$2:$D$781,MATCH($A20,'[1]Pokemon Stats'!$B$2:$B$781,0),0),"")</f>
        <v>Normal</v>
      </c>
      <c r="C20" t="str">
        <f>IFERROR(INDEX('[1]Pokemon Stats'!$E$2:$E$781,MATCH($A20,'[1]Pokemon Stats'!$B$2:$B$781,0),0),"")</f>
        <v>Flying</v>
      </c>
      <c r="D20">
        <v>103</v>
      </c>
      <c r="E20">
        <v>70</v>
      </c>
      <c r="F20">
        <v>102</v>
      </c>
      <c r="G20">
        <v>734</v>
      </c>
    </row>
    <row r="21" spans="1:7" x14ac:dyDescent="0.25">
      <c r="A21" t="s">
        <v>19</v>
      </c>
      <c r="B21" t="str">
        <f>IFERROR(INDEX('[1]Pokemon Stats'!$D$2:$D$781,MATCH($A21,'[1]Pokemon Stats'!$B$2:$B$781,0),0),"")</f>
        <v>Normal</v>
      </c>
      <c r="C21" t="str">
        <f>IFERROR(INDEX('[1]Pokemon Stats'!$E$2:$E$781,MATCH($A21,'[1]Pokemon Stats'!$B$2:$B$781,0),0),"")</f>
        <v>Normal</v>
      </c>
      <c r="D21">
        <v>161</v>
      </c>
      <c r="E21">
        <v>139</v>
      </c>
      <c r="F21">
        <v>146</v>
      </c>
      <c r="G21">
        <v>1730</v>
      </c>
    </row>
    <row r="22" spans="1:7" x14ac:dyDescent="0.25">
      <c r="A22" t="s">
        <v>20</v>
      </c>
      <c r="B22" t="str">
        <f>IFERROR(INDEX('[1]Pokemon Stats'!$D$2:$D$781,MATCH($A22,'[1]Pokemon Stats'!$B$2:$B$781,0),0),"")</f>
        <v>Normal</v>
      </c>
      <c r="C22" t="str">
        <f>IFERROR(INDEX('[1]Pokemon Stats'!$E$2:$E$781,MATCH($A22,'[1]Pokemon Stats'!$B$2:$B$781,0),0),"")</f>
        <v>Flying</v>
      </c>
      <c r="D22">
        <v>112</v>
      </c>
      <c r="E22">
        <v>60</v>
      </c>
      <c r="F22">
        <v>120</v>
      </c>
      <c r="G22">
        <v>798</v>
      </c>
    </row>
    <row r="23" spans="1:7" x14ac:dyDescent="0.25">
      <c r="A23" t="s">
        <v>21</v>
      </c>
      <c r="B23" t="str">
        <f>IFERROR(INDEX('[1]Pokemon Stats'!$D$2:$D$781,MATCH($A23,'[1]Pokemon Stats'!$B$2:$B$781,0),0),"")</f>
        <v>Normal</v>
      </c>
      <c r="C23" t="str">
        <f>IFERROR(INDEX('[1]Pokemon Stats'!$E$2:$E$781,MATCH($A23,'[1]Pokemon Stats'!$B$2:$B$781,0),0),"")</f>
        <v>Flying</v>
      </c>
      <c r="D23">
        <v>182</v>
      </c>
      <c r="E23">
        <v>133</v>
      </c>
      <c r="F23">
        <v>163</v>
      </c>
      <c r="G23">
        <v>1997</v>
      </c>
    </row>
    <row r="24" spans="1:7" x14ac:dyDescent="0.25">
      <c r="A24" t="s">
        <v>22</v>
      </c>
      <c r="B24" t="str">
        <f>IFERROR(INDEX('[1]Pokemon Stats'!$D$2:$D$781,MATCH($A24,'[1]Pokemon Stats'!$B$2:$B$781,0),0),"")</f>
        <v>Poison</v>
      </c>
      <c r="C24" t="str">
        <f>IFERROR(INDEX('[1]Pokemon Stats'!$E$2:$E$781,MATCH($A24,'[1]Pokemon Stats'!$B$2:$B$781,0),0),"")</f>
        <v>Flying</v>
      </c>
      <c r="D24">
        <v>110</v>
      </c>
      <c r="E24">
        <v>97</v>
      </c>
      <c r="F24">
        <v>111</v>
      </c>
      <c r="G24">
        <v>927</v>
      </c>
    </row>
    <row r="25" spans="1:7" x14ac:dyDescent="0.25">
      <c r="A25" t="s">
        <v>23</v>
      </c>
      <c r="B25" t="str">
        <f>IFERROR(INDEX('[1]Pokemon Stats'!$D$2:$D$781,MATCH($A25,'[1]Pokemon Stats'!$B$2:$B$781,0),0),"")</f>
        <v>Poison</v>
      </c>
      <c r="C25" t="str">
        <f>IFERROR(INDEX('[1]Pokemon Stats'!$E$2:$E$781,MATCH($A25,'[1]Pokemon Stats'!$B$2:$B$781,0),0),"")</f>
        <v>Flying</v>
      </c>
      <c r="D25">
        <v>167</v>
      </c>
      <c r="E25">
        <v>153</v>
      </c>
      <c r="F25">
        <v>155</v>
      </c>
      <c r="G25">
        <v>1921</v>
      </c>
    </row>
    <row r="26" spans="1:7" x14ac:dyDescent="0.25">
      <c r="A26" t="s">
        <v>24</v>
      </c>
      <c r="B26" t="str">
        <f>IFERROR(INDEX('[1]Pokemon Stats'!$D$2:$D$781,MATCH($A26,'[1]Pokemon Stats'!$B$2:$B$781,0),0),"")</f>
        <v>Electric</v>
      </c>
      <c r="C26" t="str">
        <f>IFERROR(INDEX('[1]Pokemon Stats'!$E$2:$E$781,MATCH($A26,'[1]Pokemon Stats'!$B$2:$B$781,0),0),"")</f>
        <v>Flying</v>
      </c>
      <c r="D26">
        <v>112</v>
      </c>
      <c r="E26">
        <v>96</v>
      </c>
      <c r="F26">
        <v>111</v>
      </c>
      <c r="G26">
        <v>938</v>
      </c>
    </row>
    <row r="27" spans="1:7" x14ac:dyDescent="0.25">
      <c r="A27" t="s">
        <v>25</v>
      </c>
      <c r="B27" t="str">
        <f>IFERROR(INDEX('[1]Pokemon Stats'!$D$2:$D$781,MATCH($A27,'[1]Pokemon Stats'!$B$2:$B$781,0),0),"")</f>
        <v>Electric</v>
      </c>
      <c r="C27" t="str">
        <f>IFERROR(INDEX('[1]Pokemon Stats'!$E$2:$E$781,MATCH($A27,'[1]Pokemon Stats'!$B$2:$B$781,0),0),"")</f>
        <v>Flying</v>
      </c>
      <c r="D27">
        <v>193</v>
      </c>
      <c r="E27">
        <v>151</v>
      </c>
      <c r="F27">
        <v>155</v>
      </c>
      <c r="G27">
        <v>2182</v>
      </c>
    </row>
    <row r="28" spans="1:7" x14ac:dyDescent="0.25">
      <c r="A28" t="s">
        <v>26</v>
      </c>
      <c r="B28" t="str">
        <f>IFERROR(INDEX('[1]Pokemon Stats'!$D$2:$D$781,MATCH($A28,'[1]Pokemon Stats'!$B$2:$B$781,0),0),"")</f>
        <v>Ground</v>
      </c>
      <c r="C28" t="str">
        <f>IFERROR(INDEX('[1]Pokemon Stats'!$E$2:$E$781,MATCH($A28,'[1]Pokemon Stats'!$B$2:$B$781,0),0),"")</f>
        <v>Psychic</v>
      </c>
      <c r="D28">
        <v>126</v>
      </c>
      <c r="E28">
        <v>120</v>
      </c>
      <c r="F28">
        <v>137</v>
      </c>
      <c r="G28">
        <v>1261</v>
      </c>
    </row>
    <row r="29" spans="1:7" x14ac:dyDescent="0.25">
      <c r="A29" t="s">
        <v>27</v>
      </c>
      <c r="B29" t="str">
        <f>IFERROR(INDEX('[1]Pokemon Stats'!$D$2:$D$781,MATCH($A29,'[1]Pokemon Stats'!$B$2:$B$781,0),0),"")</f>
        <v>Ground</v>
      </c>
      <c r="C29" t="str">
        <f>IFERROR(INDEX('[1]Pokemon Stats'!$E$2:$E$781,MATCH($A29,'[1]Pokemon Stats'!$B$2:$B$781,0),0),"")</f>
        <v>Steel</v>
      </c>
      <c r="D29">
        <v>182</v>
      </c>
      <c r="E29">
        <v>175</v>
      </c>
      <c r="F29">
        <v>181</v>
      </c>
      <c r="G29">
        <v>2374</v>
      </c>
    </row>
    <row r="30" spans="1:7" x14ac:dyDescent="0.25">
      <c r="A30" t="s">
        <v>643</v>
      </c>
      <c r="B30" t="s">
        <v>641</v>
      </c>
      <c r="C30" t="str">
        <f>IFERROR(INDEX('[1]Pokemon Stats'!$E$2:$E$781,MATCH($A30,'[1]Pokemon Stats'!$B$2:$B$781,0),0),"")</f>
        <v/>
      </c>
      <c r="D30">
        <v>86</v>
      </c>
      <c r="E30">
        <v>89</v>
      </c>
      <c r="F30">
        <v>146</v>
      </c>
      <c r="G30">
        <v>816</v>
      </c>
    </row>
    <row r="31" spans="1:7" x14ac:dyDescent="0.25">
      <c r="A31" t="s">
        <v>28</v>
      </c>
      <c r="B31" t="str">
        <f>IFERROR(INDEX('[1]Pokemon Stats'!$D$2:$D$781,MATCH($A31,'[1]Pokemon Stats'!$B$2:$B$781,0),0),"")</f>
        <v>Poison</v>
      </c>
      <c r="C31" t="str">
        <f>IFERROR(INDEX('[1]Pokemon Stats'!$E$2:$E$781,MATCH($A31,'[1]Pokemon Stats'!$B$2:$B$781,0),0),"")</f>
        <v>Steel</v>
      </c>
      <c r="D31">
        <v>117</v>
      </c>
      <c r="E31">
        <v>120</v>
      </c>
      <c r="F31">
        <v>172</v>
      </c>
      <c r="G31">
        <v>1309</v>
      </c>
    </row>
    <row r="32" spans="1:7" x14ac:dyDescent="0.25">
      <c r="A32" t="s">
        <v>29</v>
      </c>
      <c r="B32" t="str">
        <f>IFERROR(INDEX('[1]Pokemon Stats'!$D$2:$D$781,MATCH($A32,'[1]Pokemon Stats'!$B$2:$B$781,0),0),"")</f>
        <v>Poison</v>
      </c>
      <c r="C32" t="str">
        <f>IFERROR(INDEX('[1]Pokemon Stats'!$E$2:$E$781,MATCH($A32,'[1]Pokemon Stats'!$B$2:$B$781,0),0),"")</f>
        <v>Ground</v>
      </c>
      <c r="D32">
        <v>180</v>
      </c>
      <c r="E32">
        <v>173</v>
      </c>
      <c r="F32">
        <v>207</v>
      </c>
      <c r="G32">
        <v>2488</v>
      </c>
    </row>
    <row r="33" spans="1:7" x14ac:dyDescent="0.25">
      <c r="A33" t="s">
        <v>642</v>
      </c>
      <c r="B33" t="s">
        <v>641</v>
      </c>
      <c r="C33" t="str">
        <f>IFERROR(INDEX('[1]Pokemon Stats'!$E$2:$E$781,MATCH($A33,'[1]Pokemon Stats'!$B$2:$B$781,0),0),"")</f>
        <v/>
      </c>
      <c r="D33">
        <v>105</v>
      </c>
      <c r="E33">
        <v>76</v>
      </c>
      <c r="F33">
        <v>130</v>
      </c>
      <c r="G33">
        <v>860</v>
      </c>
    </row>
    <row r="34" spans="1:7" x14ac:dyDescent="0.25">
      <c r="A34" t="s">
        <v>30</v>
      </c>
      <c r="B34" t="str">
        <f>IFERROR(INDEX('[1]Pokemon Stats'!$D$2:$D$781,MATCH($A34,'[1]Pokemon Stats'!$B$2:$B$781,0),0),"")</f>
        <v>Poison</v>
      </c>
      <c r="C34" t="str">
        <f>IFERROR(INDEX('[1]Pokemon Stats'!$E$2:$E$781,MATCH($A34,'[1]Pokemon Stats'!$B$2:$B$781,0),0),"")</f>
        <v>Ground</v>
      </c>
      <c r="D34">
        <v>137</v>
      </c>
      <c r="E34">
        <v>111</v>
      </c>
      <c r="F34">
        <v>156</v>
      </c>
      <c r="G34">
        <v>1393</v>
      </c>
    </row>
    <row r="35" spans="1:7" x14ac:dyDescent="0.25">
      <c r="A35" t="s">
        <v>31</v>
      </c>
      <c r="B35" t="str">
        <f>IFERROR(INDEX('[1]Pokemon Stats'!$D$2:$D$781,MATCH($A35,'[1]Pokemon Stats'!$B$2:$B$781,0),0),"")</f>
        <v>Poison</v>
      </c>
      <c r="C35" t="str">
        <f>IFERROR(INDEX('[1]Pokemon Stats'!$E$2:$E$781,MATCH($A35,'[1]Pokemon Stats'!$B$2:$B$781,0),0),"")</f>
        <v>Ground</v>
      </c>
      <c r="D35">
        <v>204</v>
      </c>
      <c r="E35">
        <v>156</v>
      </c>
      <c r="F35">
        <v>191</v>
      </c>
      <c r="G35">
        <v>2567</v>
      </c>
    </row>
    <row r="36" spans="1:7" x14ac:dyDescent="0.25">
      <c r="A36" t="s">
        <v>32</v>
      </c>
      <c r="B36" t="str">
        <f>IFERROR(INDEX('[1]Pokemon Stats'!$D$2:$D$781,MATCH($A36,'[1]Pokemon Stats'!$B$2:$B$781,0),0),"")</f>
        <v>Fairy</v>
      </c>
      <c r="C36" t="str">
        <f>IFERROR(INDEX('[1]Pokemon Stats'!$E$2:$E$781,MATCH($A36,'[1]Pokemon Stats'!$B$2:$B$781,0),0),"")</f>
        <v>Ground</v>
      </c>
      <c r="D36">
        <v>107</v>
      </c>
      <c r="E36">
        <v>108</v>
      </c>
      <c r="F36">
        <v>172</v>
      </c>
      <c r="G36">
        <v>1155</v>
      </c>
    </row>
    <row r="37" spans="1:7" x14ac:dyDescent="0.25">
      <c r="A37" t="s">
        <v>33</v>
      </c>
      <c r="B37" t="str">
        <f>IFERROR(INDEX('[1]Pokemon Stats'!$D$2:$D$781,MATCH($A37,'[1]Pokemon Stats'!$B$2:$B$781,0),0),"")</f>
        <v>Fairy</v>
      </c>
      <c r="C37" t="str">
        <f>IFERROR(INDEX('[1]Pokemon Stats'!$E$2:$E$781,MATCH($A37,'[1]Pokemon Stats'!$B$2:$B$781,0),0),"")</f>
        <v>Ground</v>
      </c>
      <c r="D37">
        <v>178</v>
      </c>
      <c r="E37">
        <v>162</v>
      </c>
      <c r="F37">
        <v>216</v>
      </c>
      <c r="G37">
        <v>2437</v>
      </c>
    </row>
    <row r="38" spans="1:7" x14ac:dyDescent="0.25">
      <c r="A38" t="s">
        <v>34</v>
      </c>
      <c r="B38" t="str">
        <f>IFERROR(INDEX('[1]Pokemon Stats'!$D$2:$D$781,MATCH($A38,'[1]Pokemon Stats'!$B$2:$B$781,0),0),"")</f>
        <v>Fire</v>
      </c>
      <c r="C38" t="str">
        <f>IFERROR(INDEX('[1]Pokemon Stats'!$E$2:$E$781,MATCH($A38,'[1]Pokemon Stats'!$B$2:$B$781,0),0),"")</f>
        <v>Ground</v>
      </c>
      <c r="D38">
        <v>96</v>
      </c>
      <c r="E38">
        <v>109</v>
      </c>
      <c r="F38">
        <v>116</v>
      </c>
      <c r="G38">
        <v>883</v>
      </c>
    </row>
    <row r="39" spans="1:7" x14ac:dyDescent="0.25">
      <c r="A39" t="s">
        <v>35</v>
      </c>
      <c r="B39" t="str">
        <f>IFERROR(INDEX('[1]Pokemon Stats'!$D$2:$D$781,MATCH($A39,'[1]Pokemon Stats'!$B$2:$B$781,0),0),"")</f>
        <v>Fire</v>
      </c>
      <c r="C39" t="str">
        <f>IFERROR(INDEX('[1]Pokemon Stats'!$E$2:$E$781,MATCH($A39,'[1]Pokemon Stats'!$B$2:$B$781,0),0),"")</f>
        <v>Ground</v>
      </c>
      <c r="D39">
        <v>169</v>
      </c>
      <c r="E39">
        <v>190</v>
      </c>
      <c r="F39">
        <v>177</v>
      </c>
      <c r="G39">
        <v>2279</v>
      </c>
    </row>
    <row r="40" spans="1:7" x14ac:dyDescent="0.25">
      <c r="A40" t="s">
        <v>36</v>
      </c>
      <c r="B40" t="str">
        <f>IFERROR(INDEX('[1]Pokemon Stats'!$D$2:$D$781,MATCH($A40,'[1]Pokemon Stats'!$B$2:$B$781,0),0),"")</f>
        <v>Normal</v>
      </c>
      <c r="C40" t="str">
        <f>IFERROR(INDEX('[1]Pokemon Stats'!$E$2:$E$781,MATCH($A40,'[1]Pokemon Stats'!$B$2:$B$781,0),0),"")</f>
        <v>Fairy</v>
      </c>
      <c r="D40">
        <v>80</v>
      </c>
      <c r="E40">
        <v>41</v>
      </c>
      <c r="F40">
        <v>251</v>
      </c>
      <c r="G40">
        <v>724</v>
      </c>
    </row>
    <row r="41" spans="1:7" x14ac:dyDescent="0.25">
      <c r="A41" t="s">
        <v>37</v>
      </c>
      <c r="B41" t="str">
        <f>IFERROR(INDEX('[1]Pokemon Stats'!$D$2:$D$781,MATCH($A41,'[1]Pokemon Stats'!$B$2:$B$781,0),0),"")</f>
        <v>Normal</v>
      </c>
      <c r="C41" t="str">
        <f>IFERROR(INDEX('[1]Pokemon Stats'!$E$2:$E$781,MATCH($A41,'[1]Pokemon Stats'!$B$2:$B$781,0),0),"")</f>
        <v>Fairy</v>
      </c>
      <c r="D41">
        <v>156</v>
      </c>
      <c r="E41">
        <v>90</v>
      </c>
      <c r="F41">
        <v>295</v>
      </c>
      <c r="G41">
        <v>1926</v>
      </c>
    </row>
    <row r="42" spans="1:7" x14ac:dyDescent="0.25">
      <c r="A42" t="s">
        <v>38</v>
      </c>
      <c r="B42" t="str">
        <f>IFERROR(INDEX('[1]Pokemon Stats'!$D$2:$D$781,MATCH($A42,'[1]Pokemon Stats'!$B$2:$B$781,0),0),"")</f>
        <v>Poison</v>
      </c>
      <c r="C42" t="str">
        <f>IFERROR(INDEX('[1]Pokemon Stats'!$E$2:$E$781,MATCH($A42,'[1]Pokemon Stats'!$B$2:$B$781,0),0),"")</f>
        <v>Flying</v>
      </c>
      <c r="D42">
        <v>83</v>
      </c>
      <c r="E42">
        <v>73</v>
      </c>
      <c r="F42">
        <v>120</v>
      </c>
      <c r="G42">
        <v>667</v>
      </c>
    </row>
    <row r="43" spans="1:7" x14ac:dyDescent="0.25">
      <c r="A43" t="s">
        <v>39</v>
      </c>
      <c r="B43" t="str">
        <f>IFERROR(INDEX('[1]Pokemon Stats'!$D$2:$D$781,MATCH($A43,'[1]Pokemon Stats'!$B$2:$B$781,0),0),"")</f>
        <v>Poison</v>
      </c>
      <c r="C43" t="str">
        <f>IFERROR(INDEX('[1]Pokemon Stats'!$E$2:$E$781,MATCH($A43,'[1]Pokemon Stats'!$B$2:$B$781,0),0),"")</f>
        <v>Flying</v>
      </c>
      <c r="D43">
        <v>161</v>
      </c>
      <c r="E43">
        <v>150</v>
      </c>
      <c r="F43">
        <v>181</v>
      </c>
      <c r="G43">
        <v>1976</v>
      </c>
    </row>
    <row r="44" spans="1:7" x14ac:dyDescent="0.25">
      <c r="A44" t="s">
        <v>40</v>
      </c>
      <c r="B44" t="str">
        <f>IFERROR(INDEX('[1]Pokemon Stats'!$D$2:$D$781,MATCH($A44,'[1]Pokemon Stats'!$B$2:$B$781,0),0),"")</f>
        <v>Grass</v>
      </c>
      <c r="C44" t="str">
        <f>IFERROR(INDEX('[1]Pokemon Stats'!$E$2:$E$781,MATCH($A44,'[1]Pokemon Stats'!$B$2:$B$781,0),0),"")</f>
        <v>Poison</v>
      </c>
      <c r="D44">
        <v>131</v>
      </c>
      <c r="E44">
        <v>112</v>
      </c>
      <c r="F44">
        <v>128</v>
      </c>
      <c r="G44">
        <v>1228</v>
      </c>
    </row>
    <row r="45" spans="1:7" x14ac:dyDescent="0.25">
      <c r="A45" t="s">
        <v>41</v>
      </c>
      <c r="B45" t="str">
        <f>IFERROR(INDEX('[1]Pokemon Stats'!$D$2:$D$781,MATCH($A45,'[1]Pokemon Stats'!$B$2:$B$781,0),0),"")</f>
        <v>Grass</v>
      </c>
      <c r="C45" t="str">
        <f>IFERROR(INDEX('[1]Pokemon Stats'!$E$2:$E$781,MATCH($A45,'[1]Pokemon Stats'!$B$2:$B$781,0),0),"")</f>
        <v>Poison</v>
      </c>
      <c r="D45">
        <v>153</v>
      </c>
      <c r="E45">
        <v>136</v>
      </c>
      <c r="F45">
        <v>155</v>
      </c>
      <c r="G45">
        <v>1681</v>
      </c>
    </row>
    <row r="46" spans="1:7" x14ac:dyDescent="0.25">
      <c r="A46" t="s">
        <v>42</v>
      </c>
      <c r="B46" t="str">
        <f>IFERROR(INDEX('[1]Pokemon Stats'!$D$2:$D$781,MATCH($A46,'[1]Pokemon Stats'!$B$2:$B$781,0),0),"")</f>
        <v>Grass</v>
      </c>
      <c r="C46" t="str">
        <f>IFERROR(INDEX('[1]Pokemon Stats'!$E$2:$E$781,MATCH($A46,'[1]Pokemon Stats'!$B$2:$B$781,0),0),"")</f>
        <v>Poison</v>
      </c>
      <c r="D46">
        <v>202</v>
      </c>
      <c r="E46">
        <v>167</v>
      </c>
      <c r="F46">
        <v>181</v>
      </c>
      <c r="G46">
        <v>2559</v>
      </c>
    </row>
    <row r="47" spans="1:7" x14ac:dyDescent="0.25">
      <c r="A47" t="s">
        <v>43</v>
      </c>
      <c r="B47" t="str">
        <f>IFERROR(INDEX('[1]Pokemon Stats'!$D$2:$D$781,MATCH($A47,'[1]Pokemon Stats'!$B$2:$B$781,0),0),"")</f>
        <v>Bug</v>
      </c>
      <c r="C47" t="str">
        <f>IFERROR(INDEX('[1]Pokemon Stats'!$E$2:$E$781,MATCH($A47,'[1]Pokemon Stats'!$B$2:$B$781,0),0),"")</f>
        <v>Grass</v>
      </c>
      <c r="D47">
        <v>121</v>
      </c>
      <c r="E47">
        <v>99</v>
      </c>
      <c r="F47">
        <v>111</v>
      </c>
      <c r="G47">
        <v>1018</v>
      </c>
    </row>
    <row r="48" spans="1:7" x14ac:dyDescent="0.25">
      <c r="A48" t="s">
        <v>44</v>
      </c>
      <c r="B48" t="str">
        <f>IFERROR(INDEX('[1]Pokemon Stats'!$D$2:$D$781,MATCH($A48,'[1]Pokemon Stats'!$B$2:$B$781,0),0),"")</f>
        <v>Bug</v>
      </c>
      <c r="C48" t="str">
        <f>IFERROR(INDEX('[1]Pokemon Stats'!$E$2:$E$781,MATCH($A48,'[1]Pokemon Stats'!$B$2:$B$781,0),0),"")</f>
        <v>Grass</v>
      </c>
      <c r="D48">
        <v>165</v>
      </c>
      <c r="E48">
        <v>146</v>
      </c>
      <c r="F48">
        <v>155</v>
      </c>
      <c r="G48">
        <v>1859</v>
      </c>
    </row>
    <row r="49" spans="1:7" x14ac:dyDescent="0.25">
      <c r="A49" t="s">
        <v>45</v>
      </c>
      <c r="B49" t="str">
        <f>IFERROR(INDEX('[1]Pokemon Stats'!$D$2:$D$781,MATCH($A49,'[1]Pokemon Stats'!$B$2:$B$781,0),0),"")</f>
        <v>Bug</v>
      </c>
      <c r="C49" t="str">
        <f>IFERROR(INDEX('[1]Pokemon Stats'!$E$2:$E$781,MATCH($A49,'[1]Pokemon Stats'!$B$2:$B$781,0),0),"")</f>
        <v>Poison</v>
      </c>
      <c r="D49">
        <v>100</v>
      </c>
      <c r="E49">
        <v>100</v>
      </c>
      <c r="F49">
        <v>155</v>
      </c>
      <c r="G49">
        <v>1004</v>
      </c>
    </row>
    <row r="50" spans="1:7" x14ac:dyDescent="0.25">
      <c r="A50" t="s">
        <v>46</v>
      </c>
      <c r="B50" t="str">
        <f>IFERROR(INDEX('[1]Pokemon Stats'!$D$2:$D$781,MATCH($A50,'[1]Pokemon Stats'!$B$2:$B$781,0),0),"")</f>
        <v>Bug</v>
      </c>
      <c r="C50" t="str">
        <f>IFERROR(INDEX('[1]Pokemon Stats'!$E$2:$E$781,MATCH($A50,'[1]Pokemon Stats'!$B$2:$B$781,0),0),"")</f>
        <v>Poison</v>
      </c>
      <c r="D50">
        <v>179</v>
      </c>
      <c r="E50">
        <v>143</v>
      </c>
      <c r="F50">
        <v>172</v>
      </c>
      <c r="G50">
        <v>2082</v>
      </c>
    </row>
    <row r="51" spans="1:7" x14ac:dyDescent="0.25">
      <c r="A51" t="s">
        <v>47</v>
      </c>
      <c r="B51" t="str">
        <f>IFERROR(INDEX('[1]Pokemon Stats'!$D$2:$D$781,MATCH($A51,'[1]Pokemon Stats'!$B$2:$B$781,0),0),"")</f>
        <v>Ground</v>
      </c>
      <c r="C51" t="str">
        <f>IFERROR(INDEX('[1]Pokemon Stats'!$E$2:$E$781,MATCH($A51,'[1]Pokemon Stats'!$B$2:$B$781,0),0),"")</f>
        <v>Poison</v>
      </c>
      <c r="D51">
        <v>109</v>
      </c>
      <c r="E51">
        <v>78</v>
      </c>
      <c r="F51">
        <v>67</v>
      </c>
      <c r="G51">
        <v>676</v>
      </c>
    </row>
    <row r="52" spans="1:7" x14ac:dyDescent="0.25">
      <c r="A52" t="s">
        <v>48</v>
      </c>
      <c r="B52" t="str">
        <f>IFERROR(INDEX('[1]Pokemon Stats'!$D$2:$D$781,MATCH($A52,'[1]Pokemon Stats'!$B$2:$B$781,0),0),"")</f>
        <v>Ground</v>
      </c>
      <c r="C52" t="str">
        <f>IFERROR(INDEX('[1]Pokemon Stats'!$E$2:$E$781,MATCH($A52,'[1]Pokemon Stats'!$B$2:$B$781,0),0),"")</f>
        <v>Steel</v>
      </c>
      <c r="D52">
        <v>167</v>
      </c>
      <c r="E52">
        <v>134</v>
      </c>
      <c r="F52">
        <v>111</v>
      </c>
      <c r="G52">
        <v>1557</v>
      </c>
    </row>
    <row r="53" spans="1:7" x14ac:dyDescent="0.25">
      <c r="A53" t="s">
        <v>49</v>
      </c>
      <c r="B53" t="str">
        <f>IFERROR(INDEX('[1]Pokemon Stats'!$D$2:$D$781,MATCH($A53,'[1]Pokemon Stats'!$B$2:$B$781,0),0),"")</f>
        <v>Normal</v>
      </c>
      <c r="C53" t="str">
        <f>IFERROR(INDEX('[1]Pokemon Stats'!$E$2:$E$781,MATCH($A53,'[1]Pokemon Stats'!$B$2:$B$781,0),0),"")</f>
        <v>Steel</v>
      </c>
      <c r="D53">
        <v>92</v>
      </c>
      <c r="E53">
        <v>78</v>
      </c>
      <c r="F53">
        <v>120</v>
      </c>
      <c r="G53">
        <v>748</v>
      </c>
    </row>
    <row r="54" spans="1:7" x14ac:dyDescent="0.25">
      <c r="A54" t="s">
        <v>50</v>
      </c>
      <c r="B54" t="str">
        <f>IFERROR(INDEX('[1]Pokemon Stats'!$D$2:$D$781,MATCH($A54,'[1]Pokemon Stats'!$B$2:$B$781,0),0),"")</f>
        <v>Normal</v>
      </c>
      <c r="C54" t="str">
        <f>IFERROR(INDEX('[1]Pokemon Stats'!$E$2:$E$781,MATCH($A54,'[1]Pokemon Stats'!$B$2:$B$781,0),0),"")</f>
        <v>Steel</v>
      </c>
      <c r="D54">
        <v>150</v>
      </c>
      <c r="E54">
        <v>136</v>
      </c>
      <c r="F54">
        <v>163</v>
      </c>
      <c r="G54">
        <v>1689</v>
      </c>
    </row>
    <row r="55" spans="1:7" x14ac:dyDescent="0.25">
      <c r="A55" t="s">
        <v>51</v>
      </c>
      <c r="B55" t="str">
        <f>IFERROR(INDEX('[1]Pokemon Stats'!$D$2:$D$781,MATCH($A55,'[1]Pokemon Stats'!$B$2:$B$781,0),0),"")</f>
        <v>Water</v>
      </c>
      <c r="C55" t="str">
        <f>IFERROR(INDEX('[1]Pokemon Stats'!$E$2:$E$781,MATCH($A55,'[1]Pokemon Stats'!$B$2:$B$781,0),0),"")</f>
        <v>Steel</v>
      </c>
      <c r="D55">
        <v>122</v>
      </c>
      <c r="E55">
        <v>95</v>
      </c>
      <c r="F55">
        <v>137</v>
      </c>
      <c r="G55">
        <v>1106</v>
      </c>
    </row>
    <row r="56" spans="1:7" x14ac:dyDescent="0.25">
      <c r="A56" t="s">
        <v>52</v>
      </c>
      <c r="B56" t="str">
        <f>IFERROR(INDEX('[1]Pokemon Stats'!$D$2:$D$781,MATCH($A56,'[1]Pokemon Stats'!$B$2:$B$781,0),0),"")</f>
        <v>Water</v>
      </c>
      <c r="C56" t="str">
        <f>IFERROR(INDEX('[1]Pokemon Stats'!$E$2:$E$781,MATCH($A56,'[1]Pokemon Stats'!$B$2:$B$781,0),0),"")</f>
        <v>Steel</v>
      </c>
      <c r="D56">
        <v>191</v>
      </c>
      <c r="E56">
        <v>162</v>
      </c>
      <c r="F56">
        <v>190</v>
      </c>
      <c r="G56">
        <v>2450</v>
      </c>
    </row>
    <row r="57" spans="1:7" x14ac:dyDescent="0.25">
      <c r="A57" t="s">
        <v>53</v>
      </c>
      <c r="B57" t="str">
        <f>IFERROR(INDEX('[1]Pokemon Stats'!$D$2:$D$781,MATCH($A57,'[1]Pokemon Stats'!$B$2:$B$781,0),0),"")</f>
        <v>Fighting</v>
      </c>
      <c r="C57" t="str">
        <f>IFERROR(INDEX('[1]Pokemon Stats'!$E$2:$E$781,MATCH($A57,'[1]Pokemon Stats'!$B$2:$B$781,0),0),"")</f>
        <v>Steel</v>
      </c>
      <c r="D57">
        <v>148</v>
      </c>
      <c r="E57">
        <v>82</v>
      </c>
      <c r="F57">
        <v>120</v>
      </c>
      <c r="G57">
        <v>1164</v>
      </c>
    </row>
    <row r="58" spans="1:7" x14ac:dyDescent="0.25">
      <c r="A58" t="s">
        <v>54</v>
      </c>
      <c r="B58" t="str">
        <f>IFERROR(INDEX('[1]Pokemon Stats'!$D$2:$D$781,MATCH($A58,'[1]Pokemon Stats'!$B$2:$B$781,0),0),"")</f>
        <v>Fighting</v>
      </c>
      <c r="C58" t="str">
        <f>IFERROR(INDEX('[1]Pokemon Stats'!$E$2:$E$781,MATCH($A58,'[1]Pokemon Stats'!$B$2:$B$781,0),0),"")</f>
        <v>Steel</v>
      </c>
      <c r="D58">
        <v>207</v>
      </c>
      <c r="E58">
        <v>138</v>
      </c>
      <c r="F58">
        <v>163</v>
      </c>
      <c r="G58">
        <v>2288</v>
      </c>
    </row>
    <row r="59" spans="1:7" x14ac:dyDescent="0.25">
      <c r="A59" t="s">
        <v>55</v>
      </c>
      <c r="B59" t="str">
        <f>IFERROR(INDEX('[1]Pokemon Stats'!$D$2:$D$781,MATCH($A59,'[1]Pokemon Stats'!$B$2:$B$781,0),0),"")</f>
        <v>Fire</v>
      </c>
      <c r="C59" t="str">
        <f>IFERROR(INDEX('[1]Pokemon Stats'!$E$2:$E$781,MATCH($A59,'[1]Pokemon Stats'!$B$2:$B$781,0),0),"")</f>
        <v>Steel</v>
      </c>
      <c r="D59">
        <v>136</v>
      </c>
      <c r="E59">
        <v>93</v>
      </c>
      <c r="F59">
        <v>146</v>
      </c>
      <c r="G59">
        <v>1243</v>
      </c>
    </row>
    <row r="60" spans="1:7" x14ac:dyDescent="0.25">
      <c r="A60" t="s">
        <v>56</v>
      </c>
      <c r="B60" t="str">
        <f>IFERROR(INDEX('[1]Pokemon Stats'!$D$2:$D$781,MATCH($A60,'[1]Pokemon Stats'!$B$2:$B$781,0),0),"")</f>
        <v>Fire</v>
      </c>
      <c r="C60" t="str">
        <f>IFERROR(INDEX('[1]Pokemon Stats'!$E$2:$E$781,MATCH($A60,'[1]Pokemon Stats'!$B$2:$B$781,0),0),"")</f>
        <v>Steel</v>
      </c>
      <c r="D60">
        <v>227</v>
      </c>
      <c r="E60">
        <v>166</v>
      </c>
      <c r="F60">
        <v>207</v>
      </c>
      <c r="G60">
        <v>3029</v>
      </c>
    </row>
    <row r="61" spans="1:7" x14ac:dyDescent="0.25">
      <c r="A61" t="s">
        <v>57</v>
      </c>
      <c r="B61" t="str">
        <f>IFERROR(INDEX('[1]Pokemon Stats'!$D$2:$D$781,MATCH($A61,'[1]Pokemon Stats'!$B$2:$B$781,0),0),"")</f>
        <v>Water</v>
      </c>
      <c r="C61" t="str">
        <f>IFERROR(INDEX('[1]Pokemon Stats'!$E$2:$E$781,MATCH($A61,'[1]Pokemon Stats'!$B$2:$B$781,0),0),"")</f>
        <v>Steel</v>
      </c>
      <c r="D61">
        <v>101</v>
      </c>
      <c r="E61">
        <v>82</v>
      </c>
      <c r="F61">
        <v>120</v>
      </c>
      <c r="G61">
        <v>829</v>
      </c>
    </row>
    <row r="62" spans="1:7" x14ac:dyDescent="0.25">
      <c r="A62" t="s">
        <v>58</v>
      </c>
      <c r="B62" t="str">
        <f>IFERROR(INDEX('[1]Pokemon Stats'!$D$2:$D$781,MATCH($A62,'[1]Pokemon Stats'!$B$2:$B$781,0),0),"")</f>
        <v>Water</v>
      </c>
      <c r="C62" t="str">
        <f>IFERROR(INDEX('[1]Pokemon Stats'!$E$2:$E$781,MATCH($A62,'[1]Pokemon Stats'!$B$2:$B$781,0),0),"")</f>
        <v>Steel</v>
      </c>
      <c r="D62">
        <v>130</v>
      </c>
      <c r="E62">
        <v>123</v>
      </c>
      <c r="F62">
        <v>163</v>
      </c>
      <c r="G62">
        <v>1419</v>
      </c>
    </row>
    <row r="63" spans="1:7" x14ac:dyDescent="0.25">
      <c r="A63" t="s">
        <v>59</v>
      </c>
      <c r="B63" t="str">
        <f>IFERROR(INDEX('[1]Pokemon Stats'!$D$2:$D$781,MATCH($A63,'[1]Pokemon Stats'!$B$2:$B$781,0),0),"")</f>
        <v>Water</v>
      </c>
      <c r="C63" t="str">
        <f>IFERROR(INDEX('[1]Pokemon Stats'!$E$2:$E$781,MATCH($A63,'[1]Pokemon Stats'!$B$2:$B$781,0),0),"")</f>
        <v>Fighting</v>
      </c>
      <c r="D63">
        <v>182</v>
      </c>
      <c r="E63">
        <v>184</v>
      </c>
      <c r="F63">
        <v>207</v>
      </c>
      <c r="G63">
        <v>2586</v>
      </c>
    </row>
    <row r="64" spans="1:7" x14ac:dyDescent="0.25">
      <c r="A64" t="s">
        <v>60</v>
      </c>
      <c r="B64" t="str">
        <f>IFERROR(INDEX('[1]Pokemon Stats'!$D$2:$D$781,MATCH($A64,'[1]Pokemon Stats'!$B$2:$B$781,0),0),"")</f>
        <v>Psychic</v>
      </c>
      <c r="C64" t="str">
        <f>IFERROR(INDEX('[1]Pokemon Stats'!$E$2:$E$781,MATCH($A64,'[1]Pokemon Stats'!$B$2:$B$781,0),0),"")</f>
        <v>Fighting</v>
      </c>
      <c r="D64">
        <v>195</v>
      </c>
      <c r="E64">
        <v>82</v>
      </c>
      <c r="F64">
        <v>93</v>
      </c>
      <c r="G64">
        <v>1342</v>
      </c>
    </row>
    <row r="65" spans="1:7" x14ac:dyDescent="0.25">
      <c r="A65" t="s">
        <v>61</v>
      </c>
      <c r="B65" t="str">
        <f>IFERROR(INDEX('[1]Pokemon Stats'!$D$2:$D$781,MATCH($A65,'[1]Pokemon Stats'!$B$2:$B$781,0),0),"")</f>
        <v>Psychic</v>
      </c>
      <c r="C65" t="str">
        <f>IFERROR(INDEX('[1]Pokemon Stats'!$E$2:$E$781,MATCH($A65,'[1]Pokemon Stats'!$B$2:$B$781,0),0),"")</f>
        <v>Fighting</v>
      </c>
      <c r="D65">
        <v>232</v>
      </c>
      <c r="E65">
        <v>117</v>
      </c>
      <c r="F65">
        <v>120</v>
      </c>
      <c r="G65">
        <v>2059</v>
      </c>
    </row>
    <row r="66" spans="1:7" x14ac:dyDescent="0.25">
      <c r="A66" t="s">
        <v>62</v>
      </c>
      <c r="B66" t="str">
        <f>IFERROR(INDEX('[1]Pokemon Stats'!$D$2:$D$781,MATCH($A66,'[1]Pokemon Stats'!$B$2:$B$781,0),0),"")</f>
        <v>Psychic</v>
      </c>
      <c r="C66" t="str">
        <f>IFERROR(INDEX('[1]Pokemon Stats'!$E$2:$E$781,MATCH($A66,'[1]Pokemon Stats'!$B$2:$B$781,0),0),"")</f>
        <v>Fighting</v>
      </c>
      <c r="D66">
        <v>271</v>
      </c>
      <c r="E66">
        <v>167</v>
      </c>
      <c r="F66">
        <v>146</v>
      </c>
      <c r="G66">
        <v>3057</v>
      </c>
    </row>
    <row r="67" spans="1:7" x14ac:dyDescent="0.25">
      <c r="A67" t="s">
        <v>63</v>
      </c>
      <c r="B67" t="str">
        <f>IFERROR(INDEX('[1]Pokemon Stats'!$D$2:$D$781,MATCH($A67,'[1]Pokemon Stats'!$B$2:$B$781,0),0),"")</f>
        <v>Fighting</v>
      </c>
      <c r="C67" t="str">
        <f>IFERROR(INDEX('[1]Pokemon Stats'!$E$2:$E$781,MATCH($A67,'[1]Pokemon Stats'!$B$2:$B$781,0),0),"")</f>
        <v>Fighting</v>
      </c>
      <c r="D67">
        <v>137</v>
      </c>
      <c r="E67">
        <v>82</v>
      </c>
      <c r="F67">
        <v>172</v>
      </c>
      <c r="G67">
        <v>1278</v>
      </c>
    </row>
    <row r="68" spans="1:7" x14ac:dyDescent="0.25">
      <c r="A68" t="s">
        <v>64</v>
      </c>
      <c r="B68" t="str">
        <f>IFERROR(INDEX('[1]Pokemon Stats'!$D$2:$D$781,MATCH($A68,'[1]Pokemon Stats'!$B$2:$B$781,0),0),"")</f>
        <v>Fighting</v>
      </c>
      <c r="C68" t="str">
        <f>IFERROR(INDEX('[1]Pokemon Stats'!$E$2:$E$781,MATCH($A68,'[1]Pokemon Stats'!$B$2:$B$781,0),0),"")</f>
        <v>Fighting</v>
      </c>
      <c r="D68">
        <v>177</v>
      </c>
      <c r="E68">
        <v>125</v>
      </c>
      <c r="F68">
        <v>190</v>
      </c>
      <c r="G68">
        <v>2031</v>
      </c>
    </row>
    <row r="69" spans="1:7" x14ac:dyDescent="0.25">
      <c r="A69" t="s">
        <v>65</v>
      </c>
      <c r="B69" t="str">
        <f>IFERROR(INDEX('[1]Pokemon Stats'!$D$2:$D$781,MATCH($A69,'[1]Pokemon Stats'!$B$2:$B$781,0),0),"")</f>
        <v>Fighting</v>
      </c>
      <c r="C69" t="str">
        <f>IFERROR(INDEX('[1]Pokemon Stats'!$E$2:$E$781,MATCH($A69,'[1]Pokemon Stats'!$B$2:$B$781,0),0),"")</f>
        <v>Fighting</v>
      </c>
      <c r="D69">
        <v>234</v>
      </c>
      <c r="E69">
        <v>159</v>
      </c>
      <c r="F69">
        <v>207</v>
      </c>
      <c r="G69">
        <v>3056</v>
      </c>
    </row>
    <row r="70" spans="1:7" x14ac:dyDescent="0.25">
      <c r="A70" t="s">
        <v>66</v>
      </c>
      <c r="B70" t="str">
        <f>IFERROR(INDEX('[1]Pokemon Stats'!$D$2:$D$781,MATCH($A70,'[1]Pokemon Stats'!$B$2:$B$781,0),0),"")</f>
        <v>Grass</v>
      </c>
      <c r="C70" t="str">
        <f>IFERROR(INDEX('[1]Pokemon Stats'!$E$2:$E$781,MATCH($A70,'[1]Pokemon Stats'!$B$2:$B$781,0),0),"")</f>
        <v>Poison</v>
      </c>
      <c r="D70">
        <v>139</v>
      </c>
      <c r="E70">
        <v>61</v>
      </c>
      <c r="F70">
        <v>137</v>
      </c>
      <c r="G70">
        <v>1033</v>
      </c>
    </row>
    <row r="71" spans="1:7" x14ac:dyDescent="0.25">
      <c r="A71" t="s">
        <v>67</v>
      </c>
      <c r="B71" t="str">
        <f>IFERROR(INDEX('[1]Pokemon Stats'!$D$2:$D$781,MATCH($A71,'[1]Pokemon Stats'!$B$2:$B$781,0),0),"")</f>
        <v>Grass</v>
      </c>
      <c r="C71" t="str">
        <f>IFERROR(INDEX('[1]Pokemon Stats'!$E$2:$E$781,MATCH($A71,'[1]Pokemon Stats'!$B$2:$B$781,0),0),"")</f>
        <v>Poison</v>
      </c>
      <c r="D71">
        <v>172</v>
      </c>
      <c r="E71">
        <v>92</v>
      </c>
      <c r="F71">
        <v>163</v>
      </c>
      <c r="G71">
        <v>1611</v>
      </c>
    </row>
    <row r="72" spans="1:7" x14ac:dyDescent="0.25">
      <c r="A72" t="s">
        <v>68</v>
      </c>
      <c r="B72" t="str">
        <f>IFERROR(INDEX('[1]Pokemon Stats'!$D$2:$D$781,MATCH($A72,'[1]Pokemon Stats'!$B$2:$B$781,0),0),"")</f>
        <v>Grass</v>
      </c>
      <c r="C72" t="str">
        <f>IFERROR(INDEX('[1]Pokemon Stats'!$E$2:$E$781,MATCH($A72,'[1]Pokemon Stats'!$B$2:$B$781,0),0),"")</f>
        <v>Poison</v>
      </c>
      <c r="D72">
        <v>207</v>
      </c>
      <c r="E72">
        <v>135</v>
      </c>
      <c r="F72">
        <v>190</v>
      </c>
      <c r="G72">
        <v>2431</v>
      </c>
    </row>
    <row r="73" spans="1:7" x14ac:dyDescent="0.25">
      <c r="A73" t="s">
        <v>69</v>
      </c>
      <c r="B73" t="str">
        <f>IFERROR(INDEX('[1]Pokemon Stats'!$D$2:$D$781,MATCH($A73,'[1]Pokemon Stats'!$B$2:$B$781,0),0),"")</f>
        <v>Water</v>
      </c>
      <c r="C73" t="str">
        <f>IFERROR(INDEX('[1]Pokemon Stats'!$E$2:$E$781,MATCH($A73,'[1]Pokemon Stats'!$B$2:$B$781,0),0),"")</f>
        <v>Poison</v>
      </c>
      <c r="D73">
        <v>97</v>
      </c>
      <c r="E73">
        <v>149</v>
      </c>
      <c r="F73">
        <v>120</v>
      </c>
      <c r="G73">
        <v>1040</v>
      </c>
    </row>
    <row r="74" spans="1:7" x14ac:dyDescent="0.25">
      <c r="A74" t="s">
        <v>70</v>
      </c>
      <c r="B74" t="str">
        <f>IFERROR(INDEX('[1]Pokemon Stats'!$D$2:$D$781,MATCH($A74,'[1]Pokemon Stats'!$B$2:$B$781,0),0),"")</f>
        <v>Water</v>
      </c>
      <c r="C74" t="str">
        <f>IFERROR(INDEX('[1]Pokemon Stats'!$E$2:$E$781,MATCH($A74,'[1]Pokemon Stats'!$B$2:$B$781,0),0),"")</f>
        <v>Poison</v>
      </c>
      <c r="D74">
        <v>166</v>
      </c>
      <c r="E74">
        <v>209</v>
      </c>
      <c r="F74">
        <v>190</v>
      </c>
      <c r="G74">
        <v>2422</v>
      </c>
    </row>
    <row r="75" spans="1:7" x14ac:dyDescent="0.25">
      <c r="A75" t="s">
        <v>71</v>
      </c>
      <c r="B75" t="str">
        <f>IFERROR(INDEX('[1]Pokemon Stats'!$D$2:$D$781,MATCH($A75,'[1]Pokemon Stats'!$B$2:$B$781,0),0),"")</f>
        <v>Rock</v>
      </c>
      <c r="C75" t="str">
        <f>IFERROR(INDEX('[1]Pokemon Stats'!$E$2:$E$781,MATCH($A75,'[1]Pokemon Stats'!$B$2:$B$781,0),0),"")</f>
        <v>Ground</v>
      </c>
      <c r="D75">
        <v>132</v>
      </c>
      <c r="E75">
        <v>132</v>
      </c>
      <c r="F75">
        <v>120</v>
      </c>
      <c r="G75">
        <v>1293</v>
      </c>
    </row>
    <row r="76" spans="1:7" x14ac:dyDescent="0.25">
      <c r="A76" t="s">
        <v>72</v>
      </c>
      <c r="B76" t="str">
        <f>IFERROR(INDEX('[1]Pokemon Stats'!$D$2:$D$781,MATCH($A76,'[1]Pokemon Stats'!$B$2:$B$781,0),0),"")</f>
        <v>Rock</v>
      </c>
      <c r="C76" t="str">
        <f>IFERROR(INDEX('[1]Pokemon Stats'!$E$2:$E$781,MATCH($A76,'[1]Pokemon Stats'!$B$2:$B$781,0),0),"")</f>
        <v>Ground</v>
      </c>
      <c r="D76">
        <v>164</v>
      </c>
      <c r="E76">
        <v>164</v>
      </c>
      <c r="F76">
        <v>146</v>
      </c>
      <c r="G76">
        <v>1897</v>
      </c>
    </row>
    <row r="77" spans="1:7" x14ac:dyDescent="0.25">
      <c r="A77" t="s">
        <v>73</v>
      </c>
      <c r="B77" t="str">
        <f>IFERROR(INDEX('[1]Pokemon Stats'!$D$2:$D$781,MATCH($A77,'[1]Pokemon Stats'!$B$2:$B$781,0),0),"")</f>
        <v>Rock</v>
      </c>
      <c r="C77" t="str">
        <f>IFERROR(INDEX('[1]Pokemon Stats'!$E$2:$E$781,MATCH($A77,'[1]Pokemon Stats'!$B$2:$B$781,0),0),"")</f>
        <v>Ground</v>
      </c>
      <c r="D77">
        <v>211</v>
      </c>
      <c r="E77">
        <v>198</v>
      </c>
      <c r="F77">
        <v>190</v>
      </c>
      <c r="G77">
        <v>2949</v>
      </c>
    </row>
    <row r="78" spans="1:7" x14ac:dyDescent="0.25">
      <c r="A78" t="s">
        <v>74</v>
      </c>
      <c r="B78" t="str">
        <f>IFERROR(INDEX('[1]Pokemon Stats'!$D$2:$D$781,MATCH($A78,'[1]Pokemon Stats'!$B$2:$B$781,0),0),"")</f>
        <v>Fire</v>
      </c>
      <c r="C78" t="str">
        <f>IFERROR(INDEX('[1]Pokemon Stats'!$E$2:$E$781,MATCH($A78,'[1]Pokemon Stats'!$B$2:$B$781,0),0),"")</f>
        <v>Electric</v>
      </c>
      <c r="D78">
        <v>170</v>
      </c>
      <c r="E78">
        <v>127</v>
      </c>
      <c r="F78">
        <v>137</v>
      </c>
      <c r="G78">
        <v>1697</v>
      </c>
    </row>
    <row r="79" spans="1:7" x14ac:dyDescent="0.25">
      <c r="A79" t="s">
        <v>75</v>
      </c>
      <c r="B79" t="str">
        <f>IFERROR(INDEX('[1]Pokemon Stats'!$D$2:$D$781,MATCH($A79,'[1]Pokemon Stats'!$B$2:$B$781,0),0),"")</f>
        <v>Fire</v>
      </c>
      <c r="C79" t="str">
        <f>IFERROR(INDEX('[1]Pokemon Stats'!$E$2:$E$781,MATCH($A79,'[1]Pokemon Stats'!$B$2:$B$781,0),0),"")</f>
        <v>Electric</v>
      </c>
      <c r="D79">
        <v>207</v>
      </c>
      <c r="E79">
        <v>162</v>
      </c>
      <c r="F79">
        <v>163</v>
      </c>
      <c r="G79">
        <v>2461</v>
      </c>
    </row>
    <row r="80" spans="1:7" x14ac:dyDescent="0.25">
      <c r="A80" t="s">
        <v>76</v>
      </c>
      <c r="B80" t="str">
        <f>IFERROR(INDEX('[1]Pokemon Stats'!$D$2:$D$781,MATCH($A80,'[1]Pokemon Stats'!$B$2:$B$781,0),0),"")</f>
        <v>Water</v>
      </c>
      <c r="C80" t="str">
        <f>IFERROR(INDEX('[1]Pokemon Stats'!$E$2:$E$781,MATCH($A80,'[1]Pokemon Stats'!$B$2:$B$781,0),0),"")</f>
        <v>Psychic</v>
      </c>
      <c r="D80">
        <v>109</v>
      </c>
      <c r="E80">
        <v>98</v>
      </c>
      <c r="F80">
        <v>207</v>
      </c>
      <c r="G80">
        <v>1226</v>
      </c>
    </row>
    <row r="81" spans="1:7" x14ac:dyDescent="0.25">
      <c r="A81" t="s">
        <v>77</v>
      </c>
      <c r="B81" t="str">
        <f>IFERROR(INDEX('[1]Pokemon Stats'!$D$2:$D$781,MATCH($A81,'[1]Pokemon Stats'!$B$2:$B$781,0),0),"")</f>
        <v>Water</v>
      </c>
      <c r="C81" t="str">
        <f>IFERROR(INDEX('[1]Pokemon Stats'!$E$2:$E$781,MATCH($A81,'[1]Pokemon Stats'!$B$2:$B$781,0),0),"")</f>
        <v>Psychic</v>
      </c>
      <c r="D81">
        <v>177</v>
      </c>
      <c r="E81">
        <v>180</v>
      </c>
      <c r="F81">
        <v>216</v>
      </c>
      <c r="G81">
        <v>2545</v>
      </c>
    </row>
    <row r="82" spans="1:7" x14ac:dyDescent="0.25">
      <c r="A82" t="s">
        <v>78</v>
      </c>
      <c r="B82" t="str">
        <f>IFERROR(INDEX('[1]Pokemon Stats'!$D$2:$D$781,MATCH($A82,'[1]Pokemon Stats'!$B$2:$B$781,0),0),"")</f>
        <v>Electric</v>
      </c>
      <c r="C82" t="str">
        <f>IFERROR(INDEX('[1]Pokemon Stats'!$E$2:$E$781,MATCH($A82,'[1]Pokemon Stats'!$B$2:$B$781,0),0),"")</f>
        <v>Steel</v>
      </c>
      <c r="D82">
        <v>165</v>
      </c>
      <c r="E82">
        <v>121</v>
      </c>
      <c r="F82">
        <v>93</v>
      </c>
      <c r="G82">
        <v>1362</v>
      </c>
    </row>
    <row r="83" spans="1:7" x14ac:dyDescent="0.25">
      <c r="A83" t="s">
        <v>79</v>
      </c>
      <c r="B83" t="str">
        <f>IFERROR(INDEX('[1]Pokemon Stats'!$D$2:$D$781,MATCH($A83,'[1]Pokemon Stats'!$B$2:$B$781,0),0),"")</f>
        <v>Electric</v>
      </c>
      <c r="C83" t="str">
        <f>IFERROR(INDEX('[1]Pokemon Stats'!$E$2:$E$781,MATCH($A83,'[1]Pokemon Stats'!$B$2:$B$781,0),0),"")</f>
        <v>Steel</v>
      </c>
      <c r="D83">
        <v>223</v>
      </c>
      <c r="E83">
        <v>169</v>
      </c>
      <c r="F83">
        <v>137</v>
      </c>
      <c r="G83">
        <v>2485</v>
      </c>
    </row>
    <row r="84" spans="1:7" x14ac:dyDescent="0.25">
      <c r="A84" t="s">
        <v>80</v>
      </c>
      <c r="B84" t="str">
        <f>IFERROR(INDEX('[1]Pokemon Stats'!$D$2:$D$781,MATCH($A84,'[1]Pokemon Stats'!$B$2:$B$781,0),0),"")</f>
        <v>Normal</v>
      </c>
      <c r="C84" t="str">
        <f>IFERROR(INDEX('[1]Pokemon Stats'!$E$2:$E$781,MATCH($A84,'[1]Pokemon Stats'!$B$2:$B$781,0),0),"")</f>
        <v>Flying</v>
      </c>
      <c r="D84">
        <v>124</v>
      </c>
      <c r="E84">
        <v>115</v>
      </c>
      <c r="F84">
        <v>141</v>
      </c>
      <c r="G84">
        <v>1236</v>
      </c>
    </row>
    <row r="85" spans="1:7" x14ac:dyDescent="0.25">
      <c r="A85" t="s">
        <v>81</v>
      </c>
      <c r="B85" t="str">
        <f>IFERROR(INDEX('[1]Pokemon Stats'!$D$2:$D$781,MATCH($A85,'[1]Pokemon Stats'!$B$2:$B$781,0),0),"")</f>
        <v>Normal</v>
      </c>
      <c r="C85" t="str">
        <f>IFERROR(INDEX('[1]Pokemon Stats'!$E$2:$E$781,MATCH($A85,'[1]Pokemon Stats'!$B$2:$B$781,0),0),"")</f>
        <v>Flying</v>
      </c>
      <c r="D85">
        <v>158</v>
      </c>
      <c r="E85">
        <v>83</v>
      </c>
      <c r="F85">
        <v>111</v>
      </c>
      <c r="G85">
        <v>1200</v>
      </c>
    </row>
    <row r="86" spans="1:7" x14ac:dyDescent="0.25">
      <c r="A86" t="s">
        <v>82</v>
      </c>
      <c r="B86" t="str">
        <f>IFERROR(INDEX('[1]Pokemon Stats'!$D$2:$D$781,MATCH($A86,'[1]Pokemon Stats'!$B$2:$B$781,0),0),"")</f>
        <v>Normal</v>
      </c>
      <c r="C86" t="str">
        <f>IFERROR(INDEX('[1]Pokemon Stats'!$E$2:$E$781,MATCH($A86,'[1]Pokemon Stats'!$B$2:$B$781,0),0),"")</f>
        <v>Flying</v>
      </c>
      <c r="D86">
        <v>218</v>
      </c>
      <c r="E86">
        <v>140</v>
      </c>
      <c r="F86">
        <v>155</v>
      </c>
      <c r="G86">
        <v>2362</v>
      </c>
    </row>
    <row r="87" spans="1:7" x14ac:dyDescent="0.25">
      <c r="A87" t="s">
        <v>83</v>
      </c>
      <c r="B87" t="str">
        <f>IFERROR(INDEX('[1]Pokemon Stats'!$D$2:$D$781,MATCH($A87,'[1]Pokemon Stats'!$B$2:$B$781,0),0),"")</f>
        <v>Water</v>
      </c>
      <c r="C87" t="str">
        <f>IFERROR(INDEX('[1]Pokemon Stats'!$E$2:$E$781,MATCH($A87,'[1]Pokemon Stats'!$B$2:$B$781,0),0),"")</f>
        <v>Flying</v>
      </c>
      <c r="D87">
        <v>85</v>
      </c>
      <c r="E87">
        <v>121</v>
      </c>
      <c r="F87">
        <v>163</v>
      </c>
      <c r="G87">
        <v>971</v>
      </c>
    </row>
    <row r="88" spans="1:7" x14ac:dyDescent="0.25">
      <c r="A88" t="s">
        <v>84</v>
      </c>
      <c r="B88" t="str">
        <f>IFERROR(INDEX('[1]Pokemon Stats'!$D$2:$D$781,MATCH($A88,'[1]Pokemon Stats'!$B$2:$B$781,0),0),"")</f>
        <v>Water</v>
      </c>
      <c r="C88" t="str">
        <f>IFERROR(INDEX('[1]Pokemon Stats'!$E$2:$E$781,MATCH($A88,'[1]Pokemon Stats'!$B$2:$B$781,0),0),"")</f>
        <v>Ice</v>
      </c>
      <c r="D88">
        <v>139</v>
      </c>
      <c r="E88">
        <v>177</v>
      </c>
      <c r="F88">
        <v>207</v>
      </c>
      <c r="G88">
        <v>1985</v>
      </c>
    </row>
    <row r="89" spans="1:7" x14ac:dyDescent="0.25">
      <c r="A89" t="s">
        <v>85</v>
      </c>
      <c r="B89" t="str">
        <f>IFERROR(INDEX('[1]Pokemon Stats'!$D$2:$D$781,MATCH($A89,'[1]Pokemon Stats'!$B$2:$B$781,0),0),"")</f>
        <v>Poison</v>
      </c>
      <c r="C89" t="str">
        <f>IFERROR(INDEX('[1]Pokemon Stats'!$E$2:$E$781,MATCH($A89,'[1]Pokemon Stats'!$B$2:$B$781,0),0),"")</f>
        <v>Ice</v>
      </c>
      <c r="D89">
        <v>135</v>
      </c>
      <c r="E89">
        <v>90</v>
      </c>
      <c r="F89">
        <v>190</v>
      </c>
      <c r="G89">
        <v>1374</v>
      </c>
    </row>
    <row r="90" spans="1:7" x14ac:dyDescent="0.25">
      <c r="A90" t="s">
        <v>86</v>
      </c>
      <c r="B90" t="str">
        <f>IFERROR(INDEX('[1]Pokemon Stats'!$D$2:$D$781,MATCH($A90,'[1]Pokemon Stats'!$B$2:$B$781,0),0),"")</f>
        <v>Poison</v>
      </c>
      <c r="C90" t="str">
        <f>IFERROR(INDEX('[1]Pokemon Stats'!$E$2:$E$781,MATCH($A90,'[1]Pokemon Stats'!$B$2:$B$781,0),0),"")</f>
        <v>Dark</v>
      </c>
      <c r="D90">
        <v>190</v>
      </c>
      <c r="E90">
        <v>172</v>
      </c>
      <c r="F90">
        <v>233</v>
      </c>
      <c r="G90">
        <v>2757</v>
      </c>
    </row>
    <row r="91" spans="1:7" x14ac:dyDescent="0.25">
      <c r="A91" t="s">
        <v>87</v>
      </c>
      <c r="B91" t="str">
        <f>IFERROR(INDEX('[1]Pokemon Stats'!$D$2:$D$781,MATCH($A91,'[1]Pokemon Stats'!$B$2:$B$781,0),0),"")</f>
        <v>Water</v>
      </c>
      <c r="C91" t="str">
        <f>IFERROR(INDEX('[1]Pokemon Stats'!$E$2:$E$781,MATCH($A91,'[1]Pokemon Stats'!$B$2:$B$781,0),0),"")</f>
        <v>Dark</v>
      </c>
      <c r="D91">
        <v>116</v>
      </c>
      <c r="E91">
        <v>134</v>
      </c>
      <c r="F91">
        <v>102</v>
      </c>
      <c r="G91">
        <v>1080</v>
      </c>
    </row>
    <row r="92" spans="1:7" x14ac:dyDescent="0.25">
      <c r="A92" t="s">
        <v>88</v>
      </c>
      <c r="B92" t="str">
        <f>IFERROR(INDEX('[1]Pokemon Stats'!$D$2:$D$781,MATCH($A92,'[1]Pokemon Stats'!$B$2:$B$781,0),0),"")</f>
        <v>Water</v>
      </c>
      <c r="C92" t="str">
        <f>IFERROR(INDEX('[1]Pokemon Stats'!$E$2:$E$781,MATCH($A92,'[1]Pokemon Stats'!$B$2:$B$781,0),0),"")</f>
        <v>Ice</v>
      </c>
      <c r="D92">
        <v>186</v>
      </c>
      <c r="E92">
        <v>256</v>
      </c>
      <c r="F92">
        <v>137</v>
      </c>
      <c r="G92">
        <v>2547</v>
      </c>
    </row>
    <row r="93" spans="1:7" x14ac:dyDescent="0.25">
      <c r="A93" t="s">
        <v>89</v>
      </c>
      <c r="B93" t="str">
        <f>IFERROR(INDEX('[1]Pokemon Stats'!$D$2:$D$781,MATCH($A93,'[1]Pokemon Stats'!$B$2:$B$781,0),0),"")</f>
        <v>Ghost</v>
      </c>
      <c r="C93" t="str">
        <f>IFERROR(INDEX('[1]Pokemon Stats'!$E$2:$E$781,MATCH($A93,'[1]Pokemon Stats'!$B$2:$B$781,0),0),"")</f>
        <v>Poison</v>
      </c>
      <c r="D93">
        <v>186</v>
      </c>
      <c r="E93">
        <v>67</v>
      </c>
      <c r="F93">
        <v>102</v>
      </c>
      <c r="G93">
        <v>1229</v>
      </c>
    </row>
    <row r="94" spans="1:7" x14ac:dyDescent="0.25">
      <c r="A94" t="s">
        <v>90</v>
      </c>
      <c r="B94" t="str">
        <f>IFERROR(INDEX('[1]Pokemon Stats'!$D$2:$D$781,MATCH($A94,'[1]Pokemon Stats'!$B$2:$B$781,0),0),"")</f>
        <v>Ghost</v>
      </c>
      <c r="C94" t="str">
        <f>IFERROR(INDEX('[1]Pokemon Stats'!$E$2:$E$781,MATCH($A94,'[1]Pokemon Stats'!$B$2:$B$781,0),0),"")</f>
        <v>Poison</v>
      </c>
      <c r="D94">
        <v>223</v>
      </c>
      <c r="E94">
        <v>107</v>
      </c>
      <c r="F94">
        <v>128</v>
      </c>
      <c r="G94">
        <v>1963</v>
      </c>
    </row>
    <row r="95" spans="1:7" x14ac:dyDescent="0.25">
      <c r="A95" t="s">
        <v>91</v>
      </c>
      <c r="B95" t="str">
        <f>IFERROR(INDEX('[1]Pokemon Stats'!$D$2:$D$781,MATCH($A95,'[1]Pokemon Stats'!$B$2:$B$781,0),0),"")</f>
        <v>Ghost</v>
      </c>
      <c r="C95" t="str">
        <f>IFERROR(INDEX('[1]Pokemon Stats'!$E$2:$E$781,MATCH($A95,'[1]Pokemon Stats'!$B$2:$B$781,0),0),"")</f>
        <v>Poison</v>
      </c>
      <c r="D95">
        <v>261</v>
      </c>
      <c r="E95">
        <v>149</v>
      </c>
      <c r="F95">
        <v>155</v>
      </c>
      <c r="G95">
        <v>2878</v>
      </c>
    </row>
    <row r="96" spans="1:7" x14ac:dyDescent="0.25">
      <c r="A96" t="s">
        <v>92</v>
      </c>
      <c r="B96" t="str">
        <f>IFERROR(INDEX('[1]Pokemon Stats'!$D$2:$D$781,MATCH($A96,'[1]Pokemon Stats'!$B$2:$B$781,0),0),"")</f>
        <v>Rock</v>
      </c>
      <c r="C96" t="str">
        <f>IFERROR(INDEX('[1]Pokemon Stats'!$E$2:$E$781,MATCH($A96,'[1]Pokemon Stats'!$B$2:$B$781,0),0),"")</f>
        <v>Ground</v>
      </c>
      <c r="D96">
        <v>85</v>
      </c>
      <c r="E96">
        <v>232</v>
      </c>
      <c r="F96">
        <v>111</v>
      </c>
      <c r="G96">
        <v>1101</v>
      </c>
    </row>
    <row r="97" spans="1:7" x14ac:dyDescent="0.25">
      <c r="A97" t="s">
        <v>93</v>
      </c>
      <c r="B97" t="str">
        <f>IFERROR(INDEX('[1]Pokemon Stats'!$D$2:$D$781,MATCH($A97,'[1]Pokemon Stats'!$B$2:$B$781,0),0),"")</f>
        <v>Psychic</v>
      </c>
      <c r="C97" t="str">
        <f>IFERROR(INDEX('[1]Pokemon Stats'!$E$2:$E$781,MATCH($A97,'[1]Pokemon Stats'!$B$2:$B$781,0),0),"")</f>
        <v>Ground</v>
      </c>
      <c r="D97">
        <v>89</v>
      </c>
      <c r="E97">
        <v>136</v>
      </c>
      <c r="F97">
        <v>155</v>
      </c>
      <c r="G97">
        <v>1040</v>
      </c>
    </row>
    <row r="98" spans="1:7" x14ac:dyDescent="0.25">
      <c r="A98" t="s">
        <v>94</v>
      </c>
      <c r="B98" t="str">
        <f>IFERROR(INDEX('[1]Pokemon Stats'!$D$2:$D$781,MATCH($A98,'[1]Pokemon Stats'!$B$2:$B$781,0),0),"")</f>
        <v>Psychic</v>
      </c>
      <c r="C98" t="str">
        <f>IFERROR(INDEX('[1]Pokemon Stats'!$E$2:$E$781,MATCH($A98,'[1]Pokemon Stats'!$B$2:$B$781,0),0),"")</f>
        <v>Ground</v>
      </c>
      <c r="D98">
        <v>144</v>
      </c>
      <c r="E98">
        <v>193</v>
      </c>
      <c r="F98">
        <v>198</v>
      </c>
      <c r="G98">
        <v>2090</v>
      </c>
    </row>
    <row r="99" spans="1:7" x14ac:dyDescent="0.25">
      <c r="A99" t="s">
        <v>95</v>
      </c>
      <c r="B99" t="str">
        <f>IFERROR(INDEX('[1]Pokemon Stats'!$D$2:$D$781,MATCH($A99,'[1]Pokemon Stats'!$B$2:$B$781,0),0),"")</f>
        <v>Water</v>
      </c>
      <c r="C99" t="str">
        <f>IFERROR(INDEX('[1]Pokemon Stats'!$E$2:$E$781,MATCH($A99,'[1]Pokemon Stats'!$B$2:$B$781,0),0),"")</f>
        <v>Ground</v>
      </c>
      <c r="D99">
        <v>181</v>
      </c>
      <c r="E99">
        <v>124</v>
      </c>
      <c r="F99">
        <v>102</v>
      </c>
      <c r="G99">
        <v>1561</v>
      </c>
    </row>
    <row r="100" spans="1:7" x14ac:dyDescent="0.25">
      <c r="A100" t="s">
        <v>96</v>
      </c>
      <c r="B100" t="str">
        <f>IFERROR(INDEX('[1]Pokemon Stats'!$D$2:$D$781,MATCH($A100,'[1]Pokemon Stats'!$B$2:$B$781,0),0),"")</f>
        <v>Water</v>
      </c>
      <c r="C100" t="str">
        <f>IFERROR(INDEX('[1]Pokemon Stats'!$E$2:$E$781,MATCH($A100,'[1]Pokemon Stats'!$B$2:$B$781,0),0),"")</f>
        <v>Ground</v>
      </c>
      <c r="D100">
        <v>240</v>
      </c>
      <c r="E100">
        <v>181</v>
      </c>
      <c r="F100">
        <v>146</v>
      </c>
      <c r="G100">
        <v>2829</v>
      </c>
    </row>
    <row r="101" spans="1:7" x14ac:dyDescent="0.25">
      <c r="A101" t="s">
        <v>97</v>
      </c>
      <c r="B101" t="str">
        <f>IFERROR(INDEX('[1]Pokemon Stats'!$D$2:$D$781,MATCH($A101,'[1]Pokemon Stats'!$B$2:$B$781,0),0),"")</f>
        <v>Electric</v>
      </c>
      <c r="C101" t="str">
        <f>IFERROR(INDEX('[1]Pokemon Stats'!$E$2:$E$781,MATCH($A101,'[1]Pokemon Stats'!$B$2:$B$781,0),0),"")</f>
        <v>Ground</v>
      </c>
      <c r="D101">
        <v>109</v>
      </c>
      <c r="E101">
        <v>111</v>
      </c>
      <c r="F101">
        <v>120</v>
      </c>
      <c r="G101">
        <v>1010</v>
      </c>
    </row>
    <row r="102" spans="1:7" x14ac:dyDescent="0.25">
      <c r="A102" t="s">
        <v>98</v>
      </c>
      <c r="B102" t="str">
        <f>IFERROR(INDEX('[1]Pokemon Stats'!$D$2:$D$781,MATCH($A102,'[1]Pokemon Stats'!$B$2:$B$781,0),0),"")</f>
        <v>Electric</v>
      </c>
      <c r="C102" t="str">
        <f>IFERROR(INDEX('[1]Pokemon Stats'!$E$2:$E$781,MATCH($A102,'[1]Pokemon Stats'!$B$2:$B$781,0),0),"")</f>
        <v>Ground</v>
      </c>
      <c r="D102">
        <v>173</v>
      </c>
      <c r="E102">
        <v>173</v>
      </c>
      <c r="F102">
        <v>155</v>
      </c>
      <c r="G102">
        <v>2099</v>
      </c>
    </row>
    <row r="103" spans="1:7" x14ac:dyDescent="0.25">
      <c r="A103" t="s">
        <v>99</v>
      </c>
      <c r="B103" t="str">
        <f>IFERROR(INDEX('[1]Pokemon Stats'!$D$2:$D$781,MATCH($A103,'[1]Pokemon Stats'!$B$2:$B$781,0),0),"")</f>
        <v>Grass</v>
      </c>
      <c r="C103" t="str">
        <f>IFERROR(INDEX('[1]Pokemon Stats'!$E$2:$E$781,MATCH($A103,'[1]Pokemon Stats'!$B$2:$B$781,0),0),"")</f>
        <v>Psychic</v>
      </c>
      <c r="D103">
        <v>107</v>
      </c>
      <c r="E103">
        <v>125</v>
      </c>
      <c r="F103">
        <v>155</v>
      </c>
      <c r="G103">
        <v>1175</v>
      </c>
    </row>
    <row r="104" spans="1:7" x14ac:dyDescent="0.25">
      <c r="A104" t="s">
        <v>100</v>
      </c>
      <c r="B104" t="str">
        <f>IFERROR(INDEX('[1]Pokemon Stats'!$D$2:$D$781,MATCH($A104,'[1]Pokemon Stats'!$B$2:$B$781,0),0),"")</f>
        <v>Grass</v>
      </c>
      <c r="C104" t="str">
        <f>IFERROR(INDEX('[1]Pokemon Stats'!$E$2:$E$781,MATCH($A104,'[1]Pokemon Stats'!$B$2:$B$781,0),0),"")</f>
        <v>Psychic</v>
      </c>
      <c r="D104">
        <v>233</v>
      </c>
      <c r="E104">
        <v>149</v>
      </c>
      <c r="F104">
        <v>216</v>
      </c>
      <c r="G104">
        <v>3014</v>
      </c>
    </row>
    <row r="105" spans="1:7" x14ac:dyDescent="0.25">
      <c r="A105" t="s">
        <v>101</v>
      </c>
      <c r="B105" t="str">
        <f>IFERROR(INDEX('[1]Pokemon Stats'!$D$2:$D$781,MATCH($A105,'[1]Pokemon Stats'!$B$2:$B$781,0),0),"")</f>
        <v>Ground</v>
      </c>
      <c r="C105" t="str">
        <f>IFERROR(INDEX('[1]Pokemon Stats'!$E$2:$E$781,MATCH($A105,'[1]Pokemon Stats'!$B$2:$B$781,0),0),"")</f>
        <v>Dragon</v>
      </c>
      <c r="D105">
        <v>90</v>
      </c>
      <c r="E105">
        <v>144</v>
      </c>
      <c r="F105">
        <v>137</v>
      </c>
      <c r="G105">
        <v>1019</v>
      </c>
    </row>
    <row r="106" spans="1:7" x14ac:dyDescent="0.25">
      <c r="A106" t="s">
        <v>102</v>
      </c>
      <c r="B106" t="str">
        <f>IFERROR(INDEX('[1]Pokemon Stats'!$D$2:$D$781,MATCH($A106,'[1]Pokemon Stats'!$B$2:$B$781,0),0),"")</f>
        <v>Ground</v>
      </c>
      <c r="C106" t="str">
        <f>IFERROR(INDEX('[1]Pokemon Stats'!$E$2:$E$781,MATCH($A106,'[1]Pokemon Stats'!$B$2:$B$781,0),0),"")</f>
        <v>Dragon</v>
      </c>
      <c r="D106">
        <v>144</v>
      </c>
      <c r="E106">
        <v>186</v>
      </c>
      <c r="F106">
        <v>155</v>
      </c>
      <c r="G106">
        <v>1835</v>
      </c>
    </row>
    <row r="107" spans="1:7" x14ac:dyDescent="0.25">
      <c r="A107" t="s">
        <v>103</v>
      </c>
      <c r="B107" t="str">
        <f>IFERROR(INDEX('[1]Pokemon Stats'!$D$2:$D$781,MATCH($A107,'[1]Pokemon Stats'!$B$2:$B$781,0),0),"")</f>
        <v>Fighting</v>
      </c>
      <c r="C107" t="str">
        <f>IFERROR(INDEX('[1]Pokemon Stats'!$E$2:$E$781,MATCH($A107,'[1]Pokemon Stats'!$B$2:$B$781,0),0),"")</f>
        <v>Ghost</v>
      </c>
      <c r="D107">
        <v>224</v>
      </c>
      <c r="E107">
        <v>181</v>
      </c>
      <c r="F107">
        <v>137</v>
      </c>
      <c r="G107">
        <v>2576</v>
      </c>
    </row>
    <row r="108" spans="1:7" x14ac:dyDescent="0.25">
      <c r="A108" t="s">
        <v>104</v>
      </c>
      <c r="B108" t="str">
        <f>IFERROR(INDEX('[1]Pokemon Stats'!$D$2:$D$781,MATCH($A108,'[1]Pokemon Stats'!$B$2:$B$781,0),0),"")</f>
        <v>Fighting</v>
      </c>
      <c r="C108" t="str">
        <f>IFERROR(INDEX('[1]Pokemon Stats'!$E$2:$E$781,MATCH($A108,'[1]Pokemon Stats'!$B$2:$B$781,0),0),"")</f>
        <v>Ghost</v>
      </c>
      <c r="D108">
        <v>193</v>
      </c>
      <c r="E108">
        <v>197</v>
      </c>
      <c r="F108">
        <v>137</v>
      </c>
      <c r="G108">
        <v>2332</v>
      </c>
    </row>
    <row r="109" spans="1:7" x14ac:dyDescent="0.25">
      <c r="A109" t="s">
        <v>105</v>
      </c>
      <c r="B109" t="str">
        <f>IFERROR(INDEX('[1]Pokemon Stats'!$D$2:$D$781,MATCH($A109,'[1]Pokemon Stats'!$B$2:$B$781,0),0),"")</f>
        <v>Normal</v>
      </c>
      <c r="C109" t="str">
        <f>IFERROR(INDEX('[1]Pokemon Stats'!$E$2:$E$781,MATCH($A109,'[1]Pokemon Stats'!$B$2:$B$781,0),0),"")</f>
        <v>Ghost</v>
      </c>
      <c r="D109">
        <v>108</v>
      </c>
      <c r="E109">
        <v>137</v>
      </c>
      <c r="F109">
        <v>207</v>
      </c>
      <c r="G109">
        <v>1411</v>
      </c>
    </row>
    <row r="110" spans="1:7" x14ac:dyDescent="0.25">
      <c r="A110" t="s">
        <v>106</v>
      </c>
      <c r="B110" t="str">
        <f>IFERROR(INDEX('[1]Pokemon Stats'!$D$2:$D$781,MATCH($A110,'[1]Pokemon Stats'!$B$2:$B$781,0),0),"")</f>
        <v>Poison</v>
      </c>
      <c r="C110" t="str">
        <f>IFERROR(INDEX('[1]Pokemon Stats'!$E$2:$E$781,MATCH($A110,'[1]Pokemon Stats'!$B$2:$B$781,0),0),"")</f>
        <v>Ghost</v>
      </c>
      <c r="D110">
        <v>119</v>
      </c>
      <c r="E110">
        <v>141</v>
      </c>
      <c r="F110">
        <v>120</v>
      </c>
      <c r="G110">
        <v>1214</v>
      </c>
    </row>
    <row r="111" spans="1:7" x14ac:dyDescent="0.25">
      <c r="A111" t="s">
        <v>107</v>
      </c>
      <c r="B111" t="str">
        <f>IFERROR(INDEX('[1]Pokemon Stats'!$D$2:$D$781,MATCH($A111,'[1]Pokemon Stats'!$B$2:$B$781,0),0),"")</f>
        <v>Poison</v>
      </c>
      <c r="C111" t="str">
        <f>IFERROR(INDEX('[1]Pokemon Stats'!$E$2:$E$781,MATCH($A111,'[1]Pokemon Stats'!$B$2:$B$781,0),0),"")</f>
        <v>Ghost</v>
      </c>
      <c r="D111">
        <v>174</v>
      </c>
      <c r="E111">
        <v>197</v>
      </c>
      <c r="F111">
        <v>163</v>
      </c>
      <c r="G111">
        <v>2293</v>
      </c>
    </row>
    <row r="112" spans="1:7" x14ac:dyDescent="0.25">
      <c r="A112" t="s">
        <v>108</v>
      </c>
      <c r="B112" t="str">
        <f>IFERROR(INDEX('[1]Pokemon Stats'!$D$2:$D$781,MATCH($A112,'[1]Pokemon Stats'!$B$2:$B$781,0),0),"")</f>
        <v>Ground</v>
      </c>
      <c r="C112" t="str">
        <f>IFERROR(INDEX('[1]Pokemon Stats'!$E$2:$E$781,MATCH($A112,'[1]Pokemon Stats'!$B$2:$B$781,0),0),"")</f>
        <v>Rock</v>
      </c>
      <c r="D112">
        <v>140</v>
      </c>
      <c r="E112">
        <v>127</v>
      </c>
      <c r="F112">
        <v>190</v>
      </c>
      <c r="G112">
        <v>1651</v>
      </c>
    </row>
    <row r="113" spans="1:7" x14ac:dyDescent="0.25">
      <c r="A113" t="s">
        <v>109</v>
      </c>
      <c r="B113" t="str">
        <f>IFERROR(INDEX('[1]Pokemon Stats'!$D$2:$D$781,MATCH($A113,'[1]Pokemon Stats'!$B$2:$B$781,0),0),"")</f>
        <v>Ground</v>
      </c>
      <c r="C113" t="str">
        <f>IFERROR(INDEX('[1]Pokemon Stats'!$E$2:$E$781,MATCH($A113,'[1]Pokemon Stats'!$B$2:$B$781,0),0),"")</f>
        <v>Rock</v>
      </c>
      <c r="D113">
        <v>222</v>
      </c>
      <c r="E113">
        <v>171</v>
      </c>
      <c r="F113">
        <v>233</v>
      </c>
      <c r="G113">
        <v>3179</v>
      </c>
    </row>
    <row r="114" spans="1:7" x14ac:dyDescent="0.25">
      <c r="A114" t="s">
        <v>110</v>
      </c>
      <c r="B114" t="str">
        <f>IFERROR(INDEX('[1]Pokemon Stats'!$D$2:$D$781,MATCH($A114,'[1]Pokemon Stats'!$B$2:$B$781,0),0),"")</f>
        <v>Normal</v>
      </c>
      <c r="C114" t="str">
        <f>IFERROR(INDEX('[1]Pokemon Stats'!$E$2:$E$781,MATCH($A114,'[1]Pokemon Stats'!$B$2:$B$781,0),0),"")</f>
        <v>Rock</v>
      </c>
      <c r="D114">
        <v>60</v>
      </c>
      <c r="E114">
        <v>128</v>
      </c>
      <c r="F114">
        <v>487</v>
      </c>
      <c r="G114">
        <v>1255</v>
      </c>
    </row>
    <row r="115" spans="1:7" x14ac:dyDescent="0.25">
      <c r="A115" t="s">
        <v>111</v>
      </c>
      <c r="B115" t="str">
        <f>IFERROR(INDEX('[1]Pokemon Stats'!$D$2:$D$781,MATCH($A115,'[1]Pokemon Stats'!$B$2:$B$781,0),0),"")</f>
        <v>Grass</v>
      </c>
      <c r="C115" t="str">
        <f>IFERROR(INDEX('[1]Pokemon Stats'!$E$2:$E$781,MATCH($A115,'[1]Pokemon Stats'!$B$2:$B$781,0),0),"")</f>
        <v>Rock</v>
      </c>
      <c r="D115">
        <v>183</v>
      </c>
      <c r="E115">
        <v>169</v>
      </c>
      <c r="F115">
        <v>163</v>
      </c>
      <c r="G115">
        <v>2238</v>
      </c>
    </row>
    <row r="116" spans="1:7" x14ac:dyDescent="0.25">
      <c r="A116" t="s">
        <v>112</v>
      </c>
      <c r="B116" t="str">
        <f>IFERROR(INDEX('[1]Pokemon Stats'!$D$2:$D$781,MATCH($A116,'[1]Pokemon Stats'!$B$2:$B$781,0),0),"")</f>
        <v>Normal</v>
      </c>
      <c r="C116" t="str">
        <f>IFERROR(INDEX('[1]Pokemon Stats'!$E$2:$E$781,MATCH($A116,'[1]Pokemon Stats'!$B$2:$B$781,0),0),"")</f>
        <v>Rock</v>
      </c>
      <c r="D116">
        <v>181</v>
      </c>
      <c r="E116">
        <v>165</v>
      </c>
      <c r="F116">
        <v>233</v>
      </c>
      <c r="G116">
        <v>2586</v>
      </c>
    </row>
    <row r="117" spans="1:7" x14ac:dyDescent="0.25">
      <c r="A117" t="s">
        <v>113</v>
      </c>
      <c r="B117" t="str">
        <f>IFERROR(INDEX('[1]Pokemon Stats'!$D$2:$D$781,MATCH($A117,'[1]Pokemon Stats'!$B$2:$B$781,0),0),"")</f>
        <v>Water</v>
      </c>
      <c r="C117" t="str">
        <f>IFERROR(INDEX('[1]Pokemon Stats'!$E$2:$E$781,MATCH($A117,'[1]Pokemon Stats'!$B$2:$B$781,0),0),"")</f>
        <v>Rock</v>
      </c>
      <c r="D117">
        <v>129</v>
      </c>
      <c r="E117">
        <v>103</v>
      </c>
      <c r="F117">
        <v>102</v>
      </c>
      <c r="G117">
        <v>1056</v>
      </c>
    </row>
    <row r="118" spans="1:7" x14ac:dyDescent="0.25">
      <c r="A118" t="s">
        <v>114</v>
      </c>
      <c r="B118" t="str">
        <f>IFERROR(INDEX('[1]Pokemon Stats'!$D$2:$D$781,MATCH($A118,'[1]Pokemon Stats'!$B$2:$B$781,0),0),"")</f>
        <v>Water</v>
      </c>
      <c r="C118" t="str">
        <f>IFERROR(INDEX('[1]Pokemon Stats'!$E$2:$E$781,MATCH($A118,'[1]Pokemon Stats'!$B$2:$B$781,0),0),"")</f>
        <v>Rock</v>
      </c>
      <c r="D118">
        <v>187</v>
      </c>
      <c r="E118">
        <v>156</v>
      </c>
      <c r="F118">
        <v>146</v>
      </c>
      <c r="G118">
        <v>2093</v>
      </c>
    </row>
    <row r="119" spans="1:7" x14ac:dyDescent="0.25">
      <c r="A119" t="s">
        <v>115</v>
      </c>
      <c r="B119" t="str">
        <f>IFERROR(INDEX('[1]Pokemon Stats'!$D$2:$D$781,MATCH($A119,'[1]Pokemon Stats'!$B$2:$B$781,0),0),"")</f>
        <v>Water</v>
      </c>
      <c r="C119" t="str">
        <f>IFERROR(INDEX('[1]Pokemon Stats'!$E$2:$E$781,MATCH($A119,'[1]Pokemon Stats'!$B$2:$B$781,0),0),"")</f>
        <v>Rock</v>
      </c>
      <c r="D119">
        <v>123</v>
      </c>
      <c r="E119">
        <v>110</v>
      </c>
      <c r="F119">
        <v>128</v>
      </c>
      <c r="G119">
        <v>1152</v>
      </c>
    </row>
    <row r="120" spans="1:7" x14ac:dyDescent="0.25">
      <c r="A120" t="s">
        <v>116</v>
      </c>
      <c r="B120" t="str">
        <f>IFERROR(INDEX('[1]Pokemon Stats'!$D$2:$D$781,MATCH($A120,'[1]Pokemon Stats'!$B$2:$B$781,0),0),"")</f>
        <v>Water</v>
      </c>
      <c r="C120" t="str">
        <f>IFERROR(INDEX('[1]Pokemon Stats'!$E$2:$E$781,MATCH($A120,'[1]Pokemon Stats'!$B$2:$B$781,0),0),"")</f>
        <v>Rock</v>
      </c>
      <c r="D120">
        <v>175</v>
      </c>
      <c r="E120">
        <v>147</v>
      </c>
      <c r="F120">
        <v>190</v>
      </c>
      <c r="G120">
        <v>2162</v>
      </c>
    </row>
    <row r="121" spans="1:7" x14ac:dyDescent="0.25">
      <c r="A121" t="s">
        <v>117</v>
      </c>
      <c r="B121" t="str">
        <f>IFERROR(INDEX('[1]Pokemon Stats'!$D$2:$D$781,MATCH($A121,'[1]Pokemon Stats'!$B$2:$B$781,0),0),"")</f>
        <v>Water</v>
      </c>
      <c r="C121" t="str">
        <f>IFERROR(INDEX('[1]Pokemon Stats'!$E$2:$E$781,MATCH($A121,'[1]Pokemon Stats'!$B$2:$B$781,0),0),"")</f>
        <v>Rock</v>
      </c>
      <c r="D121">
        <v>137</v>
      </c>
      <c r="E121">
        <v>112</v>
      </c>
      <c r="F121">
        <v>102</v>
      </c>
      <c r="G121">
        <v>1157</v>
      </c>
    </row>
    <row r="122" spans="1:7" x14ac:dyDescent="0.25">
      <c r="A122" t="s">
        <v>118</v>
      </c>
      <c r="B122" t="str">
        <f>IFERROR(INDEX('[1]Pokemon Stats'!$D$2:$D$781,MATCH($A122,'[1]Pokemon Stats'!$B$2:$B$781,0),0),"")</f>
        <v>Water</v>
      </c>
      <c r="C122" t="str">
        <f>IFERROR(INDEX('[1]Pokemon Stats'!$E$2:$E$781,MATCH($A122,'[1]Pokemon Stats'!$B$2:$B$781,0),0),"")</f>
        <v>Psychic</v>
      </c>
      <c r="D122">
        <v>210</v>
      </c>
      <c r="E122">
        <v>184</v>
      </c>
      <c r="F122">
        <v>155</v>
      </c>
      <c r="G122">
        <v>2584</v>
      </c>
    </row>
    <row r="123" spans="1:7" x14ac:dyDescent="0.25">
      <c r="A123" t="s">
        <v>119</v>
      </c>
      <c r="B123" t="str">
        <f>IFERROR(INDEX('[1]Pokemon Stats'!$D$2:$D$781,MATCH($A123,'[1]Pokemon Stats'!$B$2:$B$781,0),0),"")</f>
        <v>Psychic</v>
      </c>
      <c r="C123" t="str">
        <f>IFERROR(INDEX('[1]Pokemon Stats'!$E$2:$E$781,MATCH($A123,'[1]Pokemon Stats'!$B$2:$B$781,0),0),"")</f>
        <v>Fairy</v>
      </c>
      <c r="D123">
        <v>192</v>
      </c>
      <c r="E123">
        <v>205</v>
      </c>
      <c r="F123">
        <v>120</v>
      </c>
      <c r="G123">
        <v>2228</v>
      </c>
    </row>
    <row r="124" spans="1:7" x14ac:dyDescent="0.25">
      <c r="A124" t="s">
        <v>120</v>
      </c>
      <c r="B124" t="str">
        <f>IFERROR(INDEX('[1]Pokemon Stats'!$D$2:$D$781,MATCH($A124,'[1]Pokemon Stats'!$B$2:$B$781,0),0),"")</f>
        <v>Bug</v>
      </c>
      <c r="C124" t="str">
        <f>IFERROR(INDEX('[1]Pokemon Stats'!$E$2:$E$781,MATCH($A124,'[1]Pokemon Stats'!$B$2:$B$781,0),0),"")</f>
        <v>Flying</v>
      </c>
      <c r="D124">
        <v>218</v>
      </c>
      <c r="E124">
        <v>170</v>
      </c>
      <c r="F124">
        <v>172</v>
      </c>
      <c r="G124">
        <v>2706</v>
      </c>
    </row>
    <row r="125" spans="1:7" x14ac:dyDescent="0.25">
      <c r="A125" t="s">
        <v>121</v>
      </c>
      <c r="B125" t="str">
        <f>IFERROR(INDEX('[1]Pokemon Stats'!$D$2:$D$781,MATCH($A125,'[1]Pokemon Stats'!$B$2:$B$781,0),0),"")</f>
        <v>Ice</v>
      </c>
      <c r="C125" t="str">
        <f>IFERROR(INDEX('[1]Pokemon Stats'!$E$2:$E$781,MATCH($A125,'[1]Pokemon Stats'!$B$2:$B$781,0),0),"")</f>
        <v>Psychic</v>
      </c>
      <c r="D125">
        <v>223</v>
      </c>
      <c r="E125">
        <v>151</v>
      </c>
      <c r="F125">
        <v>163</v>
      </c>
      <c r="G125">
        <v>2555</v>
      </c>
    </row>
    <row r="126" spans="1:7" x14ac:dyDescent="0.25">
      <c r="A126" t="s">
        <v>122</v>
      </c>
      <c r="B126" t="str">
        <f>IFERROR(INDEX('[1]Pokemon Stats'!$D$2:$D$781,MATCH($A126,'[1]Pokemon Stats'!$B$2:$B$781,0),0),"")</f>
        <v>Electric</v>
      </c>
      <c r="C126" t="str">
        <f>IFERROR(INDEX('[1]Pokemon Stats'!$E$2:$E$781,MATCH($A126,'[1]Pokemon Stats'!$B$2:$B$781,0),0),"")</f>
        <v>Psychic</v>
      </c>
      <c r="D126">
        <v>198</v>
      </c>
      <c r="E126">
        <v>158</v>
      </c>
      <c r="F126">
        <v>163</v>
      </c>
      <c r="G126">
        <v>2334</v>
      </c>
    </row>
    <row r="127" spans="1:7" x14ac:dyDescent="0.25">
      <c r="A127" t="s">
        <v>123</v>
      </c>
      <c r="B127" t="str">
        <f>IFERROR(INDEX('[1]Pokemon Stats'!$D$2:$D$781,MATCH($A127,'[1]Pokemon Stats'!$B$2:$B$781,0),0),"")</f>
        <v>Fire</v>
      </c>
      <c r="C127" t="str">
        <f>IFERROR(INDEX('[1]Pokemon Stats'!$E$2:$E$781,MATCH($A127,'[1]Pokemon Stats'!$B$2:$B$781,0),0),"")</f>
        <v>Psychic</v>
      </c>
      <c r="D127">
        <v>206</v>
      </c>
      <c r="E127">
        <v>154</v>
      </c>
      <c r="F127">
        <v>163</v>
      </c>
      <c r="G127">
        <v>2394</v>
      </c>
    </row>
    <row r="128" spans="1:7" x14ac:dyDescent="0.25">
      <c r="A128" t="s">
        <v>124</v>
      </c>
      <c r="B128" t="str">
        <f>IFERROR(INDEX('[1]Pokemon Stats'!$D$2:$D$781,MATCH($A128,'[1]Pokemon Stats'!$B$2:$B$781,0),0),"")</f>
        <v>Bug</v>
      </c>
      <c r="C128" t="str">
        <f>IFERROR(INDEX('[1]Pokemon Stats'!$E$2:$E$781,MATCH($A128,'[1]Pokemon Stats'!$B$2:$B$781,0),0),"")</f>
        <v>Psychic</v>
      </c>
      <c r="D128">
        <v>238</v>
      </c>
      <c r="E128">
        <v>182</v>
      </c>
      <c r="F128">
        <v>163</v>
      </c>
      <c r="G128">
        <v>2959</v>
      </c>
    </row>
    <row r="129" spans="1:7" x14ac:dyDescent="0.25">
      <c r="A129" t="s">
        <v>125</v>
      </c>
      <c r="B129" t="str">
        <f>IFERROR(INDEX('[1]Pokemon Stats'!$D$2:$D$781,MATCH($A129,'[1]Pokemon Stats'!$B$2:$B$781,0),0),"")</f>
        <v>Normal</v>
      </c>
      <c r="C129" t="str">
        <f>IFERROR(INDEX('[1]Pokemon Stats'!$E$2:$E$781,MATCH($A129,'[1]Pokemon Stats'!$B$2:$B$781,0),0),"")</f>
        <v>Psychic</v>
      </c>
      <c r="D129">
        <v>198</v>
      </c>
      <c r="E129">
        <v>183</v>
      </c>
      <c r="F129">
        <v>181</v>
      </c>
      <c r="G129">
        <v>2620</v>
      </c>
    </row>
    <row r="130" spans="1:7" x14ac:dyDescent="0.25">
      <c r="A130" t="s">
        <v>126</v>
      </c>
      <c r="B130" t="str">
        <f>IFERROR(INDEX('[1]Pokemon Stats'!$D$2:$D$781,MATCH($A130,'[1]Pokemon Stats'!$B$2:$B$781,0),0),"")</f>
        <v>Water</v>
      </c>
      <c r="C130" t="str">
        <f>IFERROR(INDEX('[1]Pokemon Stats'!$E$2:$E$781,MATCH($A130,'[1]Pokemon Stats'!$B$2:$B$781,0),0),"")</f>
        <v>Psychic</v>
      </c>
      <c r="D130">
        <v>29</v>
      </c>
      <c r="E130">
        <v>85</v>
      </c>
      <c r="F130">
        <v>85</v>
      </c>
      <c r="G130">
        <v>274</v>
      </c>
    </row>
    <row r="131" spans="1:7" x14ac:dyDescent="0.25">
      <c r="A131" t="s">
        <v>127</v>
      </c>
      <c r="B131" t="str">
        <f>IFERROR(INDEX('[1]Pokemon Stats'!$D$2:$D$781,MATCH($A131,'[1]Pokemon Stats'!$B$2:$B$781,0),0),"")</f>
        <v>Water</v>
      </c>
      <c r="C131" t="str">
        <f>IFERROR(INDEX('[1]Pokemon Stats'!$E$2:$E$781,MATCH($A131,'[1]Pokemon Stats'!$B$2:$B$781,0),0),"")</f>
        <v>Flying</v>
      </c>
      <c r="D131">
        <v>237</v>
      </c>
      <c r="E131">
        <v>186</v>
      </c>
      <c r="F131">
        <v>216</v>
      </c>
      <c r="G131">
        <v>3391</v>
      </c>
    </row>
    <row r="132" spans="1:7" x14ac:dyDescent="0.25">
      <c r="A132" t="s">
        <v>128</v>
      </c>
      <c r="B132" t="str">
        <f>IFERROR(INDEX('[1]Pokemon Stats'!$D$2:$D$781,MATCH($A132,'[1]Pokemon Stats'!$B$2:$B$781,0),0),"")</f>
        <v>Water</v>
      </c>
      <c r="C132" t="str">
        <f>IFERROR(INDEX('[1]Pokemon Stats'!$E$2:$E$781,MATCH($A132,'[1]Pokemon Stats'!$B$2:$B$781,0),0),"")</f>
        <v>Ice</v>
      </c>
      <c r="D132">
        <v>165</v>
      </c>
      <c r="E132">
        <v>174</v>
      </c>
      <c r="F132">
        <v>277</v>
      </c>
      <c r="G132">
        <v>2641</v>
      </c>
    </row>
    <row r="133" spans="1:7" x14ac:dyDescent="0.25">
      <c r="A133" t="s">
        <v>129</v>
      </c>
      <c r="B133" t="str">
        <f>IFERROR(INDEX('[1]Pokemon Stats'!$D$2:$D$781,MATCH($A133,'[1]Pokemon Stats'!$B$2:$B$781,0),0),"")</f>
        <v>Normal</v>
      </c>
      <c r="C133" t="str">
        <f>IFERROR(INDEX('[1]Pokemon Stats'!$E$2:$E$781,MATCH($A133,'[1]Pokemon Stats'!$B$2:$B$781,0),0),"")</f>
        <v>Ice</v>
      </c>
      <c r="D133">
        <v>91</v>
      </c>
      <c r="E133">
        <v>91</v>
      </c>
      <c r="F133">
        <v>134</v>
      </c>
      <c r="G133">
        <v>832</v>
      </c>
    </row>
    <row r="134" spans="1:7" x14ac:dyDescent="0.25">
      <c r="A134" t="s">
        <v>130</v>
      </c>
      <c r="B134" t="str">
        <f>IFERROR(INDEX('[1]Pokemon Stats'!$D$2:$D$781,MATCH($A134,'[1]Pokemon Stats'!$B$2:$B$781,0),0),"")</f>
        <v>Normal</v>
      </c>
      <c r="C134" t="str">
        <f>IFERROR(INDEX('[1]Pokemon Stats'!$E$2:$E$781,MATCH($A134,'[1]Pokemon Stats'!$B$2:$B$781,0),0),"")</f>
        <v>Ice</v>
      </c>
      <c r="D134">
        <v>104</v>
      </c>
      <c r="E134">
        <v>114</v>
      </c>
      <c r="F134">
        <v>146</v>
      </c>
      <c r="G134">
        <v>1071</v>
      </c>
    </row>
    <row r="135" spans="1:7" x14ac:dyDescent="0.25">
      <c r="A135" t="s">
        <v>131</v>
      </c>
      <c r="B135" t="str">
        <f>IFERROR(INDEX('[1]Pokemon Stats'!$D$2:$D$781,MATCH($A135,'[1]Pokemon Stats'!$B$2:$B$781,0),0),"")</f>
        <v>Water</v>
      </c>
      <c r="C135" t="str">
        <f>IFERROR(INDEX('[1]Pokemon Stats'!$E$2:$E$781,MATCH($A135,'[1]Pokemon Stats'!$B$2:$B$781,0),0),"")</f>
        <v>Ice</v>
      </c>
      <c r="D135">
        <v>205</v>
      </c>
      <c r="E135">
        <v>161</v>
      </c>
      <c r="F135">
        <v>277</v>
      </c>
      <c r="G135">
        <v>3114</v>
      </c>
    </row>
    <row r="136" spans="1:7" x14ac:dyDescent="0.25">
      <c r="A136" t="s">
        <v>132</v>
      </c>
      <c r="B136" t="str">
        <f>IFERROR(INDEX('[1]Pokemon Stats'!$D$2:$D$781,MATCH($A136,'[1]Pokemon Stats'!$B$2:$B$781,0),0),"")</f>
        <v>Electric</v>
      </c>
      <c r="C136" t="str">
        <f>IFERROR(INDEX('[1]Pokemon Stats'!$E$2:$E$781,MATCH($A136,'[1]Pokemon Stats'!$B$2:$B$781,0),0),"")</f>
        <v>Ice</v>
      </c>
      <c r="D136">
        <v>232</v>
      </c>
      <c r="E136">
        <v>182</v>
      </c>
      <c r="F136">
        <v>163</v>
      </c>
      <c r="G136">
        <v>2888</v>
      </c>
    </row>
    <row r="137" spans="1:7" x14ac:dyDescent="0.25">
      <c r="A137" t="s">
        <v>133</v>
      </c>
      <c r="B137" t="str">
        <f>IFERROR(INDEX('[1]Pokemon Stats'!$D$2:$D$781,MATCH($A137,'[1]Pokemon Stats'!$B$2:$B$781,0),0),"")</f>
        <v>Fire</v>
      </c>
      <c r="C137" t="str">
        <f>IFERROR(INDEX('[1]Pokemon Stats'!$E$2:$E$781,MATCH($A137,'[1]Pokemon Stats'!$B$2:$B$781,0),0),"")</f>
        <v>Ice</v>
      </c>
      <c r="D137">
        <v>246</v>
      </c>
      <c r="E137">
        <v>179</v>
      </c>
      <c r="F137">
        <v>163</v>
      </c>
      <c r="G137">
        <v>3029</v>
      </c>
    </row>
    <row r="138" spans="1:7" x14ac:dyDescent="0.25">
      <c r="A138" t="s">
        <v>134</v>
      </c>
      <c r="B138" t="str">
        <f>IFERROR(INDEX('[1]Pokemon Stats'!$D$2:$D$781,MATCH($A138,'[1]Pokemon Stats'!$B$2:$B$781,0),0),"")</f>
        <v>Normal</v>
      </c>
      <c r="C138" t="str">
        <f>IFERROR(INDEX('[1]Pokemon Stats'!$E$2:$E$781,MATCH($A138,'[1]Pokemon Stats'!$B$2:$B$781,0),0),"")</f>
        <v>Ice</v>
      </c>
      <c r="D138">
        <v>153</v>
      </c>
      <c r="E138">
        <v>136</v>
      </c>
      <c r="F138">
        <v>163</v>
      </c>
      <c r="G138">
        <v>1720</v>
      </c>
    </row>
    <row r="139" spans="1:7" x14ac:dyDescent="0.25">
      <c r="A139" t="s">
        <v>135</v>
      </c>
      <c r="B139" t="str">
        <f>IFERROR(INDEX('[1]Pokemon Stats'!$D$2:$D$781,MATCH($A139,'[1]Pokemon Stats'!$B$2:$B$781,0),0),"")</f>
        <v>Rock</v>
      </c>
      <c r="C139" t="str">
        <f>IFERROR(INDEX('[1]Pokemon Stats'!$E$2:$E$781,MATCH($A139,'[1]Pokemon Stats'!$B$2:$B$781,0),0),"")</f>
        <v>Water</v>
      </c>
      <c r="D139">
        <v>155</v>
      </c>
      <c r="E139">
        <v>153</v>
      </c>
      <c r="F139">
        <v>111</v>
      </c>
      <c r="G139">
        <v>1544</v>
      </c>
    </row>
    <row r="140" spans="1:7" x14ac:dyDescent="0.25">
      <c r="A140" t="s">
        <v>136</v>
      </c>
      <c r="B140" t="str">
        <f>IFERROR(INDEX('[1]Pokemon Stats'!$D$2:$D$781,MATCH($A140,'[1]Pokemon Stats'!$B$2:$B$781,0),0),"")</f>
        <v>Rock</v>
      </c>
      <c r="C140" t="str">
        <f>IFERROR(INDEX('[1]Pokemon Stats'!$E$2:$E$781,MATCH($A140,'[1]Pokemon Stats'!$B$2:$B$781,0),0),"")</f>
        <v>Water</v>
      </c>
      <c r="D140">
        <v>207</v>
      </c>
      <c r="E140">
        <v>201</v>
      </c>
      <c r="F140">
        <v>172</v>
      </c>
      <c r="G140">
        <v>2786</v>
      </c>
    </row>
    <row r="141" spans="1:7" x14ac:dyDescent="0.25">
      <c r="A141" t="s">
        <v>137</v>
      </c>
      <c r="B141" t="str">
        <f>IFERROR(INDEX('[1]Pokemon Stats'!$D$2:$D$781,MATCH($A141,'[1]Pokemon Stats'!$B$2:$B$781,0),0),"")</f>
        <v>Rock</v>
      </c>
      <c r="C141" t="str">
        <f>IFERROR(INDEX('[1]Pokemon Stats'!$E$2:$E$781,MATCH($A141,'[1]Pokemon Stats'!$B$2:$B$781,0),0),"")</f>
        <v>Water</v>
      </c>
      <c r="D141">
        <v>148</v>
      </c>
      <c r="E141">
        <v>140</v>
      </c>
      <c r="F141">
        <v>102</v>
      </c>
      <c r="G141">
        <v>1370</v>
      </c>
    </row>
    <row r="142" spans="1:7" x14ac:dyDescent="0.25">
      <c r="A142" t="s">
        <v>138</v>
      </c>
      <c r="B142" t="str">
        <f>IFERROR(INDEX('[1]Pokemon Stats'!$D$2:$D$781,MATCH($A142,'[1]Pokemon Stats'!$B$2:$B$781,0),0),"")</f>
        <v>Rock</v>
      </c>
      <c r="C142" t="str">
        <f>IFERROR(INDEX('[1]Pokemon Stats'!$E$2:$E$781,MATCH($A142,'[1]Pokemon Stats'!$B$2:$B$781,0),0),"")</f>
        <v>Water</v>
      </c>
      <c r="D142">
        <v>220</v>
      </c>
      <c r="E142">
        <v>186</v>
      </c>
      <c r="F142">
        <v>155</v>
      </c>
      <c r="G142">
        <v>2713</v>
      </c>
    </row>
    <row r="143" spans="1:7" x14ac:dyDescent="0.25">
      <c r="A143" t="s">
        <v>139</v>
      </c>
      <c r="B143" t="str">
        <f>IFERROR(INDEX('[1]Pokemon Stats'!$D$2:$D$781,MATCH($A143,'[1]Pokemon Stats'!$B$2:$B$781,0),0),"")</f>
        <v>Rock</v>
      </c>
      <c r="C143" t="str">
        <f>IFERROR(INDEX('[1]Pokemon Stats'!$E$2:$E$781,MATCH($A143,'[1]Pokemon Stats'!$B$2:$B$781,0),0),"")</f>
        <v>Flying</v>
      </c>
      <c r="D143">
        <v>221</v>
      </c>
      <c r="E143">
        <v>159</v>
      </c>
      <c r="F143">
        <v>190</v>
      </c>
      <c r="G143">
        <v>2783</v>
      </c>
    </row>
    <row r="144" spans="1:7" x14ac:dyDescent="0.25">
      <c r="A144" t="s">
        <v>140</v>
      </c>
      <c r="B144" t="str">
        <f>IFERROR(INDEX('[1]Pokemon Stats'!$D$2:$D$781,MATCH($A144,'[1]Pokemon Stats'!$B$2:$B$781,0),0),"")</f>
        <v>Normal</v>
      </c>
      <c r="C144" t="str">
        <f>IFERROR(INDEX('[1]Pokemon Stats'!$E$2:$E$781,MATCH($A144,'[1]Pokemon Stats'!$B$2:$B$781,0),0),"")</f>
        <v>Flying</v>
      </c>
      <c r="D144">
        <v>190</v>
      </c>
      <c r="E144">
        <v>169</v>
      </c>
      <c r="F144">
        <v>330</v>
      </c>
      <c r="G144">
        <v>3225</v>
      </c>
    </row>
    <row r="145" spans="1:7" x14ac:dyDescent="0.25">
      <c r="A145" t="s">
        <v>141</v>
      </c>
      <c r="B145" t="str">
        <f>IFERROR(INDEX('[1]Pokemon Stats'!$D$2:$D$781,MATCH($A145,'[1]Pokemon Stats'!$B$2:$B$781,0),0),"")</f>
        <v>Ice</v>
      </c>
      <c r="C145" t="str">
        <f>IFERROR(INDEX('[1]Pokemon Stats'!$E$2:$E$781,MATCH($A145,'[1]Pokemon Stats'!$B$2:$B$781,0),0),"")</f>
        <v>Flying</v>
      </c>
      <c r="D145">
        <v>192</v>
      </c>
      <c r="E145">
        <v>236</v>
      </c>
      <c r="F145">
        <v>207</v>
      </c>
      <c r="G145">
        <v>3051</v>
      </c>
    </row>
    <row r="146" spans="1:7" x14ac:dyDescent="0.25">
      <c r="A146" t="s">
        <v>142</v>
      </c>
      <c r="B146" t="str">
        <f>IFERROR(INDEX('[1]Pokemon Stats'!$D$2:$D$781,MATCH($A146,'[1]Pokemon Stats'!$B$2:$B$781,0),0),"")</f>
        <v>Electric</v>
      </c>
      <c r="C146" t="str">
        <f>IFERROR(INDEX('[1]Pokemon Stats'!$E$2:$E$781,MATCH($A146,'[1]Pokemon Stats'!$B$2:$B$781,0),0),"")</f>
        <v>Flying</v>
      </c>
      <c r="D146">
        <v>253</v>
      </c>
      <c r="E146">
        <v>185</v>
      </c>
      <c r="F146">
        <v>207</v>
      </c>
      <c r="G146">
        <v>3527</v>
      </c>
    </row>
    <row r="147" spans="1:7" x14ac:dyDescent="0.25">
      <c r="A147" t="s">
        <v>143</v>
      </c>
      <c r="B147" t="str">
        <f>IFERROR(INDEX('[1]Pokemon Stats'!$D$2:$D$781,MATCH($A147,'[1]Pokemon Stats'!$B$2:$B$781,0),0),"")</f>
        <v>Fire</v>
      </c>
      <c r="C147" t="str">
        <f>IFERROR(INDEX('[1]Pokemon Stats'!$E$2:$E$781,MATCH($A147,'[1]Pokemon Stats'!$B$2:$B$781,0),0),"")</f>
        <v>Flying</v>
      </c>
      <c r="D147">
        <v>251</v>
      </c>
      <c r="E147">
        <v>181</v>
      </c>
      <c r="F147">
        <v>207</v>
      </c>
      <c r="G147">
        <v>3465</v>
      </c>
    </row>
    <row r="148" spans="1:7" x14ac:dyDescent="0.25">
      <c r="A148" t="s">
        <v>144</v>
      </c>
      <c r="B148" t="str">
        <f>IFERROR(INDEX('[1]Pokemon Stats'!$D$2:$D$781,MATCH($A148,'[1]Pokemon Stats'!$B$2:$B$781,0),0),"")</f>
        <v>Dragon</v>
      </c>
      <c r="C148" t="str">
        <f>IFERROR(INDEX('[1]Pokemon Stats'!$E$2:$E$781,MATCH($A148,'[1]Pokemon Stats'!$B$2:$B$781,0),0),"")</f>
        <v>Flying</v>
      </c>
      <c r="D148">
        <v>119</v>
      </c>
      <c r="E148">
        <v>91</v>
      </c>
      <c r="F148">
        <v>121</v>
      </c>
      <c r="G148">
        <v>1004</v>
      </c>
    </row>
    <row r="149" spans="1:7" x14ac:dyDescent="0.25">
      <c r="A149" t="s">
        <v>145</v>
      </c>
      <c r="B149" t="str">
        <f>IFERROR(INDEX('[1]Pokemon Stats'!$D$2:$D$781,MATCH($A149,'[1]Pokemon Stats'!$B$2:$B$781,0),0),"")</f>
        <v>Dragon</v>
      </c>
      <c r="C149" t="str">
        <f>IFERROR(INDEX('[1]Pokemon Stats'!$E$2:$E$781,MATCH($A149,'[1]Pokemon Stats'!$B$2:$B$781,0),0),"")</f>
        <v>Flying</v>
      </c>
      <c r="D149">
        <v>163</v>
      </c>
      <c r="E149">
        <v>135</v>
      </c>
      <c r="F149">
        <v>156</v>
      </c>
      <c r="G149">
        <v>1780</v>
      </c>
    </row>
    <row r="150" spans="1:7" x14ac:dyDescent="0.25">
      <c r="A150" t="s">
        <v>146</v>
      </c>
      <c r="B150" t="str">
        <f>IFERROR(INDEX('[1]Pokemon Stats'!$D$2:$D$781,MATCH($A150,'[1]Pokemon Stats'!$B$2:$B$781,0),0),"")</f>
        <v>Dragon</v>
      </c>
      <c r="C150" t="str">
        <f>IFERROR(INDEX('[1]Pokemon Stats'!$E$2:$E$781,MATCH($A150,'[1]Pokemon Stats'!$B$2:$B$781,0),0),"")</f>
        <v>Flying</v>
      </c>
      <c r="D150">
        <v>263</v>
      </c>
      <c r="E150">
        <v>198</v>
      </c>
      <c r="F150">
        <v>209</v>
      </c>
      <c r="G150">
        <v>3792</v>
      </c>
    </row>
    <row r="151" spans="1:7" x14ac:dyDescent="0.25">
      <c r="A151" t="s">
        <v>147</v>
      </c>
      <c r="B151" t="str">
        <f>IFERROR(INDEX('[1]Pokemon Stats'!$D$2:$D$781,MATCH($A151,'[1]Pokemon Stats'!$B$2:$B$781,0),0),"")</f>
        <v>Psychic</v>
      </c>
      <c r="C151" t="str">
        <f>IFERROR(INDEX('[1]Pokemon Stats'!$E$2:$E$781,MATCH($A151,'[1]Pokemon Stats'!$B$2:$B$781,0),0),"")</f>
        <v>Flying</v>
      </c>
      <c r="D151">
        <v>300</v>
      </c>
      <c r="E151">
        <v>182</v>
      </c>
      <c r="F151">
        <v>214</v>
      </c>
      <c r="G151">
        <v>4178</v>
      </c>
    </row>
    <row r="152" spans="1:7" x14ac:dyDescent="0.25">
      <c r="A152" t="s">
        <v>148</v>
      </c>
      <c r="B152" t="str">
        <f>IFERROR(INDEX('[1]Pokemon Stats'!$D$2:$D$781,MATCH($A152,'[1]Pokemon Stats'!$B$2:$B$781,0),0),"")</f>
        <v>Psychic</v>
      </c>
      <c r="C152" t="str">
        <f>IFERROR(INDEX('[1]Pokemon Stats'!$E$2:$E$781,MATCH($A152,'[1]Pokemon Stats'!$B$2:$B$781,0),0),"")</f>
        <v>Flying</v>
      </c>
      <c r="D152">
        <v>210</v>
      </c>
      <c r="E152">
        <v>210</v>
      </c>
      <c r="F152">
        <v>225</v>
      </c>
      <c r="G152">
        <v>3265</v>
      </c>
    </row>
    <row r="153" spans="1:7" x14ac:dyDescent="0.25">
      <c r="A153" t="s">
        <v>149</v>
      </c>
      <c r="B153" t="str">
        <f>IFERROR(INDEX('[1]Pokemon Stats'!$D$2:$D$781,MATCH($A153,'[1]Pokemon Stats'!$B$2:$B$781,0),0),"")</f>
        <v>Grass</v>
      </c>
      <c r="C153" t="str">
        <f>IFERROR(INDEX('[1]Pokemon Stats'!$E$2:$E$781,MATCH($A153,'[1]Pokemon Stats'!$B$2:$B$781,0),0),"")</f>
        <v>Flying</v>
      </c>
      <c r="D153">
        <v>92</v>
      </c>
      <c r="E153">
        <v>122</v>
      </c>
      <c r="F153">
        <v>128</v>
      </c>
      <c r="G153">
        <v>935</v>
      </c>
    </row>
    <row r="154" spans="1:7" x14ac:dyDescent="0.25">
      <c r="A154" t="s">
        <v>150</v>
      </c>
      <c r="B154" t="str">
        <f>IFERROR(INDEX('[1]Pokemon Stats'!$D$2:$D$781,MATCH($A154,'[1]Pokemon Stats'!$B$2:$B$781,0),0),"")</f>
        <v>Grass</v>
      </c>
      <c r="C154" t="str">
        <f>IFERROR(INDEX('[1]Pokemon Stats'!$E$2:$E$781,MATCH($A154,'[1]Pokemon Stats'!$B$2:$B$781,0),0),"")</f>
        <v>Flying</v>
      </c>
      <c r="D154">
        <v>122</v>
      </c>
      <c r="E154">
        <v>155</v>
      </c>
      <c r="F154">
        <v>155</v>
      </c>
      <c r="G154">
        <v>1454</v>
      </c>
    </row>
    <row r="155" spans="1:7" x14ac:dyDescent="0.25">
      <c r="A155" t="s">
        <v>151</v>
      </c>
      <c r="B155" t="str">
        <f>IFERROR(INDEX('[1]Pokemon Stats'!$D$2:$D$781,MATCH($A155,'[1]Pokemon Stats'!$B$2:$B$781,0),0),"")</f>
        <v>Grass</v>
      </c>
      <c r="C155" t="str">
        <f>IFERROR(INDEX('[1]Pokemon Stats'!$E$2:$E$781,MATCH($A155,'[1]Pokemon Stats'!$B$2:$B$781,0),0),"")</f>
        <v>Flying</v>
      </c>
      <c r="D155">
        <v>168</v>
      </c>
      <c r="E155">
        <v>202</v>
      </c>
      <c r="F155">
        <v>190</v>
      </c>
      <c r="G155">
        <v>2410</v>
      </c>
    </row>
    <row r="156" spans="1:7" x14ac:dyDescent="0.25">
      <c r="A156" t="s">
        <v>152</v>
      </c>
      <c r="B156" t="str">
        <f>IFERROR(INDEX('[1]Pokemon Stats'!$D$2:$D$781,MATCH($A156,'[1]Pokemon Stats'!$B$2:$B$781,0),0),"")</f>
        <v>Fire</v>
      </c>
      <c r="C156" t="str">
        <f>IFERROR(INDEX('[1]Pokemon Stats'!$E$2:$E$781,MATCH($A156,'[1]Pokemon Stats'!$B$2:$B$781,0),0),"")</f>
        <v>Flying</v>
      </c>
      <c r="D156">
        <v>116</v>
      </c>
      <c r="E156">
        <v>93</v>
      </c>
      <c r="F156">
        <v>118</v>
      </c>
      <c r="G156">
        <v>980</v>
      </c>
    </row>
    <row r="157" spans="1:7" x14ac:dyDescent="0.25">
      <c r="A157" t="s">
        <v>153</v>
      </c>
      <c r="B157" t="str">
        <f>IFERROR(INDEX('[1]Pokemon Stats'!$D$2:$D$781,MATCH($A157,'[1]Pokemon Stats'!$B$2:$B$781,0),0),"")</f>
        <v>Fire</v>
      </c>
      <c r="C157" t="str">
        <f>IFERROR(INDEX('[1]Pokemon Stats'!$E$2:$E$781,MATCH($A157,'[1]Pokemon Stats'!$B$2:$B$781,0),0),"")</f>
        <v>Flying</v>
      </c>
      <c r="D157">
        <v>158</v>
      </c>
      <c r="E157">
        <v>126</v>
      </c>
      <c r="F157">
        <v>151</v>
      </c>
      <c r="G157">
        <v>1653</v>
      </c>
    </row>
    <row r="158" spans="1:7" x14ac:dyDescent="0.25">
      <c r="A158" t="s">
        <v>154</v>
      </c>
      <c r="B158" t="str">
        <f>IFERROR(INDEX('[1]Pokemon Stats'!$D$2:$D$781,MATCH($A158,'[1]Pokemon Stats'!$B$2:$B$781,0),0),"")</f>
        <v>Fire</v>
      </c>
      <c r="C158" t="str">
        <f>IFERROR(INDEX('[1]Pokemon Stats'!$E$2:$E$781,MATCH($A158,'[1]Pokemon Stats'!$B$2:$B$781,0),0),"")</f>
        <v>Flying</v>
      </c>
      <c r="D158">
        <v>223</v>
      </c>
      <c r="E158">
        <v>173</v>
      </c>
      <c r="F158">
        <v>186</v>
      </c>
      <c r="G158">
        <v>2889</v>
      </c>
    </row>
    <row r="159" spans="1:7" x14ac:dyDescent="0.25">
      <c r="A159" t="s">
        <v>155</v>
      </c>
      <c r="B159" t="str">
        <f>IFERROR(INDEX('[1]Pokemon Stats'!$D$2:$D$781,MATCH($A159,'[1]Pokemon Stats'!$B$2:$B$781,0),0),"")</f>
        <v>Water</v>
      </c>
      <c r="C159" t="str">
        <f>IFERROR(INDEX('[1]Pokemon Stats'!$E$2:$E$781,MATCH($A159,'[1]Pokemon Stats'!$B$2:$B$781,0),0),"")</f>
        <v>Flying</v>
      </c>
      <c r="D159">
        <v>117</v>
      </c>
      <c r="E159">
        <v>109</v>
      </c>
      <c r="F159">
        <v>137</v>
      </c>
      <c r="G159">
        <v>1131</v>
      </c>
    </row>
    <row r="160" spans="1:7" x14ac:dyDescent="0.25">
      <c r="A160" t="s">
        <v>156</v>
      </c>
      <c r="B160" t="str">
        <f>IFERROR(INDEX('[1]Pokemon Stats'!$D$2:$D$781,MATCH($A160,'[1]Pokemon Stats'!$B$2:$B$781,0),0),"")</f>
        <v>Water</v>
      </c>
      <c r="C160" t="str">
        <f>IFERROR(INDEX('[1]Pokemon Stats'!$E$2:$E$781,MATCH($A160,'[1]Pokemon Stats'!$B$2:$B$781,0),0),"")</f>
        <v>Flying</v>
      </c>
      <c r="D160">
        <v>150</v>
      </c>
      <c r="E160">
        <v>142</v>
      </c>
      <c r="F160">
        <v>163</v>
      </c>
      <c r="G160">
        <v>1722</v>
      </c>
    </row>
    <row r="161" spans="1:7" x14ac:dyDescent="0.25">
      <c r="A161" t="s">
        <v>157</v>
      </c>
      <c r="B161" t="str">
        <f>IFERROR(INDEX('[1]Pokemon Stats'!$D$2:$D$781,MATCH($A161,'[1]Pokemon Stats'!$B$2:$B$781,0),0),"")</f>
        <v>Water</v>
      </c>
      <c r="C161" t="str">
        <f>IFERROR(INDEX('[1]Pokemon Stats'!$E$2:$E$781,MATCH($A161,'[1]Pokemon Stats'!$B$2:$B$781,0),0),"")</f>
        <v>Flying</v>
      </c>
      <c r="D161">
        <v>205</v>
      </c>
      <c r="E161">
        <v>188</v>
      </c>
      <c r="F161">
        <v>198</v>
      </c>
      <c r="G161">
        <v>2857</v>
      </c>
    </row>
    <row r="162" spans="1:7" x14ac:dyDescent="0.25">
      <c r="A162" t="s">
        <v>158</v>
      </c>
      <c r="B162" t="str">
        <f>IFERROR(INDEX('[1]Pokemon Stats'!$D$2:$D$781,MATCH($A162,'[1]Pokemon Stats'!$B$2:$B$781,0),0),"")</f>
        <v>Normal</v>
      </c>
      <c r="C162" t="str">
        <f>IFERROR(INDEX('[1]Pokemon Stats'!$E$2:$E$781,MATCH($A162,'[1]Pokemon Stats'!$B$2:$B$781,0),0),"")</f>
        <v>Flying</v>
      </c>
      <c r="D162">
        <v>79</v>
      </c>
      <c r="E162">
        <v>73</v>
      </c>
      <c r="F162">
        <v>111</v>
      </c>
      <c r="G162">
        <v>618</v>
      </c>
    </row>
    <row r="163" spans="1:7" x14ac:dyDescent="0.25">
      <c r="A163" t="s">
        <v>159</v>
      </c>
      <c r="B163" t="str">
        <f>IFERROR(INDEX('[1]Pokemon Stats'!$D$2:$D$781,MATCH($A163,'[1]Pokemon Stats'!$B$2:$B$781,0),0),"")</f>
        <v>Normal</v>
      </c>
      <c r="C163" t="str">
        <f>IFERROR(INDEX('[1]Pokemon Stats'!$E$2:$E$781,MATCH($A163,'[1]Pokemon Stats'!$B$2:$B$781,0),0),"")</f>
        <v>Flying</v>
      </c>
      <c r="D163">
        <v>148</v>
      </c>
      <c r="E163">
        <v>125</v>
      </c>
      <c r="F163">
        <v>198</v>
      </c>
      <c r="G163">
        <v>1758</v>
      </c>
    </row>
    <row r="164" spans="1:7" x14ac:dyDescent="0.25">
      <c r="A164" t="s">
        <v>160</v>
      </c>
      <c r="B164" t="str">
        <f>IFERROR(INDEX('[1]Pokemon Stats'!$D$2:$D$781,MATCH($A164,'[1]Pokemon Stats'!$B$2:$B$781,0),0),"")</f>
        <v>Normal</v>
      </c>
      <c r="C164" t="str">
        <f>IFERROR(INDEX('[1]Pokemon Stats'!$E$2:$E$781,MATCH($A164,'[1]Pokemon Stats'!$B$2:$B$781,0),0),"")</f>
        <v>Flying</v>
      </c>
      <c r="D164">
        <v>67</v>
      </c>
      <c r="E164">
        <v>88</v>
      </c>
      <c r="F164">
        <v>155</v>
      </c>
      <c r="G164">
        <v>677</v>
      </c>
    </row>
    <row r="165" spans="1:7" x14ac:dyDescent="0.25">
      <c r="A165" t="s">
        <v>161</v>
      </c>
      <c r="B165" t="str">
        <f>IFERROR(INDEX('[1]Pokemon Stats'!$D$2:$D$781,MATCH($A165,'[1]Pokemon Stats'!$B$2:$B$781,0),0),"")</f>
        <v>Normal</v>
      </c>
      <c r="C165" t="str">
        <f>IFERROR(INDEX('[1]Pokemon Stats'!$E$2:$E$781,MATCH($A165,'[1]Pokemon Stats'!$B$2:$B$781,0),0),"")</f>
        <v>Flying</v>
      </c>
      <c r="D165">
        <v>145</v>
      </c>
      <c r="E165">
        <v>156</v>
      </c>
      <c r="F165">
        <v>225</v>
      </c>
      <c r="G165">
        <v>2024</v>
      </c>
    </row>
    <row r="166" spans="1:7" x14ac:dyDescent="0.25">
      <c r="A166" t="s">
        <v>162</v>
      </c>
      <c r="B166" t="str">
        <f>IFERROR(INDEX('[1]Pokemon Stats'!$D$2:$D$781,MATCH($A166,'[1]Pokemon Stats'!$B$2:$B$781,0),0),"")</f>
        <v>Bug</v>
      </c>
      <c r="C166" t="str">
        <f>IFERROR(INDEX('[1]Pokemon Stats'!$E$2:$E$781,MATCH($A166,'[1]Pokemon Stats'!$B$2:$B$781,0),0),"")</f>
        <v>Flying</v>
      </c>
      <c r="D166">
        <v>72</v>
      </c>
      <c r="E166">
        <v>118</v>
      </c>
      <c r="F166">
        <v>120</v>
      </c>
      <c r="G166">
        <v>728</v>
      </c>
    </row>
    <row r="167" spans="1:7" x14ac:dyDescent="0.25">
      <c r="A167" t="s">
        <v>163</v>
      </c>
      <c r="B167" t="str">
        <f>IFERROR(INDEX('[1]Pokemon Stats'!$D$2:$D$781,MATCH($A167,'[1]Pokemon Stats'!$B$2:$B$781,0),0),"")</f>
        <v>Bug</v>
      </c>
      <c r="C167" t="str">
        <f>IFERROR(INDEX('[1]Pokemon Stats'!$E$2:$E$781,MATCH($A167,'[1]Pokemon Stats'!$B$2:$B$781,0),0),"")</f>
        <v>Flying</v>
      </c>
      <c r="D167">
        <v>107</v>
      </c>
      <c r="E167">
        <v>179</v>
      </c>
      <c r="F167">
        <v>146</v>
      </c>
      <c r="G167">
        <v>1346</v>
      </c>
    </row>
    <row r="168" spans="1:7" x14ac:dyDescent="0.25">
      <c r="A168" t="s">
        <v>164</v>
      </c>
      <c r="B168" t="str">
        <f>IFERROR(INDEX('[1]Pokemon Stats'!$D$2:$D$781,MATCH($A168,'[1]Pokemon Stats'!$B$2:$B$781,0),0),"")</f>
        <v>Bug</v>
      </c>
      <c r="C168" t="str">
        <f>IFERROR(INDEX('[1]Pokemon Stats'!$E$2:$E$781,MATCH($A168,'[1]Pokemon Stats'!$B$2:$B$781,0),0),"")</f>
        <v>Poison</v>
      </c>
      <c r="D168">
        <v>105</v>
      </c>
      <c r="E168">
        <v>73</v>
      </c>
      <c r="F168">
        <v>120</v>
      </c>
      <c r="G168">
        <v>816</v>
      </c>
    </row>
    <row r="169" spans="1:7" x14ac:dyDescent="0.25">
      <c r="A169" t="s">
        <v>165</v>
      </c>
      <c r="B169" t="str">
        <f>IFERROR(INDEX('[1]Pokemon Stats'!$D$2:$D$781,MATCH($A169,'[1]Pokemon Stats'!$B$2:$B$781,0),0),"")</f>
        <v>Bug</v>
      </c>
      <c r="C169" t="str">
        <f>IFERROR(INDEX('[1]Pokemon Stats'!$E$2:$E$781,MATCH($A169,'[1]Pokemon Stats'!$B$2:$B$781,0),0),"")</f>
        <v>Poison</v>
      </c>
      <c r="D169">
        <v>161</v>
      </c>
      <c r="E169">
        <v>124</v>
      </c>
      <c r="F169">
        <v>172</v>
      </c>
      <c r="G169">
        <v>1772</v>
      </c>
    </row>
    <row r="170" spans="1:7" x14ac:dyDescent="0.25">
      <c r="A170" t="s">
        <v>166</v>
      </c>
      <c r="B170" t="str">
        <f>IFERROR(INDEX('[1]Pokemon Stats'!$D$2:$D$781,MATCH($A170,'[1]Pokemon Stats'!$B$2:$B$781,0),0),"")</f>
        <v>Poison</v>
      </c>
      <c r="C170" t="str">
        <f>IFERROR(INDEX('[1]Pokemon Stats'!$E$2:$E$781,MATCH($A170,'[1]Pokemon Stats'!$B$2:$B$781,0),0),"")</f>
        <v>Flying</v>
      </c>
      <c r="D170">
        <v>194</v>
      </c>
      <c r="E170">
        <v>178</v>
      </c>
      <c r="F170">
        <v>198</v>
      </c>
      <c r="G170">
        <v>2646</v>
      </c>
    </row>
    <row r="171" spans="1:7" x14ac:dyDescent="0.25">
      <c r="A171" t="s">
        <v>167</v>
      </c>
      <c r="B171" t="str">
        <f>IFERROR(INDEX('[1]Pokemon Stats'!$D$2:$D$781,MATCH($A171,'[1]Pokemon Stats'!$B$2:$B$781,0),0),"")</f>
        <v>Water</v>
      </c>
      <c r="C171" t="str">
        <f>IFERROR(INDEX('[1]Pokemon Stats'!$E$2:$E$781,MATCH($A171,'[1]Pokemon Stats'!$B$2:$B$781,0),0),"")</f>
        <v>Electric</v>
      </c>
      <c r="D171">
        <v>106</v>
      </c>
      <c r="E171">
        <v>97</v>
      </c>
      <c r="F171">
        <v>181</v>
      </c>
      <c r="G171">
        <v>1119</v>
      </c>
    </row>
    <row r="172" spans="1:7" x14ac:dyDescent="0.25">
      <c r="A172" t="s">
        <v>168</v>
      </c>
      <c r="B172" t="str">
        <f>IFERROR(INDEX('[1]Pokemon Stats'!$D$2:$D$781,MATCH($A172,'[1]Pokemon Stats'!$B$2:$B$781,0),0),"")</f>
        <v>Water</v>
      </c>
      <c r="C172" t="str">
        <f>IFERROR(INDEX('[1]Pokemon Stats'!$E$2:$E$781,MATCH($A172,'[1]Pokemon Stats'!$B$2:$B$781,0),0),"")</f>
        <v>Electric</v>
      </c>
      <c r="D172">
        <v>146</v>
      </c>
      <c r="E172">
        <v>137</v>
      </c>
      <c r="F172">
        <v>268</v>
      </c>
      <c r="G172">
        <v>2085</v>
      </c>
    </row>
    <row r="173" spans="1:7" x14ac:dyDescent="0.25">
      <c r="A173" t="s">
        <v>169</v>
      </c>
      <c r="B173" t="str">
        <f>IFERROR(INDEX('[1]Pokemon Stats'!$D$2:$D$781,MATCH($A173,'[1]Pokemon Stats'!$B$2:$B$781,0),0),"")</f>
        <v>Electric</v>
      </c>
      <c r="C173" t="str">
        <f>IFERROR(INDEX('[1]Pokemon Stats'!$E$2:$E$781,MATCH($A173,'[1]Pokemon Stats'!$B$2:$B$781,0),0),"")</f>
        <v>Electric</v>
      </c>
      <c r="D173">
        <v>77</v>
      </c>
      <c r="E173">
        <v>53</v>
      </c>
      <c r="F173">
        <v>85</v>
      </c>
      <c r="G173">
        <v>473</v>
      </c>
    </row>
    <row r="174" spans="1:7" x14ac:dyDescent="0.25">
      <c r="A174" t="s">
        <v>170</v>
      </c>
      <c r="B174" t="str">
        <f>IFERROR(INDEX('[1]Pokemon Stats'!$D$2:$D$781,MATCH($A174,'[1]Pokemon Stats'!$B$2:$B$781,0),0),"")</f>
        <v>Fairy</v>
      </c>
      <c r="C174" t="str">
        <f>IFERROR(INDEX('[1]Pokemon Stats'!$E$2:$E$781,MATCH($A174,'[1]Pokemon Stats'!$B$2:$B$781,0),0),"")</f>
        <v>Electric</v>
      </c>
      <c r="D174">
        <v>75</v>
      </c>
      <c r="E174">
        <v>79</v>
      </c>
      <c r="F174">
        <v>137</v>
      </c>
      <c r="G174">
        <v>671</v>
      </c>
    </row>
    <row r="175" spans="1:7" x14ac:dyDescent="0.25">
      <c r="A175" t="s">
        <v>171</v>
      </c>
      <c r="B175" t="str">
        <f>IFERROR(INDEX('[1]Pokemon Stats'!$D$2:$D$781,MATCH($A175,'[1]Pokemon Stats'!$B$2:$B$781,0),0),"")</f>
        <v>Normal</v>
      </c>
      <c r="C175" t="str">
        <f>IFERROR(INDEX('[1]Pokemon Stats'!$E$2:$E$781,MATCH($A175,'[1]Pokemon Stats'!$B$2:$B$781,0),0),"")</f>
        <v>Fairy</v>
      </c>
      <c r="D175">
        <v>69</v>
      </c>
      <c r="E175">
        <v>32</v>
      </c>
      <c r="F175">
        <v>207</v>
      </c>
      <c r="G175">
        <v>535</v>
      </c>
    </row>
    <row r="176" spans="1:7" x14ac:dyDescent="0.25">
      <c r="A176" t="s">
        <v>172</v>
      </c>
      <c r="B176" t="str">
        <f>IFERROR(INDEX('[1]Pokemon Stats'!$D$2:$D$781,MATCH($A176,'[1]Pokemon Stats'!$B$2:$B$781,0),0),"")</f>
        <v>Fairy</v>
      </c>
      <c r="C176" t="str">
        <f>IFERROR(INDEX('[1]Pokemon Stats'!$E$2:$E$781,MATCH($A176,'[1]Pokemon Stats'!$B$2:$B$781,0),0),"")</f>
        <v>Fairy</v>
      </c>
      <c r="D176">
        <v>67</v>
      </c>
      <c r="E176">
        <v>116</v>
      </c>
      <c r="F176">
        <v>111</v>
      </c>
      <c r="G176">
        <v>657</v>
      </c>
    </row>
    <row r="177" spans="1:7" x14ac:dyDescent="0.25">
      <c r="A177" t="s">
        <v>173</v>
      </c>
      <c r="B177" t="str">
        <f>IFERROR(INDEX('[1]Pokemon Stats'!$D$2:$D$781,MATCH($A177,'[1]Pokemon Stats'!$B$2:$B$781,0),0),"")</f>
        <v>Fairy</v>
      </c>
      <c r="C177" t="str">
        <f>IFERROR(INDEX('[1]Pokemon Stats'!$E$2:$E$781,MATCH($A177,'[1]Pokemon Stats'!$B$2:$B$781,0),0),"")</f>
        <v>Flying</v>
      </c>
      <c r="D177">
        <v>139</v>
      </c>
      <c r="E177">
        <v>181</v>
      </c>
      <c r="F177">
        <v>146</v>
      </c>
      <c r="G177">
        <v>1708</v>
      </c>
    </row>
    <row r="178" spans="1:7" x14ac:dyDescent="0.25">
      <c r="A178" t="s">
        <v>174</v>
      </c>
      <c r="B178" t="str">
        <f>IFERROR(INDEX('[1]Pokemon Stats'!$D$2:$D$781,MATCH($A178,'[1]Pokemon Stats'!$B$2:$B$781,0),0),"")</f>
        <v>Psychic</v>
      </c>
      <c r="C178" t="str">
        <f>IFERROR(INDEX('[1]Pokemon Stats'!$E$2:$E$781,MATCH($A178,'[1]Pokemon Stats'!$B$2:$B$781,0),0),"")</f>
        <v>Flying</v>
      </c>
      <c r="D178">
        <v>134</v>
      </c>
      <c r="E178">
        <v>89</v>
      </c>
      <c r="F178">
        <v>120</v>
      </c>
      <c r="G178">
        <v>1102</v>
      </c>
    </row>
    <row r="179" spans="1:7" x14ac:dyDescent="0.25">
      <c r="A179" t="s">
        <v>175</v>
      </c>
      <c r="B179" t="str">
        <f>IFERROR(INDEX('[1]Pokemon Stats'!$D$2:$D$781,MATCH($A179,'[1]Pokemon Stats'!$B$2:$B$781,0),0),"")</f>
        <v>Psychic</v>
      </c>
      <c r="C179" t="str">
        <f>IFERROR(INDEX('[1]Pokemon Stats'!$E$2:$E$781,MATCH($A179,'[1]Pokemon Stats'!$B$2:$B$781,0),0),"")</f>
        <v>Flying</v>
      </c>
      <c r="D179">
        <v>192</v>
      </c>
      <c r="E179">
        <v>146</v>
      </c>
      <c r="F179">
        <v>163</v>
      </c>
      <c r="G179">
        <v>2188</v>
      </c>
    </row>
    <row r="180" spans="1:7" x14ac:dyDescent="0.25">
      <c r="A180" t="s">
        <v>176</v>
      </c>
      <c r="B180" t="str">
        <f>IFERROR(INDEX('[1]Pokemon Stats'!$D$2:$D$781,MATCH($A180,'[1]Pokemon Stats'!$B$2:$B$781,0),0),"")</f>
        <v>Electric</v>
      </c>
      <c r="C180" t="str">
        <f>IFERROR(INDEX('[1]Pokemon Stats'!$E$2:$E$781,MATCH($A180,'[1]Pokemon Stats'!$B$2:$B$781,0),0),"")</f>
        <v>Flying</v>
      </c>
      <c r="D180">
        <v>114</v>
      </c>
      <c r="E180">
        <v>79</v>
      </c>
      <c r="F180">
        <v>146</v>
      </c>
      <c r="G180">
        <v>991</v>
      </c>
    </row>
    <row r="181" spans="1:7" x14ac:dyDescent="0.25">
      <c r="A181" t="s">
        <v>177</v>
      </c>
      <c r="B181" t="str">
        <f>IFERROR(INDEX('[1]Pokemon Stats'!$D$2:$D$781,MATCH($A181,'[1]Pokemon Stats'!$B$2:$B$781,0),0),"")</f>
        <v>Electric</v>
      </c>
      <c r="C181" t="str">
        <f>IFERROR(INDEX('[1]Pokemon Stats'!$E$2:$E$781,MATCH($A181,'[1]Pokemon Stats'!$B$2:$B$781,0),0),"")</f>
        <v>Flying</v>
      </c>
      <c r="D181">
        <v>145</v>
      </c>
      <c r="E181">
        <v>109</v>
      </c>
      <c r="F181">
        <v>172</v>
      </c>
      <c r="G181">
        <v>1521</v>
      </c>
    </row>
    <row r="182" spans="1:7" x14ac:dyDescent="0.25">
      <c r="A182" t="s">
        <v>178</v>
      </c>
      <c r="B182" t="str">
        <f>IFERROR(INDEX('[1]Pokemon Stats'!$D$2:$D$781,MATCH($A182,'[1]Pokemon Stats'!$B$2:$B$781,0),0),"")</f>
        <v>Electric</v>
      </c>
      <c r="C182" t="str">
        <f>IFERROR(INDEX('[1]Pokemon Stats'!$E$2:$E$781,MATCH($A182,'[1]Pokemon Stats'!$B$2:$B$781,0),0),"")</f>
        <v>Flying</v>
      </c>
      <c r="D182">
        <v>211</v>
      </c>
      <c r="E182">
        <v>169</v>
      </c>
      <c r="F182">
        <v>207</v>
      </c>
      <c r="G182">
        <v>2852</v>
      </c>
    </row>
    <row r="183" spans="1:7" x14ac:dyDescent="0.25">
      <c r="A183" t="s">
        <v>179</v>
      </c>
      <c r="B183" t="str">
        <f>IFERROR(INDEX('[1]Pokemon Stats'!$D$2:$D$781,MATCH($A183,'[1]Pokemon Stats'!$B$2:$B$781,0),0),"")</f>
        <v>Grass</v>
      </c>
      <c r="C183" t="str">
        <f>IFERROR(INDEX('[1]Pokemon Stats'!$E$2:$E$781,MATCH($A183,'[1]Pokemon Stats'!$B$2:$B$781,0),0),"")</f>
        <v>Flying</v>
      </c>
      <c r="D183">
        <v>169</v>
      </c>
      <c r="E183">
        <v>186</v>
      </c>
      <c r="F183">
        <v>181</v>
      </c>
      <c r="G183">
        <v>2281</v>
      </c>
    </row>
    <row r="184" spans="1:7" x14ac:dyDescent="0.25">
      <c r="A184" t="s">
        <v>180</v>
      </c>
      <c r="B184" t="str">
        <f>IFERROR(INDEX('[1]Pokemon Stats'!$D$2:$D$781,MATCH($A184,'[1]Pokemon Stats'!$B$2:$B$781,0),0),"")</f>
        <v>Water</v>
      </c>
      <c r="C184" t="str">
        <f>IFERROR(INDEX('[1]Pokemon Stats'!$E$2:$E$781,MATCH($A184,'[1]Pokemon Stats'!$B$2:$B$781,0),0),"")</f>
        <v>Fairy</v>
      </c>
      <c r="D184">
        <v>37</v>
      </c>
      <c r="E184">
        <v>93</v>
      </c>
      <c r="F184">
        <v>172</v>
      </c>
      <c r="G184">
        <v>461</v>
      </c>
    </row>
    <row r="185" spans="1:7" x14ac:dyDescent="0.25">
      <c r="A185" t="s">
        <v>181</v>
      </c>
      <c r="B185" t="str">
        <f>IFERROR(INDEX('[1]Pokemon Stats'!$D$2:$D$781,MATCH($A185,'[1]Pokemon Stats'!$B$2:$B$781,0),0),"")</f>
        <v>Water</v>
      </c>
      <c r="C185" t="str">
        <f>IFERROR(INDEX('[1]Pokemon Stats'!$E$2:$E$781,MATCH($A185,'[1]Pokemon Stats'!$B$2:$B$781,0),0),"")</f>
        <v>Fairy</v>
      </c>
      <c r="D185">
        <v>112</v>
      </c>
      <c r="E185">
        <v>152</v>
      </c>
      <c r="F185">
        <v>225</v>
      </c>
      <c r="G185">
        <v>1588</v>
      </c>
    </row>
    <row r="186" spans="1:7" x14ac:dyDescent="0.25">
      <c r="A186" t="s">
        <v>182</v>
      </c>
      <c r="B186" t="str">
        <f>IFERROR(INDEX('[1]Pokemon Stats'!$D$2:$D$781,MATCH($A186,'[1]Pokemon Stats'!$B$2:$B$781,0),0),"")</f>
        <v>Rock</v>
      </c>
      <c r="C186" t="str">
        <f>IFERROR(INDEX('[1]Pokemon Stats'!$E$2:$E$781,MATCH($A186,'[1]Pokemon Stats'!$B$2:$B$781,0),0),"")</f>
        <v>Fairy</v>
      </c>
      <c r="D186">
        <v>167</v>
      </c>
      <c r="E186">
        <v>176</v>
      </c>
      <c r="F186">
        <v>172</v>
      </c>
      <c r="G186">
        <v>2148</v>
      </c>
    </row>
    <row r="187" spans="1:7" x14ac:dyDescent="0.25">
      <c r="A187" t="s">
        <v>183</v>
      </c>
      <c r="B187" t="str">
        <f>IFERROR(INDEX('[1]Pokemon Stats'!$D$2:$D$781,MATCH($A187,'[1]Pokemon Stats'!$B$2:$B$781,0),0),"")</f>
        <v>Water</v>
      </c>
      <c r="C187" t="str">
        <f>IFERROR(INDEX('[1]Pokemon Stats'!$E$2:$E$781,MATCH($A187,'[1]Pokemon Stats'!$B$2:$B$781,0),0),"")</f>
        <v>Fairy</v>
      </c>
      <c r="D187">
        <v>174</v>
      </c>
      <c r="E187">
        <v>179</v>
      </c>
      <c r="F187">
        <v>207</v>
      </c>
      <c r="G187">
        <v>2449</v>
      </c>
    </row>
    <row r="188" spans="1:7" x14ac:dyDescent="0.25">
      <c r="A188" t="s">
        <v>184</v>
      </c>
      <c r="B188" t="str">
        <f>IFERROR(INDEX('[1]Pokemon Stats'!$D$2:$D$781,MATCH($A188,'[1]Pokemon Stats'!$B$2:$B$781,0),0),"")</f>
        <v>Grass</v>
      </c>
      <c r="C188" t="str">
        <f>IFERROR(INDEX('[1]Pokemon Stats'!$E$2:$E$781,MATCH($A188,'[1]Pokemon Stats'!$B$2:$B$781,0),0),"")</f>
        <v>Flying</v>
      </c>
      <c r="D188">
        <v>67</v>
      </c>
      <c r="E188">
        <v>94</v>
      </c>
      <c r="F188">
        <v>111</v>
      </c>
      <c r="G188">
        <v>600</v>
      </c>
    </row>
    <row r="189" spans="1:7" x14ac:dyDescent="0.25">
      <c r="A189" t="s">
        <v>185</v>
      </c>
      <c r="B189" t="str">
        <f>IFERROR(INDEX('[1]Pokemon Stats'!$D$2:$D$781,MATCH($A189,'[1]Pokemon Stats'!$B$2:$B$781,0),0),"")</f>
        <v>Grass</v>
      </c>
      <c r="C189" t="str">
        <f>IFERROR(INDEX('[1]Pokemon Stats'!$E$2:$E$781,MATCH($A189,'[1]Pokemon Stats'!$B$2:$B$781,0),0),"")</f>
        <v>Flying</v>
      </c>
      <c r="D189">
        <v>91</v>
      </c>
      <c r="E189">
        <v>120</v>
      </c>
      <c r="F189">
        <v>146</v>
      </c>
      <c r="G189">
        <v>976</v>
      </c>
    </row>
    <row r="190" spans="1:7" x14ac:dyDescent="0.25">
      <c r="A190" t="s">
        <v>186</v>
      </c>
      <c r="B190" t="str">
        <f>IFERROR(INDEX('[1]Pokemon Stats'!$D$2:$D$781,MATCH($A190,'[1]Pokemon Stats'!$B$2:$B$781,0),0),"")</f>
        <v>Grass</v>
      </c>
      <c r="C190" t="str">
        <f>IFERROR(INDEX('[1]Pokemon Stats'!$E$2:$E$781,MATCH($A190,'[1]Pokemon Stats'!$B$2:$B$781,0),0),"")</f>
        <v>Flying</v>
      </c>
      <c r="D190">
        <v>118</v>
      </c>
      <c r="E190">
        <v>183</v>
      </c>
      <c r="F190">
        <v>181</v>
      </c>
      <c r="G190">
        <v>1636</v>
      </c>
    </row>
    <row r="191" spans="1:7" x14ac:dyDescent="0.25">
      <c r="A191" t="s">
        <v>187</v>
      </c>
      <c r="B191" t="str">
        <f>IFERROR(INDEX('[1]Pokemon Stats'!$D$2:$D$781,MATCH($A191,'[1]Pokemon Stats'!$B$2:$B$781,0),0),"")</f>
        <v>Normal</v>
      </c>
      <c r="C191" t="str">
        <f>IFERROR(INDEX('[1]Pokemon Stats'!$E$2:$E$781,MATCH($A191,'[1]Pokemon Stats'!$B$2:$B$781,0),0),"")</f>
        <v>Flying</v>
      </c>
      <c r="D191">
        <v>136</v>
      </c>
      <c r="E191">
        <v>112</v>
      </c>
      <c r="F191">
        <v>146</v>
      </c>
      <c r="G191">
        <v>1348</v>
      </c>
    </row>
    <row r="192" spans="1:7" x14ac:dyDescent="0.25">
      <c r="A192" t="s">
        <v>188</v>
      </c>
      <c r="B192" t="str">
        <f>IFERROR(INDEX('[1]Pokemon Stats'!$D$2:$D$781,MATCH($A192,'[1]Pokemon Stats'!$B$2:$B$781,0),0),"")</f>
        <v>Grass</v>
      </c>
      <c r="C192" t="str">
        <f>IFERROR(INDEX('[1]Pokemon Stats'!$E$2:$E$781,MATCH($A192,'[1]Pokemon Stats'!$B$2:$B$781,0),0),"")</f>
        <v>Flying</v>
      </c>
      <c r="D192">
        <v>55</v>
      </c>
      <c r="E192">
        <v>55</v>
      </c>
      <c r="F192">
        <v>102</v>
      </c>
      <c r="G192">
        <v>395</v>
      </c>
    </row>
    <row r="193" spans="1:7" x14ac:dyDescent="0.25">
      <c r="A193" t="s">
        <v>189</v>
      </c>
      <c r="B193" t="str">
        <f>IFERROR(INDEX('[1]Pokemon Stats'!$D$2:$D$781,MATCH($A193,'[1]Pokemon Stats'!$B$2:$B$781,0),0),"")</f>
        <v>Grass</v>
      </c>
      <c r="C193" t="str">
        <f>IFERROR(INDEX('[1]Pokemon Stats'!$E$2:$E$781,MATCH($A193,'[1]Pokemon Stats'!$B$2:$B$781,0),0),"")</f>
        <v>Flying</v>
      </c>
      <c r="D193">
        <v>185</v>
      </c>
      <c r="E193">
        <v>135</v>
      </c>
      <c r="F193">
        <v>181</v>
      </c>
      <c r="G193">
        <v>2141</v>
      </c>
    </row>
    <row r="194" spans="1:7" x14ac:dyDescent="0.25">
      <c r="A194" t="s">
        <v>190</v>
      </c>
      <c r="B194" t="str">
        <f>IFERROR(INDEX('[1]Pokemon Stats'!$D$2:$D$781,MATCH($A194,'[1]Pokemon Stats'!$B$2:$B$781,0),0),"")</f>
        <v>Bug</v>
      </c>
      <c r="C194" t="str">
        <f>IFERROR(INDEX('[1]Pokemon Stats'!$E$2:$E$781,MATCH($A194,'[1]Pokemon Stats'!$B$2:$B$781,0),0),"")</f>
        <v>Flying</v>
      </c>
      <c r="D194">
        <v>154</v>
      </c>
      <c r="E194">
        <v>94</v>
      </c>
      <c r="F194">
        <v>163</v>
      </c>
      <c r="G194">
        <v>1470</v>
      </c>
    </row>
    <row r="195" spans="1:7" x14ac:dyDescent="0.25">
      <c r="A195" t="s">
        <v>191</v>
      </c>
      <c r="B195" t="str">
        <f>IFERROR(INDEX('[1]Pokemon Stats'!$D$2:$D$781,MATCH($A195,'[1]Pokemon Stats'!$B$2:$B$781,0),0),"")</f>
        <v>Water</v>
      </c>
      <c r="C195" t="str">
        <f>IFERROR(INDEX('[1]Pokemon Stats'!$E$2:$E$781,MATCH($A195,'[1]Pokemon Stats'!$B$2:$B$781,0),0),"")</f>
        <v>Ground</v>
      </c>
      <c r="D195">
        <v>75</v>
      </c>
      <c r="E195">
        <v>66</v>
      </c>
      <c r="F195">
        <v>146</v>
      </c>
      <c r="G195">
        <v>641</v>
      </c>
    </row>
    <row r="196" spans="1:7" x14ac:dyDescent="0.25">
      <c r="A196" t="s">
        <v>192</v>
      </c>
      <c r="B196" t="str">
        <f>IFERROR(INDEX('[1]Pokemon Stats'!$D$2:$D$781,MATCH($A196,'[1]Pokemon Stats'!$B$2:$B$781,0),0),"")</f>
        <v>Water</v>
      </c>
      <c r="C196" t="str">
        <f>IFERROR(INDEX('[1]Pokemon Stats'!$E$2:$E$781,MATCH($A196,'[1]Pokemon Stats'!$B$2:$B$781,0),0),"")</f>
        <v>Ground</v>
      </c>
      <c r="D196">
        <v>152</v>
      </c>
      <c r="E196">
        <v>143</v>
      </c>
      <c r="F196">
        <v>216</v>
      </c>
      <c r="G196">
        <v>1992</v>
      </c>
    </row>
    <row r="197" spans="1:7" x14ac:dyDescent="0.25">
      <c r="A197" t="s">
        <v>193</v>
      </c>
      <c r="B197" t="str">
        <f>IFERROR(INDEX('[1]Pokemon Stats'!$D$2:$D$781,MATCH($A197,'[1]Pokemon Stats'!$B$2:$B$781,0),0),"")</f>
        <v>Psychic</v>
      </c>
      <c r="C197" t="str">
        <f>IFERROR(INDEX('[1]Pokemon Stats'!$E$2:$E$781,MATCH($A197,'[1]Pokemon Stats'!$B$2:$B$781,0),0),"")</f>
        <v>Ground</v>
      </c>
      <c r="D197">
        <v>261</v>
      </c>
      <c r="E197">
        <v>175</v>
      </c>
      <c r="F197">
        <v>163</v>
      </c>
      <c r="G197">
        <v>3170</v>
      </c>
    </row>
    <row r="198" spans="1:7" x14ac:dyDescent="0.25">
      <c r="A198" t="s">
        <v>194</v>
      </c>
      <c r="B198" t="str">
        <f>IFERROR(INDEX('[1]Pokemon Stats'!$D$2:$D$781,MATCH($A198,'[1]Pokemon Stats'!$B$2:$B$781,0),0),"")</f>
        <v>Dark</v>
      </c>
      <c r="C198" t="str">
        <f>IFERROR(INDEX('[1]Pokemon Stats'!$E$2:$E$781,MATCH($A198,'[1]Pokemon Stats'!$B$2:$B$781,0),0),"")</f>
        <v>Ground</v>
      </c>
      <c r="D198">
        <v>126</v>
      </c>
      <c r="E198">
        <v>240</v>
      </c>
      <c r="F198">
        <v>216</v>
      </c>
      <c r="G198">
        <v>2137</v>
      </c>
    </row>
    <row r="199" spans="1:7" x14ac:dyDescent="0.25">
      <c r="A199" t="s">
        <v>195</v>
      </c>
      <c r="B199" t="str">
        <f>IFERROR(INDEX('[1]Pokemon Stats'!$D$2:$D$781,MATCH($A199,'[1]Pokemon Stats'!$B$2:$B$781,0),0),"")</f>
        <v>Dark</v>
      </c>
      <c r="C199" t="str">
        <f>IFERROR(INDEX('[1]Pokemon Stats'!$E$2:$E$781,MATCH($A199,'[1]Pokemon Stats'!$B$2:$B$781,0),0),"")</f>
        <v>Flying</v>
      </c>
      <c r="D199">
        <v>175</v>
      </c>
      <c r="E199">
        <v>87</v>
      </c>
      <c r="F199">
        <v>155</v>
      </c>
      <c r="G199">
        <v>1562</v>
      </c>
    </row>
    <row r="200" spans="1:7" x14ac:dyDescent="0.25">
      <c r="A200" t="s">
        <v>196</v>
      </c>
      <c r="B200" t="str">
        <f>IFERROR(INDEX('[1]Pokemon Stats'!$D$2:$D$781,MATCH($A200,'[1]Pokemon Stats'!$B$2:$B$781,0),0),"")</f>
        <v>Water</v>
      </c>
      <c r="C200" t="str">
        <f>IFERROR(INDEX('[1]Pokemon Stats'!$E$2:$E$781,MATCH($A200,'[1]Pokemon Stats'!$B$2:$B$781,0),0),"")</f>
        <v>Psychic</v>
      </c>
      <c r="D200">
        <v>177</v>
      </c>
      <c r="E200">
        <v>180</v>
      </c>
      <c r="F200">
        <v>216</v>
      </c>
      <c r="G200">
        <v>2545</v>
      </c>
    </row>
    <row r="201" spans="1:7" x14ac:dyDescent="0.25">
      <c r="A201" t="s">
        <v>197</v>
      </c>
      <c r="B201" t="str">
        <f>IFERROR(INDEX('[1]Pokemon Stats'!$D$2:$D$781,MATCH($A201,'[1]Pokemon Stats'!$B$2:$B$781,0),0),"")</f>
        <v>Ghost</v>
      </c>
      <c r="C201" t="str">
        <f>IFERROR(INDEX('[1]Pokemon Stats'!$E$2:$E$781,MATCH($A201,'[1]Pokemon Stats'!$B$2:$B$781,0),0),"")</f>
        <v>Psychic</v>
      </c>
      <c r="D201">
        <v>167</v>
      </c>
      <c r="E201">
        <v>154</v>
      </c>
      <c r="F201">
        <v>155</v>
      </c>
      <c r="G201">
        <v>1926</v>
      </c>
    </row>
    <row r="202" spans="1:7" x14ac:dyDescent="0.25">
      <c r="A202" t="s">
        <v>198</v>
      </c>
      <c r="B202" t="str">
        <f>IFERROR(INDEX('[1]Pokemon Stats'!$D$2:$D$781,MATCH($A202,'[1]Pokemon Stats'!$B$2:$B$781,0),0),"")</f>
        <v>Psychic</v>
      </c>
      <c r="C202" t="str">
        <f>IFERROR(INDEX('[1]Pokemon Stats'!$E$2:$E$781,MATCH($A202,'[1]Pokemon Stats'!$B$2:$B$781,0),0),"")</f>
        <v>Psychic</v>
      </c>
      <c r="D202">
        <v>136</v>
      </c>
      <c r="E202">
        <v>91</v>
      </c>
      <c r="F202">
        <v>134</v>
      </c>
      <c r="G202">
        <v>1185</v>
      </c>
    </row>
    <row r="203" spans="1:7" x14ac:dyDescent="0.25">
      <c r="A203" t="s">
        <v>199</v>
      </c>
      <c r="B203" t="str">
        <f>IFERROR(INDEX('[1]Pokemon Stats'!$D$2:$D$781,MATCH($A203,'[1]Pokemon Stats'!$B$2:$B$781,0),0),"")</f>
        <v>Psychic</v>
      </c>
      <c r="C203" t="str">
        <f>IFERROR(INDEX('[1]Pokemon Stats'!$E$2:$E$781,MATCH($A203,'[1]Pokemon Stats'!$B$2:$B$781,0),0),"")</f>
        <v>Psychic</v>
      </c>
      <c r="D203">
        <v>60</v>
      </c>
      <c r="E203">
        <v>106</v>
      </c>
      <c r="F203">
        <v>382</v>
      </c>
      <c r="G203">
        <v>1026</v>
      </c>
    </row>
    <row r="204" spans="1:7" x14ac:dyDescent="0.25">
      <c r="A204" t="s">
        <v>200</v>
      </c>
      <c r="B204" t="str">
        <f>IFERROR(INDEX('[1]Pokemon Stats'!$D$2:$D$781,MATCH($A204,'[1]Pokemon Stats'!$B$2:$B$781,0),0),"")</f>
        <v>Normal</v>
      </c>
      <c r="C204" t="str">
        <f>IFERROR(INDEX('[1]Pokemon Stats'!$E$2:$E$781,MATCH($A204,'[1]Pokemon Stats'!$B$2:$B$781,0),0),"")</f>
        <v>Psychic</v>
      </c>
      <c r="D204">
        <v>182</v>
      </c>
      <c r="E204">
        <v>133</v>
      </c>
      <c r="F204">
        <v>172</v>
      </c>
      <c r="G204">
        <v>2046</v>
      </c>
    </row>
    <row r="205" spans="1:7" x14ac:dyDescent="0.25">
      <c r="A205" t="s">
        <v>201</v>
      </c>
      <c r="B205" t="str">
        <f>IFERROR(INDEX('[1]Pokemon Stats'!$D$2:$D$781,MATCH($A205,'[1]Pokemon Stats'!$B$2:$B$781,0),0),"")</f>
        <v>Bug</v>
      </c>
      <c r="C205" t="str">
        <f>IFERROR(INDEX('[1]Pokemon Stats'!$E$2:$E$781,MATCH($A205,'[1]Pokemon Stats'!$B$2:$B$781,0),0),"")</f>
        <v>Psychic</v>
      </c>
      <c r="D205">
        <v>108</v>
      </c>
      <c r="E205">
        <v>122</v>
      </c>
      <c r="F205">
        <v>137</v>
      </c>
      <c r="G205">
        <v>1108</v>
      </c>
    </row>
    <row r="206" spans="1:7" x14ac:dyDescent="0.25">
      <c r="A206" t="s">
        <v>202</v>
      </c>
      <c r="B206" t="str">
        <f>IFERROR(INDEX('[1]Pokemon Stats'!$D$2:$D$781,MATCH($A206,'[1]Pokemon Stats'!$B$2:$B$781,0),0),"")</f>
        <v>Bug</v>
      </c>
      <c r="C206" t="str">
        <f>IFERROR(INDEX('[1]Pokemon Stats'!$E$2:$E$781,MATCH($A206,'[1]Pokemon Stats'!$B$2:$B$781,0),0),"")</f>
        <v>Steel</v>
      </c>
      <c r="D206">
        <v>161</v>
      </c>
      <c r="E206">
        <v>205</v>
      </c>
      <c r="F206">
        <v>181</v>
      </c>
      <c r="G206">
        <v>2282</v>
      </c>
    </row>
    <row r="207" spans="1:7" x14ac:dyDescent="0.25">
      <c r="A207" t="s">
        <v>203</v>
      </c>
      <c r="B207" t="str">
        <f>IFERROR(INDEX('[1]Pokemon Stats'!$D$2:$D$781,MATCH($A207,'[1]Pokemon Stats'!$B$2:$B$781,0),0),"")</f>
        <v>Normal</v>
      </c>
      <c r="C207" t="str">
        <f>IFERROR(INDEX('[1]Pokemon Stats'!$E$2:$E$781,MATCH($A207,'[1]Pokemon Stats'!$B$2:$B$781,0),0),"")</f>
        <v>Steel</v>
      </c>
      <c r="D207">
        <v>131</v>
      </c>
      <c r="E207">
        <v>128</v>
      </c>
      <c r="F207">
        <v>225</v>
      </c>
      <c r="G207">
        <v>1689</v>
      </c>
    </row>
    <row r="208" spans="1:7" x14ac:dyDescent="0.25">
      <c r="A208" t="s">
        <v>204</v>
      </c>
      <c r="B208" t="str">
        <f>IFERROR(INDEX('[1]Pokemon Stats'!$D$2:$D$781,MATCH($A208,'[1]Pokemon Stats'!$B$2:$B$781,0),0),"")</f>
        <v>Ground</v>
      </c>
      <c r="C208" t="str">
        <f>IFERROR(INDEX('[1]Pokemon Stats'!$E$2:$E$781,MATCH($A208,'[1]Pokemon Stats'!$B$2:$B$781,0),0),"")</f>
        <v>Flying</v>
      </c>
      <c r="D208">
        <v>143</v>
      </c>
      <c r="E208">
        <v>184</v>
      </c>
      <c r="F208">
        <v>163</v>
      </c>
      <c r="G208">
        <v>1857</v>
      </c>
    </row>
    <row r="209" spans="1:7" x14ac:dyDescent="0.25">
      <c r="A209" t="s">
        <v>205</v>
      </c>
      <c r="B209" t="str">
        <f>IFERROR(INDEX('[1]Pokemon Stats'!$D$2:$D$781,MATCH($A209,'[1]Pokemon Stats'!$B$2:$B$781,0),0),"")</f>
        <v>Steel</v>
      </c>
      <c r="C209" t="str">
        <f>IFERROR(INDEX('[1]Pokemon Stats'!$E$2:$E$781,MATCH($A209,'[1]Pokemon Stats'!$B$2:$B$781,0),0),"")</f>
        <v>Ground</v>
      </c>
      <c r="D209">
        <v>148</v>
      </c>
      <c r="E209">
        <v>272</v>
      </c>
      <c r="F209">
        <v>181</v>
      </c>
      <c r="G209">
        <v>2414</v>
      </c>
    </row>
    <row r="210" spans="1:7" x14ac:dyDescent="0.25">
      <c r="A210" t="s">
        <v>206</v>
      </c>
      <c r="B210" t="str">
        <f>IFERROR(INDEX('[1]Pokemon Stats'!$D$2:$D$781,MATCH($A210,'[1]Pokemon Stats'!$B$2:$B$781,0),0),"")</f>
        <v>Fairy</v>
      </c>
      <c r="C210" t="str">
        <f>IFERROR(INDEX('[1]Pokemon Stats'!$E$2:$E$781,MATCH($A210,'[1]Pokemon Stats'!$B$2:$B$781,0),0),"")</f>
        <v>Ground</v>
      </c>
      <c r="D210">
        <v>137</v>
      </c>
      <c r="E210">
        <v>85</v>
      </c>
      <c r="F210">
        <v>155</v>
      </c>
      <c r="G210">
        <v>1237</v>
      </c>
    </row>
    <row r="211" spans="1:7" x14ac:dyDescent="0.25">
      <c r="A211" t="s">
        <v>207</v>
      </c>
      <c r="B211" t="str">
        <f>IFERROR(INDEX('[1]Pokemon Stats'!$D$2:$D$781,MATCH($A211,'[1]Pokemon Stats'!$B$2:$B$781,0),0),"")</f>
        <v>Fairy</v>
      </c>
      <c r="C211" t="str">
        <f>IFERROR(INDEX('[1]Pokemon Stats'!$E$2:$E$781,MATCH($A211,'[1]Pokemon Stats'!$B$2:$B$781,0),0),"")</f>
        <v>Ground</v>
      </c>
      <c r="D211">
        <v>212</v>
      </c>
      <c r="E211">
        <v>131</v>
      </c>
      <c r="F211">
        <v>207</v>
      </c>
      <c r="G211">
        <v>2552</v>
      </c>
    </row>
    <row r="212" spans="1:7" x14ac:dyDescent="0.25">
      <c r="A212" t="s">
        <v>208</v>
      </c>
      <c r="B212" t="str">
        <f>IFERROR(INDEX('[1]Pokemon Stats'!$D$2:$D$781,MATCH($A212,'[1]Pokemon Stats'!$B$2:$B$781,0),0),"")</f>
        <v>Water</v>
      </c>
      <c r="C212" t="str">
        <f>IFERROR(INDEX('[1]Pokemon Stats'!$E$2:$E$781,MATCH($A212,'[1]Pokemon Stats'!$B$2:$B$781,0),0),"")</f>
        <v>Poison</v>
      </c>
      <c r="D212">
        <v>184</v>
      </c>
      <c r="E212">
        <v>138</v>
      </c>
      <c r="F212">
        <v>163</v>
      </c>
      <c r="G212">
        <v>2051</v>
      </c>
    </row>
    <row r="213" spans="1:7" x14ac:dyDescent="0.25">
      <c r="A213" t="s">
        <v>209</v>
      </c>
      <c r="B213" t="str">
        <f>IFERROR(INDEX('[1]Pokemon Stats'!$D$2:$D$781,MATCH($A213,'[1]Pokemon Stats'!$B$2:$B$781,0),0),"")</f>
        <v>Bug</v>
      </c>
      <c r="C213" t="str">
        <f>IFERROR(INDEX('[1]Pokemon Stats'!$E$2:$E$781,MATCH($A213,'[1]Pokemon Stats'!$B$2:$B$781,0),0),"")</f>
        <v>Steel</v>
      </c>
      <c r="D213">
        <v>236</v>
      </c>
      <c r="E213">
        <v>181</v>
      </c>
      <c r="F213">
        <v>172</v>
      </c>
      <c r="G213">
        <v>3001</v>
      </c>
    </row>
    <row r="214" spans="1:7" x14ac:dyDescent="0.25">
      <c r="A214" t="s">
        <v>210</v>
      </c>
      <c r="B214" t="str">
        <f>IFERROR(INDEX('[1]Pokemon Stats'!$D$2:$D$781,MATCH($A214,'[1]Pokemon Stats'!$B$2:$B$781,0),0),"")</f>
        <v>Bug</v>
      </c>
      <c r="C214" t="str">
        <f>IFERROR(INDEX('[1]Pokemon Stats'!$E$2:$E$781,MATCH($A214,'[1]Pokemon Stats'!$B$2:$B$781,0),0),"")</f>
        <v>Rock</v>
      </c>
      <c r="D214">
        <v>17</v>
      </c>
      <c r="E214">
        <v>396</v>
      </c>
      <c r="F214">
        <v>85</v>
      </c>
      <c r="G214">
        <v>405</v>
      </c>
    </row>
    <row r="215" spans="1:7" x14ac:dyDescent="0.25">
      <c r="A215" t="s">
        <v>211</v>
      </c>
      <c r="B215" t="str">
        <f>IFERROR(INDEX('[1]Pokemon Stats'!$D$2:$D$781,MATCH($A215,'[1]Pokemon Stats'!$B$2:$B$781,0),0),"")</f>
        <v>Bug</v>
      </c>
      <c r="C215" t="str">
        <f>IFERROR(INDEX('[1]Pokemon Stats'!$E$2:$E$781,MATCH($A215,'[1]Pokemon Stats'!$B$2:$B$781,0),0),"")</f>
        <v>Fighting</v>
      </c>
      <c r="D215">
        <v>234</v>
      </c>
      <c r="E215">
        <v>179</v>
      </c>
      <c r="F215">
        <v>190</v>
      </c>
      <c r="G215">
        <v>3101</v>
      </c>
    </row>
    <row r="216" spans="1:7" x14ac:dyDescent="0.25">
      <c r="A216" t="s">
        <v>212</v>
      </c>
      <c r="B216" t="str">
        <f>IFERROR(INDEX('[1]Pokemon Stats'!$D$2:$D$781,MATCH($A216,'[1]Pokemon Stats'!$B$2:$B$781,0),0),"")</f>
        <v>Dark</v>
      </c>
      <c r="C216" t="str">
        <f>IFERROR(INDEX('[1]Pokemon Stats'!$E$2:$E$781,MATCH($A216,'[1]Pokemon Stats'!$B$2:$B$781,0),0),"")</f>
        <v>Ice</v>
      </c>
      <c r="D216">
        <v>189</v>
      </c>
      <c r="E216">
        <v>146</v>
      </c>
      <c r="F216">
        <v>146</v>
      </c>
      <c r="G216">
        <v>2051</v>
      </c>
    </row>
    <row r="217" spans="1:7" x14ac:dyDescent="0.25">
      <c r="A217" t="s">
        <v>213</v>
      </c>
      <c r="B217" t="str">
        <f>IFERROR(INDEX('[1]Pokemon Stats'!$D$2:$D$781,MATCH($A217,'[1]Pokemon Stats'!$B$2:$B$781,0),0),"")</f>
        <v>Normal</v>
      </c>
      <c r="C217" t="str">
        <f>IFERROR(INDEX('[1]Pokemon Stats'!$E$2:$E$781,MATCH($A217,'[1]Pokemon Stats'!$B$2:$B$781,0),0),"")</f>
        <v>Ice</v>
      </c>
      <c r="D217">
        <v>142</v>
      </c>
      <c r="E217">
        <v>93</v>
      </c>
      <c r="F217">
        <v>155</v>
      </c>
      <c r="G217">
        <v>1328</v>
      </c>
    </row>
    <row r="218" spans="1:7" x14ac:dyDescent="0.25">
      <c r="A218" t="s">
        <v>214</v>
      </c>
      <c r="B218" t="str">
        <f>IFERROR(INDEX('[1]Pokemon Stats'!$D$2:$D$781,MATCH($A218,'[1]Pokemon Stats'!$B$2:$B$781,0),0),"")</f>
        <v>Normal</v>
      </c>
      <c r="C218" t="str">
        <f>IFERROR(INDEX('[1]Pokemon Stats'!$E$2:$E$781,MATCH($A218,'[1]Pokemon Stats'!$B$2:$B$781,0),0),"")</f>
        <v>Ice</v>
      </c>
      <c r="D218">
        <v>236</v>
      </c>
      <c r="E218">
        <v>144</v>
      </c>
      <c r="F218">
        <v>207</v>
      </c>
      <c r="G218">
        <v>2945</v>
      </c>
    </row>
    <row r="219" spans="1:7" x14ac:dyDescent="0.25">
      <c r="A219" t="s">
        <v>215</v>
      </c>
      <c r="B219" t="str">
        <f>IFERROR(INDEX('[1]Pokemon Stats'!$D$2:$D$781,MATCH($A219,'[1]Pokemon Stats'!$B$2:$B$781,0),0),"")</f>
        <v>Fire</v>
      </c>
      <c r="C219" t="str">
        <f>IFERROR(INDEX('[1]Pokemon Stats'!$E$2:$E$781,MATCH($A219,'[1]Pokemon Stats'!$B$2:$B$781,0),0),"")</f>
        <v>Ice</v>
      </c>
      <c r="D219">
        <v>118</v>
      </c>
      <c r="E219">
        <v>71</v>
      </c>
      <c r="F219">
        <v>120</v>
      </c>
      <c r="G219">
        <v>895</v>
      </c>
    </row>
    <row r="220" spans="1:7" x14ac:dyDescent="0.25">
      <c r="A220" t="s">
        <v>216</v>
      </c>
      <c r="B220" t="str">
        <f>IFERROR(INDEX('[1]Pokemon Stats'!$D$2:$D$781,MATCH($A220,'[1]Pokemon Stats'!$B$2:$B$781,0),0),"")</f>
        <v>Fire</v>
      </c>
      <c r="C220" t="str">
        <f>IFERROR(INDEX('[1]Pokemon Stats'!$E$2:$E$781,MATCH($A220,'[1]Pokemon Stats'!$B$2:$B$781,0),0),"")</f>
        <v>Rock</v>
      </c>
      <c r="D220">
        <v>139</v>
      </c>
      <c r="E220">
        <v>191</v>
      </c>
      <c r="F220">
        <v>137</v>
      </c>
      <c r="G220">
        <v>1702</v>
      </c>
    </row>
    <row r="221" spans="1:7" x14ac:dyDescent="0.25">
      <c r="A221" t="s">
        <v>217</v>
      </c>
      <c r="B221" t="str">
        <f>IFERROR(INDEX('[1]Pokemon Stats'!$D$2:$D$781,MATCH($A221,'[1]Pokemon Stats'!$B$2:$B$781,0),0),"")</f>
        <v>Ice</v>
      </c>
      <c r="C221" t="str">
        <f>IFERROR(INDEX('[1]Pokemon Stats'!$E$2:$E$781,MATCH($A221,'[1]Pokemon Stats'!$B$2:$B$781,0),0),"")</f>
        <v>Ground</v>
      </c>
      <c r="D221">
        <v>90</v>
      </c>
      <c r="E221">
        <v>69</v>
      </c>
      <c r="F221">
        <v>137</v>
      </c>
      <c r="G221">
        <v>741</v>
      </c>
    </row>
    <row r="222" spans="1:7" x14ac:dyDescent="0.25">
      <c r="A222" t="s">
        <v>218</v>
      </c>
      <c r="B222" t="str">
        <f>IFERROR(INDEX('[1]Pokemon Stats'!$D$2:$D$781,MATCH($A222,'[1]Pokemon Stats'!$B$2:$B$781,0),0),"")</f>
        <v>Ice</v>
      </c>
      <c r="C222" t="str">
        <f>IFERROR(INDEX('[1]Pokemon Stats'!$E$2:$E$781,MATCH($A222,'[1]Pokemon Stats'!$B$2:$B$781,0),0),"")</f>
        <v>Ground</v>
      </c>
      <c r="D222">
        <v>181</v>
      </c>
      <c r="E222">
        <v>138</v>
      </c>
      <c r="F222">
        <v>225</v>
      </c>
      <c r="G222">
        <v>2345</v>
      </c>
    </row>
    <row r="223" spans="1:7" x14ac:dyDescent="0.25">
      <c r="A223" t="s">
        <v>219</v>
      </c>
      <c r="B223" t="str">
        <f>IFERROR(INDEX('[1]Pokemon Stats'!$D$2:$D$781,MATCH($A223,'[1]Pokemon Stats'!$B$2:$B$781,0),0),"")</f>
        <v>Water</v>
      </c>
      <c r="C223" t="str">
        <f>IFERROR(INDEX('[1]Pokemon Stats'!$E$2:$E$781,MATCH($A223,'[1]Pokemon Stats'!$B$2:$B$781,0),0),"")</f>
        <v>Rock</v>
      </c>
      <c r="D223">
        <v>118</v>
      </c>
      <c r="E223">
        <v>156</v>
      </c>
      <c r="F223">
        <v>146</v>
      </c>
      <c r="G223">
        <v>1378</v>
      </c>
    </row>
    <row r="224" spans="1:7" x14ac:dyDescent="0.25">
      <c r="A224" t="s">
        <v>220</v>
      </c>
      <c r="B224" t="str">
        <f>IFERROR(INDEX('[1]Pokemon Stats'!$D$2:$D$781,MATCH($A224,'[1]Pokemon Stats'!$B$2:$B$781,0),0),"")</f>
        <v>Water</v>
      </c>
      <c r="C224" t="str">
        <f>IFERROR(INDEX('[1]Pokemon Stats'!$E$2:$E$781,MATCH($A224,'[1]Pokemon Stats'!$B$2:$B$781,0),0),"")</f>
        <v>Rock</v>
      </c>
      <c r="D224">
        <v>127</v>
      </c>
      <c r="E224">
        <v>69</v>
      </c>
      <c r="F224">
        <v>111</v>
      </c>
      <c r="G224">
        <v>912</v>
      </c>
    </row>
    <row r="225" spans="1:7" x14ac:dyDescent="0.25">
      <c r="A225" t="s">
        <v>221</v>
      </c>
      <c r="B225" t="str">
        <f>IFERROR(INDEX('[1]Pokemon Stats'!$D$2:$D$781,MATCH($A225,'[1]Pokemon Stats'!$B$2:$B$781,0),0),"")</f>
        <v>Water</v>
      </c>
      <c r="C225" t="str">
        <f>IFERROR(INDEX('[1]Pokemon Stats'!$E$2:$E$781,MATCH($A225,'[1]Pokemon Stats'!$B$2:$B$781,0),0),"")</f>
        <v>Rock</v>
      </c>
      <c r="D225">
        <v>197</v>
      </c>
      <c r="E225">
        <v>141</v>
      </c>
      <c r="F225">
        <v>181</v>
      </c>
      <c r="G225">
        <v>2315</v>
      </c>
    </row>
    <row r="226" spans="1:7" x14ac:dyDescent="0.25">
      <c r="A226" t="s">
        <v>222</v>
      </c>
      <c r="B226" t="str">
        <f>IFERROR(INDEX('[1]Pokemon Stats'!$D$2:$D$781,MATCH($A226,'[1]Pokemon Stats'!$B$2:$B$781,0),0),"")</f>
        <v>Ice</v>
      </c>
      <c r="C226" t="str">
        <f>IFERROR(INDEX('[1]Pokemon Stats'!$E$2:$E$781,MATCH($A226,'[1]Pokemon Stats'!$B$2:$B$781,0),0),"")</f>
        <v>Flying</v>
      </c>
      <c r="D226">
        <v>128</v>
      </c>
      <c r="E226">
        <v>90</v>
      </c>
      <c r="F226">
        <v>128</v>
      </c>
      <c r="G226">
        <v>1094</v>
      </c>
    </row>
    <row r="227" spans="1:7" x14ac:dyDescent="0.25">
      <c r="A227" t="s">
        <v>223</v>
      </c>
      <c r="B227" t="str">
        <f>IFERROR(INDEX('[1]Pokemon Stats'!$D$2:$D$781,MATCH($A227,'[1]Pokemon Stats'!$B$2:$B$781,0),0),"")</f>
        <v>Water</v>
      </c>
      <c r="C227" t="str">
        <f>IFERROR(INDEX('[1]Pokemon Stats'!$E$2:$E$781,MATCH($A227,'[1]Pokemon Stats'!$B$2:$B$781,0),0),"")</f>
        <v>Flying</v>
      </c>
      <c r="D227">
        <v>148</v>
      </c>
      <c r="E227">
        <v>226</v>
      </c>
      <c r="F227">
        <v>163</v>
      </c>
      <c r="G227">
        <v>2108</v>
      </c>
    </row>
    <row r="228" spans="1:7" x14ac:dyDescent="0.25">
      <c r="A228" t="s">
        <v>224</v>
      </c>
      <c r="B228" t="str">
        <f>IFERROR(INDEX('[1]Pokemon Stats'!$D$2:$D$781,MATCH($A228,'[1]Pokemon Stats'!$B$2:$B$781,0),0),"")</f>
        <v>Steel</v>
      </c>
      <c r="C228" t="str">
        <f>IFERROR(INDEX('[1]Pokemon Stats'!$E$2:$E$781,MATCH($A228,'[1]Pokemon Stats'!$B$2:$B$781,0),0),"")</f>
        <v>Flying</v>
      </c>
      <c r="D228">
        <v>148</v>
      </c>
      <c r="E228">
        <v>226</v>
      </c>
      <c r="F228">
        <v>163</v>
      </c>
      <c r="G228">
        <v>2108</v>
      </c>
    </row>
    <row r="229" spans="1:7" x14ac:dyDescent="0.25">
      <c r="A229" t="s">
        <v>225</v>
      </c>
      <c r="B229" t="str">
        <f>IFERROR(INDEX('[1]Pokemon Stats'!$D$2:$D$781,MATCH($A229,'[1]Pokemon Stats'!$B$2:$B$781,0),0),"")</f>
        <v>Dark</v>
      </c>
      <c r="C229" t="str">
        <f>IFERROR(INDEX('[1]Pokemon Stats'!$E$2:$E$781,MATCH($A229,'[1]Pokemon Stats'!$B$2:$B$781,0),0),"")</f>
        <v>Fire</v>
      </c>
      <c r="D229">
        <v>152</v>
      </c>
      <c r="E229">
        <v>83</v>
      </c>
      <c r="F229">
        <v>128</v>
      </c>
      <c r="G229">
        <v>1234</v>
      </c>
    </row>
    <row r="230" spans="1:7" x14ac:dyDescent="0.25">
      <c r="A230" t="s">
        <v>226</v>
      </c>
      <c r="B230" t="str">
        <f>IFERROR(INDEX('[1]Pokemon Stats'!$D$2:$D$781,MATCH($A230,'[1]Pokemon Stats'!$B$2:$B$781,0),0),"")</f>
        <v>Dark</v>
      </c>
      <c r="C230" t="str">
        <f>IFERROR(INDEX('[1]Pokemon Stats'!$E$2:$E$781,MATCH($A230,'[1]Pokemon Stats'!$B$2:$B$781,0),0),"")</f>
        <v>Fire</v>
      </c>
      <c r="D230">
        <v>224</v>
      </c>
      <c r="E230">
        <v>144</v>
      </c>
      <c r="F230">
        <v>181</v>
      </c>
      <c r="G230">
        <v>2635</v>
      </c>
    </row>
    <row r="231" spans="1:7" x14ac:dyDescent="0.25">
      <c r="A231" t="s">
        <v>227</v>
      </c>
      <c r="B231" t="str">
        <f>IFERROR(INDEX('[1]Pokemon Stats'!$D$2:$D$781,MATCH($A231,'[1]Pokemon Stats'!$B$2:$B$781,0),0),"")</f>
        <v>Water</v>
      </c>
      <c r="C231" t="str">
        <f>IFERROR(INDEX('[1]Pokemon Stats'!$E$2:$E$781,MATCH($A231,'[1]Pokemon Stats'!$B$2:$B$781,0),0),"")</f>
        <v>Dragon</v>
      </c>
      <c r="D231">
        <v>194</v>
      </c>
      <c r="E231">
        <v>194</v>
      </c>
      <c r="F231">
        <v>181</v>
      </c>
      <c r="G231">
        <v>2641</v>
      </c>
    </row>
    <row r="232" spans="1:7" x14ac:dyDescent="0.25">
      <c r="A232" t="s">
        <v>228</v>
      </c>
      <c r="B232" t="str">
        <f>IFERROR(INDEX('[1]Pokemon Stats'!$D$2:$D$781,MATCH($A232,'[1]Pokemon Stats'!$B$2:$B$781,0),0),"")</f>
        <v>Ground</v>
      </c>
      <c r="C232" t="str">
        <f>IFERROR(INDEX('[1]Pokemon Stats'!$E$2:$E$781,MATCH($A232,'[1]Pokemon Stats'!$B$2:$B$781,0),0),"")</f>
        <v>Dragon</v>
      </c>
      <c r="D232">
        <v>107</v>
      </c>
      <c r="E232">
        <v>98</v>
      </c>
      <c r="F232">
        <v>207</v>
      </c>
      <c r="G232">
        <v>1206</v>
      </c>
    </row>
    <row r="233" spans="1:7" x14ac:dyDescent="0.25">
      <c r="A233" t="s">
        <v>229</v>
      </c>
      <c r="B233" t="str">
        <f>IFERROR(INDEX('[1]Pokemon Stats'!$D$2:$D$781,MATCH($A233,'[1]Pokemon Stats'!$B$2:$B$781,0),0),"")</f>
        <v>Ground</v>
      </c>
      <c r="C233" t="str">
        <f>IFERROR(INDEX('[1]Pokemon Stats'!$E$2:$E$781,MATCH($A233,'[1]Pokemon Stats'!$B$2:$B$781,0),0),"")</f>
        <v>Dragon</v>
      </c>
      <c r="D233">
        <v>214</v>
      </c>
      <c r="E233">
        <v>185</v>
      </c>
      <c r="F233">
        <v>207</v>
      </c>
      <c r="G233">
        <v>3013</v>
      </c>
    </row>
    <row r="234" spans="1:7" x14ac:dyDescent="0.25">
      <c r="A234" t="s">
        <v>230</v>
      </c>
      <c r="B234" t="str">
        <f>IFERROR(INDEX('[1]Pokemon Stats'!$D$2:$D$781,MATCH($A234,'[1]Pokemon Stats'!$B$2:$B$781,0),0),"")</f>
        <v>Normal</v>
      </c>
      <c r="C234" t="str">
        <f>IFERROR(INDEX('[1]Pokemon Stats'!$E$2:$E$781,MATCH($A234,'[1]Pokemon Stats'!$B$2:$B$781,0),0),"")</f>
        <v>Dragon</v>
      </c>
      <c r="D234">
        <v>198</v>
      </c>
      <c r="E234">
        <v>180</v>
      </c>
      <c r="F234">
        <v>198</v>
      </c>
      <c r="G234">
        <v>2711</v>
      </c>
    </row>
    <row r="235" spans="1:7" x14ac:dyDescent="0.25">
      <c r="A235" t="s">
        <v>231</v>
      </c>
      <c r="B235" t="str">
        <f>IFERROR(INDEX('[1]Pokemon Stats'!$D$2:$D$781,MATCH($A235,'[1]Pokemon Stats'!$B$2:$B$781,0),0),"")</f>
        <v>Normal</v>
      </c>
      <c r="C235" t="str">
        <f>IFERROR(INDEX('[1]Pokemon Stats'!$E$2:$E$781,MATCH($A235,'[1]Pokemon Stats'!$B$2:$B$781,0),0),"")</f>
        <v>Dragon</v>
      </c>
      <c r="D235">
        <v>192</v>
      </c>
      <c r="E235">
        <v>131</v>
      </c>
      <c r="F235">
        <v>177</v>
      </c>
      <c r="G235">
        <v>2164</v>
      </c>
    </row>
    <row r="236" spans="1:7" x14ac:dyDescent="0.25">
      <c r="A236" t="s">
        <v>232</v>
      </c>
      <c r="B236" t="str">
        <f>IFERROR(INDEX('[1]Pokemon Stats'!$D$2:$D$781,MATCH($A236,'[1]Pokemon Stats'!$B$2:$B$781,0),0),"")</f>
        <v>Fighting</v>
      </c>
      <c r="C236" t="str">
        <f>IFERROR(INDEX('[1]Pokemon Stats'!$E$2:$E$781,MATCH($A236,'[1]Pokemon Stats'!$B$2:$B$781,0),0),"")</f>
        <v>Dragon</v>
      </c>
      <c r="D236">
        <v>64</v>
      </c>
      <c r="E236">
        <v>64</v>
      </c>
      <c r="F236">
        <v>111</v>
      </c>
      <c r="G236">
        <v>492</v>
      </c>
    </row>
    <row r="237" spans="1:7" x14ac:dyDescent="0.25">
      <c r="A237" t="s">
        <v>233</v>
      </c>
      <c r="B237" t="str">
        <f>IFERROR(INDEX('[1]Pokemon Stats'!$D$2:$D$781,MATCH($A237,'[1]Pokemon Stats'!$B$2:$B$781,0),0),"")</f>
        <v>Fighting</v>
      </c>
      <c r="C237" t="str">
        <f>IFERROR(INDEX('[1]Pokemon Stats'!$E$2:$E$781,MATCH($A237,'[1]Pokemon Stats'!$B$2:$B$781,0),0),"")</f>
        <v>Dragon</v>
      </c>
      <c r="D237">
        <v>173</v>
      </c>
      <c r="E237">
        <v>207</v>
      </c>
      <c r="F237">
        <v>137</v>
      </c>
      <c r="G237">
        <v>2156</v>
      </c>
    </row>
    <row r="238" spans="1:7" x14ac:dyDescent="0.25">
      <c r="A238" t="s">
        <v>234</v>
      </c>
      <c r="B238" t="str">
        <f>IFERROR(INDEX('[1]Pokemon Stats'!$D$2:$D$781,MATCH($A238,'[1]Pokemon Stats'!$B$2:$B$781,0),0),"")</f>
        <v>Ice</v>
      </c>
      <c r="C238" t="str">
        <f>IFERROR(INDEX('[1]Pokemon Stats'!$E$2:$E$781,MATCH($A238,'[1]Pokemon Stats'!$B$2:$B$781,0),0),"")</f>
        <v>Psychic</v>
      </c>
      <c r="D238">
        <v>153</v>
      </c>
      <c r="E238">
        <v>91</v>
      </c>
      <c r="F238">
        <v>128</v>
      </c>
      <c r="G238">
        <v>1291</v>
      </c>
    </row>
    <row r="239" spans="1:7" x14ac:dyDescent="0.25">
      <c r="A239" t="s">
        <v>235</v>
      </c>
      <c r="B239" t="str">
        <f>IFERROR(INDEX('[1]Pokemon Stats'!$D$2:$D$781,MATCH($A239,'[1]Pokemon Stats'!$B$2:$B$781,0),0),"")</f>
        <v>Electric</v>
      </c>
      <c r="C239" t="str">
        <f>IFERROR(INDEX('[1]Pokemon Stats'!$E$2:$E$781,MATCH($A239,'[1]Pokemon Stats'!$B$2:$B$781,0),0),"")</f>
        <v>Psychic</v>
      </c>
      <c r="D239">
        <v>135</v>
      </c>
      <c r="E239">
        <v>101</v>
      </c>
      <c r="F239">
        <v>128</v>
      </c>
      <c r="G239">
        <v>1206</v>
      </c>
    </row>
    <row r="240" spans="1:7" x14ac:dyDescent="0.25">
      <c r="A240" t="s">
        <v>236</v>
      </c>
      <c r="B240" t="str">
        <f>IFERROR(INDEX('[1]Pokemon Stats'!$D$2:$D$781,MATCH($A240,'[1]Pokemon Stats'!$B$2:$B$781,0),0),"")</f>
        <v>Fire</v>
      </c>
      <c r="C240" t="str">
        <f>IFERROR(INDEX('[1]Pokemon Stats'!$E$2:$E$781,MATCH($A240,'[1]Pokemon Stats'!$B$2:$B$781,0),0),"")</f>
        <v>Psychic</v>
      </c>
      <c r="D240">
        <v>151</v>
      </c>
      <c r="E240">
        <v>99</v>
      </c>
      <c r="F240">
        <v>128</v>
      </c>
      <c r="G240">
        <v>1323</v>
      </c>
    </row>
    <row r="241" spans="1:7" x14ac:dyDescent="0.25">
      <c r="A241" t="s">
        <v>237</v>
      </c>
      <c r="B241" t="str">
        <f>IFERROR(INDEX('[1]Pokemon Stats'!$D$2:$D$781,MATCH($A241,'[1]Pokemon Stats'!$B$2:$B$781,0),0),"")</f>
        <v>Normal</v>
      </c>
      <c r="C241" t="str">
        <f>IFERROR(INDEX('[1]Pokemon Stats'!$E$2:$E$781,MATCH($A241,'[1]Pokemon Stats'!$B$2:$B$781,0),0),"")</f>
        <v>Psychic</v>
      </c>
      <c r="D241">
        <v>157</v>
      </c>
      <c r="E241">
        <v>193</v>
      </c>
      <c r="F241">
        <v>216</v>
      </c>
      <c r="G241">
        <v>2354</v>
      </c>
    </row>
    <row r="242" spans="1:7" x14ac:dyDescent="0.25">
      <c r="A242" t="s">
        <v>238</v>
      </c>
      <c r="B242" t="str">
        <f>IFERROR(INDEX('[1]Pokemon Stats'!$D$2:$D$781,MATCH($A242,'[1]Pokemon Stats'!$B$2:$B$781,0),0),"")</f>
        <v>Normal</v>
      </c>
      <c r="C242" t="str">
        <f>IFERROR(INDEX('[1]Pokemon Stats'!$E$2:$E$781,MATCH($A242,'[1]Pokemon Stats'!$B$2:$B$781,0),0),"")</f>
        <v>Psychic</v>
      </c>
      <c r="D242">
        <v>129</v>
      </c>
      <c r="E242">
        <v>169</v>
      </c>
      <c r="F242">
        <v>496</v>
      </c>
      <c r="G242">
        <v>2757</v>
      </c>
    </row>
    <row r="243" spans="1:7" x14ac:dyDescent="0.25">
      <c r="A243" t="s">
        <v>239</v>
      </c>
      <c r="B243" t="str">
        <f>IFERROR(INDEX('[1]Pokemon Stats'!$D$2:$D$781,MATCH($A243,'[1]Pokemon Stats'!$B$2:$B$781,0),0),"")</f>
        <v>Electric</v>
      </c>
      <c r="C243" t="str">
        <f>IFERROR(INDEX('[1]Pokemon Stats'!$E$2:$E$781,MATCH($A243,'[1]Pokemon Stats'!$B$2:$B$781,0),0),"")</f>
        <v>Psychic</v>
      </c>
      <c r="D243">
        <v>241</v>
      </c>
      <c r="E243">
        <v>195</v>
      </c>
      <c r="F243">
        <v>207</v>
      </c>
      <c r="G243">
        <v>3452</v>
      </c>
    </row>
    <row r="244" spans="1:7" x14ac:dyDescent="0.25">
      <c r="A244" t="s">
        <v>240</v>
      </c>
      <c r="B244" t="str">
        <f>IFERROR(INDEX('[1]Pokemon Stats'!$D$2:$D$781,MATCH($A244,'[1]Pokemon Stats'!$B$2:$B$781,0),0),"")</f>
        <v>Fire</v>
      </c>
      <c r="C244" t="str">
        <f>IFERROR(INDEX('[1]Pokemon Stats'!$E$2:$E$781,MATCH($A244,'[1]Pokemon Stats'!$B$2:$B$781,0),0),"")</f>
        <v>Psychic</v>
      </c>
      <c r="D244">
        <v>235</v>
      </c>
      <c r="E244">
        <v>171</v>
      </c>
      <c r="F244">
        <v>251</v>
      </c>
      <c r="G244">
        <v>3473</v>
      </c>
    </row>
    <row r="245" spans="1:7" x14ac:dyDescent="0.25">
      <c r="A245" t="s">
        <v>241</v>
      </c>
      <c r="B245" t="str">
        <f>IFERROR(INDEX('[1]Pokemon Stats'!$D$2:$D$781,MATCH($A245,'[1]Pokemon Stats'!$B$2:$B$781,0),0),"")</f>
        <v>Water</v>
      </c>
      <c r="C245" t="str">
        <f>IFERROR(INDEX('[1]Pokemon Stats'!$E$2:$E$781,MATCH($A245,'[1]Pokemon Stats'!$B$2:$B$781,0),0),"")</f>
        <v>Psychic</v>
      </c>
      <c r="D245">
        <v>180</v>
      </c>
      <c r="E245">
        <v>235</v>
      </c>
      <c r="F245">
        <v>225</v>
      </c>
      <c r="G245">
        <v>2983</v>
      </c>
    </row>
    <row r="246" spans="1:7" x14ac:dyDescent="0.25">
      <c r="A246" t="s">
        <v>242</v>
      </c>
      <c r="B246" t="str">
        <f>IFERROR(INDEX('[1]Pokemon Stats'!$D$2:$D$781,MATCH($A246,'[1]Pokemon Stats'!$B$2:$B$781,0),0),"")</f>
        <v>Rock</v>
      </c>
      <c r="C246" t="str">
        <f>IFERROR(INDEX('[1]Pokemon Stats'!$E$2:$E$781,MATCH($A246,'[1]Pokemon Stats'!$B$2:$B$781,0),0),"")</f>
        <v>Ground</v>
      </c>
      <c r="D246">
        <v>115</v>
      </c>
      <c r="E246">
        <v>93</v>
      </c>
      <c r="F246">
        <v>137</v>
      </c>
      <c r="G246">
        <v>1040</v>
      </c>
    </row>
    <row r="247" spans="1:7" x14ac:dyDescent="0.25">
      <c r="A247" t="s">
        <v>243</v>
      </c>
      <c r="B247" t="str">
        <f>IFERROR(INDEX('[1]Pokemon Stats'!$D$2:$D$781,MATCH($A247,'[1]Pokemon Stats'!$B$2:$B$781,0),0),"")</f>
        <v>Rock</v>
      </c>
      <c r="C247" t="str">
        <f>IFERROR(INDEX('[1]Pokemon Stats'!$E$2:$E$781,MATCH($A247,'[1]Pokemon Stats'!$B$2:$B$781,0),0),"")</f>
        <v>Ground</v>
      </c>
      <c r="D247">
        <v>155</v>
      </c>
      <c r="E247">
        <v>133</v>
      </c>
      <c r="F247">
        <v>172</v>
      </c>
      <c r="G247">
        <v>1766</v>
      </c>
    </row>
    <row r="248" spans="1:7" x14ac:dyDescent="0.25">
      <c r="A248" t="s">
        <v>244</v>
      </c>
      <c r="B248" t="str">
        <f>IFERROR(INDEX('[1]Pokemon Stats'!$D$2:$D$781,MATCH($A248,'[1]Pokemon Stats'!$B$2:$B$781,0),0),"")</f>
        <v>Rock</v>
      </c>
      <c r="C248" t="str">
        <f>IFERROR(INDEX('[1]Pokemon Stats'!$E$2:$E$781,MATCH($A248,'[1]Pokemon Stats'!$B$2:$B$781,0),0),"")</f>
        <v>Dark</v>
      </c>
      <c r="D248">
        <v>251</v>
      </c>
      <c r="E248">
        <v>207</v>
      </c>
      <c r="F248">
        <v>225</v>
      </c>
      <c r="G248">
        <v>3834</v>
      </c>
    </row>
    <row r="249" spans="1:7" x14ac:dyDescent="0.25">
      <c r="A249" t="s">
        <v>245</v>
      </c>
      <c r="B249" t="str">
        <f>IFERROR(INDEX('[1]Pokemon Stats'!$D$2:$D$781,MATCH($A249,'[1]Pokemon Stats'!$B$2:$B$781,0),0),"")</f>
        <v>Psychic</v>
      </c>
      <c r="C249" t="str">
        <f>IFERROR(INDEX('[1]Pokemon Stats'!$E$2:$E$781,MATCH($A249,'[1]Pokemon Stats'!$B$2:$B$781,0),0),"")</f>
        <v>Flying</v>
      </c>
      <c r="D249">
        <v>193</v>
      </c>
      <c r="E249">
        <v>310</v>
      </c>
      <c r="F249">
        <v>235</v>
      </c>
      <c r="G249">
        <v>3703</v>
      </c>
    </row>
    <row r="250" spans="1:7" x14ac:dyDescent="0.25">
      <c r="A250" t="s">
        <v>246</v>
      </c>
      <c r="B250" t="str">
        <f>IFERROR(INDEX('[1]Pokemon Stats'!$D$2:$D$781,MATCH($A250,'[1]Pokemon Stats'!$B$2:$B$781,0),0),"")</f>
        <v>Fire</v>
      </c>
      <c r="C250" t="str">
        <f>IFERROR(INDEX('[1]Pokemon Stats'!$E$2:$E$781,MATCH($A250,'[1]Pokemon Stats'!$B$2:$B$781,0),0),"")</f>
        <v>Flying</v>
      </c>
      <c r="D250">
        <v>239</v>
      </c>
      <c r="E250">
        <v>244</v>
      </c>
      <c r="F250">
        <v>214</v>
      </c>
      <c r="G250">
        <v>3863</v>
      </c>
    </row>
    <row r="251" spans="1:7" x14ac:dyDescent="0.25">
      <c r="A251" t="s">
        <v>247</v>
      </c>
      <c r="B251" t="str">
        <f>IFERROR(INDEX('[1]Pokemon Stats'!$D$2:$D$781,MATCH($A251,'[1]Pokemon Stats'!$B$2:$B$781,0),0),"")</f>
        <v>Psychic</v>
      </c>
      <c r="C251" t="str">
        <f>IFERROR(INDEX('[1]Pokemon Stats'!$E$2:$E$781,MATCH($A251,'[1]Pokemon Stats'!$B$2:$B$781,0),0),"")</f>
        <v>Grass</v>
      </c>
      <c r="D251">
        <v>210</v>
      </c>
      <c r="E251">
        <v>210</v>
      </c>
      <c r="F251">
        <v>225</v>
      </c>
      <c r="G251">
        <v>3265</v>
      </c>
    </row>
    <row r="252" spans="1:7" x14ac:dyDescent="0.25">
      <c r="A252" t="s">
        <v>248</v>
      </c>
      <c r="B252" t="str">
        <f>IFERROR(INDEX('[1]Pokemon Stats'!$D$2:$D$781,MATCH($A252,'[1]Pokemon Stats'!$B$2:$B$781,0),0),"")</f>
        <v>Grass</v>
      </c>
      <c r="C252" t="str">
        <f>IFERROR(INDEX('[1]Pokemon Stats'!$E$2:$E$781,MATCH($A252,'[1]Pokemon Stats'!$B$2:$B$781,0),0),"")</f>
        <v>Grass</v>
      </c>
      <c r="D252">
        <v>124</v>
      </c>
      <c r="E252">
        <v>94</v>
      </c>
      <c r="F252">
        <v>120</v>
      </c>
      <c r="G252">
        <v>1053</v>
      </c>
    </row>
    <row r="253" spans="1:7" x14ac:dyDescent="0.25">
      <c r="A253" t="s">
        <v>249</v>
      </c>
      <c r="B253" t="str">
        <f>IFERROR(INDEX('[1]Pokemon Stats'!$D$2:$D$781,MATCH($A253,'[1]Pokemon Stats'!$B$2:$B$781,0),0),"")</f>
        <v>Grass</v>
      </c>
      <c r="C253" t="str">
        <f>IFERROR(INDEX('[1]Pokemon Stats'!$E$2:$E$781,MATCH($A253,'[1]Pokemon Stats'!$B$2:$B$781,0),0),"")</f>
        <v>Grass</v>
      </c>
      <c r="D253">
        <v>172</v>
      </c>
      <c r="E253">
        <v>120</v>
      </c>
      <c r="F253">
        <v>137</v>
      </c>
      <c r="G253">
        <v>1673</v>
      </c>
    </row>
    <row r="254" spans="1:7" x14ac:dyDescent="0.25">
      <c r="A254" t="s">
        <v>250</v>
      </c>
      <c r="B254" t="str">
        <f>IFERROR(INDEX('[1]Pokemon Stats'!$D$2:$D$781,MATCH($A254,'[1]Pokemon Stats'!$B$2:$B$781,0),0),"")</f>
        <v>Grass</v>
      </c>
      <c r="C254" t="str">
        <f>IFERROR(INDEX('[1]Pokemon Stats'!$E$2:$E$781,MATCH($A254,'[1]Pokemon Stats'!$B$2:$B$781,0),0),"")</f>
        <v>Grass</v>
      </c>
      <c r="D254">
        <v>223</v>
      </c>
      <c r="E254">
        <v>169</v>
      </c>
      <c r="F254">
        <v>172</v>
      </c>
      <c r="G254">
        <v>2757</v>
      </c>
    </row>
    <row r="255" spans="1:7" x14ac:dyDescent="0.25">
      <c r="A255" t="s">
        <v>251</v>
      </c>
      <c r="B255" t="str">
        <f>IFERROR(INDEX('[1]Pokemon Stats'!$D$2:$D$781,MATCH($A255,'[1]Pokemon Stats'!$B$2:$B$781,0),0),"")</f>
        <v>Fire</v>
      </c>
      <c r="C255" t="str">
        <f>IFERROR(INDEX('[1]Pokemon Stats'!$E$2:$E$781,MATCH($A255,'[1]Pokemon Stats'!$B$2:$B$781,0),0),"")</f>
        <v>Grass</v>
      </c>
      <c r="D255">
        <v>130</v>
      </c>
      <c r="E255">
        <v>87</v>
      </c>
      <c r="F255">
        <v>128</v>
      </c>
      <c r="G255">
        <v>1093</v>
      </c>
    </row>
    <row r="256" spans="1:7" x14ac:dyDescent="0.25">
      <c r="A256" t="s">
        <v>252</v>
      </c>
      <c r="B256" t="str">
        <f>IFERROR(INDEX('[1]Pokemon Stats'!$D$2:$D$781,MATCH($A256,'[1]Pokemon Stats'!$B$2:$B$781,0),0),"")</f>
        <v>Fire</v>
      </c>
      <c r="C256" t="str">
        <f>IFERROR(INDEX('[1]Pokemon Stats'!$E$2:$E$781,MATCH($A256,'[1]Pokemon Stats'!$B$2:$B$781,0),0),"")</f>
        <v>Fighting</v>
      </c>
      <c r="D256">
        <v>163</v>
      </c>
      <c r="E256">
        <v>115</v>
      </c>
      <c r="F256">
        <v>155</v>
      </c>
      <c r="G256">
        <v>1652</v>
      </c>
    </row>
    <row r="257" spans="1:7" x14ac:dyDescent="0.25">
      <c r="A257" t="s">
        <v>253</v>
      </c>
      <c r="B257" t="str">
        <f>IFERROR(INDEX('[1]Pokemon Stats'!$D$2:$D$781,MATCH($A257,'[1]Pokemon Stats'!$B$2:$B$781,0),0),"")</f>
        <v>Fire</v>
      </c>
      <c r="C257" t="str">
        <f>IFERROR(INDEX('[1]Pokemon Stats'!$E$2:$E$781,MATCH($A257,'[1]Pokemon Stats'!$B$2:$B$781,0),0),"")</f>
        <v>Fighting</v>
      </c>
      <c r="D257">
        <v>240</v>
      </c>
      <c r="E257">
        <v>141</v>
      </c>
      <c r="F257">
        <v>190</v>
      </c>
      <c r="G257">
        <v>2848</v>
      </c>
    </row>
    <row r="258" spans="1:7" x14ac:dyDescent="0.25">
      <c r="A258" t="s">
        <v>254</v>
      </c>
      <c r="B258" t="str">
        <f>IFERROR(INDEX('[1]Pokemon Stats'!$D$2:$D$781,MATCH($A258,'[1]Pokemon Stats'!$B$2:$B$781,0),0),"")</f>
        <v>Water</v>
      </c>
      <c r="C258" t="str">
        <f>IFERROR(INDEX('[1]Pokemon Stats'!$E$2:$E$781,MATCH($A258,'[1]Pokemon Stats'!$B$2:$B$781,0),0),"")</f>
        <v>Fighting</v>
      </c>
      <c r="D258">
        <v>126</v>
      </c>
      <c r="E258">
        <v>93</v>
      </c>
      <c r="F258">
        <v>137</v>
      </c>
      <c r="G258">
        <v>1128</v>
      </c>
    </row>
    <row r="259" spans="1:7" x14ac:dyDescent="0.25">
      <c r="A259" t="s">
        <v>255</v>
      </c>
      <c r="B259" t="str">
        <f>IFERROR(INDEX('[1]Pokemon Stats'!$D$2:$D$781,MATCH($A259,'[1]Pokemon Stats'!$B$2:$B$781,0),0),"")</f>
        <v>Water</v>
      </c>
      <c r="C259" t="str">
        <f>IFERROR(INDEX('[1]Pokemon Stats'!$E$2:$E$781,MATCH($A259,'[1]Pokemon Stats'!$B$2:$B$781,0),0),"")</f>
        <v>Ground</v>
      </c>
      <c r="D259">
        <v>156</v>
      </c>
      <c r="E259">
        <v>133</v>
      </c>
      <c r="F259">
        <v>172</v>
      </c>
      <c r="G259">
        <v>1776</v>
      </c>
    </row>
    <row r="260" spans="1:7" x14ac:dyDescent="0.25">
      <c r="A260" t="s">
        <v>256</v>
      </c>
      <c r="B260" t="str">
        <f>IFERROR(INDEX('[1]Pokemon Stats'!$D$2:$D$781,MATCH($A260,'[1]Pokemon Stats'!$B$2:$B$781,0),0),"")</f>
        <v>Water</v>
      </c>
      <c r="C260" t="str">
        <f>IFERROR(INDEX('[1]Pokemon Stats'!$E$2:$E$781,MATCH($A260,'[1]Pokemon Stats'!$B$2:$B$781,0),0),"")</f>
        <v>Ground</v>
      </c>
      <c r="D260">
        <v>208</v>
      </c>
      <c r="E260">
        <v>175</v>
      </c>
      <c r="F260">
        <v>225</v>
      </c>
      <c r="G260">
        <v>2974</v>
      </c>
    </row>
    <row r="261" spans="1:7" x14ac:dyDescent="0.25">
      <c r="A261" t="s">
        <v>257</v>
      </c>
      <c r="B261" t="str">
        <f>IFERROR(INDEX('[1]Pokemon Stats'!$D$2:$D$781,MATCH($A261,'[1]Pokemon Stats'!$B$2:$B$781,0),0),"")</f>
        <v>Dark</v>
      </c>
      <c r="C261" t="str">
        <f>IFERROR(INDEX('[1]Pokemon Stats'!$E$2:$E$781,MATCH($A261,'[1]Pokemon Stats'!$B$2:$B$781,0),0),"")</f>
        <v>Ground</v>
      </c>
      <c r="D261">
        <v>96</v>
      </c>
      <c r="E261">
        <v>61</v>
      </c>
      <c r="F261">
        <v>111</v>
      </c>
      <c r="G261">
        <v>678</v>
      </c>
    </row>
    <row r="262" spans="1:7" x14ac:dyDescent="0.25">
      <c r="A262" t="s">
        <v>258</v>
      </c>
      <c r="B262" t="str">
        <f>IFERROR(INDEX('[1]Pokemon Stats'!$D$2:$D$781,MATCH($A262,'[1]Pokemon Stats'!$B$2:$B$781,0),0),"")</f>
        <v>Dark</v>
      </c>
      <c r="C262" t="str">
        <f>IFERROR(INDEX('[1]Pokemon Stats'!$E$2:$E$781,MATCH($A262,'[1]Pokemon Stats'!$B$2:$B$781,0),0),"")</f>
        <v>Ground</v>
      </c>
      <c r="D262">
        <v>171</v>
      </c>
      <c r="E262">
        <v>132</v>
      </c>
      <c r="F262">
        <v>172</v>
      </c>
      <c r="G262">
        <v>1926</v>
      </c>
    </row>
    <row r="263" spans="1:7" x14ac:dyDescent="0.25">
      <c r="A263" t="s">
        <v>259</v>
      </c>
      <c r="B263" t="str">
        <f>IFERROR(INDEX('[1]Pokemon Stats'!$D$2:$D$781,MATCH($A263,'[1]Pokemon Stats'!$B$2:$B$781,0),0),"")</f>
        <v>Normal</v>
      </c>
      <c r="C263" t="str">
        <f>IFERROR(INDEX('[1]Pokemon Stats'!$E$2:$E$781,MATCH($A263,'[1]Pokemon Stats'!$B$2:$B$781,0),0),"")</f>
        <v>Ground</v>
      </c>
      <c r="D263">
        <v>58</v>
      </c>
      <c r="E263">
        <v>80</v>
      </c>
      <c r="F263">
        <v>116</v>
      </c>
      <c r="G263">
        <v>508</v>
      </c>
    </row>
    <row r="264" spans="1:7" x14ac:dyDescent="0.25">
      <c r="A264" t="s">
        <v>260</v>
      </c>
      <c r="B264" t="str">
        <f>IFERROR(INDEX('[1]Pokemon Stats'!$D$2:$D$781,MATCH($A264,'[1]Pokemon Stats'!$B$2:$B$781,0),0),"")</f>
        <v>Normal</v>
      </c>
      <c r="C264" t="str">
        <f>IFERROR(INDEX('[1]Pokemon Stats'!$E$2:$E$781,MATCH($A264,'[1]Pokemon Stats'!$B$2:$B$781,0),0),"")</f>
        <v>Normal</v>
      </c>
      <c r="D264">
        <v>142</v>
      </c>
      <c r="E264">
        <v>128</v>
      </c>
      <c r="F264">
        <v>186</v>
      </c>
      <c r="G264">
        <v>1662</v>
      </c>
    </row>
    <row r="265" spans="1:7" x14ac:dyDescent="0.25">
      <c r="A265" t="s">
        <v>261</v>
      </c>
      <c r="B265" t="str">
        <f>IFERROR(INDEX('[1]Pokemon Stats'!$D$2:$D$781,MATCH($A265,'[1]Pokemon Stats'!$B$2:$B$781,0),0),"")</f>
        <v>Bug</v>
      </c>
      <c r="C265" t="str">
        <f>IFERROR(INDEX('[1]Pokemon Stats'!$E$2:$E$781,MATCH($A265,'[1]Pokemon Stats'!$B$2:$B$781,0),0),"")</f>
        <v>Normal</v>
      </c>
      <c r="D265">
        <v>75</v>
      </c>
      <c r="E265">
        <v>59</v>
      </c>
      <c r="F265">
        <v>128</v>
      </c>
      <c r="G265">
        <v>578</v>
      </c>
    </row>
    <row r="266" spans="1:7" x14ac:dyDescent="0.25">
      <c r="A266" t="s">
        <v>262</v>
      </c>
      <c r="B266" t="str">
        <f>IFERROR(INDEX('[1]Pokemon Stats'!$D$2:$D$781,MATCH($A266,'[1]Pokemon Stats'!$B$2:$B$781,0),0),"")</f>
        <v>Bug</v>
      </c>
      <c r="C266" t="str">
        <f>IFERROR(INDEX('[1]Pokemon Stats'!$E$2:$E$781,MATCH($A266,'[1]Pokemon Stats'!$B$2:$B$781,0),0),"")</f>
        <v>Normal</v>
      </c>
      <c r="D266">
        <v>60</v>
      </c>
      <c r="E266">
        <v>77</v>
      </c>
      <c r="F266">
        <v>137</v>
      </c>
      <c r="G266">
        <v>553</v>
      </c>
    </row>
    <row r="267" spans="1:7" x14ac:dyDescent="0.25">
      <c r="A267" t="s">
        <v>263</v>
      </c>
      <c r="B267" t="str">
        <f>IFERROR(INDEX('[1]Pokemon Stats'!$D$2:$D$781,MATCH($A267,'[1]Pokemon Stats'!$B$2:$B$781,0),0),"")</f>
        <v>Bug</v>
      </c>
      <c r="C267" t="str">
        <f>IFERROR(INDEX('[1]Pokemon Stats'!$E$2:$E$781,MATCH($A267,'[1]Pokemon Stats'!$B$2:$B$781,0),0),"")</f>
        <v>Flying</v>
      </c>
      <c r="D267">
        <v>189</v>
      </c>
      <c r="E267">
        <v>98</v>
      </c>
      <c r="F267">
        <v>155</v>
      </c>
      <c r="G267">
        <v>1765</v>
      </c>
    </row>
    <row r="268" spans="1:7" x14ac:dyDescent="0.25">
      <c r="A268" t="s">
        <v>264</v>
      </c>
      <c r="B268" t="str">
        <f>IFERROR(INDEX('[1]Pokemon Stats'!$D$2:$D$781,MATCH($A268,'[1]Pokemon Stats'!$B$2:$B$781,0),0),"")</f>
        <v>Bug</v>
      </c>
      <c r="C268" t="str">
        <f>IFERROR(INDEX('[1]Pokemon Stats'!$E$2:$E$781,MATCH($A268,'[1]Pokemon Stats'!$B$2:$B$781,0),0),"")</f>
        <v>Flying</v>
      </c>
      <c r="D268">
        <v>60</v>
      </c>
      <c r="E268">
        <v>77</v>
      </c>
      <c r="F268">
        <v>137</v>
      </c>
      <c r="G268">
        <v>553</v>
      </c>
    </row>
    <row r="269" spans="1:7" x14ac:dyDescent="0.25">
      <c r="A269" t="s">
        <v>265</v>
      </c>
      <c r="B269" t="str">
        <f>IFERROR(INDEX('[1]Pokemon Stats'!$D$2:$D$781,MATCH($A269,'[1]Pokemon Stats'!$B$2:$B$781,0),0),"")</f>
        <v>Bug</v>
      </c>
      <c r="C269" t="str">
        <f>IFERROR(INDEX('[1]Pokemon Stats'!$E$2:$E$781,MATCH($A269,'[1]Pokemon Stats'!$B$2:$B$781,0),0),"")</f>
        <v>Poison</v>
      </c>
      <c r="D269">
        <v>98</v>
      </c>
      <c r="E269">
        <v>162</v>
      </c>
      <c r="F269">
        <v>155</v>
      </c>
      <c r="G269">
        <v>1224</v>
      </c>
    </row>
    <row r="270" spans="1:7" x14ac:dyDescent="0.25">
      <c r="A270" t="s">
        <v>266</v>
      </c>
      <c r="B270" t="str">
        <f>IFERROR(INDEX('[1]Pokemon Stats'!$D$2:$D$781,MATCH($A270,'[1]Pokemon Stats'!$B$2:$B$781,0),0),"")</f>
        <v>Water</v>
      </c>
      <c r="C270" t="str">
        <f>IFERROR(INDEX('[1]Pokemon Stats'!$E$2:$E$781,MATCH($A270,'[1]Pokemon Stats'!$B$2:$B$781,0),0),"")</f>
        <v>Grass</v>
      </c>
      <c r="D270">
        <v>71</v>
      </c>
      <c r="E270">
        <v>77</v>
      </c>
      <c r="F270">
        <v>120</v>
      </c>
      <c r="G270">
        <v>598</v>
      </c>
    </row>
    <row r="271" spans="1:7" x14ac:dyDescent="0.25">
      <c r="A271" t="s">
        <v>267</v>
      </c>
      <c r="B271" t="str">
        <f>IFERROR(INDEX('[1]Pokemon Stats'!$D$2:$D$781,MATCH($A271,'[1]Pokemon Stats'!$B$2:$B$781,0),0),"")</f>
        <v>Water</v>
      </c>
      <c r="C271" t="str">
        <f>IFERROR(INDEX('[1]Pokemon Stats'!$E$2:$E$781,MATCH($A271,'[1]Pokemon Stats'!$B$2:$B$781,0),0),"")</f>
        <v>Grass</v>
      </c>
      <c r="D271">
        <v>112</v>
      </c>
      <c r="E271">
        <v>119</v>
      </c>
      <c r="F271">
        <v>155</v>
      </c>
      <c r="G271">
        <v>1197</v>
      </c>
    </row>
    <row r="272" spans="1:7" x14ac:dyDescent="0.25">
      <c r="A272" t="s">
        <v>268</v>
      </c>
      <c r="B272" t="str">
        <f>IFERROR(INDEX('[1]Pokemon Stats'!$D$2:$D$781,MATCH($A272,'[1]Pokemon Stats'!$B$2:$B$781,0),0),"")</f>
        <v>Water</v>
      </c>
      <c r="C272" t="str">
        <f>IFERROR(INDEX('[1]Pokemon Stats'!$E$2:$E$781,MATCH($A272,'[1]Pokemon Stats'!$B$2:$B$781,0),0),"")</f>
        <v>Grass</v>
      </c>
      <c r="D272">
        <v>173</v>
      </c>
      <c r="E272">
        <v>176</v>
      </c>
      <c r="F272">
        <v>190</v>
      </c>
      <c r="G272">
        <v>2323</v>
      </c>
    </row>
    <row r="273" spans="1:7" x14ac:dyDescent="0.25">
      <c r="A273" t="s">
        <v>269</v>
      </c>
      <c r="B273" t="str">
        <f>IFERROR(INDEX('[1]Pokemon Stats'!$D$2:$D$781,MATCH($A273,'[1]Pokemon Stats'!$B$2:$B$781,0),0),"")</f>
        <v>Grass</v>
      </c>
      <c r="C273" t="str">
        <f>IFERROR(INDEX('[1]Pokemon Stats'!$E$2:$E$781,MATCH($A273,'[1]Pokemon Stats'!$B$2:$B$781,0),0),"")</f>
        <v>Grass</v>
      </c>
      <c r="D273">
        <v>71</v>
      </c>
      <c r="E273">
        <v>77</v>
      </c>
      <c r="F273">
        <v>120</v>
      </c>
      <c r="G273">
        <v>598</v>
      </c>
    </row>
    <row r="274" spans="1:7" x14ac:dyDescent="0.25">
      <c r="A274" t="s">
        <v>270</v>
      </c>
      <c r="B274" t="str">
        <f>IFERROR(INDEX('[1]Pokemon Stats'!$D$2:$D$781,MATCH($A274,'[1]Pokemon Stats'!$B$2:$B$781,0),0),"")</f>
        <v>Grass</v>
      </c>
      <c r="C274" t="str">
        <f>IFERROR(INDEX('[1]Pokemon Stats'!$E$2:$E$781,MATCH($A274,'[1]Pokemon Stats'!$B$2:$B$781,0),0),"")</f>
        <v>Dark</v>
      </c>
      <c r="D274">
        <v>134</v>
      </c>
      <c r="E274">
        <v>78</v>
      </c>
      <c r="F274">
        <v>172</v>
      </c>
      <c r="G274">
        <v>1227</v>
      </c>
    </row>
    <row r="275" spans="1:7" x14ac:dyDescent="0.25">
      <c r="A275" t="s">
        <v>271</v>
      </c>
      <c r="B275" t="str">
        <f>IFERROR(INDEX('[1]Pokemon Stats'!$D$2:$D$781,MATCH($A275,'[1]Pokemon Stats'!$B$2:$B$781,0),0),"")</f>
        <v>Grass</v>
      </c>
      <c r="C275" t="str">
        <f>IFERROR(INDEX('[1]Pokemon Stats'!$E$2:$E$781,MATCH($A275,'[1]Pokemon Stats'!$B$2:$B$781,0),0),"")</f>
        <v>Dark</v>
      </c>
      <c r="D275">
        <v>200</v>
      </c>
      <c r="E275">
        <v>121</v>
      </c>
      <c r="F275">
        <v>207</v>
      </c>
      <c r="G275">
        <v>2333</v>
      </c>
    </row>
    <row r="276" spans="1:7" x14ac:dyDescent="0.25">
      <c r="A276" t="s">
        <v>272</v>
      </c>
      <c r="B276" t="str">
        <f>IFERROR(INDEX('[1]Pokemon Stats'!$D$2:$D$781,MATCH($A276,'[1]Pokemon Stats'!$B$2:$B$781,0),0),"")</f>
        <v>Normal</v>
      </c>
      <c r="C276" t="str">
        <f>IFERROR(INDEX('[1]Pokemon Stats'!$E$2:$E$781,MATCH($A276,'[1]Pokemon Stats'!$B$2:$B$781,0),0),"")</f>
        <v>Flying</v>
      </c>
      <c r="D276">
        <v>106</v>
      </c>
      <c r="E276">
        <v>61</v>
      </c>
      <c r="F276">
        <v>120</v>
      </c>
      <c r="G276">
        <v>765</v>
      </c>
    </row>
    <row r="277" spans="1:7" x14ac:dyDescent="0.25">
      <c r="A277" t="s">
        <v>273</v>
      </c>
      <c r="B277" t="str">
        <f>IFERROR(INDEX('[1]Pokemon Stats'!$D$2:$D$781,MATCH($A277,'[1]Pokemon Stats'!$B$2:$B$781,0),0),"")</f>
        <v>Normal</v>
      </c>
      <c r="C277" t="str">
        <f>IFERROR(INDEX('[1]Pokemon Stats'!$E$2:$E$781,MATCH($A277,'[1]Pokemon Stats'!$B$2:$B$781,0),0),"")</f>
        <v>Flying</v>
      </c>
      <c r="D277">
        <v>185</v>
      </c>
      <c r="E277">
        <v>124</v>
      </c>
      <c r="F277">
        <v>155</v>
      </c>
      <c r="G277">
        <v>1920</v>
      </c>
    </row>
    <row r="278" spans="1:7" x14ac:dyDescent="0.25">
      <c r="A278" t="s">
        <v>274</v>
      </c>
      <c r="B278" t="str">
        <f>IFERROR(INDEX('[1]Pokemon Stats'!$D$2:$D$781,MATCH($A278,'[1]Pokemon Stats'!$B$2:$B$781,0),0),"")</f>
        <v>Water</v>
      </c>
      <c r="C278" t="str">
        <f>IFERROR(INDEX('[1]Pokemon Stats'!$E$2:$E$781,MATCH($A278,'[1]Pokemon Stats'!$B$2:$B$781,0),0),"")</f>
        <v>Flying</v>
      </c>
      <c r="D278">
        <v>106</v>
      </c>
      <c r="E278">
        <v>61</v>
      </c>
      <c r="F278">
        <v>120</v>
      </c>
      <c r="G278">
        <v>765</v>
      </c>
    </row>
    <row r="279" spans="1:7" x14ac:dyDescent="0.25">
      <c r="A279" t="s">
        <v>275</v>
      </c>
      <c r="B279" t="str">
        <f>IFERROR(INDEX('[1]Pokemon Stats'!$D$2:$D$781,MATCH($A279,'[1]Pokemon Stats'!$B$2:$B$781,0),0),"")</f>
        <v>Water</v>
      </c>
      <c r="C279" t="str">
        <f>IFERROR(INDEX('[1]Pokemon Stats'!$E$2:$E$781,MATCH($A279,'[1]Pokemon Stats'!$B$2:$B$781,0),0),"")</f>
        <v>Flying</v>
      </c>
      <c r="D279">
        <v>175</v>
      </c>
      <c r="E279">
        <v>174</v>
      </c>
      <c r="F279">
        <v>155</v>
      </c>
      <c r="G279">
        <v>2127</v>
      </c>
    </row>
    <row r="280" spans="1:7" x14ac:dyDescent="0.25">
      <c r="A280" t="s">
        <v>276</v>
      </c>
      <c r="B280" t="str">
        <f>IFERROR(INDEX('[1]Pokemon Stats'!$D$2:$D$781,MATCH($A280,'[1]Pokemon Stats'!$B$2:$B$781,0),0),"")</f>
        <v>Psychic</v>
      </c>
      <c r="C280" t="str">
        <f>IFERROR(INDEX('[1]Pokemon Stats'!$E$2:$E$781,MATCH($A280,'[1]Pokemon Stats'!$B$2:$B$781,0),0),"")</f>
        <v>Fairy</v>
      </c>
      <c r="D280">
        <v>79</v>
      </c>
      <c r="E280">
        <v>59</v>
      </c>
      <c r="F280">
        <v>99</v>
      </c>
      <c r="G280">
        <v>539</v>
      </c>
    </row>
    <row r="281" spans="1:7" x14ac:dyDescent="0.25">
      <c r="A281" t="s">
        <v>277</v>
      </c>
      <c r="B281" t="str">
        <f>IFERROR(INDEX('[1]Pokemon Stats'!$D$2:$D$781,MATCH($A281,'[1]Pokemon Stats'!$B$2:$B$781,0),0),"")</f>
        <v>Psychic</v>
      </c>
      <c r="C281" t="str">
        <f>IFERROR(INDEX('[1]Pokemon Stats'!$E$2:$E$781,MATCH($A281,'[1]Pokemon Stats'!$B$2:$B$781,0),0),"")</f>
        <v>Fairy</v>
      </c>
      <c r="D281">
        <v>117</v>
      </c>
      <c r="E281">
        <v>90</v>
      </c>
      <c r="F281">
        <v>116</v>
      </c>
      <c r="G281">
        <v>966</v>
      </c>
    </row>
    <row r="282" spans="1:7" x14ac:dyDescent="0.25">
      <c r="A282" t="s">
        <v>278</v>
      </c>
      <c r="B282" t="str">
        <f>IFERROR(INDEX('[1]Pokemon Stats'!$D$2:$D$781,MATCH($A282,'[1]Pokemon Stats'!$B$2:$B$781,0),0),"")</f>
        <v>Psychic</v>
      </c>
      <c r="C282" t="str">
        <f>IFERROR(INDEX('[1]Pokemon Stats'!$E$2:$E$781,MATCH($A282,'[1]Pokemon Stats'!$B$2:$B$781,0),0),"")</f>
        <v>Fairy</v>
      </c>
      <c r="D282">
        <v>237</v>
      </c>
      <c r="E282">
        <v>195</v>
      </c>
      <c r="F282">
        <v>169</v>
      </c>
      <c r="G282">
        <v>3093</v>
      </c>
    </row>
    <row r="283" spans="1:7" x14ac:dyDescent="0.25">
      <c r="A283" t="s">
        <v>279</v>
      </c>
      <c r="B283" t="str">
        <f>IFERROR(INDEX('[1]Pokemon Stats'!$D$2:$D$781,MATCH($A283,'[1]Pokemon Stats'!$B$2:$B$781,0),0),"")</f>
        <v>Bug</v>
      </c>
      <c r="C283" t="str">
        <f>IFERROR(INDEX('[1]Pokemon Stats'!$E$2:$E$781,MATCH($A283,'[1]Pokemon Stats'!$B$2:$B$781,0),0),"")</f>
        <v>Water</v>
      </c>
      <c r="D283">
        <v>93</v>
      </c>
      <c r="E283">
        <v>87</v>
      </c>
      <c r="F283">
        <v>120</v>
      </c>
      <c r="G283">
        <v>791</v>
      </c>
    </row>
    <row r="284" spans="1:7" x14ac:dyDescent="0.25">
      <c r="A284" t="s">
        <v>280</v>
      </c>
      <c r="B284" t="str">
        <f>IFERROR(INDEX('[1]Pokemon Stats'!$D$2:$D$781,MATCH($A284,'[1]Pokemon Stats'!$B$2:$B$781,0),0),"")</f>
        <v>Bug</v>
      </c>
      <c r="C284" t="str">
        <f>IFERROR(INDEX('[1]Pokemon Stats'!$E$2:$E$781,MATCH($A284,'[1]Pokemon Stats'!$B$2:$B$781,0),0),"")</f>
        <v>Flying</v>
      </c>
      <c r="D284">
        <v>192</v>
      </c>
      <c r="E284">
        <v>150</v>
      </c>
      <c r="F284">
        <v>172</v>
      </c>
      <c r="G284">
        <v>2270</v>
      </c>
    </row>
    <row r="285" spans="1:7" x14ac:dyDescent="0.25">
      <c r="A285" t="s">
        <v>281</v>
      </c>
      <c r="B285" t="str">
        <f>IFERROR(INDEX('[1]Pokemon Stats'!$D$2:$D$781,MATCH($A285,'[1]Pokemon Stats'!$B$2:$B$781,0),0),"")</f>
        <v>Grass</v>
      </c>
      <c r="C285" t="str">
        <f>IFERROR(INDEX('[1]Pokemon Stats'!$E$2:$E$781,MATCH($A285,'[1]Pokemon Stats'!$B$2:$B$781,0),0),"")</f>
        <v>Flying</v>
      </c>
      <c r="D285">
        <v>74</v>
      </c>
      <c r="E285">
        <v>110</v>
      </c>
      <c r="F285">
        <v>155</v>
      </c>
      <c r="G285">
        <v>810</v>
      </c>
    </row>
    <row r="286" spans="1:7" x14ac:dyDescent="0.25">
      <c r="A286" t="s">
        <v>282</v>
      </c>
      <c r="B286" t="str">
        <f>IFERROR(INDEX('[1]Pokemon Stats'!$D$2:$D$781,MATCH($A286,'[1]Pokemon Stats'!$B$2:$B$781,0),0),"")</f>
        <v>Grass</v>
      </c>
      <c r="C286" t="str">
        <f>IFERROR(INDEX('[1]Pokemon Stats'!$E$2:$E$781,MATCH($A286,'[1]Pokemon Stats'!$B$2:$B$781,0),0),"")</f>
        <v>Fighting</v>
      </c>
      <c r="D286">
        <v>241</v>
      </c>
      <c r="E286">
        <v>144</v>
      </c>
      <c r="F286">
        <v>155</v>
      </c>
      <c r="G286">
        <v>2628</v>
      </c>
    </row>
    <row r="287" spans="1:7" x14ac:dyDescent="0.25">
      <c r="A287" t="s">
        <v>283</v>
      </c>
      <c r="B287" t="str">
        <f>IFERROR(INDEX('[1]Pokemon Stats'!$D$2:$D$781,MATCH($A287,'[1]Pokemon Stats'!$B$2:$B$781,0),0),"")</f>
        <v>Normal</v>
      </c>
      <c r="C287" t="str">
        <f>IFERROR(INDEX('[1]Pokemon Stats'!$E$2:$E$781,MATCH($A287,'[1]Pokemon Stats'!$B$2:$B$781,0),0),"")</f>
        <v>Fighting</v>
      </c>
      <c r="D287">
        <v>104</v>
      </c>
      <c r="E287">
        <v>92</v>
      </c>
      <c r="F287">
        <v>155</v>
      </c>
      <c r="G287">
        <v>1002</v>
      </c>
    </row>
    <row r="288" spans="1:7" x14ac:dyDescent="0.25">
      <c r="A288" t="s">
        <v>284</v>
      </c>
      <c r="B288" t="str">
        <f>IFERROR(INDEX('[1]Pokemon Stats'!$D$2:$D$781,MATCH($A288,'[1]Pokemon Stats'!$B$2:$B$781,0),0),"")</f>
        <v>Normal</v>
      </c>
      <c r="C288" t="str">
        <f>IFERROR(INDEX('[1]Pokemon Stats'!$E$2:$E$781,MATCH($A288,'[1]Pokemon Stats'!$B$2:$B$781,0),0),"")</f>
        <v>Fighting</v>
      </c>
      <c r="D288">
        <v>159</v>
      </c>
      <c r="E288">
        <v>145</v>
      </c>
      <c r="F288">
        <v>190</v>
      </c>
      <c r="G288">
        <v>1968</v>
      </c>
    </row>
    <row r="289" spans="1:7" x14ac:dyDescent="0.25">
      <c r="A289" t="s">
        <v>285</v>
      </c>
      <c r="B289" t="str">
        <f>IFERROR(INDEX('[1]Pokemon Stats'!$D$2:$D$781,MATCH($A289,'[1]Pokemon Stats'!$B$2:$B$781,0),0),"")</f>
        <v>Normal</v>
      </c>
      <c r="C289" t="str">
        <f>IFERROR(INDEX('[1]Pokemon Stats'!$E$2:$E$781,MATCH($A289,'[1]Pokemon Stats'!$B$2:$B$781,0),0),"")</f>
        <v>Fighting</v>
      </c>
      <c r="D289">
        <v>290</v>
      </c>
      <c r="E289">
        <v>166</v>
      </c>
      <c r="F289">
        <v>284</v>
      </c>
      <c r="G289">
        <v>4431</v>
      </c>
    </row>
    <row r="290" spans="1:7" x14ac:dyDescent="0.25">
      <c r="A290" t="s">
        <v>286</v>
      </c>
      <c r="B290" t="str">
        <f>IFERROR(INDEX('[1]Pokemon Stats'!$D$2:$D$781,MATCH($A290,'[1]Pokemon Stats'!$B$2:$B$781,0),0),"")</f>
        <v>Normal</v>
      </c>
      <c r="C290" t="str">
        <f>IFERROR(INDEX('[1]Pokemon Stats'!$E$2:$E$781,MATCH($A290,'[1]Pokemon Stats'!$B$2:$B$781,0),0),"")</f>
        <v>Ghost</v>
      </c>
      <c r="D290">
        <v>92</v>
      </c>
      <c r="E290">
        <v>42</v>
      </c>
      <c r="F290">
        <v>162</v>
      </c>
      <c r="G290">
        <v>671</v>
      </c>
    </row>
    <row r="291" spans="1:7" x14ac:dyDescent="0.25">
      <c r="A291" t="s">
        <v>287</v>
      </c>
      <c r="B291" t="str">
        <f>IFERROR(INDEX('[1]Pokemon Stats'!$D$2:$D$781,MATCH($A291,'[1]Pokemon Stats'!$B$2:$B$781,0),0),"")</f>
        <v>Normal</v>
      </c>
      <c r="C291" t="str">
        <f>IFERROR(INDEX('[1]Pokemon Stats'!$E$2:$E$781,MATCH($A291,'[1]Pokemon Stats'!$B$2:$B$781,0),0),"")</f>
        <v>Ghost</v>
      </c>
      <c r="D291">
        <v>134</v>
      </c>
      <c r="E291">
        <v>81</v>
      </c>
      <c r="F291">
        <v>197</v>
      </c>
      <c r="G291">
        <v>1327</v>
      </c>
    </row>
    <row r="292" spans="1:7" x14ac:dyDescent="0.25">
      <c r="A292" t="s">
        <v>288</v>
      </c>
      <c r="B292" t="str">
        <f>IFERROR(INDEX('[1]Pokemon Stats'!$D$2:$D$781,MATCH($A292,'[1]Pokemon Stats'!$B$2:$B$781,0),0),"")</f>
        <v>Normal</v>
      </c>
      <c r="C292" t="str">
        <f>IFERROR(INDEX('[1]Pokemon Stats'!$E$2:$E$781,MATCH($A292,'[1]Pokemon Stats'!$B$2:$B$781,0),0),"")</f>
        <v>Ghost</v>
      </c>
      <c r="D292">
        <v>179</v>
      </c>
      <c r="E292">
        <v>137</v>
      </c>
      <c r="F292">
        <v>232</v>
      </c>
      <c r="G292">
        <v>2347</v>
      </c>
    </row>
    <row r="293" spans="1:7" x14ac:dyDescent="0.25">
      <c r="A293" t="s">
        <v>289</v>
      </c>
      <c r="B293" t="str">
        <f>IFERROR(INDEX('[1]Pokemon Stats'!$D$2:$D$781,MATCH($A293,'[1]Pokemon Stats'!$B$2:$B$781,0),0),"")</f>
        <v>Fighting</v>
      </c>
      <c r="C293" t="str">
        <f>IFERROR(INDEX('[1]Pokemon Stats'!$E$2:$E$781,MATCH($A293,'[1]Pokemon Stats'!$B$2:$B$781,0),0),"")</f>
        <v>Ghost</v>
      </c>
      <c r="D293">
        <v>99</v>
      </c>
      <c r="E293">
        <v>54</v>
      </c>
      <c r="F293">
        <v>176</v>
      </c>
      <c r="G293">
        <v>817</v>
      </c>
    </row>
    <row r="294" spans="1:7" x14ac:dyDescent="0.25">
      <c r="A294" t="s">
        <v>290</v>
      </c>
      <c r="B294" t="str">
        <f>IFERROR(INDEX('[1]Pokemon Stats'!$D$2:$D$781,MATCH($A294,'[1]Pokemon Stats'!$B$2:$B$781,0),0),"")</f>
        <v>Fighting</v>
      </c>
      <c r="C294" t="str">
        <f>IFERROR(INDEX('[1]Pokemon Stats'!$E$2:$E$781,MATCH($A294,'[1]Pokemon Stats'!$B$2:$B$781,0),0),"")</f>
        <v>Ghost</v>
      </c>
      <c r="D294">
        <v>209</v>
      </c>
      <c r="E294">
        <v>114</v>
      </c>
      <c r="F294">
        <v>302</v>
      </c>
      <c r="G294">
        <v>2829</v>
      </c>
    </row>
    <row r="295" spans="1:7" x14ac:dyDescent="0.25">
      <c r="A295" t="s">
        <v>291</v>
      </c>
      <c r="B295" t="str">
        <f>IFERROR(INDEX('[1]Pokemon Stats'!$D$2:$D$781,MATCH($A295,'[1]Pokemon Stats'!$B$2:$B$781,0),0),"")</f>
        <v>Normal</v>
      </c>
      <c r="C295" t="str">
        <f>IFERROR(INDEX('[1]Pokemon Stats'!$E$2:$E$781,MATCH($A295,'[1]Pokemon Stats'!$B$2:$B$781,0),0),"")</f>
        <v>Fairy</v>
      </c>
      <c r="D295">
        <v>36</v>
      </c>
      <c r="E295">
        <v>71</v>
      </c>
      <c r="F295">
        <v>137</v>
      </c>
      <c r="G295">
        <v>364</v>
      </c>
    </row>
    <row r="296" spans="1:7" x14ac:dyDescent="0.25">
      <c r="A296" t="s">
        <v>292</v>
      </c>
      <c r="B296" t="str">
        <f>IFERROR(INDEX('[1]Pokemon Stats'!$D$2:$D$781,MATCH($A296,'[1]Pokemon Stats'!$B$2:$B$781,0),0),"")</f>
        <v>Rock</v>
      </c>
      <c r="C296" t="str">
        <f>IFERROR(INDEX('[1]Pokemon Stats'!$E$2:$E$781,MATCH($A296,'[1]Pokemon Stats'!$B$2:$B$781,0),0),"")</f>
        <v>Fairy</v>
      </c>
      <c r="D296">
        <v>82</v>
      </c>
      <c r="E296">
        <v>215</v>
      </c>
      <c r="F296">
        <v>102</v>
      </c>
      <c r="G296">
        <v>993</v>
      </c>
    </row>
    <row r="297" spans="1:7" x14ac:dyDescent="0.25">
      <c r="A297" t="s">
        <v>293</v>
      </c>
      <c r="B297" t="str">
        <f>IFERROR(INDEX('[1]Pokemon Stats'!$D$2:$D$781,MATCH($A297,'[1]Pokemon Stats'!$B$2:$B$781,0),0),"")</f>
        <v>Normal</v>
      </c>
      <c r="C297" t="str">
        <f>IFERROR(INDEX('[1]Pokemon Stats'!$E$2:$E$781,MATCH($A297,'[1]Pokemon Stats'!$B$2:$B$781,0),0),"")</f>
        <v>Fairy</v>
      </c>
      <c r="D297">
        <v>84</v>
      </c>
      <c r="E297">
        <v>79</v>
      </c>
      <c r="F297">
        <v>137</v>
      </c>
      <c r="G297">
        <v>739</v>
      </c>
    </row>
    <row r="298" spans="1:7" x14ac:dyDescent="0.25">
      <c r="A298" t="s">
        <v>294</v>
      </c>
      <c r="B298" t="str">
        <f>IFERROR(INDEX('[1]Pokemon Stats'!$D$2:$D$781,MATCH($A298,'[1]Pokemon Stats'!$B$2:$B$781,0),0),"")</f>
        <v>Normal</v>
      </c>
      <c r="C298" t="str">
        <f>IFERROR(INDEX('[1]Pokemon Stats'!$E$2:$E$781,MATCH($A298,'[1]Pokemon Stats'!$B$2:$B$781,0),0),"")</f>
        <v>Fairy</v>
      </c>
      <c r="D298">
        <v>132</v>
      </c>
      <c r="E298">
        <v>127</v>
      </c>
      <c r="F298">
        <v>172</v>
      </c>
      <c r="G298">
        <v>1496</v>
      </c>
    </row>
    <row r="299" spans="1:7" x14ac:dyDescent="0.25">
      <c r="A299" t="s">
        <v>295</v>
      </c>
      <c r="B299" t="str">
        <f>IFERROR(INDEX('[1]Pokemon Stats'!$D$2:$D$781,MATCH($A299,'[1]Pokemon Stats'!$B$2:$B$781,0),0),"")</f>
        <v>Dark</v>
      </c>
      <c r="C299" t="str">
        <f>IFERROR(INDEX('[1]Pokemon Stats'!$E$2:$E$781,MATCH($A299,'[1]Pokemon Stats'!$B$2:$B$781,0),0),"")</f>
        <v>Ghost</v>
      </c>
      <c r="D299">
        <v>141</v>
      </c>
      <c r="E299">
        <v>136</v>
      </c>
      <c r="F299">
        <v>137</v>
      </c>
      <c r="G299">
        <v>1476</v>
      </c>
    </row>
    <row r="300" spans="1:7" x14ac:dyDescent="0.25">
      <c r="A300" t="s">
        <v>296</v>
      </c>
      <c r="B300" t="str">
        <f>IFERROR(INDEX('[1]Pokemon Stats'!$D$2:$D$781,MATCH($A300,'[1]Pokemon Stats'!$B$2:$B$781,0),0),"")</f>
        <v>Steel</v>
      </c>
      <c r="C300" t="str">
        <f>IFERROR(INDEX('[1]Pokemon Stats'!$E$2:$E$781,MATCH($A300,'[1]Pokemon Stats'!$B$2:$B$781,0),0),"")</f>
        <v>Fairy</v>
      </c>
      <c r="D300">
        <v>155</v>
      </c>
      <c r="E300">
        <v>141</v>
      </c>
      <c r="F300">
        <v>137</v>
      </c>
      <c r="G300">
        <v>1634</v>
      </c>
    </row>
    <row r="301" spans="1:7" x14ac:dyDescent="0.25">
      <c r="A301" t="s">
        <v>297</v>
      </c>
      <c r="B301" t="str">
        <f>IFERROR(INDEX('[1]Pokemon Stats'!$D$2:$D$781,MATCH($A301,'[1]Pokemon Stats'!$B$2:$B$781,0),0),"")</f>
        <v>Steel</v>
      </c>
      <c r="C301" t="str">
        <f>IFERROR(INDEX('[1]Pokemon Stats'!$E$2:$E$781,MATCH($A301,'[1]Pokemon Stats'!$B$2:$B$781,0),0),"")</f>
        <v>Rock</v>
      </c>
      <c r="D301">
        <v>121</v>
      </c>
      <c r="E301">
        <v>141</v>
      </c>
      <c r="F301">
        <v>137</v>
      </c>
      <c r="G301">
        <v>1307</v>
      </c>
    </row>
    <row r="302" spans="1:7" x14ac:dyDescent="0.25">
      <c r="A302" t="s">
        <v>298</v>
      </c>
      <c r="B302" t="str">
        <f>IFERROR(INDEX('[1]Pokemon Stats'!$D$2:$D$781,MATCH($A302,'[1]Pokemon Stats'!$B$2:$B$781,0),0),"")</f>
        <v>Steel</v>
      </c>
      <c r="C302" t="str">
        <f>IFERROR(INDEX('[1]Pokemon Stats'!$E$2:$E$781,MATCH($A302,'[1]Pokemon Stats'!$B$2:$B$781,0),0),"")</f>
        <v>Rock</v>
      </c>
      <c r="D302">
        <v>158</v>
      </c>
      <c r="E302">
        <v>198</v>
      </c>
      <c r="F302">
        <v>155</v>
      </c>
      <c r="G302">
        <v>2056</v>
      </c>
    </row>
    <row r="303" spans="1:7" x14ac:dyDescent="0.25">
      <c r="A303" t="s">
        <v>299</v>
      </c>
      <c r="B303" t="str">
        <f>IFERROR(INDEX('[1]Pokemon Stats'!$D$2:$D$781,MATCH($A303,'[1]Pokemon Stats'!$B$2:$B$781,0),0),"")</f>
        <v>Steel</v>
      </c>
      <c r="C303" t="str">
        <f>IFERROR(INDEX('[1]Pokemon Stats'!$E$2:$E$781,MATCH($A303,'[1]Pokemon Stats'!$B$2:$B$781,0),0),"")</f>
        <v>Rock</v>
      </c>
      <c r="D303">
        <v>198</v>
      </c>
      <c r="E303">
        <v>257</v>
      </c>
      <c r="F303">
        <v>172</v>
      </c>
      <c r="G303">
        <v>3000</v>
      </c>
    </row>
    <row r="304" spans="1:7" x14ac:dyDescent="0.25">
      <c r="A304" t="s">
        <v>300</v>
      </c>
      <c r="B304" t="str">
        <f>IFERROR(INDEX('[1]Pokemon Stats'!$D$2:$D$781,MATCH($A304,'[1]Pokemon Stats'!$B$2:$B$781,0),0),"")</f>
        <v>Fighting</v>
      </c>
      <c r="C304" t="str">
        <f>IFERROR(INDEX('[1]Pokemon Stats'!$E$2:$E$781,MATCH($A304,'[1]Pokemon Stats'!$B$2:$B$781,0),0),"")</f>
        <v>Psychic</v>
      </c>
      <c r="D304">
        <v>78</v>
      </c>
      <c r="E304">
        <v>107</v>
      </c>
      <c r="F304">
        <v>102</v>
      </c>
      <c r="G304">
        <v>693</v>
      </c>
    </row>
    <row r="305" spans="1:7" x14ac:dyDescent="0.25">
      <c r="A305" t="s">
        <v>301</v>
      </c>
      <c r="B305" t="str">
        <f>IFERROR(INDEX('[1]Pokemon Stats'!$D$2:$D$781,MATCH($A305,'[1]Pokemon Stats'!$B$2:$B$781,0),0),"")</f>
        <v>Fighting</v>
      </c>
      <c r="C305" t="str">
        <f>IFERROR(INDEX('[1]Pokemon Stats'!$E$2:$E$781,MATCH($A305,'[1]Pokemon Stats'!$B$2:$B$781,0),0),"")</f>
        <v>Psychic</v>
      </c>
      <c r="D305">
        <v>121</v>
      </c>
      <c r="E305">
        <v>152</v>
      </c>
      <c r="F305">
        <v>155</v>
      </c>
      <c r="G305">
        <v>1431</v>
      </c>
    </row>
    <row r="306" spans="1:7" x14ac:dyDescent="0.25">
      <c r="A306" t="s">
        <v>302</v>
      </c>
      <c r="B306" t="str">
        <f>IFERROR(INDEX('[1]Pokemon Stats'!$D$2:$D$781,MATCH($A306,'[1]Pokemon Stats'!$B$2:$B$781,0),0),"")</f>
        <v>Electric</v>
      </c>
      <c r="C306" t="str">
        <f>IFERROR(INDEX('[1]Pokemon Stats'!$E$2:$E$781,MATCH($A306,'[1]Pokemon Stats'!$B$2:$B$781,0),0),"")</f>
        <v>Psychic</v>
      </c>
      <c r="D306">
        <v>123</v>
      </c>
      <c r="E306">
        <v>78</v>
      </c>
      <c r="F306">
        <v>120</v>
      </c>
      <c r="G306">
        <v>965</v>
      </c>
    </row>
    <row r="307" spans="1:7" x14ac:dyDescent="0.25">
      <c r="A307" t="s">
        <v>303</v>
      </c>
      <c r="B307" t="str">
        <f>IFERROR(INDEX('[1]Pokemon Stats'!$D$2:$D$781,MATCH($A307,'[1]Pokemon Stats'!$B$2:$B$781,0),0),"")</f>
        <v>Electric</v>
      </c>
      <c r="C307" t="str">
        <f>IFERROR(INDEX('[1]Pokemon Stats'!$E$2:$E$781,MATCH($A307,'[1]Pokemon Stats'!$B$2:$B$781,0),0),"")</f>
        <v>Psychic</v>
      </c>
      <c r="D307">
        <v>215</v>
      </c>
      <c r="E307">
        <v>127</v>
      </c>
      <c r="F307">
        <v>172</v>
      </c>
      <c r="G307">
        <v>2340</v>
      </c>
    </row>
    <row r="308" spans="1:7" x14ac:dyDescent="0.25">
      <c r="A308" t="s">
        <v>304</v>
      </c>
      <c r="B308" t="str">
        <f>IFERROR(INDEX('[1]Pokemon Stats'!$D$2:$D$781,MATCH($A308,'[1]Pokemon Stats'!$B$2:$B$781,0),0),"")</f>
        <v>Electric</v>
      </c>
      <c r="C308" t="str">
        <f>IFERROR(INDEX('[1]Pokemon Stats'!$E$2:$E$781,MATCH($A308,'[1]Pokemon Stats'!$B$2:$B$781,0),0),"")</f>
        <v>Psychic</v>
      </c>
      <c r="D308">
        <v>167</v>
      </c>
      <c r="E308">
        <v>129</v>
      </c>
      <c r="F308">
        <v>155</v>
      </c>
      <c r="G308">
        <v>1778</v>
      </c>
    </row>
    <row r="309" spans="1:7" x14ac:dyDescent="0.25">
      <c r="A309" t="s">
        <v>305</v>
      </c>
      <c r="B309" t="str">
        <f>IFERROR(INDEX('[1]Pokemon Stats'!$D$2:$D$781,MATCH($A309,'[1]Pokemon Stats'!$B$2:$B$781,0),0),"")</f>
        <v>Electric</v>
      </c>
      <c r="C309" t="str">
        <f>IFERROR(INDEX('[1]Pokemon Stats'!$E$2:$E$781,MATCH($A309,'[1]Pokemon Stats'!$B$2:$B$781,0),0),"")</f>
        <v>Psychic</v>
      </c>
      <c r="D309">
        <v>147</v>
      </c>
      <c r="E309">
        <v>150</v>
      </c>
      <c r="F309">
        <v>155</v>
      </c>
      <c r="G309">
        <v>1694</v>
      </c>
    </row>
    <row r="310" spans="1:7" x14ac:dyDescent="0.25">
      <c r="A310" t="s">
        <v>306</v>
      </c>
      <c r="B310" t="str">
        <f>IFERROR(INDEX('[1]Pokemon Stats'!$D$2:$D$781,MATCH($A310,'[1]Pokemon Stats'!$B$2:$B$781,0),0),"")</f>
        <v>Bug</v>
      </c>
      <c r="C310" t="str">
        <f>IFERROR(INDEX('[1]Pokemon Stats'!$E$2:$E$781,MATCH($A310,'[1]Pokemon Stats'!$B$2:$B$781,0),0),"")</f>
        <v>Psychic</v>
      </c>
      <c r="D310">
        <v>143</v>
      </c>
      <c r="E310">
        <v>166</v>
      </c>
      <c r="F310">
        <v>163</v>
      </c>
      <c r="G310">
        <v>1771</v>
      </c>
    </row>
    <row r="311" spans="1:7" x14ac:dyDescent="0.25">
      <c r="A311" t="s">
        <v>307</v>
      </c>
      <c r="B311" t="str">
        <f>IFERROR(INDEX('[1]Pokemon Stats'!$D$2:$D$781,MATCH($A311,'[1]Pokemon Stats'!$B$2:$B$781,0),0),"")</f>
        <v>Bug</v>
      </c>
      <c r="C311" t="str">
        <f>IFERROR(INDEX('[1]Pokemon Stats'!$E$2:$E$781,MATCH($A311,'[1]Pokemon Stats'!$B$2:$B$781,0),0),"")</f>
        <v>Psychic</v>
      </c>
      <c r="D311">
        <v>143</v>
      </c>
      <c r="E311">
        <v>166</v>
      </c>
      <c r="F311">
        <v>163</v>
      </c>
      <c r="G311">
        <v>1771</v>
      </c>
    </row>
    <row r="312" spans="1:7" x14ac:dyDescent="0.25">
      <c r="A312" t="s">
        <v>308</v>
      </c>
      <c r="B312" t="str">
        <f>IFERROR(INDEX('[1]Pokemon Stats'!$D$2:$D$781,MATCH($A312,'[1]Pokemon Stats'!$B$2:$B$781,0),0),"")</f>
        <v>Grass</v>
      </c>
      <c r="C312" t="str">
        <f>IFERROR(INDEX('[1]Pokemon Stats'!$E$2:$E$781,MATCH($A312,'[1]Pokemon Stats'!$B$2:$B$781,0),0),"")</f>
        <v>Poison</v>
      </c>
      <c r="D312">
        <v>186</v>
      </c>
      <c r="E312">
        <v>131</v>
      </c>
      <c r="F312">
        <v>137</v>
      </c>
      <c r="G312">
        <v>1870</v>
      </c>
    </row>
    <row r="313" spans="1:7" x14ac:dyDescent="0.25">
      <c r="A313" t="s">
        <v>309</v>
      </c>
      <c r="B313" t="str">
        <f>IFERROR(INDEX('[1]Pokemon Stats'!$D$2:$D$781,MATCH($A313,'[1]Pokemon Stats'!$B$2:$B$781,0),0),"")</f>
        <v>Poison</v>
      </c>
      <c r="C313" t="str">
        <f>IFERROR(INDEX('[1]Pokemon Stats'!$E$2:$E$781,MATCH($A313,'[1]Pokemon Stats'!$B$2:$B$781,0),0),"")</f>
        <v>Poison</v>
      </c>
      <c r="D313">
        <v>80</v>
      </c>
      <c r="E313">
        <v>99</v>
      </c>
      <c r="F313">
        <v>172</v>
      </c>
      <c r="G313">
        <v>866</v>
      </c>
    </row>
    <row r="314" spans="1:7" x14ac:dyDescent="0.25">
      <c r="A314" t="s">
        <v>310</v>
      </c>
      <c r="B314" t="str">
        <f>IFERROR(INDEX('[1]Pokemon Stats'!$D$2:$D$781,MATCH($A314,'[1]Pokemon Stats'!$B$2:$B$781,0),0),"")</f>
        <v>Poison</v>
      </c>
      <c r="C314" t="str">
        <f>IFERROR(INDEX('[1]Pokemon Stats'!$E$2:$E$781,MATCH($A314,'[1]Pokemon Stats'!$B$2:$B$781,0),0),"")</f>
        <v>Poison</v>
      </c>
      <c r="D314">
        <v>140</v>
      </c>
      <c r="E314">
        <v>159</v>
      </c>
      <c r="F314">
        <v>225</v>
      </c>
      <c r="G314">
        <v>1978</v>
      </c>
    </row>
    <row r="315" spans="1:7" x14ac:dyDescent="0.25">
      <c r="A315" t="s">
        <v>311</v>
      </c>
      <c r="B315" t="str">
        <f>IFERROR(INDEX('[1]Pokemon Stats'!$D$2:$D$781,MATCH($A315,'[1]Pokemon Stats'!$B$2:$B$781,0),0),"")</f>
        <v>Water</v>
      </c>
      <c r="C315" t="str">
        <f>IFERROR(INDEX('[1]Pokemon Stats'!$E$2:$E$781,MATCH($A315,'[1]Pokemon Stats'!$B$2:$B$781,0),0),"")</f>
        <v>Dark</v>
      </c>
      <c r="D315">
        <v>171</v>
      </c>
      <c r="E315">
        <v>39</v>
      </c>
      <c r="F315">
        <v>128</v>
      </c>
      <c r="G315">
        <v>1020</v>
      </c>
    </row>
    <row r="316" spans="1:7" x14ac:dyDescent="0.25">
      <c r="A316" t="s">
        <v>312</v>
      </c>
      <c r="B316" t="str">
        <f>IFERROR(INDEX('[1]Pokemon Stats'!$D$2:$D$781,MATCH($A316,'[1]Pokemon Stats'!$B$2:$B$781,0),0),"")</f>
        <v>Water</v>
      </c>
      <c r="C316" t="str">
        <f>IFERROR(INDEX('[1]Pokemon Stats'!$E$2:$E$781,MATCH($A316,'[1]Pokemon Stats'!$B$2:$B$781,0),0),"")</f>
        <v>Dark</v>
      </c>
      <c r="D316">
        <v>243</v>
      </c>
      <c r="E316">
        <v>83</v>
      </c>
      <c r="F316">
        <v>172</v>
      </c>
      <c r="G316">
        <v>2181</v>
      </c>
    </row>
    <row r="317" spans="1:7" x14ac:dyDescent="0.25">
      <c r="A317" t="s">
        <v>313</v>
      </c>
      <c r="B317" t="str">
        <f>IFERROR(INDEX('[1]Pokemon Stats'!$D$2:$D$781,MATCH($A317,'[1]Pokemon Stats'!$B$2:$B$781,0),0),"")</f>
        <v>Water</v>
      </c>
      <c r="C317" t="str">
        <f>IFERROR(INDEX('[1]Pokemon Stats'!$E$2:$E$781,MATCH($A317,'[1]Pokemon Stats'!$B$2:$B$781,0),0),"")</f>
        <v>Dark</v>
      </c>
      <c r="D317">
        <v>136</v>
      </c>
      <c r="E317">
        <v>68</v>
      </c>
      <c r="F317">
        <v>277</v>
      </c>
      <c r="G317">
        <v>1468</v>
      </c>
    </row>
    <row r="318" spans="1:7" x14ac:dyDescent="0.25">
      <c r="A318" t="s">
        <v>314</v>
      </c>
      <c r="B318" t="str">
        <f>IFERROR(INDEX('[1]Pokemon Stats'!$D$2:$D$781,MATCH($A318,'[1]Pokemon Stats'!$B$2:$B$781,0),0),"")</f>
        <v>Water</v>
      </c>
      <c r="C318" t="str">
        <f>IFERROR(INDEX('[1]Pokemon Stats'!$E$2:$E$781,MATCH($A318,'[1]Pokemon Stats'!$B$2:$B$781,0),0),"")</f>
        <v>Dark</v>
      </c>
      <c r="D318">
        <v>175</v>
      </c>
      <c r="E318">
        <v>87</v>
      </c>
      <c r="F318">
        <v>347</v>
      </c>
      <c r="G318">
        <v>2280</v>
      </c>
    </row>
    <row r="319" spans="1:7" x14ac:dyDescent="0.25">
      <c r="A319" t="s">
        <v>315</v>
      </c>
      <c r="B319" t="str">
        <f>IFERROR(INDEX('[1]Pokemon Stats'!$D$2:$D$781,MATCH($A319,'[1]Pokemon Stats'!$B$2:$B$781,0),0),"")</f>
        <v>Fire</v>
      </c>
      <c r="C319" t="str">
        <f>IFERROR(INDEX('[1]Pokemon Stats'!$E$2:$E$781,MATCH($A319,'[1]Pokemon Stats'!$B$2:$B$781,0),0),"")</f>
        <v>Ground</v>
      </c>
      <c r="D319">
        <v>119</v>
      </c>
      <c r="E319">
        <v>79</v>
      </c>
      <c r="F319">
        <v>155</v>
      </c>
      <c r="G319">
        <v>1057</v>
      </c>
    </row>
    <row r="320" spans="1:7" x14ac:dyDescent="0.25">
      <c r="A320" t="s">
        <v>316</v>
      </c>
      <c r="B320" t="str">
        <f>IFERROR(INDEX('[1]Pokemon Stats'!$D$2:$D$781,MATCH($A320,'[1]Pokemon Stats'!$B$2:$B$781,0),0),"")</f>
        <v>Fire</v>
      </c>
      <c r="C320" t="str">
        <f>IFERROR(INDEX('[1]Pokemon Stats'!$E$2:$E$781,MATCH($A320,'[1]Pokemon Stats'!$B$2:$B$781,0),0),"")</f>
        <v>Ground</v>
      </c>
      <c r="D320">
        <v>194</v>
      </c>
      <c r="E320">
        <v>136</v>
      </c>
      <c r="F320">
        <v>172</v>
      </c>
      <c r="G320">
        <v>2193</v>
      </c>
    </row>
    <row r="321" spans="1:7" x14ac:dyDescent="0.25">
      <c r="A321" t="s">
        <v>317</v>
      </c>
      <c r="B321" t="str">
        <f>IFERROR(INDEX('[1]Pokemon Stats'!$D$2:$D$781,MATCH($A321,'[1]Pokemon Stats'!$B$2:$B$781,0),0),"")</f>
        <v>Fire</v>
      </c>
      <c r="C321" t="str">
        <f>IFERROR(INDEX('[1]Pokemon Stats'!$E$2:$E$781,MATCH($A321,'[1]Pokemon Stats'!$B$2:$B$781,0),0),"")</f>
        <v>Ground</v>
      </c>
      <c r="D321">
        <v>151</v>
      </c>
      <c r="E321">
        <v>203</v>
      </c>
      <c r="F321">
        <v>172</v>
      </c>
      <c r="G321">
        <v>2093</v>
      </c>
    </row>
    <row r="322" spans="1:7" x14ac:dyDescent="0.25">
      <c r="A322" t="s">
        <v>318</v>
      </c>
      <c r="B322" t="str">
        <f>IFERROR(INDEX('[1]Pokemon Stats'!$D$2:$D$781,MATCH($A322,'[1]Pokemon Stats'!$B$2:$B$781,0),0),"")</f>
        <v>Psychic</v>
      </c>
      <c r="C322" t="str">
        <f>IFERROR(INDEX('[1]Pokemon Stats'!$E$2:$E$781,MATCH($A322,'[1]Pokemon Stats'!$B$2:$B$781,0),0),"")</f>
        <v>Ground</v>
      </c>
      <c r="D322">
        <v>125</v>
      </c>
      <c r="E322">
        <v>122</v>
      </c>
      <c r="F322">
        <v>155</v>
      </c>
      <c r="G322">
        <v>1334</v>
      </c>
    </row>
    <row r="323" spans="1:7" x14ac:dyDescent="0.25">
      <c r="A323" t="s">
        <v>319</v>
      </c>
      <c r="B323" t="str">
        <f>IFERROR(INDEX('[1]Pokemon Stats'!$D$2:$D$781,MATCH($A323,'[1]Pokemon Stats'!$B$2:$B$781,0),0),"")</f>
        <v>Psychic</v>
      </c>
      <c r="C323" t="str">
        <f>IFERROR(INDEX('[1]Pokemon Stats'!$E$2:$E$781,MATCH($A323,'[1]Pokemon Stats'!$B$2:$B$781,0),0),"")</f>
        <v>Ground</v>
      </c>
      <c r="D323">
        <v>171</v>
      </c>
      <c r="E323">
        <v>188</v>
      </c>
      <c r="F323">
        <v>190</v>
      </c>
      <c r="G323">
        <v>2369</v>
      </c>
    </row>
    <row r="324" spans="1:7" x14ac:dyDescent="0.25">
      <c r="A324" t="s">
        <v>320</v>
      </c>
      <c r="B324" t="str">
        <f>IFERROR(INDEX('[1]Pokemon Stats'!$D$2:$D$781,MATCH($A324,'[1]Pokemon Stats'!$B$2:$B$781,0),0),"")</f>
        <v>Normal</v>
      </c>
      <c r="C324" t="str">
        <f>IFERROR(INDEX('[1]Pokemon Stats'!$E$2:$E$781,MATCH($A324,'[1]Pokemon Stats'!$B$2:$B$781,0),0),"")</f>
        <v>Ground</v>
      </c>
      <c r="D324">
        <v>116</v>
      </c>
      <c r="E324">
        <v>116</v>
      </c>
      <c r="F324">
        <v>155</v>
      </c>
      <c r="G324">
        <v>1220</v>
      </c>
    </row>
    <row r="325" spans="1:7" x14ac:dyDescent="0.25">
      <c r="A325" t="s">
        <v>321</v>
      </c>
      <c r="B325" t="str">
        <f>IFERROR(INDEX('[1]Pokemon Stats'!$D$2:$D$781,MATCH($A325,'[1]Pokemon Stats'!$B$2:$B$781,0),0),"")</f>
        <v>Ground</v>
      </c>
      <c r="C325" t="str">
        <f>IFERROR(INDEX('[1]Pokemon Stats'!$E$2:$E$781,MATCH($A325,'[1]Pokemon Stats'!$B$2:$B$781,0),0),"")</f>
        <v>Ground</v>
      </c>
      <c r="D325">
        <v>162</v>
      </c>
      <c r="E325">
        <v>78</v>
      </c>
      <c r="F325">
        <v>128</v>
      </c>
      <c r="G325">
        <v>1274</v>
      </c>
    </row>
    <row r="326" spans="1:7" x14ac:dyDescent="0.25">
      <c r="A326" t="s">
        <v>322</v>
      </c>
      <c r="B326" t="str">
        <f>IFERROR(INDEX('[1]Pokemon Stats'!$D$2:$D$781,MATCH($A326,'[1]Pokemon Stats'!$B$2:$B$781,0),0),"")</f>
        <v>Ground</v>
      </c>
      <c r="C326" t="str">
        <f>IFERROR(INDEX('[1]Pokemon Stats'!$E$2:$E$781,MATCH($A326,'[1]Pokemon Stats'!$B$2:$B$781,0),0),"")</f>
        <v>Dragon</v>
      </c>
      <c r="D326">
        <v>134</v>
      </c>
      <c r="E326">
        <v>99</v>
      </c>
      <c r="F326">
        <v>137</v>
      </c>
      <c r="G326">
        <v>1225</v>
      </c>
    </row>
    <row r="327" spans="1:7" x14ac:dyDescent="0.25">
      <c r="A327" t="s">
        <v>323</v>
      </c>
      <c r="B327" t="str">
        <f>IFERROR(INDEX('[1]Pokemon Stats'!$D$2:$D$781,MATCH($A327,'[1]Pokemon Stats'!$B$2:$B$781,0),0),"")</f>
        <v>Ground</v>
      </c>
      <c r="C327" t="str">
        <f>IFERROR(INDEX('[1]Pokemon Stats'!$E$2:$E$781,MATCH($A327,'[1]Pokemon Stats'!$B$2:$B$781,0),0),"")</f>
        <v>Dragon</v>
      </c>
      <c r="D327">
        <v>205</v>
      </c>
      <c r="E327">
        <v>168</v>
      </c>
      <c r="F327">
        <v>190</v>
      </c>
      <c r="G327">
        <v>2661</v>
      </c>
    </row>
    <row r="328" spans="1:7" x14ac:dyDescent="0.25">
      <c r="A328" t="s">
        <v>324</v>
      </c>
      <c r="B328" t="str">
        <f>IFERROR(INDEX('[1]Pokemon Stats'!$D$2:$D$781,MATCH($A328,'[1]Pokemon Stats'!$B$2:$B$781,0),0),"")</f>
        <v>Grass</v>
      </c>
      <c r="C328" t="str">
        <f>IFERROR(INDEX('[1]Pokemon Stats'!$E$2:$E$781,MATCH($A328,'[1]Pokemon Stats'!$B$2:$B$781,0),0),"")</f>
        <v>Dragon</v>
      </c>
      <c r="D328">
        <v>156</v>
      </c>
      <c r="E328">
        <v>74</v>
      </c>
      <c r="F328">
        <v>137</v>
      </c>
      <c r="G328">
        <v>1242</v>
      </c>
    </row>
    <row r="329" spans="1:7" x14ac:dyDescent="0.25">
      <c r="A329" t="s">
        <v>325</v>
      </c>
      <c r="B329" t="str">
        <f>IFERROR(INDEX('[1]Pokemon Stats'!$D$2:$D$781,MATCH($A329,'[1]Pokemon Stats'!$B$2:$B$781,0),0),"")</f>
        <v>Grass</v>
      </c>
      <c r="C329" t="str">
        <f>IFERROR(INDEX('[1]Pokemon Stats'!$E$2:$E$781,MATCH($A329,'[1]Pokemon Stats'!$B$2:$B$781,0),0),"")</f>
        <v>Dark</v>
      </c>
      <c r="D329">
        <v>221</v>
      </c>
      <c r="E329">
        <v>115</v>
      </c>
      <c r="F329">
        <v>172</v>
      </c>
      <c r="G329">
        <v>2298</v>
      </c>
    </row>
    <row r="330" spans="1:7" x14ac:dyDescent="0.25">
      <c r="A330" t="s">
        <v>326</v>
      </c>
      <c r="B330" t="str">
        <f>IFERROR(INDEX('[1]Pokemon Stats'!$D$2:$D$781,MATCH($A330,'[1]Pokemon Stats'!$B$2:$B$781,0),0),"")</f>
        <v>Normal</v>
      </c>
      <c r="C330" t="str">
        <f>IFERROR(INDEX('[1]Pokemon Stats'!$E$2:$E$781,MATCH($A330,'[1]Pokemon Stats'!$B$2:$B$781,0),0),"")</f>
        <v>Flying</v>
      </c>
      <c r="D330">
        <v>76</v>
      </c>
      <c r="E330">
        <v>132</v>
      </c>
      <c r="F330">
        <v>128</v>
      </c>
      <c r="G330">
        <v>824</v>
      </c>
    </row>
    <row r="331" spans="1:7" x14ac:dyDescent="0.25">
      <c r="A331" t="s">
        <v>327</v>
      </c>
      <c r="B331" t="str">
        <f>IFERROR(INDEX('[1]Pokemon Stats'!$D$2:$D$781,MATCH($A331,'[1]Pokemon Stats'!$B$2:$B$781,0),0),"")</f>
        <v>Dragon</v>
      </c>
      <c r="C331" t="str">
        <f>IFERROR(INDEX('[1]Pokemon Stats'!$E$2:$E$781,MATCH($A331,'[1]Pokemon Stats'!$B$2:$B$781,0),0),"")</f>
        <v>Flying</v>
      </c>
      <c r="D331">
        <v>141</v>
      </c>
      <c r="E331">
        <v>201</v>
      </c>
      <c r="F331">
        <v>181</v>
      </c>
      <c r="G331">
        <v>2004</v>
      </c>
    </row>
    <row r="332" spans="1:7" x14ac:dyDescent="0.25">
      <c r="A332" t="s">
        <v>328</v>
      </c>
      <c r="B332" t="str">
        <f>IFERROR(INDEX('[1]Pokemon Stats'!$D$2:$D$781,MATCH($A332,'[1]Pokemon Stats'!$B$2:$B$781,0),0),"")</f>
        <v>Normal</v>
      </c>
      <c r="C332" t="str">
        <f>IFERROR(INDEX('[1]Pokemon Stats'!$E$2:$E$781,MATCH($A332,'[1]Pokemon Stats'!$B$2:$B$781,0),0),"")</f>
        <v>Flying</v>
      </c>
      <c r="D332">
        <v>222</v>
      </c>
      <c r="E332">
        <v>124</v>
      </c>
      <c r="F332">
        <v>177</v>
      </c>
      <c r="G332">
        <v>2418</v>
      </c>
    </row>
    <row r="333" spans="1:7" x14ac:dyDescent="0.25">
      <c r="A333" t="s">
        <v>329</v>
      </c>
      <c r="B333" t="str">
        <f>IFERROR(INDEX('[1]Pokemon Stats'!$D$2:$D$781,MATCH($A333,'[1]Pokemon Stats'!$B$2:$B$781,0),0),"")</f>
        <v>Poison</v>
      </c>
      <c r="C333" t="str">
        <f>IFERROR(INDEX('[1]Pokemon Stats'!$E$2:$E$781,MATCH($A333,'[1]Pokemon Stats'!$B$2:$B$781,0),0),"")</f>
        <v>Flying</v>
      </c>
      <c r="D333">
        <v>196</v>
      </c>
      <c r="E333">
        <v>118</v>
      </c>
      <c r="F333">
        <v>177</v>
      </c>
      <c r="G333">
        <v>2105</v>
      </c>
    </row>
    <row r="334" spans="1:7" x14ac:dyDescent="0.25">
      <c r="A334" t="s">
        <v>330</v>
      </c>
      <c r="B334" t="str">
        <f>IFERROR(INDEX('[1]Pokemon Stats'!$D$2:$D$781,MATCH($A334,'[1]Pokemon Stats'!$B$2:$B$781,0),0),"")</f>
        <v>Rock</v>
      </c>
      <c r="C334" t="str">
        <f>IFERROR(INDEX('[1]Pokemon Stats'!$E$2:$E$781,MATCH($A334,'[1]Pokemon Stats'!$B$2:$B$781,0),0),"")</f>
        <v>Psychic</v>
      </c>
      <c r="D334">
        <v>178</v>
      </c>
      <c r="E334">
        <v>153</v>
      </c>
      <c r="F334">
        <v>207</v>
      </c>
      <c r="G334">
        <v>2327</v>
      </c>
    </row>
    <row r="335" spans="1:7" x14ac:dyDescent="0.25">
      <c r="A335" t="s">
        <v>331</v>
      </c>
      <c r="B335" t="str">
        <f>IFERROR(INDEX('[1]Pokemon Stats'!$D$2:$D$781,MATCH($A335,'[1]Pokemon Stats'!$B$2:$B$781,0),0),"")</f>
        <v>Rock</v>
      </c>
      <c r="C335" t="str">
        <f>IFERROR(INDEX('[1]Pokemon Stats'!$E$2:$E$781,MATCH($A335,'[1]Pokemon Stats'!$B$2:$B$781,0),0),"")</f>
        <v>Psychic</v>
      </c>
      <c r="D335">
        <v>178</v>
      </c>
      <c r="E335">
        <v>153</v>
      </c>
      <c r="F335">
        <v>207</v>
      </c>
      <c r="G335">
        <v>2327</v>
      </c>
    </row>
    <row r="336" spans="1:7" x14ac:dyDescent="0.25">
      <c r="A336" t="s">
        <v>332</v>
      </c>
      <c r="B336" t="str">
        <f>IFERROR(INDEX('[1]Pokemon Stats'!$D$2:$D$781,MATCH($A336,'[1]Pokemon Stats'!$B$2:$B$781,0),0),"")</f>
        <v>Water</v>
      </c>
      <c r="C336" t="str">
        <f>IFERROR(INDEX('[1]Pokemon Stats'!$E$2:$E$781,MATCH($A336,'[1]Pokemon Stats'!$B$2:$B$781,0),0),"")</f>
        <v>Ground</v>
      </c>
      <c r="D336">
        <v>93</v>
      </c>
      <c r="E336">
        <v>82</v>
      </c>
      <c r="F336">
        <v>137</v>
      </c>
      <c r="G336">
        <v>819</v>
      </c>
    </row>
    <row r="337" spans="1:7" x14ac:dyDescent="0.25">
      <c r="A337" t="s">
        <v>333</v>
      </c>
      <c r="B337" t="str">
        <f>IFERROR(INDEX('[1]Pokemon Stats'!$D$2:$D$781,MATCH($A337,'[1]Pokemon Stats'!$B$2:$B$781,0),0),"")</f>
        <v>Water</v>
      </c>
      <c r="C337" t="str">
        <f>IFERROR(INDEX('[1]Pokemon Stats'!$E$2:$E$781,MATCH($A337,'[1]Pokemon Stats'!$B$2:$B$781,0),0),"")</f>
        <v>Ground</v>
      </c>
      <c r="D337">
        <v>151</v>
      </c>
      <c r="E337">
        <v>141</v>
      </c>
      <c r="F337">
        <v>242</v>
      </c>
      <c r="G337">
        <v>2075</v>
      </c>
    </row>
    <row r="338" spans="1:7" x14ac:dyDescent="0.25">
      <c r="A338" t="s">
        <v>334</v>
      </c>
      <c r="B338" t="str">
        <f>IFERROR(INDEX('[1]Pokemon Stats'!$D$2:$D$781,MATCH($A338,'[1]Pokemon Stats'!$B$2:$B$781,0),0),"")</f>
        <v>Water</v>
      </c>
      <c r="C338" t="str">
        <f>IFERROR(INDEX('[1]Pokemon Stats'!$E$2:$E$781,MATCH($A338,'[1]Pokemon Stats'!$B$2:$B$781,0),0),"")</f>
        <v>Ground</v>
      </c>
      <c r="D338">
        <v>141</v>
      </c>
      <c r="E338">
        <v>99</v>
      </c>
      <c r="F338">
        <v>125</v>
      </c>
      <c r="G338">
        <v>1230</v>
      </c>
    </row>
    <row r="339" spans="1:7" x14ac:dyDescent="0.25">
      <c r="A339" t="s">
        <v>335</v>
      </c>
      <c r="B339" t="str">
        <f>IFERROR(INDEX('[1]Pokemon Stats'!$D$2:$D$781,MATCH($A339,'[1]Pokemon Stats'!$B$2:$B$781,0),0),"")</f>
        <v>Water</v>
      </c>
      <c r="C339" t="str">
        <f>IFERROR(INDEX('[1]Pokemon Stats'!$E$2:$E$781,MATCH($A339,'[1]Pokemon Stats'!$B$2:$B$781,0),0),"")</f>
        <v>Dark</v>
      </c>
      <c r="D339">
        <v>224</v>
      </c>
      <c r="E339">
        <v>142</v>
      </c>
      <c r="F339">
        <v>160</v>
      </c>
      <c r="G339">
        <v>2474</v>
      </c>
    </row>
    <row r="340" spans="1:7" x14ac:dyDescent="0.25">
      <c r="A340" t="s">
        <v>336</v>
      </c>
      <c r="B340" t="str">
        <f>IFERROR(INDEX('[1]Pokemon Stats'!$D$2:$D$781,MATCH($A340,'[1]Pokemon Stats'!$B$2:$B$781,0),0),"")</f>
        <v>Ground</v>
      </c>
      <c r="C340" t="str">
        <f>IFERROR(INDEX('[1]Pokemon Stats'!$E$2:$E$781,MATCH($A340,'[1]Pokemon Stats'!$B$2:$B$781,0),0),"")</f>
        <v>Psychic</v>
      </c>
      <c r="D340">
        <v>77</v>
      </c>
      <c r="E340">
        <v>124</v>
      </c>
      <c r="F340">
        <v>120</v>
      </c>
      <c r="G340">
        <v>787</v>
      </c>
    </row>
    <row r="341" spans="1:7" x14ac:dyDescent="0.25">
      <c r="A341" t="s">
        <v>337</v>
      </c>
      <c r="B341" t="str">
        <f>IFERROR(INDEX('[1]Pokemon Stats'!$D$2:$D$781,MATCH($A341,'[1]Pokemon Stats'!$B$2:$B$781,0),0),"")</f>
        <v>Ground</v>
      </c>
      <c r="C341" t="str">
        <f>IFERROR(INDEX('[1]Pokemon Stats'!$E$2:$E$781,MATCH($A341,'[1]Pokemon Stats'!$B$2:$B$781,0),0),"")</f>
        <v>Psychic</v>
      </c>
      <c r="D341">
        <v>140</v>
      </c>
      <c r="E341">
        <v>229</v>
      </c>
      <c r="F341">
        <v>155</v>
      </c>
      <c r="G341">
        <v>1971</v>
      </c>
    </row>
    <row r="342" spans="1:7" x14ac:dyDescent="0.25">
      <c r="A342" t="s">
        <v>338</v>
      </c>
      <c r="B342" t="str">
        <f>IFERROR(INDEX('[1]Pokemon Stats'!$D$2:$D$781,MATCH($A342,'[1]Pokemon Stats'!$B$2:$B$781,0),0),"")</f>
        <v>Rock</v>
      </c>
      <c r="C342" t="str">
        <f>IFERROR(INDEX('[1]Pokemon Stats'!$E$2:$E$781,MATCH($A342,'[1]Pokemon Stats'!$B$2:$B$781,0),0),"")</f>
        <v>Grass</v>
      </c>
      <c r="D342">
        <v>105</v>
      </c>
      <c r="E342">
        <v>150</v>
      </c>
      <c r="F342">
        <v>165</v>
      </c>
      <c r="G342">
        <v>1291</v>
      </c>
    </row>
    <row r="343" spans="1:7" x14ac:dyDescent="0.25">
      <c r="A343" t="s">
        <v>339</v>
      </c>
      <c r="B343" t="str">
        <f>IFERROR(INDEX('[1]Pokemon Stats'!$D$2:$D$781,MATCH($A343,'[1]Pokemon Stats'!$B$2:$B$781,0),0),"")</f>
        <v>Rock</v>
      </c>
      <c r="C343" t="str">
        <f>IFERROR(INDEX('[1]Pokemon Stats'!$E$2:$E$781,MATCH($A343,'[1]Pokemon Stats'!$B$2:$B$781,0),0),"")</f>
        <v>Grass</v>
      </c>
      <c r="D343">
        <v>152</v>
      </c>
      <c r="E343">
        <v>194</v>
      </c>
      <c r="F343">
        <v>200</v>
      </c>
      <c r="G343">
        <v>2211</v>
      </c>
    </row>
    <row r="344" spans="1:7" x14ac:dyDescent="0.25">
      <c r="A344" t="s">
        <v>340</v>
      </c>
      <c r="B344" t="str">
        <f>IFERROR(INDEX('[1]Pokemon Stats'!$D$2:$D$781,MATCH($A344,'[1]Pokemon Stats'!$B$2:$B$781,0),0),"")</f>
        <v>Rock</v>
      </c>
      <c r="C344" t="str">
        <f>IFERROR(INDEX('[1]Pokemon Stats'!$E$2:$E$781,MATCH($A344,'[1]Pokemon Stats'!$B$2:$B$781,0),0),"")</f>
        <v>Bug</v>
      </c>
      <c r="D344">
        <v>176</v>
      </c>
      <c r="E344">
        <v>100</v>
      </c>
      <c r="F344">
        <v>128</v>
      </c>
      <c r="G344">
        <v>1529</v>
      </c>
    </row>
    <row r="345" spans="1:7" x14ac:dyDescent="0.25">
      <c r="A345" t="s">
        <v>341</v>
      </c>
      <c r="B345" t="str">
        <f>IFERROR(INDEX('[1]Pokemon Stats'!$D$2:$D$781,MATCH($A345,'[1]Pokemon Stats'!$B$2:$B$781,0),0),"")</f>
        <v>Rock</v>
      </c>
      <c r="C345" t="str">
        <f>IFERROR(INDEX('[1]Pokemon Stats'!$E$2:$E$781,MATCH($A345,'[1]Pokemon Stats'!$B$2:$B$781,0),0),"")</f>
        <v>Bug</v>
      </c>
      <c r="D345">
        <v>222</v>
      </c>
      <c r="E345">
        <v>174</v>
      </c>
      <c r="F345">
        <v>181</v>
      </c>
      <c r="G345">
        <v>2848</v>
      </c>
    </row>
    <row r="346" spans="1:7" x14ac:dyDescent="0.25">
      <c r="A346" t="s">
        <v>342</v>
      </c>
      <c r="B346" t="str">
        <f>IFERROR(INDEX('[1]Pokemon Stats'!$D$2:$D$781,MATCH($A346,'[1]Pokemon Stats'!$B$2:$B$781,0),0),"")</f>
        <v>Water</v>
      </c>
      <c r="C346" t="str">
        <f>IFERROR(INDEX('[1]Pokemon Stats'!$E$2:$E$781,MATCH($A346,'[1]Pokemon Stats'!$B$2:$B$781,0),0),"")</f>
        <v>Bug</v>
      </c>
      <c r="D346">
        <v>29</v>
      </c>
      <c r="E346">
        <v>85</v>
      </c>
      <c r="F346">
        <v>85</v>
      </c>
      <c r="G346">
        <v>274</v>
      </c>
    </row>
    <row r="347" spans="1:7" x14ac:dyDescent="0.25">
      <c r="A347" t="s">
        <v>343</v>
      </c>
      <c r="B347" t="str">
        <f>IFERROR(INDEX('[1]Pokemon Stats'!$D$2:$D$781,MATCH($A347,'[1]Pokemon Stats'!$B$2:$B$781,0),0),"")</f>
        <v>Water</v>
      </c>
      <c r="C347" t="str">
        <f>IFERROR(INDEX('[1]Pokemon Stats'!$E$2:$E$781,MATCH($A347,'[1]Pokemon Stats'!$B$2:$B$781,0),0),"")</f>
        <v>Bug</v>
      </c>
      <c r="D347">
        <v>192</v>
      </c>
      <c r="E347">
        <v>219</v>
      </c>
      <c r="F347">
        <v>216</v>
      </c>
      <c r="G347">
        <v>3005</v>
      </c>
    </row>
    <row r="348" spans="1:7" x14ac:dyDescent="0.25">
      <c r="A348" t="s">
        <v>344</v>
      </c>
      <c r="B348" t="str">
        <f>IFERROR(INDEX('[1]Pokemon Stats'!$D$2:$D$781,MATCH($A348,'[1]Pokemon Stats'!$B$2:$B$781,0),0),"")</f>
        <v>Normal</v>
      </c>
      <c r="C348" t="str">
        <f>IFERROR(INDEX('[1]Pokemon Stats'!$E$2:$E$781,MATCH($A348,'[1]Pokemon Stats'!$B$2:$B$781,0),0),"")</f>
        <v>Bug</v>
      </c>
      <c r="D348">
        <v>139</v>
      </c>
      <c r="E348">
        <v>139</v>
      </c>
      <c r="F348">
        <v>172</v>
      </c>
      <c r="G348">
        <v>1632</v>
      </c>
    </row>
    <row r="349" spans="1:7" x14ac:dyDescent="0.25">
      <c r="A349" t="s">
        <v>345</v>
      </c>
      <c r="B349" t="str">
        <f>IFERROR(INDEX('[1]Pokemon Stats'!$D$2:$D$781,MATCH($A349,'[1]Pokemon Stats'!$B$2:$B$781,0),0),"")</f>
        <v>Ghost</v>
      </c>
      <c r="C349" t="str">
        <f>IFERROR(INDEX('[1]Pokemon Stats'!$E$2:$E$781,MATCH($A349,'[1]Pokemon Stats'!$B$2:$B$781,0),0),"")</f>
        <v>Bug</v>
      </c>
      <c r="D349">
        <v>138</v>
      </c>
      <c r="E349">
        <v>65</v>
      </c>
      <c r="F349">
        <v>127</v>
      </c>
      <c r="G349">
        <v>1018</v>
      </c>
    </row>
    <row r="350" spans="1:7" x14ac:dyDescent="0.25">
      <c r="A350" t="s">
        <v>346</v>
      </c>
      <c r="B350" t="str">
        <f>IFERROR(INDEX('[1]Pokemon Stats'!$D$2:$D$781,MATCH($A350,'[1]Pokemon Stats'!$B$2:$B$781,0),0),"")</f>
        <v>Ghost</v>
      </c>
      <c r="C350" t="str">
        <f>IFERROR(INDEX('[1]Pokemon Stats'!$E$2:$E$781,MATCH($A350,'[1]Pokemon Stats'!$B$2:$B$781,0),0),"")</f>
        <v>Bug</v>
      </c>
      <c r="D350">
        <v>218</v>
      </c>
      <c r="E350">
        <v>126</v>
      </c>
      <c r="F350">
        <v>162</v>
      </c>
      <c r="G350">
        <v>2298</v>
      </c>
    </row>
    <row r="351" spans="1:7" x14ac:dyDescent="0.25">
      <c r="A351" t="s">
        <v>347</v>
      </c>
      <c r="B351" t="str">
        <f>IFERROR(INDEX('[1]Pokemon Stats'!$D$2:$D$781,MATCH($A351,'[1]Pokemon Stats'!$B$2:$B$781,0),0),"")</f>
        <v>Ghost</v>
      </c>
      <c r="C351" t="str">
        <f>IFERROR(INDEX('[1]Pokemon Stats'!$E$2:$E$781,MATCH($A351,'[1]Pokemon Stats'!$B$2:$B$781,0),0),"")</f>
        <v>Bug</v>
      </c>
      <c r="D351">
        <v>70</v>
      </c>
      <c r="E351">
        <v>162</v>
      </c>
      <c r="F351">
        <v>85</v>
      </c>
      <c r="G351">
        <v>706</v>
      </c>
    </row>
    <row r="352" spans="1:7" x14ac:dyDescent="0.25">
      <c r="A352" t="s">
        <v>348</v>
      </c>
      <c r="B352" t="str">
        <f>IFERROR(INDEX('[1]Pokemon Stats'!$D$2:$D$781,MATCH($A352,'[1]Pokemon Stats'!$B$2:$B$781,0),0),"")</f>
        <v>Ghost</v>
      </c>
      <c r="C352" t="str">
        <f>IFERROR(INDEX('[1]Pokemon Stats'!$E$2:$E$781,MATCH($A352,'[1]Pokemon Stats'!$B$2:$B$781,0),0),"")</f>
        <v>Bug</v>
      </c>
      <c r="D352">
        <v>124</v>
      </c>
      <c r="E352">
        <v>234</v>
      </c>
      <c r="F352">
        <v>120</v>
      </c>
      <c r="G352">
        <v>1591</v>
      </c>
    </row>
    <row r="353" spans="1:7" x14ac:dyDescent="0.25">
      <c r="A353" t="s">
        <v>349</v>
      </c>
      <c r="B353" t="str">
        <f>IFERROR(INDEX('[1]Pokemon Stats'!$D$2:$D$781,MATCH($A353,'[1]Pokemon Stats'!$B$2:$B$781,0),0),"")</f>
        <v>Grass</v>
      </c>
      <c r="C353" t="str">
        <f>IFERROR(INDEX('[1]Pokemon Stats'!$E$2:$E$781,MATCH($A353,'[1]Pokemon Stats'!$B$2:$B$781,0),0),"")</f>
        <v>Flying</v>
      </c>
      <c r="D353">
        <v>136</v>
      </c>
      <c r="E353">
        <v>163</v>
      </c>
      <c r="F353">
        <v>223</v>
      </c>
      <c r="G353">
        <v>1941</v>
      </c>
    </row>
    <row r="354" spans="1:7" x14ac:dyDescent="0.25">
      <c r="A354" t="s">
        <v>350</v>
      </c>
      <c r="B354" t="str">
        <f>IFERROR(INDEX('[1]Pokemon Stats'!$D$2:$D$781,MATCH($A354,'[1]Pokemon Stats'!$B$2:$B$781,0),0),"")</f>
        <v>Psychic</v>
      </c>
      <c r="C354" t="str">
        <f>IFERROR(INDEX('[1]Pokemon Stats'!$E$2:$E$781,MATCH($A354,'[1]Pokemon Stats'!$B$2:$B$781,0),0),"")</f>
        <v>Flying</v>
      </c>
      <c r="D354">
        <v>175</v>
      </c>
      <c r="E354">
        <v>170</v>
      </c>
      <c r="F354">
        <v>181</v>
      </c>
      <c r="G354">
        <v>2259</v>
      </c>
    </row>
    <row r="355" spans="1:7" x14ac:dyDescent="0.25">
      <c r="A355" t="s">
        <v>351</v>
      </c>
      <c r="B355" t="str">
        <f>IFERROR(INDEX('[1]Pokemon Stats'!$D$2:$D$781,MATCH($A355,'[1]Pokemon Stats'!$B$2:$B$781,0),0),"")</f>
        <v>Dark</v>
      </c>
      <c r="C355" t="str">
        <f>IFERROR(INDEX('[1]Pokemon Stats'!$E$2:$E$781,MATCH($A355,'[1]Pokemon Stats'!$B$2:$B$781,0),0),"")</f>
        <v>Flying</v>
      </c>
      <c r="D355">
        <v>246</v>
      </c>
      <c r="E355">
        <v>120</v>
      </c>
      <c r="F355">
        <v>163</v>
      </c>
      <c r="G355">
        <v>2526</v>
      </c>
    </row>
    <row r="356" spans="1:7" x14ac:dyDescent="0.25">
      <c r="A356" t="s">
        <v>352</v>
      </c>
      <c r="B356" t="str">
        <f>IFERROR(INDEX('[1]Pokemon Stats'!$D$2:$D$781,MATCH($A356,'[1]Pokemon Stats'!$B$2:$B$781,0),0),"")</f>
        <v>Psychic</v>
      </c>
      <c r="C356" t="str">
        <f>IFERROR(INDEX('[1]Pokemon Stats'!$E$2:$E$781,MATCH($A356,'[1]Pokemon Stats'!$B$2:$B$781,0),0),"")</f>
        <v>Flying</v>
      </c>
      <c r="D356">
        <v>41</v>
      </c>
      <c r="E356">
        <v>86</v>
      </c>
      <c r="F356">
        <v>216</v>
      </c>
      <c r="G356">
        <v>534</v>
      </c>
    </row>
    <row r="357" spans="1:7" x14ac:dyDescent="0.25">
      <c r="A357" t="s">
        <v>353</v>
      </c>
      <c r="B357" t="str">
        <f>IFERROR(INDEX('[1]Pokemon Stats'!$D$2:$D$781,MATCH($A357,'[1]Pokemon Stats'!$B$2:$B$781,0),0),"")</f>
        <v>Ice</v>
      </c>
      <c r="C357" t="str">
        <f>IFERROR(INDEX('[1]Pokemon Stats'!$E$2:$E$781,MATCH($A357,'[1]Pokemon Stats'!$B$2:$B$781,0),0),"")</f>
        <v>Flying</v>
      </c>
      <c r="D357">
        <v>95</v>
      </c>
      <c r="E357">
        <v>95</v>
      </c>
      <c r="F357">
        <v>137</v>
      </c>
      <c r="G357">
        <v>888</v>
      </c>
    </row>
    <row r="358" spans="1:7" x14ac:dyDescent="0.25">
      <c r="A358" t="s">
        <v>354</v>
      </c>
      <c r="B358" t="str">
        <f>IFERROR(INDEX('[1]Pokemon Stats'!$D$2:$D$781,MATCH($A358,'[1]Pokemon Stats'!$B$2:$B$781,0),0),"")</f>
        <v>Ice</v>
      </c>
      <c r="C358" t="str">
        <f>IFERROR(INDEX('[1]Pokemon Stats'!$E$2:$E$781,MATCH($A358,'[1]Pokemon Stats'!$B$2:$B$781,0),0),"")</f>
        <v>Flying</v>
      </c>
      <c r="D358">
        <v>162</v>
      </c>
      <c r="E358">
        <v>162</v>
      </c>
      <c r="F358">
        <v>190</v>
      </c>
      <c r="G358">
        <v>2105</v>
      </c>
    </row>
    <row r="359" spans="1:7" x14ac:dyDescent="0.25">
      <c r="A359" t="s">
        <v>355</v>
      </c>
      <c r="B359" t="str">
        <f>IFERROR(INDEX('[1]Pokemon Stats'!$D$2:$D$781,MATCH($A359,'[1]Pokemon Stats'!$B$2:$B$781,0),0),"")</f>
        <v>Ice</v>
      </c>
      <c r="C359" t="str">
        <f>IFERROR(INDEX('[1]Pokemon Stats'!$E$2:$E$781,MATCH($A359,'[1]Pokemon Stats'!$B$2:$B$781,0),0),"")</f>
        <v>Water</v>
      </c>
      <c r="D359">
        <v>95</v>
      </c>
      <c r="E359">
        <v>90</v>
      </c>
      <c r="F359">
        <v>172</v>
      </c>
      <c r="G359">
        <v>962</v>
      </c>
    </row>
    <row r="360" spans="1:7" x14ac:dyDescent="0.25">
      <c r="A360" t="s">
        <v>356</v>
      </c>
      <c r="B360" t="str">
        <f>IFERROR(INDEX('[1]Pokemon Stats'!$D$2:$D$781,MATCH($A360,'[1]Pokemon Stats'!$B$2:$B$781,0),0),"")</f>
        <v>Ice</v>
      </c>
      <c r="C360" t="str">
        <f>IFERROR(INDEX('[1]Pokemon Stats'!$E$2:$E$781,MATCH($A360,'[1]Pokemon Stats'!$B$2:$B$781,0),0),"")</f>
        <v>Water</v>
      </c>
      <c r="D360">
        <v>137</v>
      </c>
      <c r="E360">
        <v>132</v>
      </c>
      <c r="F360">
        <v>207</v>
      </c>
      <c r="G360">
        <v>1714</v>
      </c>
    </row>
    <row r="361" spans="1:7" x14ac:dyDescent="0.25">
      <c r="A361" t="s">
        <v>357</v>
      </c>
      <c r="B361" t="str">
        <f>IFERROR(INDEX('[1]Pokemon Stats'!$D$2:$D$781,MATCH($A361,'[1]Pokemon Stats'!$B$2:$B$781,0),0),"")</f>
        <v>Ice</v>
      </c>
      <c r="C361" t="str">
        <f>IFERROR(INDEX('[1]Pokemon Stats'!$E$2:$E$781,MATCH($A361,'[1]Pokemon Stats'!$B$2:$B$781,0),0),"")</f>
        <v>Water</v>
      </c>
      <c r="D361">
        <v>182</v>
      </c>
      <c r="E361">
        <v>176</v>
      </c>
      <c r="F361">
        <v>242</v>
      </c>
      <c r="G361">
        <v>2726</v>
      </c>
    </row>
    <row r="362" spans="1:7" x14ac:dyDescent="0.25">
      <c r="A362" t="s">
        <v>358</v>
      </c>
      <c r="B362" t="str">
        <f>IFERROR(INDEX('[1]Pokemon Stats'!$D$2:$D$781,MATCH($A362,'[1]Pokemon Stats'!$B$2:$B$781,0),0),"")</f>
        <v>Water</v>
      </c>
      <c r="C362" t="str">
        <f>IFERROR(INDEX('[1]Pokemon Stats'!$E$2:$E$781,MATCH($A362,'[1]Pokemon Stats'!$B$2:$B$781,0),0),"")</f>
        <v>Rock</v>
      </c>
      <c r="D362">
        <v>162</v>
      </c>
      <c r="E362">
        <v>203</v>
      </c>
      <c r="F362">
        <v>225</v>
      </c>
      <c r="G362">
        <v>2528</v>
      </c>
    </row>
    <row r="363" spans="1:7" x14ac:dyDescent="0.25">
      <c r="A363" t="s">
        <v>359</v>
      </c>
      <c r="B363" t="str">
        <f>IFERROR(INDEX('[1]Pokemon Stats'!$D$2:$D$781,MATCH($A363,'[1]Pokemon Stats'!$B$2:$B$781,0),0),"")</f>
        <v>Water</v>
      </c>
      <c r="C363" t="str">
        <f>IFERROR(INDEX('[1]Pokemon Stats'!$E$2:$E$781,MATCH($A363,'[1]Pokemon Stats'!$B$2:$B$781,0),0),"")</f>
        <v>Rock</v>
      </c>
      <c r="D363">
        <v>81</v>
      </c>
      <c r="E363">
        <v>128</v>
      </c>
      <c r="F363">
        <v>125</v>
      </c>
      <c r="G363">
        <v>848</v>
      </c>
    </row>
    <row r="364" spans="1:7" x14ac:dyDescent="0.25">
      <c r="A364" t="s">
        <v>360</v>
      </c>
      <c r="B364" t="str">
        <f>IFERROR(INDEX('[1]Pokemon Stats'!$D$2:$D$781,MATCH($A364,'[1]Pokemon Stats'!$B$2:$B$781,0),0),"")</f>
        <v>Dragon</v>
      </c>
      <c r="C364" t="str">
        <f>IFERROR(INDEX('[1]Pokemon Stats'!$E$2:$E$781,MATCH($A364,'[1]Pokemon Stats'!$B$2:$B$781,0),0),"")</f>
        <v>Rock</v>
      </c>
      <c r="D364">
        <v>134</v>
      </c>
      <c r="E364">
        <v>93</v>
      </c>
      <c r="F364">
        <v>128</v>
      </c>
      <c r="G364">
        <v>1156</v>
      </c>
    </row>
    <row r="365" spans="1:7" x14ac:dyDescent="0.25">
      <c r="A365" t="s">
        <v>361</v>
      </c>
      <c r="B365" t="str">
        <f>IFERROR(INDEX('[1]Pokemon Stats'!$D$2:$D$781,MATCH($A365,'[1]Pokemon Stats'!$B$2:$B$781,0),0),"")</f>
        <v>Dragon</v>
      </c>
      <c r="C365" t="str">
        <f>IFERROR(INDEX('[1]Pokemon Stats'!$E$2:$E$781,MATCH($A365,'[1]Pokemon Stats'!$B$2:$B$781,0),0),"")</f>
        <v>Rock</v>
      </c>
      <c r="D365">
        <v>172</v>
      </c>
      <c r="E365">
        <v>155</v>
      </c>
      <c r="F365">
        <v>163</v>
      </c>
      <c r="G365">
        <v>2031</v>
      </c>
    </row>
    <row r="366" spans="1:7" x14ac:dyDescent="0.25">
      <c r="A366" t="s">
        <v>362</v>
      </c>
      <c r="B366" t="str">
        <f>IFERROR(INDEX('[1]Pokemon Stats'!$D$2:$D$781,MATCH($A366,'[1]Pokemon Stats'!$B$2:$B$781,0),0),"")</f>
        <v>Dragon</v>
      </c>
      <c r="C366" t="str">
        <f>IFERROR(INDEX('[1]Pokemon Stats'!$E$2:$E$781,MATCH($A366,'[1]Pokemon Stats'!$B$2:$B$781,0),0),"")</f>
        <v>Flying</v>
      </c>
      <c r="D366">
        <v>277</v>
      </c>
      <c r="E366">
        <v>168</v>
      </c>
      <c r="F366">
        <v>216</v>
      </c>
      <c r="G366">
        <v>3749</v>
      </c>
    </row>
    <row r="367" spans="1:7" x14ac:dyDescent="0.25">
      <c r="A367" t="s">
        <v>363</v>
      </c>
      <c r="B367" t="str">
        <f>IFERROR(INDEX('[1]Pokemon Stats'!$D$2:$D$781,MATCH($A367,'[1]Pokemon Stats'!$B$2:$B$781,0),0),"")</f>
        <v>Steel</v>
      </c>
      <c r="C367" t="str">
        <f>IFERROR(INDEX('[1]Pokemon Stats'!$E$2:$E$781,MATCH($A367,'[1]Pokemon Stats'!$B$2:$B$781,0),0),"")</f>
        <v>Psychic</v>
      </c>
      <c r="D367">
        <v>96</v>
      </c>
      <c r="E367">
        <v>132</v>
      </c>
      <c r="F367">
        <v>120</v>
      </c>
      <c r="G367">
        <v>976</v>
      </c>
    </row>
    <row r="368" spans="1:7" x14ac:dyDescent="0.25">
      <c r="A368" t="s">
        <v>364</v>
      </c>
      <c r="B368" t="str">
        <f>IFERROR(INDEX('[1]Pokemon Stats'!$D$2:$D$781,MATCH($A368,'[1]Pokemon Stats'!$B$2:$B$781,0),0),"")</f>
        <v>Steel</v>
      </c>
      <c r="C368" t="str">
        <f>IFERROR(INDEX('[1]Pokemon Stats'!$E$2:$E$781,MATCH($A368,'[1]Pokemon Stats'!$B$2:$B$781,0),0),"")</f>
        <v>Psychic</v>
      </c>
      <c r="D368">
        <v>138</v>
      </c>
      <c r="E368">
        <v>176</v>
      </c>
      <c r="F368">
        <v>155</v>
      </c>
      <c r="G368">
        <v>1721</v>
      </c>
    </row>
    <row r="369" spans="1:7" x14ac:dyDescent="0.25">
      <c r="A369" t="s">
        <v>365</v>
      </c>
      <c r="B369" t="str">
        <f>IFERROR(INDEX('[1]Pokemon Stats'!$D$2:$D$781,MATCH($A369,'[1]Pokemon Stats'!$B$2:$B$781,0),0),"")</f>
        <v>Steel</v>
      </c>
      <c r="C369" t="str">
        <f>IFERROR(INDEX('[1]Pokemon Stats'!$E$2:$E$781,MATCH($A369,'[1]Pokemon Stats'!$B$2:$B$781,0),0),"")</f>
        <v>Psychic</v>
      </c>
      <c r="D369">
        <v>257</v>
      </c>
      <c r="E369">
        <v>228</v>
      </c>
      <c r="F369">
        <v>190</v>
      </c>
      <c r="G369">
        <v>3791</v>
      </c>
    </row>
    <row r="370" spans="1:7" x14ac:dyDescent="0.25">
      <c r="A370" t="s">
        <v>366</v>
      </c>
      <c r="B370" t="str">
        <f>IFERROR(INDEX('[1]Pokemon Stats'!$D$2:$D$781,MATCH($A370,'[1]Pokemon Stats'!$B$2:$B$781,0),0),"")</f>
        <v>Ice</v>
      </c>
      <c r="C370" t="str">
        <f>IFERROR(INDEX('[1]Pokemon Stats'!$E$2:$E$781,MATCH($A370,'[1]Pokemon Stats'!$B$2:$B$781,0),0),"")</f>
        <v>Psychic</v>
      </c>
      <c r="D370">
        <v>179</v>
      </c>
      <c r="E370">
        <v>309</v>
      </c>
      <c r="F370">
        <v>190</v>
      </c>
      <c r="G370">
        <v>3122</v>
      </c>
    </row>
    <row r="371" spans="1:7" x14ac:dyDescent="0.25">
      <c r="A371" t="s">
        <v>367</v>
      </c>
      <c r="B371" t="str">
        <f>IFERROR(INDEX('[1]Pokemon Stats'!$D$2:$D$781,MATCH($A371,'[1]Pokemon Stats'!$B$2:$B$781,0),0),"")</f>
        <v>Steel</v>
      </c>
      <c r="C371" t="str">
        <f>IFERROR(INDEX('[1]Pokemon Stats'!$E$2:$E$781,MATCH($A371,'[1]Pokemon Stats'!$B$2:$B$781,0),0),"")</f>
        <v>Psychic</v>
      </c>
      <c r="D371">
        <v>143</v>
      </c>
      <c r="E371">
        <v>285</v>
      </c>
      <c r="F371">
        <v>190</v>
      </c>
      <c r="G371">
        <v>2447</v>
      </c>
    </row>
    <row r="372" spans="1:7" x14ac:dyDescent="0.25">
      <c r="A372" t="s">
        <v>368</v>
      </c>
      <c r="B372" t="str">
        <f>IFERROR(INDEX('[1]Pokemon Stats'!$D$2:$D$781,MATCH($A372,'[1]Pokemon Stats'!$B$2:$B$781,0),0),"")</f>
        <v>Dragon</v>
      </c>
      <c r="C372" t="str">
        <f>IFERROR(INDEX('[1]Pokemon Stats'!$E$2:$E$781,MATCH($A372,'[1]Pokemon Stats'!$B$2:$B$781,0),0),"")</f>
        <v>Psychic</v>
      </c>
      <c r="D372">
        <v>228</v>
      </c>
      <c r="E372">
        <v>246</v>
      </c>
      <c r="F372">
        <v>190</v>
      </c>
      <c r="G372">
        <v>3510</v>
      </c>
    </row>
    <row r="373" spans="1:7" x14ac:dyDescent="0.25">
      <c r="A373" t="s">
        <v>369</v>
      </c>
      <c r="B373" t="str">
        <f>IFERROR(INDEX('[1]Pokemon Stats'!$D$2:$D$781,MATCH($A373,'[1]Pokemon Stats'!$B$2:$B$781,0),0),"")</f>
        <v>Dragon</v>
      </c>
      <c r="C373" t="str">
        <f>IFERROR(INDEX('[1]Pokemon Stats'!$E$2:$E$781,MATCH($A373,'[1]Pokemon Stats'!$B$2:$B$781,0),0),"")</f>
        <v>Psychic</v>
      </c>
      <c r="D373">
        <v>268</v>
      </c>
      <c r="E373">
        <v>212</v>
      </c>
      <c r="F373">
        <v>190</v>
      </c>
      <c r="G373">
        <v>3812</v>
      </c>
    </row>
    <row r="374" spans="1:7" x14ac:dyDescent="0.25">
      <c r="A374" t="s">
        <v>370</v>
      </c>
      <c r="B374" t="str">
        <f>IFERROR(INDEX('[1]Pokemon Stats'!$D$2:$D$781,MATCH($A374,'[1]Pokemon Stats'!$B$2:$B$781,0),0),"")</f>
        <v>Water</v>
      </c>
      <c r="C374" t="str">
        <f>IFERROR(INDEX('[1]Pokemon Stats'!$E$2:$E$781,MATCH($A374,'[1]Pokemon Stats'!$B$2:$B$781,0),0),"")</f>
        <v>Psychic</v>
      </c>
      <c r="D374">
        <v>270</v>
      </c>
      <c r="E374">
        <v>228</v>
      </c>
      <c r="F374">
        <v>205</v>
      </c>
      <c r="G374">
        <v>4115</v>
      </c>
    </row>
    <row r="375" spans="1:7" x14ac:dyDescent="0.25">
      <c r="A375" t="s">
        <v>371</v>
      </c>
      <c r="B375" t="str">
        <f>IFERROR(INDEX('[1]Pokemon Stats'!$D$2:$D$781,MATCH($A375,'[1]Pokemon Stats'!$B$2:$B$781,0),0),"")</f>
        <v>Ground</v>
      </c>
      <c r="C375" t="str">
        <f>IFERROR(INDEX('[1]Pokemon Stats'!$E$2:$E$781,MATCH($A375,'[1]Pokemon Stats'!$B$2:$B$781,0),0),"")</f>
        <v>Psychic</v>
      </c>
      <c r="D375">
        <v>270</v>
      </c>
      <c r="E375">
        <v>228</v>
      </c>
      <c r="F375">
        <v>205</v>
      </c>
      <c r="G375">
        <v>4115</v>
      </c>
    </row>
    <row r="376" spans="1:7" x14ac:dyDescent="0.25">
      <c r="A376" t="s">
        <v>372</v>
      </c>
      <c r="B376" t="str">
        <f>IFERROR(INDEX('[1]Pokemon Stats'!$D$2:$D$781,MATCH($A376,'[1]Pokemon Stats'!$B$2:$B$781,0),0),"")</f>
        <v>Dragon</v>
      </c>
      <c r="C376" t="str">
        <f>IFERROR(INDEX('[1]Pokemon Stats'!$E$2:$E$781,MATCH($A376,'[1]Pokemon Stats'!$B$2:$B$781,0),0),"")</f>
        <v>Flying</v>
      </c>
      <c r="D376">
        <v>284</v>
      </c>
      <c r="E376">
        <v>170</v>
      </c>
      <c r="F376">
        <v>213</v>
      </c>
      <c r="G376">
        <v>3835</v>
      </c>
    </row>
    <row r="377" spans="1:7" x14ac:dyDescent="0.25">
      <c r="A377" t="s">
        <v>373</v>
      </c>
      <c r="B377" t="str">
        <f>IFERROR(INDEX('[1]Pokemon Stats'!$D$2:$D$781,MATCH($A377,'[1]Pokemon Stats'!$B$2:$B$781,0),0),"")</f>
        <v>Psychic</v>
      </c>
      <c r="C377" t="str">
        <f>IFERROR(INDEX('[1]Pokemon Stats'!$E$2:$E$781,MATCH($A377,'[1]Pokemon Stats'!$B$2:$B$781,0),0),"")</f>
        <v>Psychic</v>
      </c>
      <c r="D377">
        <v>345</v>
      </c>
      <c r="E377">
        <v>115</v>
      </c>
      <c r="F377">
        <v>137</v>
      </c>
      <c r="G377">
        <v>3160</v>
      </c>
    </row>
    <row r="378" spans="1:7" x14ac:dyDescent="0.25">
      <c r="A378" t="s">
        <v>374</v>
      </c>
      <c r="B378" t="str">
        <f>IFERROR(INDEX('[1]Pokemon Stats'!$D$2:$D$781,MATCH($A378,'[1]Pokemon Stats'!$B$2:$B$781,0),0),"")</f>
        <v>Grass</v>
      </c>
      <c r="C378" t="str">
        <f>IFERROR(INDEX('[1]Pokemon Stats'!$E$2:$E$781,MATCH($A378,'[1]Pokemon Stats'!$B$2:$B$781,0),0),"")</f>
        <v>Psychic</v>
      </c>
      <c r="D378">
        <v>119</v>
      </c>
      <c r="E378">
        <v>110</v>
      </c>
      <c r="F378">
        <v>146</v>
      </c>
      <c r="G378">
        <v>1187</v>
      </c>
    </row>
    <row r="379" spans="1:7" x14ac:dyDescent="0.25">
      <c r="A379" t="s">
        <v>375</v>
      </c>
      <c r="B379" t="str">
        <f>IFERROR(INDEX('[1]Pokemon Stats'!$D$2:$D$781,MATCH($A379,'[1]Pokemon Stats'!$B$2:$B$781,0),0),"")</f>
        <v>Grass</v>
      </c>
      <c r="C379" t="str">
        <f>IFERROR(INDEX('[1]Pokemon Stats'!$E$2:$E$781,MATCH($A379,'[1]Pokemon Stats'!$B$2:$B$781,0),0),"")</f>
        <v>Psychic</v>
      </c>
      <c r="D379">
        <v>157</v>
      </c>
      <c r="E379">
        <v>143</v>
      </c>
      <c r="F379">
        <v>181</v>
      </c>
      <c r="G379">
        <v>1890</v>
      </c>
    </row>
    <row r="380" spans="1:7" x14ac:dyDescent="0.25">
      <c r="A380" t="s">
        <v>376</v>
      </c>
      <c r="B380" t="str">
        <f>IFERROR(INDEX('[1]Pokemon Stats'!$D$2:$D$781,MATCH($A380,'[1]Pokemon Stats'!$B$2:$B$781,0),0),"")</f>
        <v>Grass</v>
      </c>
      <c r="C380" t="str">
        <f>IFERROR(INDEX('[1]Pokemon Stats'!$E$2:$E$781,MATCH($A380,'[1]Pokemon Stats'!$B$2:$B$781,0),0),"")</f>
        <v>Ground</v>
      </c>
      <c r="D380">
        <v>202</v>
      </c>
      <c r="E380">
        <v>188</v>
      </c>
      <c r="F380">
        <v>216</v>
      </c>
      <c r="G380">
        <v>2934</v>
      </c>
    </row>
    <row r="381" spans="1:7" x14ac:dyDescent="0.25">
      <c r="A381" t="s">
        <v>377</v>
      </c>
      <c r="B381" t="str">
        <f>IFERROR(INDEX('[1]Pokemon Stats'!$D$2:$D$781,MATCH($A381,'[1]Pokemon Stats'!$B$2:$B$781,0),0),"")</f>
        <v>Fire</v>
      </c>
      <c r="C381" t="str">
        <f>IFERROR(INDEX('[1]Pokemon Stats'!$E$2:$E$781,MATCH($A381,'[1]Pokemon Stats'!$B$2:$B$781,0),0),"")</f>
        <v>Ground</v>
      </c>
      <c r="D381">
        <v>113</v>
      </c>
      <c r="E381">
        <v>86</v>
      </c>
      <c r="F381">
        <v>127</v>
      </c>
      <c r="G381">
        <v>957</v>
      </c>
    </row>
    <row r="382" spans="1:7" x14ac:dyDescent="0.25">
      <c r="A382" t="s">
        <v>378</v>
      </c>
      <c r="B382" t="str">
        <f>IFERROR(INDEX('[1]Pokemon Stats'!$D$2:$D$781,MATCH($A382,'[1]Pokemon Stats'!$B$2:$B$781,0),0),"")</f>
        <v>Fire</v>
      </c>
      <c r="C382" t="str">
        <f>IFERROR(INDEX('[1]Pokemon Stats'!$E$2:$E$781,MATCH($A382,'[1]Pokemon Stats'!$B$2:$B$781,0),0),"")</f>
        <v>Fighting</v>
      </c>
      <c r="D382">
        <v>158</v>
      </c>
      <c r="E382">
        <v>105</v>
      </c>
      <c r="F382">
        <v>162</v>
      </c>
      <c r="G382">
        <v>1574</v>
      </c>
    </row>
    <row r="383" spans="1:7" x14ac:dyDescent="0.25">
      <c r="A383" t="s">
        <v>379</v>
      </c>
      <c r="B383" t="str">
        <f>IFERROR(INDEX('[1]Pokemon Stats'!$D$2:$D$781,MATCH($A383,'[1]Pokemon Stats'!$B$2:$B$781,0),0),"")</f>
        <v>Fire</v>
      </c>
      <c r="C383" t="str">
        <f>IFERROR(INDEX('[1]Pokemon Stats'!$E$2:$E$781,MATCH($A383,'[1]Pokemon Stats'!$B$2:$B$781,0),0),"")</f>
        <v>Fighting</v>
      </c>
      <c r="D383">
        <v>222</v>
      </c>
      <c r="E383">
        <v>151</v>
      </c>
      <c r="F383">
        <v>183</v>
      </c>
      <c r="G383">
        <v>2683</v>
      </c>
    </row>
    <row r="384" spans="1:7" x14ac:dyDescent="0.25">
      <c r="A384" t="s">
        <v>380</v>
      </c>
      <c r="B384" t="str">
        <f>IFERROR(INDEX('[1]Pokemon Stats'!$D$2:$D$781,MATCH($A384,'[1]Pokemon Stats'!$B$2:$B$781,0),0),"")</f>
        <v>Water</v>
      </c>
      <c r="C384" t="str">
        <f>IFERROR(INDEX('[1]Pokemon Stats'!$E$2:$E$781,MATCH($A384,'[1]Pokemon Stats'!$B$2:$B$781,0),0),"")</f>
        <v>Fighting</v>
      </c>
      <c r="D384">
        <v>112</v>
      </c>
      <c r="E384">
        <v>102</v>
      </c>
      <c r="F384">
        <v>142</v>
      </c>
      <c r="G384">
        <v>1075</v>
      </c>
    </row>
    <row r="385" spans="1:7" x14ac:dyDescent="0.25">
      <c r="A385" t="s">
        <v>381</v>
      </c>
      <c r="B385" t="str">
        <f>IFERROR(INDEX('[1]Pokemon Stats'!$D$2:$D$781,MATCH($A385,'[1]Pokemon Stats'!$B$2:$B$781,0),0),"")</f>
        <v>Water</v>
      </c>
      <c r="C385" t="str">
        <f>IFERROR(INDEX('[1]Pokemon Stats'!$E$2:$E$781,MATCH($A385,'[1]Pokemon Stats'!$B$2:$B$781,0),0),"")</f>
        <v>Fighting</v>
      </c>
      <c r="D385">
        <v>150</v>
      </c>
      <c r="E385">
        <v>139</v>
      </c>
      <c r="F385">
        <v>162</v>
      </c>
      <c r="G385">
        <v>1701</v>
      </c>
    </row>
    <row r="386" spans="1:7" x14ac:dyDescent="0.25">
      <c r="A386" t="s">
        <v>382</v>
      </c>
      <c r="B386" t="str">
        <f>IFERROR(INDEX('[1]Pokemon Stats'!$D$2:$D$781,MATCH($A386,'[1]Pokemon Stats'!$B$2:$B$781,0),0),"")</f>
        <v>Water</v>
      </c>
      <c r="C386" t="str">
        <f>IFERROR(INDEX('[1]Pokemon Stats'!$E$2:$E$781,MATCH($A386,'[1]Pokemon Stats'!$B$2:$B$781,0),0),"")</f>
        <v>Steel</v>
      </c>
      <c r="D386">
        <v>210</v>
      </c>
      <c r="E386">
        <v>186</v>
      </c>
      <c r="F386">
        <v>197</v>
      </c>
      <c r="G386">
        <v>2900</v>
      </c>
    </row>
    <row r="387" spans="1:7" x14ac:dyDescent="0.25">
      <c r="A387" t="s">
        <v>383</v>
      </c>
      <c r="B387" t="str">
        <f>IFERROR(INDEX('[1]Pokemon Stats'!$D$2:$D$781,MATCH($A387,'[1]Pokemon Stats'!$B$2:$B$781,0),0),"")</f>
        <v>Normal</v>
      </c>
      <c r="C387" t="str">
        <f>IFERROR(INDEX('[1]Pokemon Stats'!$E$2:$E$781,MATCH($A387,'[1]Pokemon Stats'!$B$2:$B$781,0),0),"")</f>
        <v>Flying</v>
      </c>
      <c r="D387">
        <v>101</v>
      </c>
      <c r="E387">
        <v>58</v>
      </c>
      <c r="F387">
        <v>120</v>
      </c>
      <c r="G387">
        <v>719</v>
      </c>
    </row>
    <row r="388" spans="1:7" x14ac:dyDescent="0.25">
      <c r="A388" t="s">
        <v>384</v>
      </c>
      <c r="B388" t="str">
        <f>IFERROR(INDEX('[1]Pokemon Stats'!$D$2:$D$781,MATCH($A388,'[1]Pokemon Stats'!$B$2:$B$781,0),0),"")</f>
        <v>Normal</v>
      </c>
      <c r="C388" t="str">
        <f>IFERROR(INDEX('[1]Pokemon Stats'!$E$2:$E$781,MATCH($A388,'[1]Pokemon Stats'!$B$2:$B$781,0),0),"")</f>
        <v>Flying</v>
      </c>
      <c r="D388">
        <v>142</v>
      </c>
      <c r="E388">
        <v>94</v>
      </c>
      <c r="F388">
        <v>146</v>
      </c>
      <c r="G388">
        <v>1299</v>
      </c>
    </row>
    <row r="389" spans="1:7" x14ac:dyDescent="0.25">
      <c r="A389" t="s">
        <v>385</v>
      </c>
      <c r="B389" t="str">
        <f>IFERROR(INDEX('[1]Pokemon Stats'!$D$2:$D$781,MATCH($A389,'[1]Pokemon Stats'!$B$2:$B$781,0),0),"")</f>
        <v>Normal</v>
      </c>
      <c r="C389" t="str">
        <f>IFERROR(INDEX('[1]Pokemon Stats'!$E$2:$E$781,MATCH($A389,'[1]Pokemon Stats'!$B$2:$B$781,0),0),"")</f>
        <v>Flying</v>
      </c>
      <c r="D389">
        <v>234</v>
      </c>
      <c r="E389">
        <v>140</v>
      </c>
      <c r="F389">
        <v>198</v>
      </c>
      <c r="G389">
        <v>2825</v>
      </c>
    </row>
    <row r="390" spans="1:7" x14ac:dyDescent="0.25">
      <c r="A390" t="s">
        <v>386</v>
      </c>
      <c r="B390" t="str">
        <f>IFERROR(INDEX('[1]Pokemon Stats'!$D$2:$D$781,MATCH($A390,'[1]Pokemon Stats'!$B$2:$B$781,0),0),"")</f>
        <v>Normal</v>
      </c>
      <c r="C390" t="str">
        <f>IFERROR(INDEX('[1]Pokemon Stats'!$E$2:$E$781,MATCH($A390,'[1]Pokemon Stats'!$B$2:$B$781,0),0),"")</f>
        <v>Flying</v>
      </c>
      <c r="D390">
        <v>80</v>
      </c>
      <c r="E390">
        <v>73</v>
      </c>
      <c r="F390">
        <v>153</v>
      </c>
      <c r="G390">
        <v>721</v>
      </c>
    </row>
    <row r="391" spans="1:7" x14ac:dyDescent="0.25">
      <c r="A391" t="s">
        <v>387</v>
      </c>
      <c r="B391" t="str">
        <f>IFERROR(INDEX('[1]Pokemon Stats'!$D$2:$D$781,MATCH($A391,'[1]Pokemon Stats'!$B$2:$B$781,0),0),"")</f>
        <v>Normal</v>
      </c>
      <c r="C391" t="str">
        <f>IFERROR(INDEX('[1]Pokemon Stats'!$E$2:$E$781,MATCH($A391,'[1]Pokemon Stats'!$B$2:$B$781,0),0),"")</f>
        <v>Water</v>
      </c>
      <c r="D391">
        <v>162</v>
      </c>
      <c r="E391">
        <v>119</v>
      </c>
      <c r="F391">
        <v>188</v>
      </c>
      <c r="G391">
        <v>1823</v>
      </c>
    </row>
    <row r="392" spans="1:7" x14ac:dyDescent="0.25">
      <c r="A392" t="s">
        <v>388</v>
      </c>
      <c r="B392" t="str">
        <f>IFERROR(INDEX('[1]Pokemon Stats'!$D$2:$D$781,MATCH($A392,'[1]Pokemon Stats'!$B$2:$B$781,0),0),"")</f>
        <v>Bug</v>
      </c>
      <c r="C392" t="str">
        <f>IFERROR(INDEX('[1]Pokemon Stats'!$E$2:$E$781,MATCH($A392,'[1]Pokemon Stats'!$B$2:$B$781,0),0),"")</f>
        <v>Water</v>
      </c>
      <c r="D392">
        <v>45</v>
      </c>
      <c r="E392">
        <v>74</v>
      </c>
      <c r="F392">
        <v>114</v>
      </c>
      <c r="G392">
        <v>401</v>
      </c>
    </row>
    <row r="393" spans="1:7" x14ac:dyDescent="0.25">
      <c r="A393" t="s">
        <v>389</v>
      </c>
      <c r="B393" t="str">
        <f>IFERROR(INDEX('[1]Pokemon Stats'!$D$2:$D$781,MATCH($A393,'[1]Pokemon Stats'!$B$2:$B$781,0),0),"")</f>
        <v>Bug</v>
      </c>
      <c r="C393" t="str">
        <f>IFERROR(INDEX('[1]Pokemon Stats'!$E$2:$E$781,MATCH($A393,'[1]Pokemon Stats'!$B$2:$B$781,0),0),"")</f>
        <v>Water</v>
      </c>
      <c r="D393">
        <v>160</v>
      </c>
      <c r="E393">
        <v>100</v>
      </c>
      <c r="F393">
        <v>184</v>
      </c>
      <c r="G393">
        <v>1653</v>
      </c>
    </row>
    <row r="394" spans="1:7" x14ac:dyDescent="0.25">
      <c r="A394" t="s">
        <v>390</v>
      </c>
      <c r="B394" t="str">
        <f>IFERROR(INDEX('[1]Pokemon Stats'!$D$2:$D$781,MATCH($A394,'[1]Pokemon Stats'!$B$2:$B$781,0),0),"")</f>
        <v>Electric</v>
      </c>
      <c r="C394" t="str">
        <f>IFERROR(INDEX('[1]Pokemon Stats'!$E$2:$E$781,MATCH($A394,'[1]Pokemon Stats'!$B$2:$B$781,0),0),"")</f>
        <v>Water</v>
      </c>
      <c r="D394">
        <v>117</v>
      </c>
      <c r="E394">
        <v>64</v>
      </c>
      <c r="F394">
        <v>128</v>
      </c>
      <c r="G394">
        <v>876</v>
      </c>
    </row>
    <row r="395" spans="1:7" x14ac:dyDescent="0.25">
      <c r="A395" t="s">
        <v>391</v>
      </c>
      <c r="B395" t="str">
        <f>IFERROR(INDEX('[1]Pokemon Stats'!$D$2:$D$781,MATCH($A395,'[1]Pokemon Stats'!$B$2:$B$781,0),0),"")</f>
        <v>Electric</v>
      </c>
      <c r="C395" t="str">
        <f>IFERROR(INDEX('[1]Pokemon Stats'!$E$2:$E$781,MATCH($A395,'[1]Pokemon Stats'!$B$2:$B$781,0),0),"")</f>
        <v>Water</v>
      </c>
      <c r="D395">
        <v>159</v>
      </c>
      <c r="E395">
        <v>95</v>
      </c>
      <c r="F395">
        <v>155</v>
      </c>
      <c r="G395">
        <v>1486</v>
      </c>
    </row>
    <row r="396" spans="1:7" x14ac:dyDescent="0.25">
      <c r="A396" t="s">
        <v>392</v>
      </c>
      <c r="B396" t="str">
        <f>IFERROR(INDEX('[1]Pokemon Stats'!$D$2:$D$781,MATCH($A396,'[1]Pokemon Stats'!$B$2:$B$781,0),0),"")</f>
        <v>Electric</v>
      </c>
      <c r="C396" t="str">
        <f>IFERROR(INDEX('[1]Pokemon Stats'!$E$2:$E$781,MATCH($A396,'[1]Pokemon Stats'!$B$2:$B$781,0),0),"")</f>
        <v>Water</v>
      </c>
      <c r="D396">
        <v>232</v>
      </c>
      <c r="E396">
        <v>156</v>
      </c>
      <c r="F396">
        <v>190</v>
      </c>
      <c r="G396">
        <v>2888</v>
      </c>
    </row>
    <row r="397" spans="1:7" x14ac:dyDescent="0.25">
      <c r="A397" t="s">
        <v>393</v>
      </c>
      <c r="B397" t="str">
        <f>IFERROR(INDEX('[1]Pokemon Stats'!$D$2:$D$781,MATCH($A397,'[1]Pokemon Stats'!$B$2:$B$781,0),0),"")</f>
        <v>Grass</v>
      </c>
      <c r="C397" t="str">
        <f>IFERROR(INDEX('[1]Pokemon Stats'!$E$2:$E$781,MATCH($A397,'[1]Pokemon Stats'!$B$2:$B$781,0),0),"")</f>
        <v>Poison</v>
      </c>
      <c r="D397">
        <v>91</v>
      </c>
      <c r="E397">
        <v>109</v>
      </c>
      <c r="F397">
        <v>120</v>
      </c>
      <c r="G397">
        <v>856</v>
      </c>
    </row>
    <row r="398" spans="1:7" x14ac:dyDescent="0.25">
      <c r="A398" t="s">
        <v>394</v>
      </c>
      <c r="B398" t="str">
        <f>IFERROR(INDEX('[1]Pokemon Stats'!$D$2:$D$781,MATCH($A398,'[1]Pokemon Stats'!$B$2:$B$781,0),0),"")</f>
        <v>Grass</v>
      </c>
      <c r="C398" t="str">
        <f>IFERROR(INDEX('[1]Pokemon Stats'!$E$2:$E$781,MATCH($A398,'[1]Pokemon Stats'!$B$2:$B$781,0),0),"")</f>
        <v>Poison</v>
      </c>
      <c r="D398">
        <v>243</v>
      </c>
      <c r="E398">
        <v>185</v>
      </c>
      <c r="F398">
        <v>155</v>
      </c>
      <c r="G398">
        <v>2971</v>
      </c>
    </row>
    <row r="399" spans="1:7" x14ac:dyDescent="0.25">
      <c r="A399" t="s">
        <v>395</v>
      </c>
      <c r="B399" t="str">
        <f>IFERROR(INDEX('[1]Pokemon Stats'!$D$2:$D$781,MATCH($A399,'[1]Pokemon Stats'!$B$2:$B$781,0),0),"")</f>
        <v>Rock</v>
      </c>
      <c r="C399" t="str">
        <f>IFERROR(INDEX('[1]Pokemon Stats'!$E$2:$E$781,MATCH($A399,'[1]Pokemon Stats'!$B$2:$B$781,0),0),"")</f>
        <v>Poison</v>
      </c>
      <c r="D399">
        <v>218</v>
      </c>
      <c r="E399">
        <v>71</v>
      </c>
      <c r="F399">
        <v>167</v>
      </c>
      <c r="G399">
        <v>1820</v>
      </c>
    </row>
    <row r="400" spans="1:7" x14ac:dyDescent="0.25">
      <c r="A400" t="s">
        <v>396</v>
      </c>
      <c r="B400" t="str">
        <f>IFERROR(INDEX('[1]Pokemon Stats'!$D$2:$D$781,MATCH($A400,'[1]Pokemon Stats'!$B$2:$B$781,0),0),"")</f>
        <v>Rock</v>
      </c>
      <c r="C400" t="str">
        <f>IFERROR(INDEX('[1]Pokemon Stats'!$E$2:$E$781,MATCH($A400,'[1]Pokemon Stats'!$B$2:$B$781,0),0),"")</f>
        <v>Poison</v>
      </c>
      <c r="D400">
        <v>295</v>
      </c>
      <c r="E400">
        <v>109</v>
      </c>
      <c r="F400">
        <v>219</v>
      </c>
      <c r="G400">
        <v>3298</v>
      </c>
    </row>
    <row r="401" spans="1:7" x14ac:dyDescent="0.25">
      <c r="A401" t="s">
        <v>397</v>
      </c>
      <c r="B401" t="str">
        <f>IFERROR(INDEX('[1]Pokemon Stats'!$D$2:$D$781,MATCH($A401,'[1]Pokemon Stats'!$B$2:$B$781,0),0),"")</f>
        <v>Rock</v>
      </c>
      <c r="C401" t="str">
        <f>IFERROR(INDEX('[1]Pokemon Stats'!$E$2:$E$781,MATCH($A401,'[1]Pokemon Stats'!$B$2:$B$781,0),0),"")</f>
        <v>Steel</v>
      </c>
      <c r="D401">
        <v>76</v>
      </c>
      <c r="E401">
        <v>195</v>
      </c>
      <c r="F401">
        <v>102</v>
      </c>
      <c r="G401">
        <v>890</v>
      </c>
    </row>
    <row r="402" spans="1:7" x14ac:dyDescent="0.25">
      <c r="A402" t="s">
        <v>398</v>
      </c>
      <c r="B402" t="str">
        <f>IFERROR(INDEX('[1]Pokemon Stats'!$D$2:$D$781,MATCH($A402,'[1]Pokemon Stats'!$B$2:$B$781,0),0),"")</f>
        <v>Rock</v>
      </c>
      <c r="C402" t="str">
        <f>IFERROR(INDEX('[1]Pokemon Stats'!$E$2:$E$781,MATCH($A402,'[1]Pokemon Stats'!$B$2:$B$781,0),0),"")</f>
        <v>Steel</v>
      </c>
      <c r="D402">
        <v>94</v>
      </c>
      <c r="E402">
        <v>286</v>
      </c>
      <c r="F402">
        <v>155</v>
      </c>
      <c r="G402">
        <v>1539</v>
      </c>
    </row>
    <row r="403" spans="1:7" x14ac:dyDescent="0.25">
      <c r="A403" t="s">
        <v>399</v>
      </c>
      <c r="B403" t="str">
        <f>IFERROR(INDEX('[1]Pokemon Stats'!$D$2:$D$781,MATCH($A403,'[1]Pokemon Stats'!$B$2:$B$781,0),0),"")</f>
        <v>Bug</v>
      </c>
      <c r="C403" t="str">
        <f>IFERROR(INDEX('[1]Pokemon Stats'!$E$2:$E$781,MATCH($A403,'[1]Pokemon Stats'!$B$2:$B$781,0),0),"")</f>
        <v>Steel</v>
      </c>
      <c r="D403">
        <v>53</v>
      </c>
      <c r="E403">
        <v>83</v>
      </c>
      <c r="F403">
        <v>120</v>
      </c>
      <c r="G403">
        <v>488</v>
      </c>
    </row>
    <row r="404" spans="1:7" x14ac:dyDescent="0.25">
      <c r="A404" t="s">
        <v>400</v>
      </c>
      <c r="B404" t="str">
        <f>IFERROR(INDEX('[1]Pokemon Stats'!$D$2:$D$781,MATCH($A404,'[1]Pokemon Stats'!$B$2:$B$781,0),0),"")</f>
        <v>Bug</v>
      </c>
      <c r="C404" t="str">
        <f>IFERROR(INDEX('[1]Pokemon Stats'!$E$2:$E$781,MATCH($A404,'[1]Pokemon Stats'!$B$2:$B$781,0),0),"")</f>
        <v>Grass</v>
      </c>
      <c r="D404">
        <v>141</v>
      </c>
      <c r="E404">
        <v>180</v>
      </c>
      <c r="F404">
        <v>155</v>
      </c>
      <c r="G404">
        <v>1773</v>
      </c>
    </row>
    <row r="405" spans="1:7" x14ac:dyDescent="0.25">
      <c r="A405" t="s">
        <v>401</v>
      </c>
      <c r="B405" t="str">
        <f>IFERROR(INDEX('[1]Pokemon Stats'!$D$2:$D$781,MATCH($A405,'[1]Pokemon Stats'!$B$2:$B$781,0),0),"")</f>
        <v>Bug</v>
      </c>
      <c r="C405" t="str">
        <f>IFERROR(INDEX('[1]Pokemon Stats'!$E$2:$E$781,MATCH($A405,'[1]Pokemon Stats'!$B$2:$B$781,0),0),"")</f>
        <v>Flying</v>
      </c>
      <c r="D405">
        <v>185</v>
      </c>
      <c r="E405">
        <v>98</v>
      </c>
      <c r="F405">
        <v>172</v>
      </c>
      <c r="G405">
        <v>1815</v>
      </c>
    </row>
    <row r="406" spans="1:7" x14ac:dyDescent="0.25">
      <c r="A406" t="s">
        <v>402</v>
      </c>
      <c r="B406" t="str">
        <f>IFERROR(INDEX('[1]Pokemon Stats'!$D$2:$D$781,MATCH($A406,'[1]Pokemon Stats'!$B$2:$B$781,0),0),"")</f>
        <v>Bug</v>
      </c>
      <c r="C406" t="str">
        <f>IFERROR(INDEX('[1]Pokemon Stats'!$E$2:$E$781,MATCH($A406,'[1]Pokemon Stats'!$B$2:$B$781,0),0),"")</f>
        <v>Flying</v>
      </c>
      <c r="D406">
        <v>59</v>
      </c>
      <c r="E406">
        <v>83</v>
      </c>
      <c r="F406">
        <v>102</v>
      </c>
      <c r="G406">
        <v>494</v>
      </c>
    </row>
    <row r="407" spans="1:7" x14ac:dyDescent="0.25">
      <c r="A407" t="s">
        <v>403</v>
      </c>
      <c r="B407" t="str">
        <f>IFERROR(INDEX('[1]Pokemon Stats'!$D$2:$D$781,MATCH($A407,'[1]Pokemon Stats'!$B$2:$B$781,0),0),"")</f>
        <v>Bug</v>
      </c>
      <c r="C407" t="str">
        <f>IFERROR(INDEX('[1]Pokemon Stats'!$E$2:$E$781,MATCH($A407,'[1]Pokemon Stats'!$B$2:$B$781,0),0),"")</f>
        <v>Flying</v>
      </c>
      <c r="D407">
        <v>149</v>
      </c>
      <c r="E407">
        <v>190</v>
      </c>
      <c r="F407">
        <v>172</v>
      </c>
      <c r="G407">
        <v>2005</v>
      </c>
    </row>
    <row r="408" spans="1:7" x14ac:dyDescent="0.25">
      <c r="A408" t="s">
        <v>404</v>
      </c>
      <c r="B408" t="str">
        <f>IFERROR(INDEX('[1]Pokemon Stats'!$D$2:$D$781,MATCH($A408,'[1]Pokemon Stats'!$B$2:$B$781,0),0),"")</f>
        <v>Electric</v>
      </c>
      <c r="C408" t="str">
        <f>IFERROR(INDEX('[1]Pokemon Stats'!$E$2:$E$781,MATCH($A408,'[1]Pokemon Stats'!$B$2:$B$781,0),0),"")</f>
        <v>Flying</v>
      </c>
      <c r="D408">
        <v>94</v>
      </c>
      <c r="E408">
        <v>172</v>
      </c>
      <c r="F408">
        <v>155</v>
      </c>
      <c r="G408">
        <v>1213</v>
      </c>
    </row>
    <row r="409" spans="1:7" x14ac:dyDescent="0.25">
      <c r="A409" t="s">
        <v>405</v>
      </c>
      <c r="B409" t="str">
        <f>IFERROR(INDEX('[1]Pokemon Stats'!$D$2:$D$781,MATCH($A409,'[1]Pokemon Stats'!$B$2:$B$781,0),0),"")</f>
        <v>Water</v>
      </c>
      <c r="C409" t="str">
        <f>IFERROR(INDEX('[1]Pokemon Stats'!$E$2:$E$781,MATCH($A409,'[1]Pokemon Stats'!$B$2:$B$781,0),0),"")</f>
        <v>Flying</v>
      </c>
      <c r="D409">
        <v>132</v>
      </c>
      <c r="E409">
        <v>67</v>
      </c>
      <c r="F409">
        <v>146</v>
      </c>
      <c r="G409">
        <v>1054</v>
      </c>
    </row>
    <row r="410" spans="1:7" x14ac:dyDescent="0.25">
      <c r="A410" t="s">
        <v>406</v>
      </c>
      <c r="B410" t="str">
        <f>IFERROR(INDEX('[1]Pokemon Stats'!$D$2:$D$781,MATCH($A410,'[1]Pokemon Stats'!$B$2:$B$781,0),0),"")</f>
        <v>Water</v>
      </c>
      <c r="C410" t="str">
        <f>IFERROR(INDEX('[1]Pokemon Stats'!$E$2:$E$781,MATCH($A410,'[1]Pokemon Stats'!$B$2:$B$781,0),0),"")</f>
        <v>Flying</v>
      </c>
      <c r="D410">
        <v>221</v>
      </c>
      <c r="E410">
        <v>114</v>
      </c>
      <c r="F410">
        <v>198</v>
      </c>
      <c r="G410">
        <v>2443</v>
      </c>
    </row>
    <row r="411" spans="1:7" x14ac:dyDescent="0.25">
      <c r="A411" t="s">
        <v>407</v>
      </c>
      <c r="B411" t="str">
        <f>IFERROR(INDEX('[1]Pokemon Stats'!$D$2:$D$781,MATCH($A411,'[1]Pokemon Stats'!$B$2:$B$781,0),0),"")</f>
        <v>Grass</v>
      </c>
      <c r="C411" t="str">
        <f>IFERROR(INDEX('[1]Pokemon Stats'!$E$2:$E$781,MATCH($A411,'[1]Pokemon Stats'!$B$2:$B$781,0),0),"")</f>
        <v>Flying</v>
      </c>
      <c r="D411">
        <v>108</v>
      </c>
      <c r="E411">
        <v>92</v>
      </c>
      <c r="F411">
        <v>128</v>
      </c>
      <c r="G411">
        <v>950</v>
      </c>
    </row>
    <row r="412" spans="1:7" x14ac:dyDescent="0.25">
      <c r="A412" t="s">
        <v>408</v>
      </c>
      <c r="B412" t="str">
        <f>IFERROR(INDEX('[1]Pokemon Stats'!$D$2:$D$781,MATCH($A412,'[1]Pokemon Stats'!$B$2:$B$781,0),0),"")</f>
        <v>Grass</v>
      </c>
      <c r="C412" t="str">
        <f>IFERROR(INDEX('[1]Pokemon Stats'!$E$2:$E$781,MATCH($A412,'[1]Pokemon Stats'!$B$2:$B$781,0),0),"")</f>
        <v>Flying</v>
      </c>
      <c r="D412">
        <v>170</v>
      </c>
      <c r="E412">
        <v>153</v>
      </c>
      <c r="F412">
        <v>172</v>
      </c>
      <c r="G412">
        <v>2048</v>
      </c>
    </row>
    <row r="413" spans="1:7" x14ac:dyDescent="0.25">
      <c r="A413" t="s">
        <v>409</v>
      </c>
      <c r="B413" t="str">
        <f>IFERROR(INDEX('[1]Pokemon Stats'!$D$2:$D$781,MATCH($A413,'[1]Pokemon Stats'!$B$2:$B$781,0),0),"")</f>
        <v>Water</v>
      </c>
      <c r="C413" t="str">
        <f>IFERROR(INDEX('[1]Pokemon Stats'!$E$2:$E$781,MATCH($A413,'[1]Pokemon Stats'!$B$2:$B$781,0),0),"")</f>
        <v>Flying</v>
      </c>
      <c r="D413">
        <v>103</v>
      </c>
      <c r="E413">
        <v>105</v>
      </c>
      <c r="F413">
        <v>183</v>
      </c>
      <c r="G413">
        <v>1136</v>
      </c>
    </row>
    <row r="414" spans="1:7" x14ac:dyDescent="0.25">
      <c r="A414" t="s">
        <v>410</v>
      </c>
      <c r="B414" t="str">
        <f>IFERROR(INDEX('[1]Pokemon Stats'!$D$2:$D$781,MATCH($A414,'[1]Pokemon Stats'!$B$2:$B$781,0),0),"")</f>
        <v>Water</v>
      </c>
      <c r="C414" t="str">
        <f>IFERROR(INDEX('[1]Pokemon Stats'!$E$2:$E$781,MATCH($A414,'[1]Pokemon Stats'!$B$2:$B$781,0),0),"")</f>
        <v>Ground</v>
      </c>
      <c r="D414">
        <v>169</v>
      </c>
      <c r="E414">
        <v>143</v>
      </c>
      <c r="F414">
        <v>244</v>
      </c>
      <c r="G414">
        <v>2324</v>
      </c>
    </row>
    <row r="415" spans="1:7" x14ac:dyDescent="0.25">
      <c r="A415" t="s">
        <v>411</v>
      </c>
      <c r="B415" t="str">
        <f>IFERROR(INDEX('[1]Pokemon Stats'!$D$2:$D$781,MATCH($A415,'[1]Pokemon Stats'!$B$2:$B$781,0),0),"")</f>
        <v>Normal</v>
      </c>
      <c r="C415" t="str">
        <f>IFERROR(INDEX('[1]Pokemon Stats'!$E$2:$E$781,MATCH($A415,'[1]Pokemon Stats'!$B$2:$B$781,0),0),"")</f>
        <v>Ground</v>
      </c>
      <c r="D415">
        <v>205</v>
      </c>
      <c r="E415">
        <v>143</v>
      </c>
      <c r="F415">
        <v>181</v>
      </c>
      <c r="G415">
        <v>2418</v>
      </c>
    </row>
    <row r="416" spans="1:7" x14ac:dyDescent="0.25">
      <c r="A416" t="s">
        <v>412</v>
      </c>
      <c r="B416" t="str">
        <f>IFERROR(INDEX('[1]Pokemon Stats'!$D$2:$D$781,MATCH($A416,'[1]Pokemon Stats'!$B$2:$B$781,0),0),"")</f>
        <v>Ghost</v>
      </c>
      <c r="C416" t="str">
        <f>IFERROR(INDEX('[1]Pokemon Stats'!$E$2:$E$781,MATCH($A416,'[1]Pokemon Stats'!$B$2:$B$781,0),0),"")</f>
        <v>Flying</v>
      </c>
      <c r="D416">
        <v>117</v>
      </c>
      <c r="E416">
        <v>80</v>
      </c>
      <c r="F416">
        <v>207</v>
      </c>
      <c r="G416">
        <v>1197</v>
      </c>
    </row>
    <row r="417" spans="1:7" x14ac:dyDescent="0.25">
      <c r="A417" t="s">
        <v>413</v>
      </c>
      <c r="B417" t="str">
        <f>IFERROR(INDEX('[1]Pokemon Stats'!$D$2:$D$781,MATCH($A417,'[1]Pokemon Stats'!$B$2:$B$781,0),0),"")</f>
        <v>Ghost</v>
      </c>
      <c r="C417" t="str">
        <f>IFERROR(INDEX('[1]Pokemon Stats'!$E$2:$E$781,MATCH($A417,'[1]Pokemon Stats'!$B$2:$B$781,0),0),"")</f>
        <v>Flying</v>
      </c>
      <c r="D417">
        <v>180</v>
      </c>
      <c r="E417">
        <v>102</v>
      </c>
      <c r="F417">
        <v>312</v>
      </c>
      <c r="G417">
        <v>2382</v>
      </c>
    </row>
    <row r="418" spans="1:7" x14ac:dyDescent="0.25">
      <c r="A418" t="s">
        <v>414</v>
      </c>
      <c r="B418" t="str">
        <f>IFERROR(INDEX('[1]Pokemon Stats'!$D$2:$D$781,MATCH($A418,'[1]Pokemon Stats'!$B$2:$B$781,0),0),"")</f>
        <v>Normal</v>
      </c>
      <c r="C418" t="str">
        <f>IFERROR(INDEX('[1]Pokemon Stats'!$E$2:$E$781,MATCH($A418,'[1]Pokemon Stats'!$B$2:$B$781,0),0),"")</f>
        <v>Flying</v>
      </c>
      <c r="D418">
        <v>130</v>
      </c>
      <c r="E418">
        <v>105</v>
      </c>
      <c r="F418">
        <v>146</v>
      </c>
      <c r="G418">
        <v>1258</v>
      </c>
    </row>
    <row r="419" spans="1:7" x14ac:dyDescent="0.25">
      <c r="A419" t="s">
        <v>415</v>
      </c>
      <c r="B419" t="str">
        <f>IFERROR(INDEX('[1]Pokemon Stats'!$D$2:$D$781,MATCH($A419,'[1]Pokemon Stats'!$B$2:$B$781,0),0),"")</f>
        <v>Normal</v>
      </c>
      <c r="C419" t="str">
        <f>IFERROR(INDEX('[1]Pokemon Stats'!$E$2:$E$781,MATCH($A419,'[1]Pokemon Stats'!$B$2:$B$781,0),0),"")</f>
        <v>Flying</v>
      </c>
      <c r="D419">
        <v>156</v>
      </c>
      <c r="E419">
        <v>194</v>
      </c>
      <c r="F419">
        <v>163</v>
      </c>
      <c r="G419">
        <v>2059</v>
      </c>
    </row>
    <row r="420" spans="1:7" x14ac:dyDescent="0.25">
      <c r="A420" t="s">
        <v>416</v>
      </c>
      <c r="B420" t="str">
        <f>IFERROR(INDEX('[1]Pokemon Stats'!$D$2:$D$781,MATCH($A420,'[1]Pokemon Stats'!$B$2:$B$781,0),0),"")</f>
        <v>Ghost</v>
      </c>
      <c r="C420" t="str">
        <f>IFERROR(INDEX('[1]Pokemon Stats'!$E$2:$E$781,MATCH($A420,'[1]Pokemon Stats'!$B$2:$B$781,0),0),"")</f>
        <v>Flying</v>
      </c>
      <c r="D420">
        <v>211</v>
      </c>
      <c r="E420">
        <v>187</v>
      </c>
      <c r="F420">
        <v>155</v>
      </c>
      <c r="G420">
        <v>2615</v>
      </c>
    </row>
    <row r="421" spans="1:7" x14ac:dyDescent="0.25">
      <c r="A421" t="s">
        <v>417</v>
      </c>
      <c r="B421" t="str">
        <f>IFERROR(INDEX('[1]Pokemon Stats'!$D$2:$D$781,MATCH($A421,'[1]Pokemon Stats'!$B$2:$B$781,0),0),"")</f>
        <v>Dark</v>
      </c>
      <c r="C421" t="str">
        <f>IFERROR(INDEX('[1]Pokemon Stats'!$E$2:$E$781,MATCH($A421,'[1]Pokemon Stats'!$B$2:$B$781,0),0),"")</f>
        <v>Flying</v>
      </c>
      <c r="D421">
        <v>243</v>
      </c>
      <c r="E421">
        <v>103</v>
      </c>
      <c r="F421">
        <v>225</v>
      </c>
      <c r="G421">
        <v>2711</v>
      </c>
    </row>
    <row r="422" spans="1:7" x14ac:dyDescent="0.25">
      <c r="A422" t="s">
        <v>418</v>
      </c>
      <c r="B422" t="str">
        <f>IFERROR(INDEX('[1]Pokemon Stats'!$D$2:$D$781,MATCH($A422,'[1]Pokemon Stats'!$B$2:$B$781,0),0),"")</f>
        <v>Normal</v>
      </c>
      <c r="C422" t="str">
        <f>IFERROR(INDEX('[1]Pokemon Stats'!$E$2:$E$781,MATCH($A422,'[1]Pokemon Stats'!$B$2:$B$781,0),0),"")</f>
        <v>Flying</v>
      </c>
      <c r="D422">
        <v>109</v>
      </c>
      <c r="E422">
        <v>82</v>
      </c>
      <c r="F422">
        <v>135</v>
      </c>
      <c r="G422">
        <v>934</v>
      </c>
    </row>
    <row r="423" spans="1:7" x14ac:dyDescent="0.25">
      <c r="A423" t="s">
        <v>419</v>
      </c>
      <c r="B423" t="str">
        <f>IFERROR(INDEX('[1]Pokemon Stats'!$D$2:$D$781,MATCH($A423,'[1]Pokemon Stats'!$B$2:$B$781,0),0),"")</f>
        <v>Normal</v>
      </c>
      <c r="C423" t="str">
        <f>IFERROR(INDEX('[1]Pokemon Stats'!$E$2:$E$781,MATCH($A423,'[1]Pokemon Stats'!$B$2:$B$781,0),0),"")</f>
        <v>Flying</v>
      </c>
      <c r="D423">
        <v>172</v>
      </c>
      <c r="E423">
        <v>133</v>
      </c>
      <c r="F423">
        <v>174</v>
      </c>
      <c r="G423">
        <v>1953</v>
      </c>
    </row>
    <row r="424" spans="1:7" x14ac:dyDescent="0.25">
      <c r="A424" t="s">
        <v>420</v>
      </c>
      <c r="B424" t="str">
        <f>IFERROR(INDEX('[1]Pokemon Stats'!$D$2:$D$781,MATCH($A424,'[1]Pokemon Stats'!$B$2:$B$781,0),0),"")</f>
        <v>Psychic</v>
      </c>
      <c r="C424" t="str">
        <f>IFERROR(INDEX('[1]Pokemon Stats'!$E$2:$E$781,MATCH($A424,'[1]Pokemon Stats'!$B$2:$B$781,0),0),"")</f>
        <v>Flying</v>
      </c>
      <c r="D424">
        <v>114</v>
      </c>
      <c r="E424">
        <v>94</v>
      </c>
      <c r="F424">
        <v>128</v>
      </c>
      <c r="G424">
        <v>1005</v>
      </c>
    </row>
    <row r="425" spans="1:7" x14ac:dyDescent="0.25">
      <c r="A425" t="s">
        <v>421</v>
      </c>
      <c r="B425" t="str">
        <f>IFERROR(INDEX('[1]Pokemon Stats'!$D$2:$D$781,MATCH($A425,'[1]Pokemon Stats'!$B$2:$B$781,0),0),"")</f>
        <v>Poison</v>
      </c>
      <c r="C425" t="str">
        <f>IFERROR(INDEX('[1]Pokemon Stats'!$E$2:$E$781,MATCH($A425,'[1]Pokemon Stats'!$B$2:$B$781,0),0),"")</f>
        <v>Dark</v>
      </c>
      <c r="D425">
        <v>121</v>
      </c>
      <c r="E425">
        <v>90</v>
      </c>
      <c r="F425">
        <v>160</v>
      </c>
      <c r="G425">
        <v>1151</v>
      </c>
    </row>
    <row r="426" spans="1:7" x14ac:dyDescent="0.25">
      <c r="A426" t="s">
        <v>422</v>
      </c>
      <c r="B426" t="str">
        <f>IFERROR(INDEX('[1]Pokemon Stats'!$D$2:$D$781,MATCH($A426,'[1]Pokemon Stats'!$B$2:$B$781,0),0),"")</f>
        <v>Poison</v>
      </c>
      <c r="C426" t="str">
        <f>IFERROR(INDEX('[1]Pokemon Stats'!$E$2:$E$781,MATCH($A426,'[1]Pokemon Stats'!$B$2:$B$781,0),0),"")</f>
        <v>Dark</v>
      </c>
      <c r="D426">
        <v>184</v>
      </c>
      <c r="E426">
        <v>132</v>
      </c>
      <c r="F426">
        <v>230</v>
      </c>
      <c r="G426">
        <v>2358</v>
      </c>
    </row>
    <row r="427" spans="1:7" x14ac:dyDescent="0.25">
      <c r="A427" t="s">
        <v>423</v>
      </c>
      <c r="B427" t="str">
        <f>IFERROR(INDEX('[1]Pokemon Stats'!$D$2:$D$781,MATCH($A427,'[1]Pokemon Stats'!$B$2:$B$781,0),0),"")</f>
        <v>Steel</v>
      </c>
      <c r="C427" t="str">
        <f>IFERROR(INDEX('[1]Pokemon Stats'!$E$2:$E$781,MATCH($A427,'[1]Pokemon Stats'!$B$2:$B$781,0),0),"")</f>
        <v>Psychic</v>
      </c>
      <c r="D427">
        <v>43</v>
      </c>
      <c r="E427">
        <v>154</v>
      </c>
      <c r="F427">
        <v>149</v>
      </c>
      <c r="G427">
        <v>603</v>
      </c>
    </row>
    <row r="428" spans="1:7" x14ac:dyDescent="0.25">
      <c r="A428" t="s">
        <v>424</v>
      </c>
      <c r="B428" t="str">
        <f>IFERROR(INDEX('[1]Pokemon Stats'!$D$2:$D$781,MATCH($A428,'[1]Pokemon Stats'!$B$2:$B$781,0),0),"")</f>
        <v>Steel</v>
      </c>
      <c r="C428" t="str">
        <f>IFERROR(INDEX('[1]Pokemon Stats'!$E$2:$E$781,MATCH($A428,'[1]Pokemon Stats'!$B$2:$B$781,0),0),"")</f>
        <v>Psychic</v>
      </c>
      <c r="D428">
        <v>161</v>
      </c>
      <c r="E428">
        <v>213</v>
      </c>
      <c r="F428">
        <v>167</v>
      </c>
      <c r="G428">
        <v>2239</v>
      </c>
    </row>
    <row r="429" spans="1:7" x14ac:dyDescent="0.25">
      <c r="A429" t="s">
        <v>425</v>
      </c>
      <c r="B429" t="str">
        <f>IFERROR(INDEX('[1]Pokemon Stats'!$D$2:$D$781,MATCH($A429,'[1]Pokemon Stats'!$B$2:$B$781,0),0),"")</f>
        <v>Rock</v>
      </c>
      <c r="C429" t="str">
        <f>IFERROR(INDEX('[1]Pokemon Stats'!$E$2:$E$781,MATCH($A429,'[1]Pokemon Stats'!$B$2:$B$781,0),0),"")</f>
        <v>Psychic</v>
      </c>
      <c r="D429">
        <v>124</v>
      </c>
      <c r="E429">
        <v>133</v>
      </c>
      <c r="F429">
        <v>137</v>
      </c>
      <c r="G429">
        <v>1302</v>
      </c>
    </row>
    <row r="430" spans="1:7" x14ac:dyDescent="0.25">
      <c r="A430" t="s">
        <v>426</v>
      </c>
      <c r="B430" t="str">
        <f>IFERROR(INDEX('[1]Pokemon Stats'!$D$2:$D$781,MATCH($A430,'[1]Pokemon Stats'!$B$2:$B$781,0),0),"")</f>
        <v>Psychic</v>
      </c>
      <c r="C430" t="str">
        <f>IFERROR(INDEX('[1]Pokemon Stats'!$E$2:$E$781,MATCH($A430,'[1]Pokemon Stats'!$B$2:$B$781,0),0),"")</f>
        <v>Fairy</v>
      </c>
      <c r="D430">
        <v>125</v>
      </c>
      <c r="E430">
        <v>142</v>
      </c>
      <c r="F430">
        <v>85</v>
      </c>
      <c r="G430">
        <v>1095</v>
      </c>
    </row>
    <row r="431" spans="1:7" x14ac:dyDescent="0.25">
      <c r="A431" t="s">
        <v>427</v>
      </c>
      <c r="B431" t="str">
        <f>IFERROR(INDEX('[1]Pokemon Stats'!$D$2:$D$781,MATCH($A431,'[1]Pokemon Stats'!$B$2:$B$781,0),0),"")</f>
        <v>Normal</v>
      </c>
      <c r="C431" t="str">
        <f>IFERROR(INDEX('[1]Pokemon Stats'!$E$2:$E$781,MATCH($A431,'[1]Pokemon Stats'!$B$2:$B$781,0),0),"")</f>
        <v>Fairy</v>
      </c>
      <c r="D431">
        <v>25</v>
      </c>
      <c r="E431">
        <v>77</v>
      </c>
      <c r="F431">
        <v>225</v>
      </c>
      <c r="G431">
        <v>371</v>
      </c>
    </row>
    <row r="432" spans="1:7" x14ac:dyDescent="0.25">
      <c r="A432" t="s">
        <v>428</v>
      </c>
      <c r="B432" t="str">
        <f>IFERROR(INDEX('[1]Pokemon Stats'!$D$2:$D$781,MATCH($A432,'[1]Pokemon Stats'!$B$2:$B$781,0),0),"")</f>
        <v>Normal</v>
      </c>
      <c r="C432" t="str">
        <f>IFERROR(INDEX('[1]Pokemon Stats'!$E$2:$E$781,MATCH($A432,'[1]Pokemon Stats'!$B$2:$B$781,0),0),"")</f>
        <v>Flying</v>
      </c>
      <c r="D432">
        <v>183</v>
      </c>
      <c r="E432">
        <v>91</v>
      </c>
      <c r="F432">
        <v>183</v>
      </c>
      <c r="G432">
        <v>1791</v>
      </c>
    </row>
    <row r="433" spans="1:7" x14ac:dyDescent="0.25">
      <c r="A433" t="s">
        <v>429</v>
      </c>
      <c r="B433" t="str">
        <f>IFERROR(INDEX('[1]Pokemon Stats'!$D$2:$D$781,MATCH($A433,'[1]Pokemon Stats'!$B$2:$B$781,0),0),"")</f>
        <v>Ghost</v>
      </c>
      <c r="C433" t="str">
        <f>IFERROR(INDEX('[1]Pokemon Stats'!$E$2:$E$781,MATCH($A433,'[1]Pokemon Stats'!$B$2:$B$781,0),0),"")</f>
        <v>Dark</v>
      </c>
      <c r="D433">
        <v>169</v>
      </c>
      <c r="E433">
        <v>199</v>
      </c>
      <c r="F433">
        <v>137</v>
      </c>
      <c r="G433">
        <v>2072</v>
      </c>
    </row>
    <row r="434" spans="1:7" x14ac:dyDescent="0.25">
      <c r="A434" t="s">
        <v>430</v>
      </c>
      <c r="B434" t="str">
        <f>IFERROR(INDEX('[1]Pokemon Stats'!$D$2:$D$781,MATCH($A434,'[1]Pokemon Stats'!$B$2:$B$781,0),0),"")</f>
        <v>Dragon</v>
      </c>
      <c r="C434" t="str">
        <f>IFERROR(INDEX('[1]Pokemon Stats'!$E$2:$E$781,MATCH($A434,'[1]Pokemon Stats'!$B$2:$B$781,0),0),"")</f>
        <v>Ground</v>
      </c>
      <c r="D434">
        <v>124</v>
      </c>
      <c r="E434">
        <v>84</v>
      </c>
      <c r="F434">
        <v>151</v>
      </c>
      <c r="G434">
        <v>1112</v>
      </c>
    </row>
    <row r="435" spans="1:7" x14ac:dyDescent="0.25">
      <c r="A435" t="s">
        <v>431</v>
      </c>
      <c r="B435" t="str">
        <f>IFERROR(INDEX('[1]Pokemon Stats'!$D$2:$D$781,MATCH($A435,'[1]Pokemon Stats'!$B$2:$B$781,0),0),"")</f>
        <v>Dragon</v>
      </c>
      <c r="C435" t="str">
        <f>IFERROR(INDEX('[1]Pokemon Stats'!$E$2:$E$781,MATCH($A435,'[1]Pokemon Stats'!$B$2:$B$781,0),0),"")</f>
        <v>Ground</v>
      </c>
      <c r="D435">
        <v>172</v>
      </c>
      <c r="E435">
        <v>125</v>
      </c>
      <c r="F435">
        <v>169</v>
      </c>
      <c r="G435">
        <v>1874</v>
      </c>
    </row>
    <row r="436" spans="1:7" x14ac:dyDescent="0.25">
      <c r="A436" t="s">
        <v>432</v>
      </c>
      <c r="B436" t="str">
        <f>IFERROR(INDEX('[1]Pokemon Stats'!$D$2:$D$781,MATCH($A436,'[1]Pokemon Stats'!$B$2:$B$781,0),0),"")</f>
        <v>Dragon</v>
      </c>
      <c r="C436" t="str">
        <f>IFERROR(INDEX('[1]Pokemon Stats'!$E$2:$E$781,MATCH($A436,'[1]Pokemon Stats'!$B$2:$B$781,0),0),"")</f>
        <v>Ground</v>
      </c>
      <c r="D436">
        <v>261</v>
      </c>
      <c r="E436">
        <v>193</v>
      </c>
      <c r="F436">
        <v>239</v>
      </c>
      <c r="G436">
        <v>3962</v>
      </c>
    </row>
    <row r="437" spans="1:7" x14ac:dyDescent="0.25">
      <c r="A437" t="s">
        <v>433</v>
      </c>
      <c r="B437" t="str">
        <f>IFERROR(INDEX('[1]Pokemon Stats'!$D$2:$D$781,MATCH($A437,'[1]Pokemon Stats'!$B$2:$B$781,0),0),"")</f>
        <v>Normal</v>
      </c>
      <c r="C437" t="str">
        <f>IFERROR(INDEX('[1]Pokemon Stats'!$E$2:$E$781,MATCH($A437,'[1]Pokemon Stats'!$B$2:$B$781,0),0),"")</f>
        <v>Ground</v>
      </c>
      <c r="D437">
        <v>137</v>
      </c>
      <c r="E437">
        <v>117</v>
      </c>
      <c r="F437">
        <v>286</v>
      </c>
      <c r="G437">
        <v>1892</v>
      </c>
    </row>
    <row r="438" spans="1:7" x14ac:dyDescent="0.25">
      <c r="A438" t="s">
        <v>434</v>
      </c>
      <c r="B438" t="str">
        <f>IFERROR(INDEX('[1]Pokemon Stats'!$D$2:$D$781,MATCH($A438,'[1]Pokemon Stats'!$B$2:$B$781,0),0),"")</f>
        <v>Fighting</v>
      </c>
      <c r="C438" t="str">
        <f>IFERROR(INDEX('[1]Pokemon Stats'!$E$2:$E$781,MATCH($A438,'[1]Pokemon Stats'!$B$2:$B$781,0),0),"")</f>
        <v>Ground</v>
      </c>
      <c r="D438">
        <v>127</v>
      </c>
      <c r="E438">
        <v>78</v>
      </c>
      <c r="F438">
        <v>120</v>
      </c>
      <c r="G438">
        <v>993</v>
      </c>
    </row>
    <row r="439" spans="1:7" x14ac:dyDescent="0.25">
      <c r="A439" t="s">
        <v>435</v>
      </c>
      <c r="B439" t="str">
        <f>IFERROR(INDEX('[1]Pokemon Stats'!$D$2:$D$781,MATCH($A439,'[1]Pokemon Stats'!$B$2:$B$781,0),0),"")</f>
        <v>Fighting</v>
      </c>
      <c r="C439" t="str">
        <f>IFERROR(INDEX('[1]Pokemon Stats'!$E$2:$E$781,MATCH($A439,'[1]Pokemon Stats'!$B$2:$B$781,0),0),"")</f>
        <v>Steel</v>
      </c>
      <c r="D439">
        <v>236</v>
      </c>
      <c r="E439">
        <v>144</v>
      </c>
      <c r="F439">
        <v>172</v>
      </c>
      <c r="G439">
        <v>2703</v>
      </c>
    </row>
    <row r="440" spans="1:7" x14ac:dyDescent="0.25">
      <c r="A440" t="s">
        <v>436</v>
      </c>
      <c r="B440" t="str">
        <f>IFERROR(INDEX('[1]Pokemon Stats'!$D$2:$D$781,MATCH($A440,'[1]Pokemon Stats'!$B$2:$B$781,0),0),"")</f>
        <v>Ground</v>
      </c>
      <c r="C440" t="str">
        <f>IFERROR(INDEX('[1]Pokemon Stats'!$E$2:$E$781,MATCH($A440,'[1]Pokemon Stats'!$B$2:$B$781,0),0),"")</f>
        <v>Steel</v>
      </c>
      <c r="D440">
        <v>124</v>
      </c>
      <c r="E440">
        <v>118</v>
      </c>
      <c r="F440">
        <v>169</v>
      </c>
      <c r="G440">
        <v>1358</v>
      </c>
    </row>
    <row r="441" spans="1:7" x14ac:dyDescent="0.25">
      <c r="A441" t="s">
        <v>437</v>
      </c>
      <c r="B441" t="str">
        <f>IFERROR(INDEX('[1]Pokemon Stats'!$D$2:$D$781,MATCH($A441,'[1]Pokemon Stats'!$B$2:$B$781,0),0),"")</f>
        <v>Ground</v>
      </c>
      <c r="C441" t="str">
        <f>IFERROR(INDEX('[1]Pokemon Stats'!$E$2:$E$781,MATCH($A441,'[1]Pokemon Stats'!$B$2:$B$781,0),0),"")</f>
        <v>Steel</v>
      </c>
      <c r="D441">
        <v>201</v>
      </c>
      <c r="E441">
        <v>191</v>
      </c>
      <c r="F441">
        <v>239</v>
      </c>
      <c r="G441">
        <v>3085</v>
      </c>
    </row>
    <row r="442" spans="1:7" x14ac:dyDescent="0.25">
      <c r="A442" t="s">
        <v>438</v>
      </c>
      <c r="B442" t="str">
        <f>IFERROR(INDEX('[1]Pokemon Stats'!$D$2:$D$781,MATCH($A442,'[1]Pokemon Stats'!$B$2:$B$781,0),0),"")</f>
        <v>Poison</v>
      </c>
      <c r="C442" t="str">
        <f>IFERROR(INDEX('[1]Pokemon Stats'!$E$2:$E$781,MATCH($A442,'[1]Pokemon Stats'!$B$2:$B$781,0),0),"")</f>
        <v>Bug</v>
      </c>
      <c r="D442">
        <v>93</v>
      </c>
      <c r="E442">
        <v>151</v>
      </c>
      <c r="F442">
        <v>120</v>
      </c>
      <c r="G442">
        <v>1009</v>
      </c>
    </row>
    <row r="443" spans="1:7" x14ac:dyDescent="0.25">
      <c r="A443" t="s">
        <v>439</v>
      </c>
      <c r="B443" t="str">
        <f>IFERROR(INDEX('[1]Pokemon Stats'!$D$2:$D$781,MATCH($A443,'[1]Pokemon Stats'!$B$2:$B$781,0),0),"")</f>
        <v>Poison</v>
      </c>
      <c r="C443" t="str">
        <f>IFERROR(INDEX('[1]Pokemon Stats'!$E$2:$E$781,MATCH($A443,'[1]Pokemon Stats'!$B$2:$B$781,0),0),"")</f>
        <v>Dark</v>
      </c>
      <c r="D443">
        <v>180</v>
      </c>
      <c r="E443">
        <v>202</v>
      </c>
      <c r="F443">
        <v>172</v>
      </c>
      <c r="G443">
        <v>2453</v>
      </c>
    </row>
    <row r="444" spans="1:7" x14ac:dyDescent="0.25">
      <c r="A444" t="s">
        <v>440</v>
      </c>
      <c r="B444" t="str">
        <f>IFERROR(INDEX('[1]Pokemon Stats'!$D$2:$D$781,MATCH($A444,'[1]Pokemon Stats'!$B$2:$B$781,0),0),"")</f>
        <v>Poison</v>
      </c>
      <c r="C444" t="str">
        <f>IFERROR(INDEX('[1]Pokemon Stats'!$E$2:$E$781,MATCH($A444,'[1]Pokemon Stats'!$B$2:$B$781,0),0),"")</f>
        <v>Fighting</v>
      </c>
      <c r="D444">
        <v>116</v>
      </c>
      <c r="E444">
        <v>76</v>
      </c>
      <c r="F444">
        <v>134</v>
      </c>
      <c r="G444">
        <v>952</v>
      </c>
    </row>
    <row r="445" spans="1:7" x14ac:dyDescent="0.25">
      <c r="A445" t="s">
        <v>441</v>
      </c>
      <c r="B445" t="str">
        <f>IFERROR(INDEX('[1]Pokemon Stats'!$D$2:$D$781,MATCH($A445,'[1]Pokemon Stats'!$B$2:$B$781,0),0),"")</f>
        <v>Poison</v>
      </c>
      <c r="C445" t="str">
        <f>IFERROR(INDEX('[1]Pokemon Stats'!$E$2:$E$781,MATCH($A445,'[1]Pokemon Stats'!$B$2:$B$781,0),0),"")</f>
        <v>Fighting</v>
      </c>
      <c r="D445">
        <v>211</v>
      </c>
      <c r="E445">
        <v>133</v>
      </c>
      <c r="F445">
        <v>195</v>
      </c>
      <c r="G445">
        <v>2488</v>
      </c>
    </row>
    <row r="446" spans="1:7" x14ac:dyDescent="0.25">
      <c r="A446" t="s">
        <v>442</v>
      </c>
      <c r="B446" t="str">
        <f>IFERROR(INDEX('[1]Pokemon Stats'!$D$2:$D$781,MATCH($A446,'[1]Pokemon Stats'!$B$2:$B$781,0),0),"")</f>
        <v>Grass</v>
      </c>
      <c r="C446" t="str">
        <f>IFERROR(INDEX('[1]Pokemon Stats'!$E$2:$E$781,MATCH($A446,'[1]Pokemon Stats'!$B$2:$B$781,0),0),"")</f>
        <v>Fighting</v>
      </c>
      <c r="D446">
        <v>187</v>
      </c>
      <c r="E446">
        <v>136</v>
      </c>
      <c r="F446">
        <v>179</v>
      </c>
      <c r="G446">
        <v>2159</v>
      </c>
    </row>
    <row r="447" spans="1:7" x14ac:dyDescent="0.25">
      <c r="A447" t="s">
        <v>443</v>
      </c>
      <c r="B447" t="str">
        <f>IFERROR(INDEX('[1]Pokemon Stats'!$D$2:$D$781,MATCH($A447,'[1]Pokemon Stats'!$B$2:$B$781,0),0),"")</f>
        <v>Water</v>
      </c>
      <c r="C447" t="str">
        <f>IFERROR(INDEX('[1]Pokemon Stats'!$E$2:$E$781,MATCH($A447,'[1]Pokemon Stats'!$B$2:$B$781,0),0),"")</f>
        <v>Fighting</v>
      </c>
      <c r="D447">
        <v>96</v>
      </c>
      <c r="E447">
        <v>116</v>
      </c>
      <c r="F447">
        <v>135</v>
      </c>
      <c r="G447">
        <v>971</v>
      </c>
    </row>
    <row r="448" spans="1:7" x14ac:dyDescent="0.25">
      <c r="A448" t="s">
        <v>444</v>
      </c>
      <c r="B448" t="str">
        <f>IFERROR(INDEX('[1]Pokemon Stats'!$D$2:$D$781,MATCH($A448,'[1]Pokemon Stats'!$B$2:$B$781,0),0),"")</f>
        <v>Water</v>
      </c>
      <c r="C448" t="str">
        <f>IFERROR(INDEX('[1]Pokemon Stats'!$E$2:$E$781,MATCH($A448,'[1]Pokemon Stats'!$B$2:$B$781,0),0),"")</f>
        <v>Fighting</v>
      </c>
      <c r="D448">
        <v>142</v>
      </c>
      <c r="E448">
        <v>170</v>
      </c>
      <c r="F448">
        <v>170</v>
      </c>
      <c r="G448">
        <v>1814</v>
      </c>
    </row>
    <row r="449" spans="1:7" x14ac:dyDescent="0.25">
      <c r="A449" t="s">
        <v>445</v>
      </c>
      <c r="B449" t="str">
        <f>IFERROR(INDEX('[1]Pokemon Stats'!$D$2:$D$781,MATCH($A449,'[1]Pokemon Stats'!$B$2:$B$781,0),0),"")</f>
        <v>Water</v>
      </c>
      <c r="C449" t="str">
        <f>IFERROR(INDEX('[1]Pokemon Stats'!$E$2:$E$781,MATCH($A449,'[1]Pokemon Stats'!$B$2:$B$781,0),0),"")</f>
        <v>Flying</v>
      </c>
      <c r="D449">
        <v>105</v>
      </c>
      <c r="E449">
        <v>179</v>
      </c>
      <c r="F449">
        <v>128</v>
      </c>
      <c r="G449">
        <v>1248</v>
      </c>
    </row>
    <row r="450" spans="1:7" x14ac:dyDescent="0.25">
      <c r="A450" t="s">
        <v>446</v>
      </c>
      <c r="B450" t="str">
        <f>IFERROR(INDEX('[1]Pokemon Stats'!$D$2:$D$781,MATCH($A450,'[1]Pokemon Stats'!$B$2:$B$781,0),0),"")</f>
        <v>Grass</v>
      </c>
      <c r="C450" t="str">
        <f>IFERROR(INDEX('[1]Pokemon Stats'!$E$2:$E$781,MATCH($A450,'[1]Pokemon Stats'!$B$2:$B$781,0),0),"")</f>
        <v>Ice</v>
      </c>
      <c r="D450">
        <v>115</v>
      </c>
      <c r="E450">
        <v>105</v>
      </c>
      <c r="F450">
        <v>155</v>
      </c>
      <c r="G450">
        <v>1159</v>
      </c>
    </row>
    <row r="451" spans="1:7" x14ac:dyDescent="0.25">
      <c r="A451" t="s">
        <v>447</v>
      </c>
      <c r="B451" t="str">
        <f>IFERROR(INDEX('[1]Pokemon Stats'!$D$2:$D$781,MATCH($A451,'[1]Pokemon Stats'!$B$2:$B$781,0),0),"")</f>
        <v>Grass</v>
      </c>
      <c r="C451" t="str">
        <f>IFERROR(INDEX('[1]Pokemon Stats'!$E$2:$E$781,MATCH($A451,'[1]Pokemon Stats'!$B$2:$B$781,0),0),"")</f>
        <v>Ice</v>
      </c>
      <c r="D451">
        <v>178</v>
      </c>
      <c r="E451">
        <v>158</v>
      </c>
      <c r="F451">
        <v>207</v>
      </c>
      <c r="G451">
        <v>2362</v>
      </c>
    </row>
    <row r="452" spans="1:7" x14ac:dyDescent="0.25">
      <c r="A452" t="s">
        <v>448</v>
      </c>
      <c r="B452" t="str">
        <f>IFERROR(INDEX('[1]Pokemon Stats'!$D$2:$D$781,MATCH($A452,'[1]Pokemon Stats'!$B$2:$B$781,0),0),"")</f>
        <v>Dark</v>
      </c>
      <c r="C452" t="str">
        <f>IFERROR(INDEX('[1]Pokemon Stats'!$E$2:$E$781,MATCH($A452,'[1]Pokemon Stats'!$B$2:$B$781,0),0),"")</f>
        <v>Ice</v>
      </c>
      <c r="D452">
        <v>243</v>
      </c>
      <c r="E452">
        <v>171</v>
      </c>
      <c r="F452">
        <v>172</v>
      </c>
      <c r="G452">
        <v>3005</v>
      </c>
    </row>
    <row r="453" spans="1:7" x14ac:dyDescent="0.25">
      <c r="A453" t="s">
        <v>449</v>
      </c>
      <c r="B453" t="str">
        <f>IFERROR(INDEX('[1]Pokemon Stats'!$D$2:$D$781,MATCH($A453,'[1]Pokemon Stats'!$B$2:$B$781,0),0),"")</f>
        <v>Electric</v>
      </c>
      <c r="C453" t="str">
        <f>IFERROR(INDEX('[1]Pokemon Stats'!$E$2:$E$781,MATCH($A453,'[1]Pokemon Stats'!$B$2:$B$781,0),0),"")</f>
        <v>Steel</v>
      </c>
      <c r="D453">
        <v>238</v>
      </c>
      <c r="E453">
        <v>205</v>
      </c>
      <c r="F453">
        <v>172</v>
      </c>
      <c r="G453">
        <v>3205</v>
      </c>
    </row>
    <row r="454" spans="1:7" x14ac:dyDescent="0.25">
      <c r="A454" t="s">
        <v>450</v>
      </c>
      <c r="B454" t="str">
        <f>IFERROR(INDEX('[1]Pokemon Stats'!$D$2:$D$781,MATCH($A454,'[1]Pokemon Stats'!$B$2:$B$781,0),0),"")</f>
        <v>Normal</v>
      </c>
      <c r="C454" t="str">
        <f>IFERROR(INDEX('[1]Pokemon Stats'!$E$2:$E$781,MATCH($A454,'[1]Pokemon Stats'!$B$2:$B$781,0),0),"")</f>
        <v>Steel</v>
      </c>
      <c r="D454">
        <v>161</v>
      </c>
      <c r="E454">
        <v>181</v>
      </c>
      <c r="F454">
        <v>242</v>
      </c>
      <c r="G454">
        <v>2467</v>
      </c>
    </row>
    <row r="455" spans="1:7" x14ac:dyDescent="0.25">
      <c r="A455" t="s">
        <v>451</v>
      </c>
      <c r="B455" t="str">
        <f>IFERROR(INDEX('[1]Pokemon Stats'!$D$2:$D$781,MATCH($A455,'[1]Pokemon Stats'!$B$2:$B$781,0),0),"")</f>
        <v>Ground</v>
      </c>
      <c r="C455" t="str">
        <f>IFERROR(INDEX('[1]Pokemon Stats'!$E$2:$E$781,MATCH($A455,'[1]Pokemon Stats'!$B$2:$B$781,0),0),"")</f>
        <v>Rock</v>
      </c>
      <c r="D455">
        <v>241</v>
      </c>
      <c r="E455">
        <v>190</v>
      </c>
      <c r="F455">
        <v>251</v>
      </c>
      <c r="G455">
        <v>3733</v>
      </c>
    </row>
    <row r="456" spans="1:7" x14ac:dyDescent="0.25">
      <c r="A456" t="s">
        <v>452</v>
      </c>
      <c r="B456" t="str">
        <f>IFERROR(INDEX('[1]Pokemon Stats'!$D$2:$D$781,MATCH($A456,'[1]Pokemon Stats'!$B$2:$B$781,0),0),"")</f>
        <v>Grass</v>
      </c>
      <c r="C456" t="str">
        <f>IFERROR(INDEX('[1]Pokemon Stats'!$E$2:$E$781,MATCH($A456,'[1]Pokemon Stats'!$B$2:$B$781,0),0),"")</f>
        <v>Rock</v>
      </c>
      <c r="D456">
        <v>207</v>
      </c>
      <c r="E456">
        <v>184</v>
      </c>
      <c r="F456">
        <v>225</v>
      </c>
      <c r="G456">
        <v>3030</v>
      </c>
    </row>
    <row r="457" spans="1:7" x14ac:dyDescent="0.25">
      <c r="A457" t="s">
        <v>453</v>
      </c>
      <c r="B457" t="str">
        <f>IFERROR(INDEX('[1]Pokemon Stats'!$D$2:$D$781,MATCH($A457,'[1]Pokemon Stats'!$B$2:$B$781,0),0),"")</f>
        <v>Electric</v>
      </c>
      <c r="C457" t="str">
        <f>IFERROR(INDEX('[1]Pokemon Stats'!$E$2:$E$781,MATCH($A457,'[1]Pokemon Stats'!$B$2:$B$781,0),0),"")</f>
        <v>Rock</v>
      </c>
      <c r="D457">
        <v>249</v>
      </c>
      <c r="E457">
        <v>163</v>
      </c>
      <c r="F457">
        <v>181</v>
      </c>
      <c r="G457">
        <v>3079</v>
      </c>
    </row>
    <row r="458" spans="1:7" x14ac:dyDescent="0.25">
      <c r="A458" t="s">
        <v>454</v>
      </c>
      <c r="B458" t="str">
        <f>IFERROR(INDEX('[1]Pokemon Stats'!$D$2:$D$781,MATCH($A458,'[1]Pokemon Stats'!$B$2:$B$781,0),0),"")</f>
        <v>Fire</v>
      </c>
      <c r="C458" t="str">
        <f>IFERROR(INDEX('[1]Pokemon Stats'!$E$2:$E$781,MATCH($A458,'[1]Pokemon Stats'!$B$2:$B$781,0),0),"")</f>
        <v>Rock</v>
      </c>
      <c r="D458">
        <v>247</v>
      </c>
      <c r="E458">
        <v>172</v>
      </c>
      <c r="F458">
        <v>181</v>
      </c>
      <c r="G458">
        <v>3132</v>
      </c>
    </row>
    <row r="459" spans="1:7" x14ac:dyDescent="0.25">
      <c r="A459" t="s">
        <v>455</v>
      </c>
      <c r="B459" t="str">
        <f>IFERROR(INDEX('[1]Pokemon Stats'!$D$2:$D$781,MATCH($A459,'[1]Pokemon Stats'!$B$2:$B$781,0),0),"")</f>
        <v>Fairy</v>
      </c>
      <c r="C459" t="str">
        <f>IFERROR(INDEX('[1]Pokemon Stats'!$E$2:$E$781,MATCH($A459,'[1]Pokemon Stats'!$B$2:$B$781,0),0),"")</f>
        <v>Flying</v>
      </c>
      <c r="D459">
        <v>225</v>
      </c>
      <c r="E459">
        <v>217</v>
      </c>
      <c r="F459">
        <v>198</v>
      </c>
      <c r="G459">
        <v>3332</v>
      </c>
    </row>
    <row r="460" spans="1:7" x14ac:dyDescent="0.25">
      <c r="A460" t="s">
        <v>456</v>
      </c>
      <c r="B460" t="str">
        <f>IFERROR(INDEX('[1]Pokemon Stats'!$D$2:$D$781,MATCH($A460,'[1]Pokemon Stats'!$B$2:$B$781,0),0),"")</f>
        <v>Bug</v>
      </c>
      <c r="C460" t="str">
        <f>IFERROR(INDEX('[1]Pokemon Stats'!$E$2:$E$781,MATCH($A460,'[1]Pokemon Stats'!$B$2:$B$781,0),0),"")</f>
        <v>Flying</v>
      </c>
      <c r="D460">
        <v>231</v>
      </c>
      <c r="E460">
        <v>156</v>
      </c>
      <c r="F460">
        <v>200</v>
      </c>
      <c r="G460">
        <v>2946</v>
      </c>
    </row>
    <row r="461" spans="1:7" x14ac:dyDescent="0.25">
      <c r="A461" t="s">
        <v>457</v>
      </c>
      <c r="B461" t="str">
        <f>IFERROR(INDEX('[1]Pokemon Stats'!$D$2:$D$781,MATCH($A461,'[1]Pokemon Stats'!$B$2:$B$781,0),0),"")</f>
        <v>Grass</v>
      </c>
      <c r="C461" t="str">
        <f>IFERROR(INDEX('[1]Pokemon Stats'!$E$2:$E$781,MATCH($A461,'[1]Pokemon Stats'!$B$2:$B$781,0),0),"")</f>
        <v>Flying</v>
      </c>
      <c r="D461">
        <v>216</v>
      </c>
      <c r="E461">
        <v>219</v>
      </c>
      <c r="F461">
        <v>163</v>
      </c>
      <c r="G461">
        <v>2944</v>
      </c>
    </row>
    <row r="462" spans="1:7" x14ac:dyDescent="0.25">
      <c r="A462" t="s">
        <v>458</v>
      </c>
      <c r="B462" t="str">
        <f>IFERROR(INDEX('[1]Pokemon Stats'!$D$2:$D$781,MATCH($A462,'[1]Pokemon Stats'!$B$2:$B$781,0),0),"")</f>
        <v>Ice</v>
      </c>
      <c r="C462" t="str">
        <f>IFERROR(INDEX('[1]Pokemon Stats'!$E$2:$E$781,MATCH($A462,'[1]Pokemon Stats'!$B$2:$B$781,0),0),"")</f>
        <v>Flying</v>
      </c>
      <c r="D462">
        <v>238</v>
      </c>
      <c r="E462">
        <v>205</v>
      </c>
      <c r="F462">
        <v>163</v>
      </c>
      <c r="G462">
        <v>3126</v>
      </c>
    </row>
    <row r="463" spans="1:7" x14ac:dyDescent="0.25">
      <c r="A463" t="s">
        <v>459</v>
      </c>
      <c r="B463" t="str">
        <f>IFERROR(INDEX('[1]Pokemon Stats'!$D$2:$D$781,MATCH($A463,'[1]Pokemon Stats'!$B$2:$B$781,0),0),"")</f>
        <v>Ground</v>
      </c>
      <c r="C463" t="str">
        <f>IFERROR(INDEX('[1]Pokemon Stats'!$E$2:$E$781,MATCH($A463,'[1]Pokemon Stats'!$B$2:$B$781,0),0),"")</f>
        <v>Flying</v>
      </c>
      <c r="D463">
        <v>185</v>
      </c>
      <c r="E463">
        <v>222</v>
      </c>
      <c r="F463">
        <v>181</v>
      </c>
      <c r="G463">
        <v>2692</v>
      </c>
    </row>
    <row r="464" spans="1:7" x14ac:dyDescent="0.25">
      <c r="A464" t="s">
        <v>460</v>
      </c>
      <c r="B464" t="str">
        <f>IFERROR(INDEX('[1]Pokemon Stats'!$D$2:$D$781,MATCH($A464,'[1]Pokemon Stats'!$B$2:$B$781,0),0),"")</f>
        <v>Ice</v>
      </c>
      <c r="C464" t="str">
        <f>IFERROR(INDEX('[1]Pokemon Stats'!$E$2:$E$781,MATCH($A464,'[1]Pokemon Stats'!$B$2:$B$781,0),0),"")</f>
        <v>Ground</v>
      </c>
      <c r="D464">
        <v>247</v>
      </c>
      <c r="E464">
        <v>146</v>
      </c>
      <c r="F464">
        <v>242</v>
      </c>
      <c r="G464">
        <v>3328</v>
      </c>
    </row>
    <row r="465" spans="1:7" x14ac:dyDescent="0.25">
      <c r="A465" t="s">
        <v>461</v>
      </c>
      <c r="B465" t="str">
        <f>IFERROR(INDEX('[1]Pokemon Stats'!$D$2:$D$781,MATCH($A465,'[1]Pokemon Stats'!$B$2:$B$781,0),0),"")</f>
        <v>Normal</v>
      </c>
      <c r="C465" t="str">
        <f>IFERROR(INDEX('[1]Pokemon Stats'!$E$2:$E$781,MATCH($A465,'[1]Pokemon Stats'!$B$2:$B$781,0),0),"")</f>
        <v>Ground</v>
      </c>
      <c r="D465">
        <v>264</v>
      </c>
      <c r="E465">
        <v>150</v>
      </c>
      <c r="F465">
        <v>198</v>
      </c>
      <c r="G465">
        <v>3266</v>
      </c>
    </row>
    <row r="466" spans="1:7" x14ac:dyDescent="0.25">
      <c r="A466" t="s">
        <v>462</v>
      </c>
      <c r="B466" t="str">
        <f>IFERROR(INDEX('[1]Pokemon Stats'!$D$2:$D$781,MATCH($A466,'[1]Pokemon Stats'!$B$2:$B$781,0),0),"")</f>
        <v>Psychic</v>
      </c>
      <c r="C466" t="str">
        <f>IFERROR(INDEX('[1]Pokemon Stats'!$E$2:$E$781,MATCH($A466,'[1]Pokemon Stats'!$B$2:$B$781,0),0),"")</f>
        <v>Fighting</v>
      </c>
      <c r="D466">
        <v>237</v>
      </c>
      <c r="E466">
        <v>195</v>
      </c>
      <c r="F466">
        <v>169</v>
      </c>
      <c r="G466">
        <v>3093</v>
      </c>
    </row>
    <row r="467" spans="1:7" x14ac:dyDescent="0.25">
      <c r="A467" t="s">
        <v>463</v>
      </c>
      <c r="B467" t="str">
        <f>IFERROR(INDEX('[1]Pokemon Stats'!$D$2:$D$781,MATCH($A467,'[1]Pokemon Stats'!$B$2:$B$781,0),0),"")</f>
        <v>Rock</v>
      </c>
      <c r="C467" t="str">
        <f>IFERROR(INDEX('[1]Pokemon Stats'!$E$2:$E$781,MATCH($A467,'[1]Pokemon Stats'!$B$2:$B$781,0),0),"")</f>
        <v>Steel</v>
      </c>
      <c r="D467">
        <v>135</v>
      </c>
      <c r="E467">
        <v>275</v>
      </c>
      <c r="F467">
        <v>155</v>
      </c>
      <c r="G467">
        <v>2080</v>
      </c>
    </row>
    <row r="468" spans="1:7" x14ac:dyDescent="0.25">
      <c r="A468" t="s">
        <v>464</v>
      </c>
      <c r="B468" t="str">
        <f>IFERROR(INDEX('[1]Pokemon Stats'!$D$2:$D$781,MATCH($A468,'[1]Pokemon Stats'!$B$2:$B$781,0),0),"")</f>
        <v>Ghost</v>
      </c>
      <c r="C468" t="str">
        <f>IFERROR(INDEX('[1]Pokemon Stats'!$E$2:$E$781,MATCH($A468,'[1]Pokemon Stats'!$B$2:$B$781,0),0),"")</f>
        <v>Steel</v>
      </c>
      <c r="D468">
        <v>180</v>
      </c>
      <c r="E468">
        <v>254</v>
      </c>
      <c r="F468">
        <v>128</v>
      </c>
      <c r="G468">
        <v>2388</v>
      </c>
    </row>
    <row r="469" spans="1:7" x14ac:dyDescent="0.25">
      <c r="A469" t="s">
        <v>465</v>
      </c>
      <c r="B469" t="str">
        <f>IFERROR(INDEX('[1]Pokemon Stats'!$D$2:$D$781,MATCH($A469,'[1]Pokemon Stats'!$B$2:$B$781,0),0),"")</f>
        <v>Ice</v>
      </c>
      <c r="C469" t="str">
        <f>IFERROR(INDEX('[1]Pokemon Stats'!$E$2:$E$781,MATCH($A469,'[1]Pokemon Stats'!$B$2:$B$781,0),0),"")</f>
        <v>Ghost</v>
      </c>
      <c r="D469">
        <v>171</v>
      </c>
      <c r="E469">
        <v>150</v>
      </c>
      <c r="F469">
        <v>172</v>
      </c>
      <c r="G469">
        <v>2040</v>
      </c>
    </row>
    <row r="470" spans="1:7" x14ac:dyDescent="0.25">
      <c r="A470" t="s">
        <v>466</v>
      </c>
      <c r="B470" t="str">
        <f>IFERROR(INDEX('[1]Pokemon Stats'!$D$2:$D$781,MATCH($A470,'[1]Pokemon Stats'!$B$2:$B$781,0),0),"")</f>
        <v>Electric</v>
      </c>
      <c r="C470" t="str">
        <f>IFERROR(INDEX('[1]Pokemon Stats'!$E$2:$E$781,MATCH($A470,'[1]Pokemon Stats'!$B$2:$B$781,0),0),"")</f>
        <v>Water</v>
      </c>
      <c r="D470">
        <v>185</v>
      </c>
      <c r="E470">
        <v>159</v>
      </c>
      <c r="F470">
        <v>137</v>
      </c>
      <c r="G470">
        <v>2031</v>
      </c>
    </row>
    <row r="471" spans="1:7" x14ac:dyDescent="0.25">
      <c r="A471" t="s">
        <v>467</v>
      </c>
      <c r="B471" t="str">
        <f>IFERROR(INDEX('[1]Pokemon Stats'!$D$2:$D$781,MATCH($A471,'[1]Pokemon Stats'!$B$2:$B$781,0),0),"")</f>
        <v>Steel</v>
      </c>
      <c r="C471" t="str">
        <f>IFERROR(INDEX('[1]Pokemon Stats'!$E$2:$E$781,MATCH($A471,'[1]Pokemon Stats'!$B$2:$B$781,0),0),"")</f>
        <v>Dragon</v>
      </c>
      <c r="D471">
        <v>275</v>
      </c>
      <c r="E471">
        <v>211</v>
      </c>
      <c r="F471">
        <v>205</v>
      </c>
      <c r="G471">
        <v>4038</v>
      </c>
    </row>
    <row r="472" spans="1:7" x14ac:dyDescent="0.25">
      <c r="A472" t="s">
        <v>468</v>
      </c>
      <c r="B472" t="str">
        <f>IFERROR(INDEX('[1]Pokemon Stats'!$D$2:$D$781,MATCH($A472,'[1]Pokemon Stats'!$B$2:$B$781,0),0),"")</f>
        <v>Ghost</v>
      </c>
      <c r="C472" t="str">
        <f>IFERROR(INDEX('[1]Pokemon Stats'!$E$2:$E$781,MATCH($A472,'[1]Pokemon Stats'!$B$2:$B$781,0),0),"")</f>
        <v>Dragon</v>
      </c>
      <c r="D472">
        <v>187</v>
      </c>
      <c r="E472">
        <v>225</v>
      </c>
      <c r="F472">
        <v>284</v>
      </c>
      <c r="G472">
        <v>3379</v>
      </c>
    </row>
    <row r="473" spans="1:7" x14ac:dyDescent="0.25">
      <c r="A473" t="s">
        <v>469</v>
      </c>
      <c r="B473" t="str">
        <f>IFERROR(INDEX('[1]Pokemon Stats'!$D$2:$D$781,MATCH($A473,'[1]Pokemon Stats'!$B$2:$B$781,0),0),"")</f>
        <v>Psychic</v>
      </c>
      <c r="C473" t="str">
        <f>IFERROR(INDEX('[1]Pokemon Stats'!$E$2:$E$781,MATCH($A473,'[1]Pokemon Stats'!$B$2:$B$781,0),0),"")</f>
        <v>Dragon</v>
      </c>
      <c r="D473">
        <v>152</v>
      </c>
      <c r="E473">
        <v>258</v>
      </c>
      <c r="F473">
        <v>260</v>
      </c>
      <c r="G473">
        <v>2857</v>
      </c>
    </row>
    <row r="474" spans="1:7" x14ac:dyDescent="0.25">
      <c r="A474" t="s">
        <v>470</v>
      </c>
      <c r="B474" t="str">
        <f>IFERROR(INDEX('[1]Pokemon Stats'!$D$2:$D$781,MATCH($A474,'[1]Pokemon Stats'!$B$2:$B$781,0),0),"")</f>
        <v>Psychic</v>
      </c>
      <c r="C474" t="str">
        <f>IFERROR(INDEX('[1]Pokemon Stats'!$E$2:$E$781,MATCH($A474,'[1]Pokemon Stats'!$B$2:$B$781,0),0),"")</f>
        <v>Fire</v>
      </c>
      <c r="D474">
        <v>210</v>
      </c>
      <c r="E474">
        <v>210</v>
      </c>
      <c r="F474">
        <v>225</v>
      </c>
      <c r="G474">
        <v>3265</v>
      </c>
    </row>
    <row r="475" spans="1:7" x14ac:dyDescent="0.25">
      <c r="A475" t="s">
        <v>471</v>
      </c>
      <c r="B475" t="str">
        <f>IFERROR(INDEX('[1]Pokemon Stats'!$D$2:$D$781,MATCH($A475,'[1]Pokemon Stats'!$B$2:$B$781,0),0),"")</f>
        <v>Grass</v>
      </c>
      <c r="C475" t="str">
        <f>IFERROR(INDEX('[1]Pokemon Stats'!$E$2:$E$781,MATCH($A475,'[1]Pokemon Stats'!$B$2:$B$781,0),0),"")</f>
        <v>Fire</v>
      </c>
      <c r="D475">
        <v>88</v>
      </c>
      <c r="E475">
        <v>107</v>
      </c>
      <c r="F475">
        <v>128</v>
      </c>
      <c r="G475">
        <v>849</v>
      </c>
    </row>
    <row r="476" spans="1:7" x14ac:dyDescent="0.25">
      <c r="A476" t="s">
        <v>472</v>
      </c>
      <c r="B476" t="str">
        <f>IFERROR(INDEX('[1]Pokemon Stats'!$D$2:$D$781,MATCH($A476,'[1]Pokemon Stats'!$B$2:$B$781,0),0),"")</f>
        <v>Grass</v>
      </c>
      <c r="C476" t="str">
        <f>IFERROR(INDEX('[1]Pokemon Stats'!$E$2:$E$781,MATCH($A476,'[1]Pokemon Stats'!$B$2:$B$781,0),0),"")</f>
        <v>Fire</v>
      </c>
      <c r="D476">
        <v>122</v>
      </c>
      <c r="E476">
        <v>152</v>
      </c>
      <c r="F476">
        <v>155</v>
      </c>
      <c r="G476">
        <v>1441</v>
      </c>
    </row>
    <row r="477" spans="1:7" x14ac:dyDescent="0.25">
      <c r="A477" t="s">
        <v>473</v>
      </c>
      <c r="B477" t="str">
        <f>IFERROR(INDEX('[1]Pokemon Stats'!$D$2:$D$781,MATCH($A477,'[1]Pokemon Stats'!$B$2:$B$781,0),0),"")</f>
        <v>Grass</v>
      </c>
      <c r="C477" t="str">
        <f>IFERROR(INDEX('[1]Pokemon Stats'!$E$2:$E$781,MATCH($A477,'[1]Pokemon Stats'!$B$2:$B$781,0),0),"")</f>
        <v>Fire</v>
      </c>
      <c r="D477">
        <v>161</v>
      </c>
      <c r="E477">
        <v>204</v>
      </c>
      <c r="F477">
        <v>181</v>
      </c>
      <c r="G477">
        <v>2277</v>
      </c>
    </row>
    <row r="478" spans="1:7" x14ac:dyDescent="0.25">
      <c r="A478" t="s">
        <v>474</v>
      </c>
      <c r="B478" t="str">
        <f>IFERROR(INDEX('[1]Pokemon Stats'!$D$2:$D$781,MATCH($A478,'[1]Pokemon Stats'!$B$2:$B$781,0),0),"")</f>
        <v>Fire</v>
      </c>
      <c r="C478" t="str">
        <f>IFERROR(INDEX('[1]Pokemon Stats'!$E$2:$E$781,MATCH($A478,'[1]Pokemon Stats'!$B$2:$B$781,0),0),"")</f>
        <v>Fire</v>
      </c>
      <c r="D478">
        <v>115</v>
      </c>
      <c r="E478">
        <v>85</v>
      </c>
      <c r="F478">
        <v>163</v>
      </c>
      <c r="G478">
        <v>1083</v>
      </c>
    </row>
    <row r="479" spans="1:7" x14ac:dyDescent="0.25">
      <c r="A479" t="s">
        <v>475</v>
      </c>
      <c r="B479" t="str">
        <f>IFERROR(INDEX('[1]Pokemon Stats'!$D$2:$D$781,MATCH($A479,'[1]Pokemon Stats'!$B$2:$B$781,0),0),"")</f>
        <v>Fire</v>
      </c>
      <c r="C479" t="str">
        <f>IFERROR(INDEX('[1]Pokemon Stats'!$E$2:$E$781,MATCH($A479,'[1]Pokemon Stats'!$B$2:$B$781,0),0),"")</f>
        <v>Fighting</v>
      </c>
      <c r="D479">
        <v>173</v>
      </c>
      <c r="E479">
        <v>106</v>
      </c>
      <c r="F479">
        <v>207</v>
      </c>
      <c r="G479">
        <v>1924</v>
      </c>
    </row>
    <row r="480" spans="1:7" x14ac:dyDescent="0.25">
      <c r="A480" t="s">
        <v>476</v>
      </c>
      <c r="B480" t="str">
        <f>IFERROR(INDEX('[1]Pokemon Stats'!$D$2:$D$781,MATCH($A480,'[1]Pokemon Stats'!$B$2:$B$781,0),0),"")</f>
        <v>Fire</v>
      </c>
      <c r="C480" t="str">
        <f>IFERROR(INDEX('[1]Pokemon Stats'!$E$2:$E$781,MATCH($A480,'[1]Pokemon Stats'!$B$2:$B$781,0),0),"")</f>
        <v>Fighting</v>
      </c>
      <c r="D480">
        <v>235</v>
      </c>
      <c r="E480">
        <v>127</v>
      </c>
      <c r="F480">
        <v>242</v>
      </c>
      <c r="G480">
        <v>2982</v>
      </c>
    </row>
    <row r="481" spans="1:7" x14ac:dyDescent="0.25">
      <c r="A481" t="s">
        <v>477</v>
      </c>
      <c r="B481" t="str">
        <f>IFERROR(INDEX('[1]Pokemon Stats'!$D$2:$D$781,MATCH($A481,'[1]Pokemon Stats'!$B$2:$B$781,0),0),"")</f>
        <v>Water</v>
      </c>
      <c r="C481" t="str">
        <f>IFERROR(INDEX('[1]Pokemon Stats'!$E$2:$E$781,MATCH($A481,'[1]Pokemon Stats'!$B$2:$B$781,0),0),"")</f>
        <v>Fighting</v>
      </c>
      <c r="D481">
        <v>117</v>
      </c>
      <c r="E481">
        <v>85</v>
      </c>
      <c r="F481">
        <v>146</v>
      </c>
      <c r="G481">
        <v>1046</v>
      </c>
    </row>
    <row r="482" spans="1:7" x14ac:dyDescent="0.25">
      <c r="A482" t="s">
        <v>478</v>
      </c>
      <c r="B482" t="str">
        <f>IFERROR(INDEX('[1]Pokemon Stats'!$D$2:$D$781,MATCH($A482,'[1]Pokemon Stats'!$B$2:$B$781,0),0),"")</f>
        <v>Water</v>
      </c>
      <c r="C482" t="str">
        <f>IFERROR(INDEX('[1]Pokemon Stats'!$E$2:$E$781,MATCH($A482,'[1]Pokemon Stats'!$B$2:$B$781,0),0),"")</f>
        <v>Fighting</v>
      </c>
      <c r="D482">
        <v>159</v>
      </c>
      <c r="E482">
        <v>116</v>
      </c>
      <c r="F482">
        <v>181</v>
      </c>
      <c r="G482">
        <v>1741</v>
      </c>
    </row>
    <row r="483" spans="1:7" x14ac:dyDescent="0.25">
      <c r="A483" t="s">
        <v>479</v>
      </c>
      <c r="B483" t="str">
        <f>IFERROR(INDEX('[1]Pokemon Stats'!$D$2:$D$781,MATCH($A483,'[1]Pokemon Stats'!$B$2:$B$781,0),0),"")</f>
        <v>Water</v>
      </c>
      <c r="C483" t="str">
        <f>IFERROR(INDEX('[1]Pokemon Stats'!$E$2:$E$781,MATCH($A483,'[1]Pokemon Stats'!$B$2:$B$781,0),0),"")</f>
        <v>Fighting</v>
      </c>
      <c r="D483">
        <v>212</v>
      </c>
      <c r="E483">
        <v>157</v>
      </c>
      <c r="F483">
        <v>216</v>
      </c>
      <c r="G483">
        <v>2826</v>
      </c>
    </row>
    <row r="484" spans="1:7" x14ac:dyDescent="0.25">
      <c r="A484" t="s">
        <v>480</v>
      </c>
      <c r="B484" t="str">
        <f>IFERROR(INDEX('[1]Pokemon Stats'!$D$2:$D$781,MATCH($A484,'[1]Pokemon Stats'!$B$2:$B$781,0),0),"")</f>
        <v>Normal</v>
      </c>
      <c r="C484" t="str">
        <f>IFERROR(INDEX('[1]Pokemon Stats'!$E$2:$E$781,MATCH($A484,'[1]Pokemon Stats'!$B$2:$B$781,0),0),"")</f>
        <v>Fighting</v>
      </c>
      <c r="D484">
        <v>98</v>
      </c>
      <c r="E484">
        <v>73</v>
      </c>
      <c r="F484">
        <v>128</v>
      </c>
      <c r="G484">
        <v>791</v>
      </c>
    </row>
    <row r="485" spans="1:7" x14ac:dyDescent="0.25">
      <c r="A485" t="s">
        <v>481</v>
      </c>
      <c r="B485" t="str">
        <f>IFERROR(INDEX('[1]Pokemon Stats'!$D$2:$D$781,MATCH($A485,'[1]Pokemon Stats'!$B$2:$B$781,0),0),"")</f>
        <v>Normal</v>
      </c>
      <c r="C485" t="str">
        <f>IFERROR(INDEX('[1]Pokemon Stats'!$E$2:$E$781,MATCH($A485,'[1]Pokemon Stats'!$B$2:$B$781,0),0),"")</f>
        <v>Fighting</v>
      </c>
      <c r="D485">
        <v>165</v>
      </c>
      <c r="E485">
        <v>139</v>
      </c>
      <c r="F485">
        <v>155</v>
      </c>
      <c r="G485">
        <v>1819</v>
      </c>
    </row>
    <row r="486" spans="1:7" x14ac:dyDescent="0.25">
      <c r="A486" t="s">
        <v>482</v>
      </c>
      <c r="B486" t="str">
        <f>IFERROR(INDEX('[1]Pokemon Stats'!$D$2:$D$781,MATCH($A486,'[1]Pokemon Stats'!$B$2:$B$781,0),0),"")</f>
        <v>Normal</v>
      </c>
      <c r="C486" t="str">
        <f>IFERROR(INDEX('[1]Pokemon Stats'!$E$2:$E$781,MATCH($A486,'[1]Pokemon Stats'!$B$2:$B$781,0),0),"")</f>
        <v>Fighting</v>
      </c>
      <c r="D486">
        <v>107</v>
      </c>
      <c r="E486">
        <v>86</v>
      </c>
      <c r="F486">
        <v>128</v>
      </c>
      <c r="G486">
        <v>915</v>
      </c>
    </row>
    <row r="487" spans="1:7" x14ac:dyDescent="0.25">
      <c r="A487" t="s">
        <v>483</v>
      </c>
      <c r="B487" t="str">
        <f>IFERROR(INDEX('[1]Pokemon Stats'!$D$2:$D$781,MATCH($A487,'[1]Pokemon Stats'!$B$2:$B$781,0),0),"")</f>
        <v>Normal</v>
      </c>
      <c r="C487" t="str">
        <f>IFERROR(INDEX('[1]Pokemon Stats'!$E$2:$E$781,MATCH($A487,'[1]Pokemon Stats'!$B$2:$B$781,0),0),"")</f>
        <v>Fighting</v>
      </c>
      <c r="D487">
        <v>145</v>
      </c>
      <c r="E487">
        <v>126</v>
      </c>
      <c r="F487">
        <v>163</v>
      </c>
      <c r="G487">
        <v>1583</v>
      </c>
    </row>
    <row r="488" spans="1:7" x14ac:dyDescent="0.25">
      <c r="A488" t="s">
        <v>484</v>
      </c>
      <c r="B488" t="str">
        <f>IFERROR(INDEX('[1]Pokemon Stats'!$D$2:$D$781,MATCH($A488,'[1]Pokemon Stats'!$B$2:$B$781,0),0),"")</f>
        <v>Normal</v>
      </c>
      <c r="C488" t="str">
        <f>IFERROR(INDEX('[1]Pokemon Stats'!$E$2:$E$781,MATCH($A488,'[1]Pokemon Stats'!$B$2:$B$781,0),0),"")</f>
        <v>Fighting</v>
      </c>
      <c r="D488">
        <v>206</v>
      </c>
      <c r="E488">
        <v>182</v>
      </c>
      <c r="F488">
        <v>198</v>
      </c>
      <c r="G488">
        <v>2827</v>
      </c>
    </row>
    <row r="489" spans="1:7" x14ac:dyDescent="0.25">
      <c r="A489" t="s">
        <v>485</v>
      </c>
      <c r="B489" t="str">
        <f>IFERROR(INDEX('[1]Pokemon Stats'!$D$2:$D$781,MATCH($A489,'[1]Pokemon Stats'!$B$2:$B$781,0),0),"")</f>
        <v>Dark</v>
      </c>
      <c r="C489" t="str">
        <f>IFERROR(INDEX('[1]Pokemon Stats'!$E$2:$E$781,MATCH($A489,'[1]Pokemon Stats'!$B$2:$B$781,0),0),"")</f>
        <v>Fighting</v>
      </c>
      <c r="D489">
        <v>98</v>
      </c>
      <c r="E489">
        <v>73</v>
      </c>
      <c r="F489">
        <v>121</v>
      </c>
      <c r="G489">
        <v>772</v>
      </c>
    </row>
    <row r="490" spans="1:7" x14ac:dyDescent="0.25">
      <c r="A490" t="s">
        <v>486</v>
      </c>
      <c r="B490" t="str">
        <f>IFERROR(INDEX('[1]Pokemon Stats'!$D$2:$D$781,MATCH($A490,'[1]Pokemon Stats'!$B$2:$B$781,0),0),"")</f>
        <v>Dark</v>
      </c>
      <c r="C490" t="str">
        <f>IFERROR(INDEX('[1]Pokemon Stats'!$E$2:$E$781,MATCH($A490,'[1]Pokemon Stats'!$B$2:$B$781,0),0),"")</f>
        <v>Fighting</v>
      </c>
      <c r="D490">
        <v>187</v>
      </c>
      <c r="E490">
        <v>106</v>
      </c>
      <c r="F490">
        <v>162</v>
      </c>
      <c r="G490">
        <v>1846</v>
      </c>
    </row>
    <row r="491" spans="1:7" x14ac:dyDescent="0.25">
      <c r="A491" t="s">
        <v>487</v>
      </c>
      <c r="B491" t="str">
        <f>IFERROR(INDEX('[1]Pokemon Stats'!$D$2:$D$781,MATCH($A491,'[1]Pokemon Stats'!$B$2:$B$781,0),0),"")</f>
        <v>Grass</v>
      </c>
      <c r="C491" t="str">
        <f>IFERROR(INDEX('[1]Pokemon Stats'!$E$2:$E$781,MATCH($A491,'[1]Pokemon Stats'!$B$2:$B$781,0),0),"")</f>
        <v>Fighting</v>
      </c>
      <c r="D491">
        <v>104</v>
      </c>
      <c r="E491">
        <v>94</v>
      </c>
      <c r="F491">
        <v>137</v>
      </c>
      <c r="G491">
        <v>956</v>
      </c>
    </row>
    <row r="492" spans="1:7" x14ac:dyDescent="0.25">
      <c r="A492" t="s">
        <v>488</v>
      </c>
      <c r="B492" t="str">
        <f>IFERROR(INDEX('[1]Pokemon Stats'!$D$2:$D$781,MATCH($A492,'[1]Pokemon Stats'!$B$2:$B$781,0),0),"")</f>
        <v>Grass</v>
      </c>
      <c r="C492" t="str">
        <f>IFERROR(INDEX('[1]Pokemon Stats'!$E$2:$E$781,MATCH($A492,'[1]Pokemon Stats'!$B$2:$B$781,0),0),"")</f>
        <v>Fighting</v>
      </c>
      <c r="D492">
        <v>206</v>
      </c>
      <c r="E492">
        <v>133</v>
      </c>
      <c r="F492">
        <v>181</v>
      </c>
      <c r="G492">
        <v>2350</v>
      </c>
    </row>
    <row r="493" spans="1:7" x14ac:dyDescent="0.25">
      <c r="A493" t="s">
        <v>489</v>
      </c>
      <c r="B493" t="str">
        <f>IFERROR(INDEX('[1]Pokemon Stats'!$D$2:$D$781,MATCH($A493,'[1]Pokemon Stats'!$B$2:$B$781,0),0),"")</f>
        <v>Fire</v>
      </c>
      <c r="C493" t="str">
        <f>IFERROR(INDEX('[1]Pokemon Stats'!$E$2:$E$781,MATCH($A493,'[1]Pokemon Stats'!$B$2:$B$781,0),0),"")</f>
        <v>Fighting</v>
      </c>
      <c r="D493">
        <v>104</v>
      </c>
      <c r="E493">
        <v>94</v>
      </c>
      <c r="F493">
        <v>137</v>
      </c>
      <c r="G493">
        <v>956</v>
      </c>
    </row>
    <row r="494" spans="1:7" x14ac:dyDescent="0.25">
      <c r="A494" t="s">
        <v>490</v>
      </c>
      <c r="B494" t="str">
        <f>IFERROR(INDEX('[1]Pokemon Stats'!$D$2:$D$781,MATCH($A494,'[1]Pokemon Stats'!$B$2:$B$781,0),0),"")</f>
        <v>Fire</v>
      </c>
      <c r="C494" t="str">
        <f>IFERROR(INDEX('[1]Pokemon Stats'!$E$2:$E$781,MATCH($A494,'[1]Pokemon Stats'!$B$2:$B$781,0),0),"")</f>
        <v>Fighting</v>
      </c>
      <c r="D494">
        <v>206</v>
      </c>
      <c r="E494">
        <v>133</v>
      </c>
      <c r="F494">
        <v>181</v>
      </c>
      <c r="G494">
        <v>2350</v>
      </c>
    </row>
    <row r="495" spans="1:7" x14ac:dyDescent="0.25">
      <c r="A495" t="s">
        <v>491</v>
      </c>
      <c r="B495" t="str">
        <f>IFERROR(INDEX('[1]Pokemon Stats'!$D$2:$D$781,MATCH($A495,'[1]Pokemon Stats'!$B$2:$B$781,0),0),"")</f>
        <v>Water</v>
      </c>
      <c r="C495" t="str">
        <f>IFERROR(INDEX('[1]Pokemon Stats'!$E$2:$E$781,MATCH($A495,'[1]Pokemon Stats'!$B$2:$B$781,0),0),"")</f>
        <v>Fighting</v>
      </c>
      <c r="D495">
        <v>104</v>
      </c>
      <c r="E495">
        <v>94</v>
      </c>
      <c r="F495">
        <v>137</v>
      </c>
      <c r="G495">
        <v>956</v>
      </c>
    </row>
    <row r="496" spans="1:7" x14ac:dyDescent="0.25">
      <c r="A496" t="s">
        <v>492</v>
      </c>
      <c r="B496" t="str">
        <f>IFERROR(INDEX('[1]Pokemon Stats'!$D$2:$D$781,MATCH($A496,'[1]Pokemon Stats'!$B$2:$B$781,0),0),"")</f>
        <v>Water</v>
      </c>
      <c r="C496" t="str">
        <f>IFERROR(INDEX('[1]Pokemon Stats'!$E$2:$E$781,MATCH($A496,'[1]Pokemon Stats'!$B$2:$B$781,0),0),"")</f>
        <v>Fighting</v>
      </c>
      <c r="D496">
        <v>206</v>
      </c>
      <c r="E496">
        <v>133</v>
      </c>
      <c r="F496">
        <v>181</v>
      </c>
      <c r="G496">
        <v>2350</v>
      </c>
    </row>
    <row r="497" spans="1:7" x14ac:dyDescent="0.25">
      <c r="A497" t="s">
        <v>493</v>
      </c>
      <c r="B497" t="str">
        <f>IFERROR(INDEX('[1]Pokemon Stats'!$D$2:$D$781,MATCH($A497,'[1]Pokemon Stats'!$B$2:$B$781,0),0),"")</f>
        <v>Psychic</v>
      </c>
      <c r="C497" t="str">
        <f>IFERROR(INDEX('[1]Pokemon Stats'!$E$2:$E$781,MATCH($A497,'[1]Pokemon Stats'!$B$2:$B$781,0),0),"")</f>
        <v>Fighting</v>
      </c>
      <c r="D497">
        <v>111</v>
      </c>
      <c r="E497">
        <v>92</v>
      </c>
      <c r="F497">
        <v>183</v>
      </c>
      <c r="G497">
        <v>1145</v>
      </c>
    </row>
    <row r="498" spans="1:7" x14ac:dyDescent="0.25">
      <c r="A498" t="s">
        <v>494</v>
      </c>
      <c r="B498" t="str">
        <f>IFERROR(INDEX('[1]Pokemon Stats'!$D$2:$D$781,MATCH($A498,'[1]Pokemon Stats'!$B$2:$B$781,0),0),"")</f>
        <v>Psychic</v>
      </c>
      <c r="C498" t="str">
        <f>IFERROR(INDEX('[1]Pokemon Stats'!$E$2:$E$781,MATCH($A498,'[1]Pokemon Stats'!$B$2:$B$781,0),0),"")</f>
        <v>Fighting</v>
      </c>
      <c r="D498">
        <v>183</v>
      </c>
      <c r="E498">
        <v>166</v>
      </c>
      <c r="F498">
        <v>253</v>
      </c>
      <c r="G498">
        <v>2723</v>
      </c>
    </row>
    <row r="499" spans="1:7" x14ac:dyDescent="0.25">
      <c r="A499" t="s">
        <v>495</v>
      </c>
      <c r="B499" t="str">
        <f>IFERROR(INDEX('[1]Pokemon Stats'!$D$2:$D$781,MATCH($A499,'[1]Pokemon Stats'!$B$2:$B$781,0),0),"")</f>
        <v>Normal</v>
      </c>
      <c r="C499" t="str">
        <f>IFERROR(INDEX('[1]Pokemon Stats'!$E$2:$E$781,MATCH($A499,'[1]Pokemon Stats'!$B$2:$B$781,0),0),"")</f>
        <v>Flying</v>
      </c>
      <c r="D499">
        <v>98</v>
      </c>
      <c r="E499">
        <v>80</v>
      </c>
      <c r="F499">
        <v>137</v>
      </c>
      <c r="G499">
        <v>848</v>
      </c>
    </row>
    <row r="500" spans="1:7" x14ac:dyDescent="0.25">
      <c r="A500" t="s">
        <v>496</v>
      </c>
      <c r="B500" t="str">
        <f>IFERROR(INDEX('[1]Pokemon Stats'!$D$2:$D$781,MATCH($A500,'[1]Pokemon Stats'!$B$2:$B$781,0),0),"")</f>
        <v>Normal</v>
      </c>
      <c r="C500" t="str">
        <f>IFERROR(INDEX('[1]Pokemon Stats'!$E$2:$E$781,MATCH($A500,'[1]Pokemon Stats'!$B$2:$B$781,0),0),"")</f>
        <v>Flying</v>
      </c>
      <c r="D500">
        <v>144</v>
      </c>
      <c r="E500">
        <v>107</v>
      </c>
      <c r="F500">
        <v>158</v>
      </c>
      <c r="G500">
        <v>1442</v>
      </c>
    </row>
    <row r="501" spans="1:7" x14ac:dyDescent="0.25">
      <c r="A501" t="s">
        <v>497</v>
      </c>
      <c r="B501" t="str">
        <f>IFERROR(INDEX('[1]Pokemon Stats'!$D$2:$D$781,MATCH($A501,'[1]Pokemon Stats'!$B$2:$B$781,0),0),"")</f>
        <v>Normal</v>
      </c>
      <c r="C501" t="str">
        <f>IFERROR(INDEX('[1]Pokemon Stats'!$E$2:$E$781,MATCH($A501,'[1]Pokemon Stats'!$B$2:$B$781,0),0),"")</f>
        <v>Flying</v>
      </c>
      <c r="D501">
        <v>226</v>
      </c>
      <c r="E501">
        <v>146</v>
      </c>
      <c r="F501">
        <v>190</v>
      </c>
      <c r="G501">
        <v>2734</v>
      </c>
    </row>
    <row r="502" spans="1:7" x14ac:dyDescent="0.25">
      <c r="A502" t="s">
        <v>498</v>
      </c>
      <c r="B502" t="str">
        <f>IFERROR(INDEX('[1]Pokemon Stats'!$D$2:$D$781,MATCH($A502,'[1]Pokemon Stats'!$B$2:$B$781,0),0),"")</f>
        <v>Electric</v>
      </c>
      <c r="C502" t="str">
        <f>IFERROR(INDEX('[1]Pokemon Stats'!$E$2:$E$781,MATCH($A502,'[1]Pokemon Stats'!$B$2:$B$781,0),0),"")</f>
        <v>Flying</v>
      </c>
      <c r="D502">
        <v>118</v>
      </c>
      <c r="E502">
        <v>64</v>
      </c>
      <c r="F502">
        <v>128</v>
      </c>
      <c r="G502">
        <v>882</v>
      </c>
    </row>
    <row r="503" spans="1:7" x14ac:dyDescent="0.25">
      <c r="A503" t="s">
        <v>499</v>
      </c>
      <c r="B503" t="str">
        <f>IFERROR(INDEX('[1]Pokemon Stats'!$D$2:$D$781,MATCH($A503,'[1]Pokemon Stats'!$B$2:$B$781,0),0),"")</f>
        <v>Electric</v>
      </c>
      <c r="C503" t="str">
        <f>IFERROR(INDEX('[1]Pokemon Stats'!$E$2:$E$781,MATCH($A503,'[1]Pokemon Stats'!$B$2:$B$781,0),0),"")</f>
        <v>Flying</v>
      </c>
      <c r="D503">
        <v>211</v>
      </c>
      <c r="E503">
        <v>136</v>
      </c>
      <c r="F503">
        <v>181</v>
      </c>
      <c r="G503">
        <v>2428</v>
      </c>
    </row>
    <row r="504" spans="1:7" x14ac:dyDescent="0.25">
      <c r="A504" t="s">
        <v>500</v>
      </c>
      <c r="B504" t="str">
        <f>IFERROR(INDEX('[1]Pokemon Stats'!$D$2:$D$781,MATCH($A504,'[1]Pokemon Stats'!$B$2:$B$781,0),0),"")</f>
        <v>Rock</v>
      </c>
      <c r="C504" t="str">
        <f>IFERROR(INDEX('[1]Pokemon Stats'!$E$2:$E$781,MATCH($A504,'[1]Pokemon Stats'!$B$2:$B$781,0),0),"")</f>
        <v>Flying</v>
      </c>
      <c r="D504">
        <v>121</v>
      </c>
      <c r="E504">
        <v>110</v>
      </c>
      <c r="F504">
        <v>146</v>
      </c>
      <c r="G504">
        <v>1205</v>
      </c>
    </row>
    <row r="505" spans="1:7" x14ac:dyDescent="0.25">
      <c r="A505" t="s">
        <v>501</v>
      </c>
      <c r="B505" t="str">
        <f>IFERROR(INDEX('[1]Pokemon Stats'!$D$2:$D$781,MATCH($A505,'[1]Pokemon Stats'!$B$2:$B$781,0),0),"")</f>
        <v>Rock</v>
      </c>
      <c r="C505" t="str">
        <f>IFERROR(INDEX('[1]Pokemon Stats'!$E$2:$E$781,MATCH($A505,'[1]Pokemon Stats'!$B$2:$B$781,0),0),"")</f>
        <v>Flying</v>
      </c>
      <c r="D505">
        <v>174</v>
      </c>
      <c r="E505">
        <v>143</v>
      </c>
      <c r="F505">
        <v>172</v>
      </c>
      <c r="G505">
        <v>2029</v>
      </c>
    </row>
    <row r="506" spans="1:7" x14ac:dyDescent="0.25">
      <c r="A506" t="s">
        <v>502</v>
      </c>
      <c r="B506" t="str">
        <f>IFERROR(INDEX('[1]Pokemon Stats'!$D$2:$D$781,MATCH($A506,'[1]Pokemon Stats'!$B$2:$B$781,0),0),"")</f>
        <v>Rock</v>
      </c>
      <c r="C506" t="str">
        <f>IFERROR(INDEX('[1]Pokemon Stats'!$E$2:$E$781,MATCH($A506,'[1]Pokemon Stats'!$B$2:$B$781,0),0),"")</f>
        <v>Flying</v>
      </c>
      <c r="D506">
        <v>226</v>
      </c>
      <c r="E506">
        <v>201</v>
      </c>
      <c r="F506">
        <v>198</v>
      </c>
      <c r="G506">
        <v>3228</v>
      </c>
    </row>
    <row r="507" spans="1:7" x14ac:dyDescent="0.25">
      <c r="A507" t="s">
        <v>503</v>
      </c>
      <c r="B507" t="str">
        <f>IFERROR(INDEX('[1]Pokemon Stats'!$D$2:$D$781,MATCH($A507,'[1]Pokemon Stats'!$B$2:$B$781,0),0),"")</f>
        <v>Psychic</v>
      </c>
      <c r="C507" t="str">
        <f>IFERROR(INDEX('[1]Pokemon Stats'!$E$2:$E$781,MATCH($A507,'[1]Pokemon Stats'!$B$2:$B$781,0),0),"")</f>
        <v>Flying</v>
      </c>
      <c r="D507">
        <v>107</v>
      </c>
      <c r="E507">
        <v>85</v>
      </c>
      <c r="F507">
        <v>163</v>
      </c>
      <c r="G507">
        <v>1016</v>
      </c>
    </row>
    <row r="508" spans="1:7" x14ac:dyDescent="0.25">
      <c r="A508" t="s">
        <v>504</v>
      </c>
      <c r="B508" t="str">
        <f>IFERROR(INDEX('[1]Pokemon Stats'!$D$2:$D$781,MATCH($A508,'[1]Pokemon Stats'!$B$2:$B$781,0),0),"")</f>
        <v>Psychic</v>
      </c>
      <c r="C508" t="str">
        <f>IFERROR(INDEX('[1]Pokemon Stats'!$E$2:$E$781,MATCH($A508,'[1]Pokemon Stats'!$B$2:$B$781,0),0),"")</f>
        <v>Flying</v>
      </c>
      <c r="D508">
        <v>161</v>
      </c>
      <c r="E508">
        <v>119</v>
      </c>
      <c r="F508">
        <v>167</v>
      </c>
      <c r="G508">
        <v>1716</v>
      </c>
    </row>
    <row r="509" spans="1:7" x14ac:dyDescent="0.25">
      <c r="A509" t="s">
        <v>505</v>
      </c>
      <c r="B509" t="str">
        <f>IFERROR(INDEX('[1]Pokemon Stats'!$D$2:$D$781,MATCH($A509,'[1]Pokemon Stats'!$B$2:$B$781,0),0),"")</f>
        <v>Ground</v>
      </c>
      <c r="C509" t="str">
        <f>IFERROR(INDEX('[1]Pokemon Stats'!$E$2:$E$781,MATCH($A509,'[1]Pokemon Stats'!$B$2:$B$781,0),0),"")</f>
        <v>Flying</v>
      </c>
      <c r="D509">
        <v>154</v>
      </c>
      <c r="E509">
        <v>85</v>
      </c>
      <c r="F509">
        <v>155</v>
      </c>
      <c r="G509">
        <v>1376</v>
      </c>
    </row>
    <row r="510" spans="1:7" x14ac:dyDescent="0.25">
      <c r="A510" t="s">
        <v>506</v>
      </c>
      <c r="B510" t="str">
        <f>IFERROR(INDEX('[1]Pokemon Stats'!$D$2:$D$781,MATCH($A510,'[1]Pokemon Stats'!$B$2:$B$781,0),0),"")</f>
        <v>Ground</v>
      </c>
      <c r="C510" t="str">
        <f>IFERROR(INDEX('[1]Pokemon Stats'!$E$2:$E$781,MATCH($A510,'[1]Pokemon Stats'!$B$2:$B$781,0),0),"")</f>
        <v>Steel</v>
      </c>
      <c r="D510">
        <v>255</v>
      </c>
      <c r="E510">
        <v>129</v>
      </c>
      <c r="F510">
        <v>242</v>
      </c>
      <c r="G510">
        <v>3244</v>
      </c>
    </row>
    <row r="511" spans="1:7" x14ac:dyDescent="0.25">
      <c r="A511" t="s">
        <v>507</v>
      </c>
      <c r="B511" t="str">
        <f>IFERROR(INDEX('[1]Pokemon Stats'!$D$2:$D$781,MATCH($A511,'[1]Pokemon Stats'!$B$2:$B$781,0),0),"")</f>
        <v>Normal</v>
      </c>
      <c r="C511" t="str">
        <f>IFERROR(INDEX('[1]Pokemon Stats'!$E$2:$E$781,MATCH($A511,'[1]Pokemon Stats'!$B$2:$B$781,0),0),"")</f>
        <v>Steel</v>
      </c>
      <c r="D511">
        <v>114</v>
      </c>
      <c r="E511">
        <v>163</v>
      </c>
      <c r="F511">
        <v>230</v>
      </c>
      <c r="G511">
        <v>1682</v>
      </c>
    </row>
    <row r="512" spans="1:7" x14ac:dyDescent="0.25">
      <c r="A512" t="s">
        <v>508</v>
      </c>
      <c r="B512" t="str">
        <f>IFERROR(INDEX('[1]Pokemon Stats'!$D$2:$D$781,MATCH($A512,'[1]Pokemon Stats'!$B$2:$B$781,0),0),"")</f>
        <v>Fighting</v>
      </c>
      <c r="C512" t="str">
        <f>IFERROR(INDEX('[1]Pokemon Stats'!$E$2:$E$781,MATCH($A512,'[1]Pokemon Stats'!$B$2:$B$781,0),0),"")</f>
        <v>Steel</v>
      </c>
      <c r="D512">
        <v>134</v>
      </c>
      <c r="E512">
        <v>87</v>
      </c>
      <c r="F512">
        <v>181</v>
      </c>
      <c r="G512">
        <v>1315</v>
      </c>
    </row>
    <row r="513" spans="1:7" x14ac:dyDescent="0.25">
      <c r="A513" t="s">
        <v>509</v>
      </c>
      <c r="B513" t="str">
        <f>IFERROR(INDEX('[1]Pokemon Stats'!$D$2:$D$781,MATCH($A513,'[1]Pokemon Stats'!$B$2:$B$781,0),0),"")</f>
        <v>Fighting</v>
      </c>
      <c r="C513" t="str">
        <f>IFERROR(INDEX('[1]Pokemon Stats'!$E$2:$E$781,MATCH($A513,'[1]Pokemon Stats'!$B$2:$B$781,0),0),"")</f>
        <v>Steel</v>
      </c>
      <c r="D513">
        <v>180</v>
      </c>
      <c r="E513">
        <v>134</v>
      </c>
      <c r="F513">
        <v>198</v>
      </c>
      <c r="G513">
        <v>2169</v>
      </c>
    </row>
    <row r="514" spans="1:7" x14ac:dyDescent="0.25">
      <c r="A514" t="s">
        <v>510</v>
      </c>
      <c r="B514" t="str">
        <f>IFERROR(INDEX('[1]Pokemon Stats'!$D$2:$D$781,MATCH($A514,'[1]Pokemon Stats'!$B$2:$B$781,0),0),"")</f>
        <v>Fighting</v>
      </c>
      <c r="C514" t="str">
        <f>IFERROR(INDEX('[1]Pokemon Stats'!$E$2:$E$781,MATCH($A514,'[1]Pokemon Stats'!$B$2:$B$781,0),0),"")</f>
        <v>Steel</v>
      </c>
      <c r="D514">
        <v>243</v>
      </c>
      <c r="E514">
        <v>158</v>
      </c>
      <c r="F514">
        <v>233</v>
      </c>
      <c r="G514">
        <v>3337</v>
      </c>
    </row>
    <row r="515" spans="1:7" x14ac:dyDescent="0.25">
      <c r="A515" t="s">
        <v>511</v>
      </c>
      <c r="B515" t="str">
        <f>IFERROR(INDEX('[1]Pokemon Stats'!$D$2:$D$781,MATCH($A515,'[1]Pokemon Stats'!$B$2:$B$781,0),0),"")</f>
        <v>Water</v>
      </c>
      <c r="C515" t="str">
        <f>IFERROR(INDEX('[1]Pokemon Stats'!$E$2:$E$781,MATCH($A515,'[1]Pokemon Stats'!$B$2:$B$781,0),0),"")</f>
        <v>Steel</v>
      </c>
      <c r="D515">
        <v>98</v>
      </c>
      <c r="E515">
        <v>78</v>
      </c>
      <c r="F515">
        <v>137</v>
      </c>
      <c r="G515">
        <v>839</v>
      </c>
    </row>
    <row r="516" spans="1:7" x14ac:dyDescent="0.25">
      <c r="A516" t="s">
        <v>512</v>
      </c>
      <c r="B516" t="str">
        <f>IFERROR(INDEX('[1]Pokemon Stats'!$D$2:$D$781,MATCH($A516,'[1]Pokemon Stats'!$B$2:$B$781,0),0),"")</f>
        <v>Water</v>
      </c>
      <c r="C516" t="str">
        <f>IFERROR(INDEX('[1]Pokemon Stats'!$E$2:$E$781,MATCH($A516,'[1]Pokemon Stats'!$B$2:$B$781,0),0),"")</f>
        <v>Ground</v>
      </c>
      <c r="D516">
        <v>128</v>
      </c>
      <c r="E516">
        <v>109</v>
      </c>
      <c r="F516">
        <v>181</v>
      </c>
      <c r="G516">
        <v>1392</v>
      </c>
    </row>
    <row r="517" spans="1:7" x14ac:dyDescent="0.25">
      <c r="A517" t="s">
        <v>513</v>
      </c>
      <c r="B517" t="str">
        <f>IFERROR(INDEX('[1]Pokemon Stats'!$D$2:$D$781,MATCH($A517,'[1]Pokemon Stats'!$B$2:$B$781,0),0),"")</f>
        <v>Water</v>
      </c>
      <c r="C517" t="str">
        <f>IFERROR(INDEX('[1]Pokemon Stats'!$E$2:$E$781,MATCH($A517,'[1]Pokemon Stats'!$B$2:$B$781,0),0),"")</f>
        <v>Ground</v>
      </c>
      <c r="D517">
        <v>188</v>
      </c>
      <c r="E517">
        <v>150</v>
      </c>
      <c r="F517">
        <v>233</v>
      </c>
      <c r="G517">
        <v>2564</v>
      </c>
    </row>
    <row r="518" spans="1:7" x14ac:dyDescent="0.25">
      <c r="A518" t="s">
        <v>514</v>
      </c>
      <c r="B518" t="str">
        <f>IFERROR(INDEX('[1]Pokemon Stats'!$D$2:$D$781,MATCH($A518,'[1]Pokemon Stats'!$B$2:$B$781,0),0),"")</f>
        <v>Fighting</v>
      </c>
      <c r="C518" t="str">
        <f>IFERROR(INDEX('[1]Pokemon Stats'!$E$2:$E$781,MATCH($A518,'[1]Pokemon Stats'!$B$2:$B$781,0),0),"")</f>
        <v>Ground</v>
      </c>
      <c r="D518">
        <v>172</v>
      </c>
      <c r="E518">
        <v>160</v>
      </c>
      <c r="F518">
        <v>260</v>
      </c>
      <c r="G518">
        <v>2562</v>
      </c>
    </row>
    <row r="519" spans="1:7" x14ac:dyDescent="0.25">
      <c r="A519" t="s">
        <v>515</v>
      </c>
      <c r="B519" t="str">
        <f>IFERROR(INDEX('[1]Pokemon Stats'!$D$2:$D$781,MATCH($A519,'[1]Pokemon Stats'!$B$2:$B$781,0),0),"")</f>
        <v>Fighting</v>
      </c>
      <c r="C519" t="str">
        <f>IFERROR(INDEX('[1]Pokemon Stats'!$E$2:$E$781,MATCH($A519,'[1]Pokemon Stats'!$B$2:$B$781,0),0),"")</f>
        <v>Ground</v>
      </c>
      <c r="D519">
        <v>231</v>
      </c>
      <c r="E519">
        <v>153</v>
      </c>
      <c r="F519">
        <v>181</v>
      </c>
      <c r="G519">
        <v>2788</v>
      </c>
    </row>
    <row r="520" spans="1:7" x14ac:dyDescent="0.25">
      <c r="A520" t="s">
        <v>516</v>
      </c>
      <c r="B520" t="str">
        <f>IFERROR(INDEX('[1]Pokemon Stats'!$D$2:$D$781,MATCH($A520,'[1]Pokemon Stats'!$B$2:$B$781,0),0),"")</f>
        <v>Bug</v>
      </c>
      <c r="C520" t="str">
        <f>IFERROR(INDEX('[1]Pokemon Stats'!$E$2:$E$781,MATCH($A520,'[1]Pokemon Stats'!$B$2:$B$781,0),0),"")</f>
        <v>Grass</v>
      </c>
      <c r="D520">
        <v>96</v>
      </c>
      <c r="E520">
        <v>124</v>
      </c>
      <c r="F520">
        <v>128</v>
      </c>
      <c r="G520">
        <v>977</v>
      </c>
    </row>
    <row r="521" spans="1:7" x14ac:dyDescent="0.25">
      <c r="A521" t="s">
        <v>517</v>
      </c>
      <c r="B521" t="str">
        <f>IFERROR(INDEX('[1]Pokemon Stats'!$D$2:$D$781,MATCH($A521,'[1]Pokemon Stats'!$B$2:$B$781,0),0),"")</f>
        <v>Bug</v>
      </c>
      <c r="C521" t="str">
        <f>IFERROR(INDEX('[1]Pokemon Stats'!$E$2:$E$781,MATCH($A521,'[1]Pokemon Stats'!$B$2:$B$781,0),0),"")</f>
        <v>Grass</v>
      </c>
      <c r="D521">
        <v>115</v>
      </c>
      <c r="E521">
        <v>162</v>
      </c>
      <c r="F521">
        <v>146</v>
      </c>
      <c r="G521">
        <v>1370</v>
      </c>
    </row>
    <row r="522" spans="1:7" x14ac:dyDescent="0.25">
      <c r="A522" t="s">
        <v>518</v>
      </c>
      <c r="B522" t="str">
        <f>IFERROR(INDEX('[1]Pokemon Stats'!$D$2:$D$781,MATCH($A522,'[1]Pokemon Stats'!$B$2:$B$781,0),0),"")</f>
        <v>Bug</v>
      </c>
      <c r="C522" t="str">
        <f>IFERROR(INDEX('[1]Pokemon Stats'!$E$2:$E$781,MATCH($A522,'[1]Pokemon Stats'!$B$2:$B$781,0),0),"")</f>
        <v>Grass</v>
      </c>
      <c r="D522">
        <v>205</v>
      </c>
      <c r="E522">
        <v>165</v>
      </c>
      <c r="F522">
        <v>181</v>
      </c>
      <c r="G522">
        <v>2580</v>
      </c>
    </row>
    <row r="523" spans="1:7" x14ac:dyDescent="0.25">
      <c r="A523" t="s">
        <v>519</v>
      </c>
      <c r="B523" t="str">
        <f>IFERROR(INDEX('[1]Pokemon Stats'!$D$2:$D$781,MATCH($A523,'[1]Pokemon Stats'!$B$2:$B$781,0),0),"")</f>
        <v>Bug</v>
      </c>
      <c r="C523" t="str">
        <f>IFERROR(INDEX('[1]Pokemon Stats'!$E$2:$E$781,MATCH($A523,'[1]Pokemon Stats'!$B$2:$B$781,0),0),"")</f>
        <v>Poison</v>
      </c>
      <c r="D523">
        <v>83</v>
      </c>
      <c r="E523">
        <v>99</v>
      </c>
      <c r="F523">
        <v>102</v>
      </c>
      <c r="G523">
        <v>706</v>
      </c>
    </row>
    <row r="524" spans="1:7" x14ac:dyDescent="0.25">
      <c r="A524" t="s">
        <v>520</v>
      </c>
      <c r="B524" t="str">
        <f>IFERROR(INDEX('[1]Pokemon Stats'!$D$2:$D$781,MATCH($A524,'[1]Pokemon Stats'!$B$2:$B$781,0),0),"")</f>
        <v>Bug</v>
      </c>
      <c r="C524" t="str">
        <f>IFERROR(INDEX('[1]Pokemon Stats'!$E$2:$E$781,MATCH($A524,'[1]Pokemon Stats'!$B$2:$B$781,0),0),"")</f>
        <v>Poison</v>
      </c>
      <c r="D524">
        <v>100</v>
      </c>
      <c r="E524">
        <v>173</v>
      </c>
      <c r="F524">
        <v>120</v>
      </c>
      <c r="G524">
        <v>1144</v>
      </c>
    </row>
    <row r="525" spans="1:7" x14ac:dyDescent="0.25">
      <c r="A525" t="s">
        <v>521</v>
      </c>
      <c r="B525" t="str">
        <f>IFERROR(INDEX('[1]Pokemon Stats'!$D$2:$D$781,MATCH($A525,'[1]Pokemon Stats'!$B$2:$B$781,0),0),"")</f>
        <v>Bug</v>
      </c>
      <c r="C525" t="str">
        <f>IFERROR(INDEX('[1]Pokemon Stats'!$E$2:$E$781,MATCH($A525,'[1]Pokemon Stats'!$B$2:$B$781,0),0),"")</f>
        <v>Poison</v>
      </c>
      <c r="D525">
        <v>203</v>
      </c>
      <c r="E525">
        <v>175</v>
      </c>
      <c r="F525">
        <v>155</v>
      </c>
      <c r="G525">
        <v>2447</v>
      </c>
    </row>
    <row r="526" spans="1:7" x14ac:dyDescent="0.25">
      <c r="A526" t="s">
        <v>522</v>
      </c>
      <c r="B526" t="str">
        <f>IFERROR(INDEX('[1]Pokemon Stats'!$D$2:$D$781,MATCH($A526,'[1]Pokemon Stats'!$B$2:$B$781,0),0),"")</f>
        <v>Grass</v>
      </c>
      <c r="C526" t="str">
        <f>IFERROR(INDEX('[1]Pokemon Stats'!$E$2:$E$781,MATCH($A526,'[1]Pokemon Stats'!$B$2:$B$781,0),0),"")</f>
        <v>Fairy</v>
      </c>
      <c r="D526">
        <v>71</v>
      </c>
      <c r="E526">
        <v>111</v>
      </c>
      <c r="F526">
        <v>120</v>
      </c>
      <c r="G526">
        <v>700</v>
      </c>
    </row>
    <row r="527" spans="1:7" x14ac:dyDescent="0.25">
      <c r="A527" t="s">
        <v>523</v>
      </c>
      <c r="B527" t="str">
        <f>IFERROR(INDEX('[1]Pokemon Stats'!$D$2:$D$781,MATCH($A527,'[1]Pokemon Stats'!$B$2:$B$781,0),0),"")</f>
        <v>Grass</v>
      </c>
      <c r="C527" t="str">
        <f>IFERROR(INDEX('[1]Pokemon Stats'!$E$2:$E$781,MATCH($A527,'[1]Pokemon Stats'!$B$2:$B$781,0),0),"")</f>
        <v>Fairy</v>
      </c>
      <c r="D527">
        <v>164</v>
      </c>
      <c r="E527">
        <v>176</v>
      </c>
      <c r="F527">
        <v>155</v>
      </c>
      <c r="G527">
        <v>2014</v>
      </c>
    </row>
    <row r="528" spans="1:7" x14ac:dyDescent="0.25">
      <c r="A528" t="s">
        <v>524</v>
      </c>
      <c r="B528" t="str">
        <f>IFERROR(INDEX('[1]Pokemon Stats'!$D$2:$D$781,MATCH($A528,'[1]Pokemon Stats'!$B$2:$B$781,0),0),"")</f>
        <v>Grass</v>
      </c>
      <c r="C528" t="str">
        <f>IFERROR(INDEX('[1]Pokemon Stats'!$E$2:$E$781,MATCH($A528,'[1]Pokemon Stats'!$B$2:$B$781,0),0),"")</f>
        <v>Fairy</v>
      </c>
      <c r="D528">
        <v>119</v>
      </c>
      <c r="E528">
        <v>91</v>
      </c>
      <c r="F528">
        <v>128</v>
      </c>
      <c r="G528">
        <v>1030</v>
      </c>
    </row>
    <row r="529" spans="1:7" x14ac:dyDescent="0.25">
      <c r="A529" t="s">
        <v>525</v>
      </c>
      <c r="B529" t="str">
        <f>IFERROR(INDEX('[1]Pokemon Stats'!$D$2:$D$781,MATCH($A529,'[1]Pokemon Stats'!$B$2:$B$781,0),0),"")</f>
        <v>Grass</v>
      </c>
      <c r="C529" t="str">
        <f>IFERROR(INDEX('[1]Pokemon Stats'!$E$2:$E$781,MATCH($A529,'[1]Pokemon Stats'!$B$2:$B$781,0),0),"")</f>
        <v>Fairy</v>
      </c>
      <c r="D529">
        <v>214</v>
      </c>
      <c r="E529">
        <v>155</v>
      </c>
      <c r="F529">
        <v>172</v>
      </c>
      <c r="G529">
        <v>2550</v>
      </c>
    </row>
    <row r="530" spans="1:7" x14ac:dyDescent="0.25">
      <c r="A530" t="s">
        <v>526</v>
      </c>
      <c r="B530" t="str">
        <f>IFERROR(INDEX('[1]Pokemon Stats'!$D$2:$D$781,MATCH($A530,'[1]Pokemon Stats'!$B$2:$B$781,0),0),"")</f>
        <v>Water</v>
      </c>
      <c r="C530" t="str">
        <f>IFERROR(INDEX('[1]Pokemon Stats'!$E$2:$E$781,MATCH($A530,'[1]Pokemon Stats'!$B$2:$B$781,0),0),"")</f>
        <v>Fairy</v>
      </c>
      <c r="D530">
        <v>189</v>
      </c>
      <c r="E530">
        <v>129</v>
      </c>
      <c r="F530">
        <v>172</v>
      </c>
      <c r="G530">
        <v>2090</v>
      </c>
    </row>
    <row r="531" spans="1:7" x14ac:dyDescent="0.25">
      <c r="A531" t="s">
        <v>527</v>
      </c>
      <c r="B531" t="str">
        <f>IFERROR(INDEX('[1]Pokemon Stats'!$D$2:$D$781,MATCH($A531,'[1]Pokemon Stats'!$B$2:$B$781,0),0),"")</f>
        <v>Ground</v>
      </c>
      <c r="C531" t="str">
        <f>IFERROR(INDEX('[1]Pokemon Stats'!$E$2:$E$781,MATCH($A531,'[1]Pokemon Stats'!$B$2:$B$781,0),0),"")</f>
        <v>Dark</v>
      </c>
      <c r="D531">
        <v>132</v>
      </c>
      <c r="E531">
        <v>69</v>
      </c>
      <c r="F531">
        <v>137</v>
      </c>
      <c r="G531">
        <v>1037</v>
      </c>
    </row>
    <row r="532" spans="1:7" x14ac:dyDescent="0.25">
      <c r="A532" t="s">
        <v>528</v>
      </c>
      <c r="B532" t="str">
        <f>IFERROR(INDEX('[1]Pokemon Stats'!$D$2:$D$781,MATCH($A532,'[1]Pokemon Stats'!$B$2:$B$781,0),0),"")</f>
        <v>Ground</v>
      </c>
      <c r="C532" t="str">
        <f>IFERROR(INDEX('[1]Pokemon Stats'!$E$2:$E$781,MATCH($A532,'[1]Pokemon Stats'!$B$2:$B$781,0),0),"")</f>
        <v>Dark</v>
      </c>
      <c r="D532">
        <v>155</v>
      </c>
      <c r="E532">
        <v>90</v>
      </c>
      <c r="F532">
        <v>155</v>
      </c>
      <c r="G532">
        <v>1418</v>
      </c>
    </row>
    <row r="533" spans="1:7" x14ac:dyDescent="0.25">
      <c r="A533" t="s">
        <v>529</v>
      </c>
      <c r="B533" t="str">
        <f>IFERROR(INDEX('[1]Pokemon Stats'!$D$2:$D$781,MATCH($A533,'[1]Pokemon Stats'!$B$2:$B$781,0),0),"")</f>
        <v>Ground</v>
      </c>
      <c r="C533" t="str">
        <f>IFERROR(INDEX('[1]Pokemon Stats'!$E$2:$E$781,MATCH($A533,'[1]Pokemon Stats'!$B$2:$B$781,0),0),"")</f>
        <v>Dark</v>
      </c>
      <c r="D533">
        <v>229</v>
      </c>
      <c r="E533">
        <v>158</v>
      </c>
      <c r="F533">
        <v>216</v>
      </c>
      <c r="G533">
        <v>3046</v>
      </c>
    </row>
    <row r="534" spans="1:7" x14ac:dyDescent="0.25">
      <c r="A534" t="s">
        <v>530</v>
      </c>
      <c r="B534" t="str">
        <f>IFERROR(INDEX('[1]Pokemon Stats'!$D$2:$D$781,MATCH($A534,'[1]Pokemon Stats'!$B$2:$B$781,0),0),"")</f>
        <v>Fire</v>
      </c>
      <c r="C534" t="str">
        <f>IFERROR(INDEX('[1]Pokemon Stats'!$E$2:$E$781,MATCH($A534,'[1]Pokemon Stats'!$B$2:$B$781,0),0),"")</f>
        <v>Dark</v>
      </c>
      <c r="D534">
        <v>153</v>
      </c>
      <c r="E534">
        <v>86</v>
      </c>
      <c r="F534">
        <v>172</v>
      </c>
      <c r="G534">
        <v>1442</v>
      </c>
    </row>
    <row r="535" spans="1:7" x14ac:dyDescent="0.25">
      <c r="A535" t="s">
        <v>531</v>
      </c>
      <c r="B535" t="str">
        <f>IFERROR(INDEX('[1]Pokemon Stats'!$D$2:$D$781,MATCH($A535,'[1]Pokemon Stats'!$B$2:$B$781,0),0),"")</f>
        <v>Fire</v>
      </c>
      <c r="C535" t="str">
        <f>IFERROR(INDEX('[1]Pokemon Stats'!$E$2:$E$781,MATCH($A535,'[1]Pokemon Stats'!$B$2:$B$781,0),0),"")</f>
        <v>Dark</v>
      </c>
      <c r="D535">
        <v>263</v>
      </c>
      <c r="E535">
        <v>114</v>
      </c>
      <c r="F535">
        <v>233</v>
      </c>
      <c r="G535">
        <v>3105</v>
      </c>
    </row>
    <row r="536" spans="1:7" x14ac:dyDescent="0.25">
      <c r="A536" t="s">
        <v>532</v>
      </c>
      <c r="B536" t="str">
        <f>IFERROR(INDEX('[1]Pokemon Stats'!$D$2:$D$781,MATCH($A536,'[1]Pokemon Stats'!$B$2:$B$781,0),0),"")</f>
        <v>Grass</v>
      </c>
      <c r="C536" t="str">
        <f>IFERROR(INDEX('[1]Pokemon Stats'!$E$2:$E$781,MATCH($A536,'[1]Pokemon Stats'!$B$2:$B$781,0),0),"")</f>
        <v>Dark</v>
      </c>
      <c r="D536">
        <v>201</v>
      </c>
      <c r="E536">
        <v>130</v>
      </c>
      <c r="F536">
        <v>181</v>
      </c>
      <c r="G536">
        <v>2274</v>
      </c>
    </row>
    <row r="537" spans="1:7" x14ac:dyDescent="0.25">
      <c r="A537" t="s">
        <v>533</v>
      </c>
      <c r="B537" t="str">
        <f>IFERROR(INDEX('[1]Pokemon Stats'!$D$2:$D$781,MATCH($A537,'[1]Pokemon Stats'!$B$2:$B$781,0),0),"")</f>
        <v>Bug</v>
      </c>
      <c r="C537" t="str">
        <f>IFERROR(INDEX('[1]Pokemon Stats'!$E$2:$E$781,MATCH($A537,'[1]Pokemon Stats'!$B$2:$B$781,0),0),"")</f>
        <v>Rock</v>
      </c>
      <c r="D537">
        <v>118</v>
      </c>
      <c r="E537">
        <v>128</v>
      </c>
      <c r="F537">
        <v>137</v>
      </c>
      <c r="G537">
        <v>1224</v>
      </c>
    </row>
    <row r="538" spans="1:7" x14ac:dyDescent="0.25">
      <c r="A538" t="s">
        <v>534</v>
      </c>
      <c r="B538" t="str">
        <f>IFERROR(INDEX('[1]Pokemon Stats'!$D$2:$D$781,MATCH($A538,'[1]Pokemon Stats'!$B$2:$B$781,0),0),"")</f>
        <v>Bug</v>
      </c>
      <c r="C538" t="str">
        <f>IFERROR(INDEX('[1]Pokemon Stats'!$E$2:$E$781,MATCH($A538,'[1]Pokemon Stats'!$B$2:$B$781,0),0),"")</f>
        <v>Rock</v>
      </c>
      <c r="D538">
        <v>188</v>
      </c>
      <c r="E538">
        <v>200</v>
      </c>
      <c r="F538">
        <v>172</v>
      </c>
      <c r="G538">
        <v>2542</v>
      </c>
    </row>
    <row r="539" spans="1:7" x14ac:dyDescent="0.25">
      <c r="A539" t="s">
        <v>535</v>
      </c>
      <c r="B539" t="str">
        <f>IFERROR(INDEX('[1]Pokemon Stats'!$D$2:$D$781,MATCH($A539,'[1]Pokemon Stats'!$B$2:$B$781,0),0),"")</f>
        <v>Dark</v>
      </c>
      <c r="C539" t="str">
        <f>IFERROR(INDEX('[1]Pokemon Stats'!$E$2:$E$781,MATCH($A539,'[1]Pokemon Stats'!$B$2:$B$781,0),0),"")</f>
        <v>Fighting</v>
      </c>
      <c r="D539">
        <v>132</v>
      </c>
      <c r="E539">
        <v>132</v>
      </c>
      <c r="F539">
        <v>137</v>
      </c>
      <c r="G539">
        <v>1372</v>
      </c>
    </row>
    <row r="540" spans="1:7" x14ac:dyDescent="0.25">
      <c r="A540" t="s">
        <v>536</v>
      </c>
      <c r="B540" t="str">
        <f>IFERROR(INDEX('[1]Pokemon Stats'!$D$2:$D$781,MATCH($A540,'[1]Pokemon Stats'!$B$2:$B$781,0),0),"")</f>
        <v>Dark</v>
      </c>
      <c r="C540" t="str">
        <f>IFERROR(INDEX('[1]Pokemon Stats'!$E$2:$E$781,MATCH($A540,'[1]Pokemon Stats'!$B$2:$B$781,0),0),"")</f>
        <v>Fighting</v>
      </c>
      <c r="D540">
        <v>163</v>
      </c>
      <c r="E540">
        <v>222</v>
      </c>
      <c r="F540">
        <v>163</v>
      </c>
      <c r="G540">
        <v>2283</v>
      </c>
    </row>
    <row r="541" spans="1:7" x14ac:dyDescent="0.25">
      <c r="A541" t="s">
        <v>537</v>
      </c>
      <c r="B541" t="str">
        <f>IFERROR(INDEX('[1]Pokemon Stats'!$D$2:$D$781,MATCH($A541,'[1]Pokemon Stats'!$B$2:$B$781,0),0),"")</f>
        <v>Psychic</v>
      </c>
      <c r="C541" t="str">
        <f>IFERROR(INDEX('[1]Pokemon Stats'!$E$2:$E$781,MATCH($A541,'[1]Pokemon Stats'!$B$2:$B$781,0),0),"")</f>
        <v>Flying</v>
      </c>
      <c r="D541">
        <v>204</v>
      </c>
      <c r="E541">
        <v>167</v>
      </c>
      <c r="F541">
        <v>176</v>
      </c>
      <c r="G541">
        <v>2550</v>
      </c>
    </row>
    <row r="542" spans="1:7" x14ac:dyDescent="0.25">
      <c r="A542" t="s">
        <v>538</v>
      </c>
      <c r="B542" t="str">
        <f>IFERROR(INDEX('[1]Pokemon Stats'!$D$2:$D$781,MATCH($A542,'[1]Pokemon Stats'!$B$2:$B$781,0),0),"")</f>
        <v>Ghost</v>
      </c>
      <c r="C542" t="str">
        <f>IFERROR(INDEX('[1]Pokemon Stats'!$E$2:$E$781,MATCH($A542,'[1]Pokemon Stats'!$B$2:$B$781,0),0),"")</f>
        <v>Flying</v>
      </c>
      <c r="D542">
        <v>95</v>
      </c>
      <c r="E542">
        <v>141</v>
      </c>
      <c r="F542">
        <v>116</v>
      </c>
      <c r="G542">
        <v>982</v>
      </c>
    </row>
    <row r="543" spans="1:7" x14ac:dyDescent="0.25">
      <c r="A543" t="s">
        <v>539</v>
      </c>
      <c r="B543" t="str">
        <f>IFERROR(INDEX('[1]Pokemon Stats'!$D$2:$D$781,MATCH($A543,'[1]Pokemon Stats'!$B$2:$B$781,0),0),"")</f>
        <v>Ghost</v>
      </c>
      <c r="C543" t="str">
        <f>IFERROR(INDEX('[1]Pokemon Stats'!$E$2:$E$781,MATCH($A543,'[1]Pokemon Stats'!$B$2:$B$781,0),0),"")</f>
        <v>Ghost</v>
      </c>
      <c r="D543">
        <v>163</v>
      </c>
      <c r="E543">
        <v>237</v>
      </c>
      <c r="F543">
        <v>151</v>
      </c>
      <c r="G543">
        <v>2273</v>
      </c>
    </row>
    <row r="544" spans="1:7" x14ac:dyDescent="0.25">
      <c r="A544" t="s">
        <v>540</v>
      </c>
      <c r="B544" t="str">
        <f>IFERROR(INDEX('[1]Pokemon Stats'!$D$2:$D$781,MATCH($A544,'[1]Pokemon Stats'!$B$2:$B$781,0),0),"")</f>
        <v>Water</v>
      </c>
      <c r="C544" t="str">
        <f>IFERROR(INDEX('[1]Pokemon Stats'!$E$2:$E$781,MATCH($A544,'[1]Pokemon Stats'!$B$2:$B$781,0),0),"")</f>
        <v>Rock</v>
      </c>
      <c r="D544">
        <v>134</v>
      </c>
      <c r="E544">
        <v>146</v>
      </c>
      <c r="F544">
        <v>144</v>
      </c>
      <c r="G544">
        <v>1488</v>
      </c>
    </row>
    <row r="545" spans="1:7" x14ac:dyDescent="0.25">
      <c r="A545" t="s">
        <v>541</v>
      </c>
      <c r="B545" t="str">
        <f>IFERROR(INDEX('[1]Pokemon Stats'!$D$2:$D$781,MATCH($A545,'[1]Pokemon Stats'!$B$2:$B$781,0),0),"")</f>
        <v>Water</v>
      </c>
      <c r="C545" t="str">
        <f>IFERROR(INDEX('[1]Pokemon Stats'!$E$2:$E$781,MATCH($A545,'[1]Pokemon Stats'!$B$2:$B$781,0),0),"")</f>
        <v>Rock</v>
      </c>
      <c r="D545">
        <v>192</v>
      </c>
      <c r="E545">
        <v>197</v>
      </c>
      <c r="F545">
        <v>179</v>
      </c>
      <c r="G545">
        <v>2621</v>
      </c>
    </row>
    <row r="546" spans="1:7" x14ac:dyDescent="0.25">
      <c r="A546" t="s">
        <v>542</v>
      </c>
      <c r="B546" t="str">
        <f>IFERROR(INDEX('[1]Pokemon Stats'!$D$2:$D$781,MATCH($A546,'[1]Pokemon Stats'!$B$2:$B$781,0),0),"")</f>
        <v>Rock</v>
      </c>
      <c r="C546" t="str">
        <f>IFERROR(INDEX('[1]Pokemon Stats'!$E$2:$E$781,MATCH($A546,'[1]Pokemon Stats'!$B$2:$B$781,0),0),"")</f>
        <v>Flying</v>
      </c>
      <c r="D546">
        <v>213</v>
      </c>
      <c r="E546">
        <v>89</v>
      </c>
      <c r="F546">
        <v>146</v>
      </c>
      <c r="G546">
        <v>1842</v>
      </c>
    </row>
    <row r="547" spans="1:7" x14ac:dyDescent="0.25">
      <c r="A547" t="s">
        <v>543</v>
      </c>
      <c r="B547" t="str">
        <f>IFERROR(INDEX('[1]Pokemon Stats'!$D$2:$D$781,MATCH($A547,'[1]Pokemon Stats'!$B$2:$B$781,0),0),"")</f>
        <v>Rock</v>
      </c>
      <c r="C547" t="str">
        <f>IFERROR(INDEX('[1]Pokemon Stats'!$E$2:$E$781,MATCH($A547,'[1]Pokemon Stats'!$B$2:$B$781,0),0),"")</f>
        <v>Flying</v>
      </c>
      <c r="D547">
        <v>292</v>
      </c>
      <c r="E547">
        <v>139</v>
      </c>
      <c r="F547">
        <v>181</v>
      </c>
      <c r="G547">
        <v>3331</v>
      </c>
    </row>
    <row r="548" spans="1:7" x14ac:dyDescent="0.25">
      <c r="A548" t="s">
        <v>544</v>
      </c>
      <c r="B548" t="str">
        <f>IFERROR(INDEX('[1]Pokemon Stats'!$D$2:$D$781,MATCH($A548,'[1]Pokemon Stats'!$B$2:$B$781,0),0),"")</f>
        <v>Poison</v>
      </c>
      <c r="C548" t="str">
        <f>IFERROR(INDEX('[1]Pokemon Stats'!$E$2:$E$781,MATCH($A548,'[1]Pokemon Stats'!$B$2:$B$781,0),0),"")</f>
        <v>Flying</v>
      </c>
      <c r="D548">
        <v>96</v>
      </c>
      <c r="E548">
        <v>122</v>
      </c>
      <c r="F548">
        <v>137</v>
      </c>
      <c r="G548">
        <v>1000</v>
      </c>
    </row>
    <row r="549" spans="1:7" x14ac:dyDescent="0.25">
      <c r="A549" t="s">
        <v>545</v>
      </c>
      <c r="B549" t="str">
        <f>IFERROR(INDEX('[1]Pokemon Stats'!$D$2:$D$781,MATCH($A549,'[1]Pokemon Stats'!$B$2:$B$781,0),0),"")</f>
        <v>Poison</v>
      </c>
      <c r="C549" t="str">
        <f>IFERROR(INDEX('[1]Pokemon Stats'!$E$2:$E$781,MATCH($A549,'[1]Pokemon Stats'!$B$2:$B$781,0),0),"")</f>
        <v>Flying</v>
      </c>
      <c r="D549">
        <v>181</v>
      </c>
      <c r="E549">
        <v>164</v>
      </c>
      <c r="F549">
        <v>190</v>
      </c>
      <c r="G549">
        <v>2345</v>
      </c>
    </row>
    <row r="550" spans="1:7" x14ac:dyDescent="0.25">
      <c r="A550" t="s">
        <v>546</v>
      </c>
      <c r="B550" t="str">
        <f>IFERROR(INDEX('[1]Pokemon Stats'!$D$2:$D$781,MATCH($A550,'[1]Pokemon Stats'!$B$2:$B$781,0),0),"")</f>
        <v>Normal</v>
      </c>
      <c r="C550" t="str">
        <f>IFERROR(INDEX('[1]Pokemon Stats'!$E$2:$E$781,MATCH($A550,'[1]Pokemon Stats'!$B$2:$B$781,0),0),"")</f>
        <v>Flying</v>
      </c>
      <c r="D550">
        <v>98</v>
      </c>
      <c r="E550">
        <v>80</v>
      </c>
      <c r="F550">
        <v>146</v>
      </c>
      <c r="G550">
        <v>872</v>
      </c>
    </row>
    <row r="551" spans="1:7" x14ac:dyDescent="0.25">
      <c r="A551" t="s">
        <v>547</v>
      </c>
      <c r="B551" t="str">
        <f>IFERROR(INDEX('[1]Pokemon Stats'!$D$2:$D$781,MATCH($A551,'[1]Pokemon Stats'!$B$2:$B$781,0),0),"")</f>
        <v>Normal</v>
      </c>
      <c r="C551" t="str">
        <f>IFERROR(INDEX('[1]Pokemon Stats'!$E$2:$E$781,MATCH($A551,'[1]Pokemon Stats'!$B$2:$B$781,0),0),"")</f>
        <v>Flying</v>
      </c>
      <c r="D551">
        <v>198</v>
      </c>
      <c r="E551">
        <v>130</v>
      </c>
      <c r="F551">
        <v>181</v>
      </c>
      <c r="G551">
        <v>2242</v>
      </c>
    </row>
    <row r="552" spans="1:7" x14ac:dyDescent="0.25">
      <c r="A552" t="s">
        <v>548</v>
      </c>
      <c r="B552" t="str">
        <f>IFERROR(INDEX('[1]Pokemon Stats'!$D$2:$D$781,MATCH($A552,'[1]Pokemon Stats'!$B$2:$B$781,0),0),"")</f>
        <v>Psychic</v>
      </c>
      <c r="C552" t="str">
        <f>IFERROR(INDEX('[1]Pokemon Stats'!$E$2:$E$781,MATCH($A552,'[1]Pokemon Stats'!$B$2:$B$781,0),0),"")</f>
        <v>Flying</v>
      </c>
      <c r="D552">
        <v>98</v>
      </c>
      <c r="E552">
        <v>112</v>
      </c>
      <c r="F552">
        <v>128</v>
      </c>
      <c r="G552">
        <v>951</v>
      </c>
    </row>
    <row r="553" spans="1:7" x14ac:dyDescent="0.25">
      <c r="A553" t="s">
        <v>549</v>
      </c>
      <c r="B553" t="str">
        <f>IFERROR(INDEX('[1]Pokemon Stats'!$D$2:$D$781,MATCH($A553,'[1]Pokemon Stats'!$B$2:$B$781,0),0),"")</f>
        <v>Psychic</v>
      </c>
      <c r="C553" t="str">
        <f>IFERROR(INDEX('[1]Pokemon Stats'!$E$2:$E$781,MATCH($A553,'[1]Pokemon Stats'!$B$2:$B$781,0),0),"")</f>
        <v>Flying</v>
      </c>
      <c r="D553">
        <v>137</v>
      </c>
      <c r="E553">
        <v>153</v>
      </c>
      <c r="F553">
        <v>155</v>
      </c>
      <c r="G553">
        <v>1604</v>
      </c>
    </row>
    <row r="554" spans="1:7" x14ac:dyDescent="0.25">
      <c r="A554" t="s">
        <v>550</v>
      </c>
      <c r="B554" t="str">
        <f>IFERROR(INDEX('[1]Pokemon Stats'!$D$2:$D$781,MATCH($A554,'[1]Pokemon Stats'!$B$2:$B$781,0),0),"")</f>
        <v>Psychic</v>
      </c>
      <c r="C554" t="str">
        <f>IFERROR(INDEX('[1]Pokemon Stats'!$E$2:$E$781,MATCH($A554,'[1]Pokemon Stats'!$B$2:$B$781,0),0),"")</f>
        <v>Flying</v>
      </c>
      <c r="D554">
        <v>176</v>
      </c>
      <c r="E554">
        <v>205</v>
      </c>
      <c r="F554">
        <v>172</v>
      </c>
      <c r="G554">
        <v>2419</v>
      </c>
    </row>
    <row r="555" spans="1:7" x14ac:dyDescent="0.25">
      <c r="A555" t="s">
        <v>551</v>
      </c>
      <c r="B555" t="str">
        <f>IFERROR(INDEX('[1]Pokemon Stats'!$D$2:$D$781,MATCH($A555,'[1]Pokemon Stats'!$B$2:$B$781,0),0),"")</f>
        <v>Psychic</v>
      </c>
      <c r="C555" t="str">
        <f>IFERROR(INDEX('[1]Pokemon Stats'!$E$2:$E$781,MATCH($A555,'[1]Pokemon Stats'!$B$2:$B$781,0),0),"")</f>
        <v>Flying</v>
      </c>
      <c r="D555">
        <v>170</v>
      </c>
      <c r="E555">
        <v>83</v>
      </c>
      <c r="F555">
        <v>128</v>
      </c>
      <c r="G555">
        <v>1367</v>
      </c>
    </row>
    <row r="556" spans="1:7" x14ac:dyDescent="0.25">
      <c r="A556" t="s">
        <v>552</v>
      </c>
      <c r="B556" t="str">
        <f>IFERROR(INDEX('[1]Pokemon Stats'!$D$2:$D$781,MATCH($A556,'[1]Pokemon Stats'!$B$2:$B$781,0),0),"")</f>
        <v>Psychic</v>
      </c>
      <c r="C556" t="str">
        <f>IFERROR(INDEX('[1]Pokemon Stats'!$E$2:$E$781,MATCH($A556,'[1]Pokemon Stats'!$B$2:$B$781,0),0),"")</f>
        <v>Flying</v>
      </c>
      <c r="D556">
        <v>208</v>
      </c>
      <c r="E556">
        <v>103</v>
      </c>
      <c r="F556">
        <v>163</v>
      </c>
      <c r="G556">
        <v>2018</v>
      </c>
    </row>
    <row r="557" spans="1:7" x14ac:dyDescent="0.25">
      <c r="A557" t="s">
        <v>553</v>
      </c>
      <c r="B557" t="str">
        <f>IFERROR(INDEX('[1]Pokemon Stats'!$D$2:$D$781,MATCH($A557,'[1]Pokemon Stats'!$B$2:$B$781,0),0),"")</f>
        <v>Psychic</v>
      </c>
      <c r="C557" t="str">
        <f>IFERROR(INDEX('[1]Pokemon Stats'!$E$2:$E$781,MATCH($A557,'[1]Pokemon Stats'!$B$2:$B$781,0),0),"")</f>
        <v>Flying</v>
      </c>
      <c r="D557">
        <v>214</v>
      </c>
      <c r="E557">
        <v>148</v>
      </c>
      <c r="F557">
        <v>242</v>
      </c>
      <c r="G557">
        <v>2927</v>
      </c>
    </row>
    <row r="558" spans="1:7" x14ac:dyDescent="0.25">
      <c r="A558" t="s">
        <v>554</v>
      </c>
      <c r="B558" t="str">
        <f>IFERROR(INDEX('[1]Pokemon Stats'!$D$2:$D$781,MATCH($A558,'[1]Pokemon Stats'!$B$2:$B$781,0),0),"")</f>
        <v>Water</v>
      </c>
      <c r="C558" t="str">
        <f>IFERROR(INDEX('[1]Pokemon Stats'!$E$2:$E$781,MATCH($A558,'[1]Pokemon Stats'!$B$2:$B$781,0),0),"")</f>
        <v>Flying</v>
      </c>
      <c r="D558">
        <v>84</v>
      </c>
      <c r="E558">
        <v>96</v>
      </c>
      <c r="F558">
        <v>158</v>
      </c>
      <c r="G558">
        <v>856</v>
      </c>
    </row>
    <row r="559" spans="1:7" x14ac:dyDescent="0.25">
      <c r="A559" t="s">
        <v>555</v>
      </c>
      <c r="B559" t="str">
        <f>IFERROR(INDEX('[1]Pokemon Stats'!$D$2:$D$781,MATCH($A559,'[1]Pokemon Stats'!$B$2:$B$781,0),0),"")</f>
        <v>Water</v>
      </c>
      <c r="C559" t="str">
        <f>IFERROR(INDEX('[1]Pokemon Stats'!$E$2:$E$781,MATCH($A559,'[1]Pokemon Stats'!$B$2:$B$781,0),0),"")</f>
        <v>Flying</v>
      </c>
      <c r="D559">
        <v>182</v>
      </c>
      <c r="E559">
        <v>132</v>
      </c>
      <c r="F559">
        <v>181</v>
      </c>
      <c r="G559">
        <v>2088</v>
      </c>
    </row>
    <row r="560" spans="1:7" x14ac:dyDescent="0.25">
      <c r="A560" t="s">
        <v>556</v>
      </c>
      <c r="B560" t="str">
        <f>IFERROR(INDEX('[1]Pokemon Stats'!$D$2:$D$781,MATCH($A560,'[1]Pokemon Stats'!$B$2:$B$781,0),0),"")</f>
        <v>Ice</v>
      </c>
      <c r="C560" t="str">
        <f>IFERROR(INDEX('[1]Pokemon Stats'!$E$2:$E$781,MATCH($A560,'[1]Pokemon Stats'!$B$2:$B$781,0),0),"")</f>
        <v>Flying</v>
      </c>
      <c r="D560">
        <v>118</v>
      </c>
      <c r="E560">
        <v>106</v>
      </c>
      <c r="F560">
        <v>113</v>
      </c>
      <c r="G560">
        <v>1033</v>
      </c>
    </row>
    <row r="561" spans="1:7" x14ac:dyDescent="0.25">
      <c r="A561" t="s">
        <v>557</v>
      </c>
      <c r="B561" t="str">
        <f>IFERROR(INDEX('[1]Pokemon Stats'!$D$2:$D$781,MATCH($A561,'[1]Pokemon Stats'!$B$2:$B$781,0),0),"")</f>
        <v>Ice</v>
      </c>
      <c r="C561" t="str">
        <f>IFERROR(INDEX('[1]Pokemon Stats'!$E$2:$E$781,MATCH($A561,'[1]Pokemon Stats'!$B$2:$B$781,0),0),"")</f>
        <v>Flying</v>
      </c>
      <c r="D561">
        <v>151</v>
      </c>
      <c r="E561">
        <v>138</v>
      </c>
      <c r="F561">
        <v>139</v>
      </c>
      <c r="G561">
        <v>1591</v>
      </c>
    </row>
    <row r="562" spans="1:7" x14ac:dyDescent="0.25">
      <c r="A562" t="s">
        <v>558</v>
      </c>
      <c r="B562" t="str">
        <f>IFERROR(INDEX('[1]Pokemon Stats'!$D$2:$D$781,MATCH($A562,'[1]Pokemon Stats'!$B$2:$B$781,0),0),"")</f>
        <v>Ice</v>
      </c>
      <c r="C562" t="str">
        <f>IFERROR(INDEX('[1]Pokemon Stats'!$E$2:$E$781,MATCH($A562,'[1]Pokemon Stats'!$B$2:$B$781,0),0),"")</f>
        <v>Flying</v>
      </c>
      <c r="D562">
        <v>218</v>
      </c>
      <c r="E562">
        <v>184</v>
      </c>
      <c r="F562">
        <v>174</v>
      </c>
      <c r="G562">
        <v>2822</v>
      </c>
    </row>
    <row r="563" spans="1:7" x14ac:dyDescent="0.25">
      <c r="A563" t="s">
        <v>559</v>
      </c>
      <c r="B563" t="str">
        <f>IFERROR(INDEX('[1]Pokemon Stats'!$D$2:$D$781,MATCH($A563,'[1]Pokemon Stats'!$B$2:$B$781,0),0),"")</f>
        <v>Normal</v>
      </c>
      <c r="C563" t="str">
        <f>IFERROR(INDEX('[1]Pokemon Stats'!$E$2:$E$781,MATCH($A563,'[1]Pokemon Stats'!$B$2:$B$781,0),0),"")</f>
        <v>Grass</v>
      </c>
      <c r="D563">
        <v>115</v>
      </c>
      <c r="E563">
        <v>100</v>
      </c>
      <c r="F563">
        <v>155</v>
      </c>
      <c r="G563">
        <v>1135</v>
      </c>
    </row>
    <row r="564" spans="1:7" x14ac:dyDescent="0.25">
      <c r="A564" t="s">
        <v>560</v>
      </c>
      <c r="B564" t="str">
        <f>IFERROR(INDEX('[1]Pokemon Stats'!$D$2:$D$781,MATCH($A564,'[1]Pokemon Stats'!$B$2:$B$781,0),0),"")</f>
        <v>Normal</v>
      </c>
      <c r="C564" t="str">
        <f>IFERROR(INDEX('[1]Pokemon Stats'!$E$2:$E$781,MATCH($A564,'[1]Pokemon Stats'!$B$2:$B$781,0),0),"")</f>
        <v>Grass</v>
      </c>
      <c r="D564">
        <v>198</v>
      </c>
      <c r="E564">
        <v>146</v>
      </c>
      <c r="F564">
        <v>190</v>
      </c>
      <c r="G564">
        <v>2416</v>
      </c>
    </row>
    <row r="565" spans="1:7" x14ac:dyDescent="0.25">
      <c r="A565" t="s">
        <v>561</v>
      </c>
      <c r="B565" t="str">
        <f>IFERROR(INDEX('[1]Pokemon Stats'!$D$2:$D$781,MATCH($A565,'[1]Pokemon Stats'!$B$2:$B$781,0),0),"")</f>
        <v>Electric</v>
      </c>
      <c r="C565" t="str">
        <f>IFERROR(INDEX('[1]Pokemon Stats'!$E$2:$E$781,MATCH($A565,'[1]Pokemon Stats'!$B$2:$B$781,0),0),"")</f>
        <v>Flying</v>
      </c>
      <c r="D565">
        <v>158</v>
      </c>
      <c r="E565">
        <v>127</v>
      </c>
      <c r="F565">
        <v>146</v>
      </c>
      <c r="G565">
        <v>1633</v>
      </c>
    </row>
    <row r="566" spans="1:7" x14ac:dyDescent="0.25">
      <c r="A566" t="s">
        <v>562</v>
      </c>
      <c r="B566" t="str">
        <f>IFERROR(INDEX('[1]Pokemon Stats'!$D$2:$D$781,MATCH($A566,'[1]Pokemon Stats'!$B$2:$B$781,0),0),"")</f>
        <v>Bug</v>
      </c>
      <c r="C566" t="str">
        <f>IFERROR(INDEX('[1]Pokemon Stats'!$E$2:$E$781,MATCH($A566,'[1]Pokemon Stats'!$B$2:$B$781,0),0),"")</f>
        <v>Flying</v>
      </c>
      <c r="D566">
        <v>137</v>
      </c>
      <c r="E566">
        <v>87</v>
      </c>
      <c r="F566">
        <v>137</v>
      </c>
      <c r="G566">
        <v>1182</v>
      </c>
    </row>
    <row r="567" spans="1:7" x14ac:dyDescent="0.25">
      <c r="A567" t="s">
        <v>563</v>
      </c>
      <c r="B567" t="str">
        <f>IFERROR(INDEX('[1]Pokemon Stats'!$D$2:$D$781,MATCH($A567,'[1]Pokemon Stats'!$B$2:$B$781,0),0),"")</f>
        <v>Bug</v>
      </c>
      <c r="C567" t="str">
        <f>IFERROR(INDEX('[1]Pokemon Stats'!$E$2:$E$781,MATCH($A567,'[1]Pokemon Stats'!$B$2:$B$781,0),0),"")</f>
        <v>Steel</v>
      </c>
      <c r="D567">
        <v>223</v>
      </c>
      <c r="E567">
        <v>187</v>
      </c>
      <c r="F567">
        <v>172</v>
      </c>
      <c r="G567">
        <v>2889</v>
      </c>
    </row>
    <row r="568" spans="1:7" x14ac:dyDescent="0.25">
      <c r="A568" t="s">
        <v>564</v>
      </c>
      <c r="B568" t="str">
        <f>IFERROR(INDEX('[1]Pokemon Stats'!$D$2:$D$781,MATCH($A568,'[1]Pokemon Stats'!$B$2:$B$781,0),0),"")</f>
        <v>Grass</v>
      </c>
      <c r="C568" t="str">
        <f>IFERROR(INDEX('[1]Pokemon Stats'!$E$2:$E$781,MATCH($A568,'[1]Pokemon Stats'!$B$2:$B$781,0),0),"")</f>
        <v>Poison</v>
      </c>
      <c r="D568">
        <v>97</v>
      </c>
      <c r="E568">
        <v>91</v>
      </c>
      <c r="F568">
        <v>170</v>
      </c>
      <c r="G568">
        <v>979</v>
      </c>
    </row>
    <row r="569" spans="1:7" x14ac:dyDescent="0.25">
      <c r="A569" t="s">
        <v>565</v>
      </c>
      <c r="B569" t="str">
        <f>IFERROR(INDEX('[1]Pokemon Stats'!$D$2:$D$781,MATCH($A569,'[1]Pokemon Stats'!$B$2:$B$781,0),0),"")</f>
        <v>Grass</v>
      </c>
      <c r="C569" t="str">
        <f>IFERROR(INDEX('[1]Pokemon Stats'!$E$2:$E$781,MATCH($A569,'[1]Pokemon Stats'!$B$2:$B$781,0),0),"")</f>
        <v>Poison</v>
      </c>
      <c r="D569">
        <v>155</v>
      </c>
      <c r="E569">
        <v>139</v>
      </c>
      <c r="F569">
        <v>249</v>
      </c>
      <c r="G569">
        <v>2140</v>
      </c>
    </row>
    <row r="570" spans="1:7" x14ac:dyDescent="0.25">
      <c r="A570" t="s">
        <v>566</v>
      </c>
      <c r="B570" t="str">
        <f>IFERROR(INDEX('[1]Pokemon Stats'!$D$2:$D$781,MATCH($A570,'[1]Pokemon Stats'!$B$2:$B$781,0),0),"")</f>
        <v>Water</v>
      </c>
      <c r="C570" t="str">
        <f>IFERROR(INDEX('[1]Pokemon Stats'!$E$2:$E$781,MATCH($A570,'[1]Pokemon Stats'!$B$2:$B$781,0),0),"")</f>
        <v>Ghost</v>
      </c>
      <c r="D570">
        <v>115</v>
      </c>
      <c r="E570">
        <v>134</v>
      </c>
      <c r="F570">
        <v>146</v>
      </c>
      <c r="G570">
        <v>1257</v>
      </c>
    </row>
    <row r="571" spans="1:7" x14ac:dyDescent="0.25">
      <c r="A571" t="s">
        <v>567</v>
      </c>
      <c r="B571" t="str">
        <f>IFERROR(INDEX('[1]Pokemon Stats'!$D$2:$D$781,MATCH($A571,'[1]Pokemon Stats'!$B$2:$B$781,0),0),"")</f>
        <v>Water</v>
      </c>
      <c r="C571" t="str">
        <f>IFERROR(INDEX('[1]Pokemon Stats'!$E$2:$E$781,MATCH($A571,'[1]Pokemon Stats'!$B$2:$B$781,0),0),"")</f>
        <v>Ghost</v>
      </c>
      <c r="D571">
        <v>159</v>
      </c>
      <c r="E571">
        <v>178</v>
      </c>
      <c r="F571">
        <v>225</v>
      </c>
      <c r="G571">
        <v>2338</v>
      </c>
    </row>
    <row r="572" spans="1:7" x14ac:dyDescent="0.25">
      <c r="A572" t="s">
        <v>568</v>
      </c>
      <c r="B572" t="str">
        <f>IFERROR(INDEX('[1]Pokemon Stats'!$D$2:$D$781,MATCH($A572,'[1]Pokemon Stats'!$B$2:$B$781,0),0),"")</f>
        <v>Water</v>
      </c>
      <c r="C572" t="str">
        <f>IFERROR(INDEX('[1]Pokemon Stats'!$E$2:$E$781,MATCH($A572,'[1]Pokemon Stats'!$B$2:$B$781,0),0),"")</f>
        <v>Ghost</v>
      </c>
      <c r="D572">
        <v>138</v>
      </c>
      <c r="E572">
        <v>131</v>
      </c>
      <c r="F572">
        <v>338</v>
      </c>
      <c r="G572">
        <v>2169</v>
      </c>
    </row>
    <row r="573" spans="1:7" x14ac:dyDescent="0.25">
      <c r="A573" t="s">
        <v>569</v>
      </c>
      <c r="B573" t="str">
        <f>IFERROR(INDEX('[1]Pokemon Stats'!$D$2:$D$781,MATCH($A573,'[1]Pokemon Stats'!$B$2:$B$781,0),0),"")</f>
        <v>Bug</v>
      </c>
      <c r="C573" t="str">
        <f>IFERROR(INDEX('[1]Pokemon Stats'!$E$2:$E$781,MATCH($A573,'[1]Pokemon Stats'!$B$2:$B$781,0),0),"")</f>
        <v>Electric</v>
      </c>
      <c r="D573">
        <v>110</v>
      </c>
      <c r="E573">
        <v>98</v>
      </c>
      <c r="F573">
        <v>137</v>
      </c>
      <c r="G573">
        <v>1023</v>
      </c>
    </row>
    <row r="574" spans="1:7" x14ac:dyDescent="0.25">
      <c r="A574" t="s">
        <v>570</v>
      </c>
      <c r="B574" t="str">
        <f>IFERROR(INDEX('[1]Pokemon Stats'!$D$2:$D$781,MATCH($A574,'[1]Pokemon Stats'!$B$2:$B$781,0),0),"")</f>
        <v>Bug</v>
      </c>
      <c r="C574" t="str">
        <f>IFERROR(INDEX('[1]Pokemon Stats'!$E$2:$E$781,MATCH($A574,'[1]Pokemon Stats'!$B$2:$B$781,0),0),"")</f>
        <v>Electric</v>
      </c>
      <c r="D574">
        <v>201</v>
      </c>
      <c r="E574">
        <v>128</v>
      </c>
      <c r="F574">
        <v>172</v>
      </c>
      <c r="G574">
        <v>2206</v>
      </c>
    </row>
    <row r="575" spans="1:7" x14ac:dyDescent="0.25">
      <c r="A575" t="s">
        <v>571</v>
      </c>
      <c r="B575" t="str">
        <f>IFERROR(INDEX('[1]Pokemon Stats'!$D$2:$D$781,MATCH($A575,'[1]Pokemon Stats'!$B$2:$B$781,0),0),"")</f>
        <v>Grass</v>
      </c>
      <c r="C575" t="str">
        <f>IFERROR(INDEX('[1]Pokemon Stats'!$E$2:$E$781,MATCH($A575,'[1]Pokemon Stats'!$B$2:$B$781,0),0),"")</f>
        <v>Steel</v>
      </c>
      <c r="D575">
        <v>82</v>
      </c>
      <c r="E575">
        <v>155</v>
      </c>
      <c r="F575">
        <v>127</v>
      </c>
      <c r="G575">
        <v>941</v>
      </c>
    </row>
    <row r="576" spans="1:7" x14ac:dyDescent="0.25">
      <c r="A576" t="s">
        <v>572</v>
      </c>
      <c r="B576" t="str">
        <f>IFERROR(INDEX('[1]Pokemon Stats'!$D$2:$D$781,MATCH($A576,'[1]Pokemon Stats'!$B$2:$B$781,0),0),"")</f>
        <v>Grass</v>
      </c>
      <c r="C576" t="str">
        <f>IFERROR(INDEX('[1]Pokemon Stats'!$E$2:$E$781,MATCH($A576,'[1]Pokemon Stats'!$B$2:$B$781,0),0),"")</f>
        <v>Steel</v>
      </c>
      <c r="D576">
        <v>158</v>
      </c>
      <c r="E576">
        <v>223</v>
      </c>
      <c r="F576">
        <v>179</v>
      </c>
      <c r="G576">
        <v>2321</v>
      </c>
    </row>
    <row r="577" spans="1:7" x14ac:dyDescent="0.25">
      <c r="A577" t="s">
        <v>573</v>
      </c>
      <c r="B577" t="str">
        <f>IFERROR(INDEX('[1]Pokemon Stats'!$D$2:$D$781,MATCH($A577,'[1]Pokemon Stats'!$B$2:$B$781,0),0),"")</f>
        <v>Steel</v>
      </c>
      <c r="C577" t="str">
        <f>IFERROR(INDEX('[1]Pokemon Stats'!$E$2:$E$781,MATCH($A577,'[1]Pokemon Stats'!$B$2:$B$781,0),0),"")</f>
        <v>Steel</v>
      </c>
      <c r="D577">
        <v>98</v>
      </c>
      <c r="E577">
        <v>121</v>
      </c>
      <c r="F577">
        <v>120</v>
      </c>
      <c r="G577">
        <v>956</v>
      </c>
    </row>
    <row r="578" spans="1:7" x14ac:dyDescent="0.25">
      <c r="A578" t="s">
        <v>574</v>
      </c>
      <c r="B578" t="str">
        <f>IFERROR(INDEX('[1]Pokemon Stats'!$D$2:$D$781,MATCH($A578,'[1]Pokemon Stats'!$B$2:$B$781,0),0),"")</f>
        <v>Steel</v>
      </c>
      <c r="C578" t="str">
        <f>IFERROR(INDEX('[1]Pokemon Stats'!$E$2:$E$781,MATCH($A578,'[1]Pokemon Stats'!$B$2:$B$781,0),0),"")</f>
        <v>Steel</v>
      </c>
      <c r="D578">
        <v>150</v>
      </c>
      <c r="E578">
        <v>174</v>
      </c>
      <c r="F578">
        <v>155</v>
      </c>
      <c r="G578">
        <v>1847</v>
      </c>
    </row>
    <row r="579" spans="1:7" x14ac:dyDescent="0.25">
      <c r="A579" t="s">
        <v>575</v>
      </c>
      <c r="B579" t="str">
        <f>IFERROR(INDEX('[1]Pokemon Stats'!$D$2:$D$781,MATCH($A579,'[1]Pokemon Stats'!$B$2:$B$781,0),0),"")</f>
        <v>Steel</v>
      </c>
      <c r="C579" t="str">
        <f>IFERROR(INDEX('[1]Pokemon Stats'!$E$2:$E$781,MATCH($A579,'[1]Pokemon Stats'!$B$2:$B$781,0),0),"")</f>
        <v>Steel</v>
      </c>
      <c r="D579">
        <v>199</v>
      </c>
      <c r="E579">
        <v>214</v>
      </c>
      <c r="F579">
        <v>155</v>
      </c>
      <c r="G579">
        <v>2637</v>
      </c>
    </row>
    <row r="580" spans="1:7" x14ac:dyDescent="0.25">
      <c r="A580" t="s">
        <v>576</v>
      </c>
      <c r="B580" t="str">
        <f>IFERROR(INDEX('[1]Pokemon Stats'!$D$2:$D$781,MATCH($A580,'[1]Pokemon Stats'!$B$2:$B$781,0),0),"")</f>
        <v>Electric</v>
      </c>
      <c r="C580" t="str">
        <f>IFERROR(INDEX('[1]Pokemon Stats'!$E$2:$E$781,MATCH($A580,'[1]Pokemon Stats'!$B$2:$B$781,0),0),"")</f>
        <v>Steel</v>
      </c>
      <c r="D580">
        <v>105</v>
      </c>
      <c r="E580">
        <v>78</v>
      </c>
      <c r="F580">
        <v>111</v>
      </c>
      <c r="G580">
        <v>811</v>
      </c>
    </row>
    <row r="581" spans="1:7" x14ac:dyDescent="0.25">
      <c r="A581" t="s">
        <v>577</v>
      </c>
      <c r="B581" t="str">
        <f>IFERROR(INDEX('[1]Pokemon Stats'!$D$2:$D$781,MATCH($A581,'[1]Pokemon Stats'!$B$2:$B$781,0),0),"")</f>
        <v>Electric</v>
      </c>
      <c r="C581" t="str">
        <f>IFERROR(INDEX('[1]Pokemon Stats'!$E$2:$E$781,MATCH($A581,'[1]Pokemon Stats'!$B$2:$B$781,0),0),"")</f>
        <v>Steel</v>
      </c>
      <c r="D581">
        <v>156</v>
      </c>
      <c r="E581">
        <v>130</v>
      </c>
      <c r="F581">
        <v>163</v>
      </c>
      <c r="G581">
        <v>1715</v>
      </c>
    </row>
    <row r="582" spans="1:7" x14ac:dyDescent="0.25">
      <c r="A582" t="s">
        <v>578</v>
      </c>
      <c r="B582" t="str">
        <f>IFERROR(INDEX('[1]Pokemon Stats'!$D$2:$D$781,MATCH($A582,'[1]Pokemon Stats'!$B$2:$B$781,0),0),"")</f>
        <v>Electric</v>
      </c>
      <c r="C582" t="str">
        <f>IFERROR(INDEX('[1]Pokemon Stats'!$E$2:$E$781,MATCH($A582,'[1]Pokemon Stats'!$B$2:$B$781,0),0),"")</f>
        <v>Steel</v>
      </c>
      <c r="D582">
        <v>217</v>
      </c>
      <c r="E582">
        <v>152</v>
      </c>
      <c r="F582">
        <v>198</v>
      </c>
      <c r="G582">
        <v>2732</v>
      </c>
    </row>
    <row r="583" spans="1:7" x14ac:dyDescent="0.25">
      <c r="A583" t="s">
        <v>579</v>
      </c>
      <c r="B583" t="str">
        <f>IFERROR(INDEX('[1]Pokemon Stats'!$D$2:$D$781,MATCH($A583,'[1]Pokemon Stats'!$B$2:$B$781,0),0),"")</f>
        <v>Psychic</v>
      </c>
      <c r="C583" t="str">
        <f>IFERROR(INDEX('[1]Pokemon Stats'!$E$2:$E$781,MATCH($A583,'[1]Pokemon Stats'!$B$2:$B$781,0),0),"")</f>
        <v>Steel</v>
      </c>
      <c r="D583">
        <v>148</v>
      </c>
      <c r="E583">
        <v>100</v>
      </c>
      <c r="F583">
        <v>146</v>
      </c>
      <c r="G583">
        <v>1385</v>
      </c>
    </row>
    <row r="584" spans="1:7" x14ac:dyDescent="0.25">
      <c r="A584" t="s">
        <v>580</v>
      </c>
      <c r="B584" t="str">
        <f>IFERROR(INDEX('[1]Pokemon Stats'!$D$2:$D$781,MATCH($A584,'[1]Pokemon Stats'!$B$2:$B$781,0),0),"")</f>
        <v>Psychic</v>
      </c>
      <c r="C584" t="str">
        <f>IFERROR(INDEX('[1]Pokemon Stats'!$E$2:$E$781,MATCH($A584,'[1]Pokemon Stats'!$B$2:$B$781,0),0),"")</f>
        <v>Steel</v>
      </c>
      <c r="D584">
        <v>221</v>
      </c>
      <c r="E584">
        <v>163</v>
      </c>
      <c r="F584">
        <v>181</v>
      </c>
      <c r="G584">
        <v>2753</v>
      </c>
    </row>
    <row r="585" spans="1:7" x14ac:dyDescent="0.25">
      <c r="A585" t="s">
        <v>581</v>
      </c>
      <c r="B585" t="str">
        <f>IFERROR(INDEX('[1]Pokemon Stats'!$D$2:$D$781,MATCH($A585,'[1]Pokemon Stats'!$B$2:$B$781,0),0),"")</f>
        <v>Ghost</v>
      </c>
      <c r="C585" t="str">
        <f>IFERROR(INDEX('[1]Pokemon Stats'!$E$2:$E$781,MATCH($A585,'[1]Pokemon Stats'!$B$2:$B$781,0),0),"")</f>
        <v>Fire</v>
      </c>
      <c r="D585">
        <v>108</v>
      </c>
      <c r="E585">
        <v>98</v>
      </c>
      <c r="F585">
        <v>137</v>
      </c>
      <c r="G585">
        <v>1006</v>
      </c>
    </row>
    <row r="586" spans="1:7" x14ac:dyDescent="0.25">
      <c r="A586" t="s">
        <v>582</v>
      </c>
      <c r="B586" t="str">
        <f>IFERROR(INDEX('[1]Pokemon Stats'!$D$2:$D$781,MATCH($A586,'[1]Pokemon Stats'!$B$2:$B$781,0),0),"")</f>
        <v>Ghost</v>
      </c>
      <c r="C586" t="str">
        <f>IFERROR(INDEX('[1]Pokemon Stats'!$E$2:$E$781,MATCH($A586,'[1]Pokemon Stats'!$B$2:$B$781,0),0),"")</f>
        <v>Fire</v>
      </c>
      <c r="D586">
        <v>169</v>
      </c>
      <c r="E586">
        <v>115</v>
      </c>
      <c r="F586">
        <v>155</v>
      </c>
      <c r="G586">
        <v>1708</v>
      </c>
    </row>
    <row r="587" spans="1:7" x14ac:dyDescent="0.25">
      <c r="A587" t="s">
        <v>583</v>
      </c>
      <c r="B587" t="str">
        <f>IFERROR(INDEX('[1]Pokemon Stats'!$D$2:$D$781,MATCH($A587,'[1]Pokemon Stats'!$B$2:$B$781,0),0),"")</f>
        <v>Ghost</v>
      </c>
      <c r="C587" t="str">
        <f>IFERROR(INDEX('[1]Pokemon Stats'!$E$2:$E$781,MATCH($A587,'[1]Pokemon Stats'!$B$2:$B$781,0),0),"")</f>
        <v>Fire</v>
      </c>
      <c r="D587">
        <v>271</v>
      </c>
      <c r="E587">
        <v>182</v>
      </c>
      <c r="F587">
        <v>155</v>
      </c>
      <c r="G587">
        <v>3268</v>
      </c>
    </row>
    <row r="588" spans="1:7" x14ac:dyDescent="0.25">
      <c r="A588" t="s">
        <v>584</v>
      </c>
      <c r="B588" t="str">
        <f>IFERROR(INDEX('[1]Pokemon Stats'!$D$2:$D$781,MATCH($A588,'[1]Pokemon Stats'!$B$2:$B$781,0),0),"")</f>
        <v>Dragon</v>
      </c>
      <c r="C588" t="str">
        <f>IFERROR(INDEX('[1]Pokemon Stats'!$E$2:$E$781,MATCH($A588,'[1]Pokemon Stats'!$B$2:$B$781,0),0),"")</f>
        <v>Fire</v>
      </c>
      <c r="D588">
        <v>154</v>
      </c>
      <c r="E588">
        <v>101</v>
      </c>
      <c r="F588">
        <v>130</v>
      </c>
      <c r="G588">
        <v>1368</v>
      </c>
    </row>
    <row r="589" spans="1:7" x14ac:dyDescent="0.25">
      <c r="A589" t="s">
        <v>585</v>
      </c>
      <c r="B589" t="str">
        <f>IFERROR(INDEX('[1]Pokemon Stats'!$D$2:$D$781,MATCH($A589,'[1]Pokemon Stats'!$B$2:$B$781,0),0),"")</f>
        <v>Dragon</v>
      </c>
      <c r="C589" t="str">
        <f>IFERROR(INDEX('[1]Pokemon Stats'!$E$2:$E$781,MATCH($A589,'[1]Pokemon Stats'!$B$2:$B$781,0),0),"")</f>
        <v>Fire</v>
      </c>
      <c r="D589">
        <v>212</v>
      </c>
      <c r="E589">
        <v>123</v>
      </c>
      <c r="F589">
        <v>165</v>
      </c>
      <c r="G589">
        <v>2234</v>
      </c>
    </row>
    <row r="590" spans="1:7" x14ac:dyDescent="0.25">
      <c r="A590" t="s">
        <v>586</v>
      </c>
      <c r="B590" t="str">
        <f>IFERROR(INDEX('[1]Pokemon Stats'!$D$2:$D$781,MATCH($A590,'[1]Pokemon Stats'!$B$2:$B$781,0),0),"")</f>
        <v>Dragon</v>
      </c>
      <c r="C590" t="str">
        <f>IFERROR(INDEX('[1]Pokemon Stats'!$E$2:$E$781,MATCH($A590,'[1]Pokemon Stats'!$B$2:$B$781,0),0),"")</f>
        <v>Fire</v>
      </c>
      <c r="D590">
        <v>284</v>
      </c>
      <c r="E590">
        <v>172</v>
      </c>
      <c r="F590">
        <v>183</v>
      </c>
      <c r="G590">
        <v>3593</v>
      </c>
    </row>
    <row r="591" spans="1:7" x14ac:dyDescent="0.25">
      <c r="A591" t="s">
        <v>587</v>
      </c>
      <c r="B591" t="str">
        <f>IFERROR(INDEX('[1]Pokemon Stats'!$D$2:$D$781,MATCH($A591,'[1]Pokemon Stats'!$B$2:$B$781,0),0),"")</f>
        <v>Ice</v>
      </c>
      <c r="C591" t="str">
        <f>IFERROR(INDEX('[1]Pokemon Stats'!$E$2:$E$781,MATCH($A591,'[1]Pokemon Stats'!$B$2:$B$781,0),0),"")</f>
        <v>Fire</v>
      </c>
      <c r="D591">
        <v>128</v>
      </c>
      <c r="E591">
        <v>74</v>
      </c>
      <c r="F591">
        <v>146</v>
      </c>
      <c r="G591">
        <v>1069</v>
      </c>
    </row>
    <row r="592" spans="1:7" x14ac:dyDescent="0.25">
      <c r="A592" t="s">
        <v>588</v>
      </c>
      <c r="B592" t="str">
        <f>IFERROR(INDEX('[1]Pokemon Stats'!$D$2:$D$781,MATCH($A592,'[1]Pokemon Stats'!$B$2:$B$781,0),0),"")</f>
        <v>Ice</v>
      </c>
      <c r="C592" t="str">
        <f>IFERROR(INDEX('[1]Pokemon Stats'!$E$2:$E$781,MATCH($A592,'[1]Pokemon Stats'!$B$2:$B$781,0),0),"")</f>
        <v>Fire</v>
      </c>
      <c r="D592">
        <v>233</v>
      </c>
      <c r="E592">
        <v>152</v>
      </c>
      <c r="F592">
        <v>216</v>
      </c>
      <c r="G592">
        <v>3042</v>
      </c>
    </row>
    <row r="593" spans="1:7" x14ac:dyDescent="0.25">
      <c r="A593" t="s">
        <v>589</v>
      </c>
      <c r="B593" t="str">
        <f>IFERROR(INDEX('[1]Pokemon Stats'!$D$2:$D$781,MATCH($A593,'[1]Pokemon Stats'!$B$2:$B$781,0),0),"")</f>
        <v>Ice</v>
      </c>
      <c r="C593" t="str">
        <f>IFERROR(INDEX('[1]Pokemon Stats'!$E$2:$E$781,MATCH($A593,'[1]Pokemon Stats'!$B$2:$B$781,0),0),"")</f>
        <v>Fire</v>
      </c>
      <c r="D593">
        <v>190</v>
      </c>
      <c r="E593">
        <v>218</v>
      </c>
      <c r="F593">
        <v>190</v>
      </c>
      <c r="G593">
        <v>2798</v>
      </c>
    </row>
    <row r="594" spans="1:7" x14ac:dyDescent="0.25">
      <c r="A594" t="s">
        <v>590</v>
      </c>
      <c r="B594" t="str">
        <f>IFERROR(INDEX('[1]Pokemon Stats'!$D$2:$D$781,MATCH($A594,'[1]Pokemon Stats'!$B$2:$B$781,0),0),"")</f>
        <v>Bug</v>
      </c>
      <c r="C594" t="str">
        <f>IFERROR(INDEX('[1]Pokemon Stats'!$E$2:$E$781,MATCH($A594,'[1]Pokemon Stats'!$B$2:$B$781,0),0),"")</f>
        <v>Fire</v>
      </c>
      <c r="D594">
        <v>72</v>
      </c>
      <c r="E594">
        <v>140</v>
      </c>
      <c r="F594">
        <v>137</v>
      </c>
      <c r="G594">
        <v>834</v>
      </c>
    </row>
    <row r="595" spans="1:7" x14ac:dyDescent="0.25">
      <c r="A595" t="s">
        <v>591</v>
      </c>
      <c r="B595" t="str">
        <f>IFERROR(INDEX('[1]Pokemon Stats'!$D$2:$D$781,MATCH($A595,'[1]Pokemon Stats'!$B$2:$B$781,0),0),"")</f>
        <v>Bug</v>
      </c>
      <c r="C595" t="str">
        <f>IFERROR(INDEX('[1]Pokemon Stats'!$E$2:$E$781,MATCH($A595,'[1]Pokemon Stats'!$B$2:$B$781,0),0),"")</f>
        <v>Fire</v>
      </c>
      <c r="D595">
        <v>220</v>
      </c>
      <c r="E595">
        <v>120</v>
      </c>
      <c r="F595">
        <v>190</v>
      </c>
      <c r="G595">
        <v>2441</v>
      </c>
    </row>
    <row r="596" spans="1:7" x14ac:dyDescent="0.25">
      <c r="A596" t="s">
        <v>592</v>
      </c>
      <c r="B596" t="str">
        <f>IFERROR(INDEX('[1]Pokemon Stats'!$D$2:$D$781,MATCH($A596,'[1]Pokemon Stats'!$B$2:$B$781,0),0),"")</f>
        <v>Ground</v>
      </c>
      <c r="C596" t="str">
        <f>IFERROR(INDEX('[1]Pokemon Stats'!$E$2:$E$781,MATCH($A596,'[1]Pokemon Stats'!$B$2:$B$781,0),0),"")</f>
        <v>Electric</v>
      </c>
      <c r="D596">
        <v>144</v>
      </c>
      <c r="E596">
        <v>171</v>
      </c>
      <c r="F596">
        <v>240</v>
      </c>
      <c r="G596">
        <v>2162</v>
      </c>
    </row>
    <row r="597" spans="1:7" x14ac:dyDescent="0.25">
      <c r="A597" t="s">
        <v>593</v>
      </c>
      <c r="B597" t="str">
        <f>IFERROR(INDEX('[1]Pokemon Stats'!$D$2:$D$781,MATCH($A597,'[1]Pokemon Stats'!$B$2:$B$781,0),0),"")</f>
        <v>Fighting</v>
      </c>
      <c r="C597" t="str">
        <f>IFERROR(INDEX('[1]Pokemon Stats'!$E$2:$E$781,MATCH($A597,'[1]Pokemon Stats'!$B$2:$B$781,0),0),"")</f>
        <v>Steel</v>
      </c>
      <c r="D597">
        <v>160</v>
      </c>
      <c r="E597">
        <v>98</v>
      </c>
      <c r="F597">
        <v>128</v>
      </c>
      <c r="G597">
        <v>1389</v>
      </c>
    </row>
    <row r="598" spans="1:7" x14ac:dyDescent="0.25">
      <c r="A598" t="s">
        <v>594</v>
      </c>
      <c r="B598" t="str">
        <f>IFERROR(INDEX('[1]Pokemon Stats'!$D$2:$D$781,MATCH($A598,'[1]Pokemon Stats'!$B$2:$B$781,0),0),"")</f>
        <v>Fighting</v>
      </c>
      <c r="C598" t="str">
        <f>IFERROR(INDEX('[1]Pokemon Stats'!$E$2:$E$781,MATCH($A598,'[1]Pokemon Stats'!$B$2:$B$781,0),0),"")</f>
        <v>Steel</v>
      </c>
      <c r="D598">
        <v>258</v>
      </c>
      <c r="E598">
        <v>127</v>
      </c>
      <c r="F598">
        <v>163</v>
      </c>
      <c r="G598">
        <v>2710</v>
      </c>
    </row>
    <row r="599" spans="1:7" x14ac:dyDescent="0.25">
      <c r="A599" t="s">
        <v>595</v>
      </c>
      <c r="B599" t="str">
        <f>IFERROR(INDEX('[1]Pokemon Stats'!$D$2:$D$781,MATCH($A599,'[1]Pokemon Stats'!$B$2:$B$781,0),0),"")</f>
        <v>Ground</v>
      </c>
      <c r="C599" t="str">
        <f>IFERROR(INDEX('[1]Pokemon Stats'!$E$2:$E$781,MATCH($A599,'[1]Pokemon Stats'!$B$2:$B$781,0),0),"")</f>
        <v>Ghost</v>
      </c>
      <c r="D599">
        <v>127</v>
      </c>
      <c r="E599">
        <v>92</v>
      </c>
      <c r="F599">
        <v>153</v>
      </c>
      <c r="G599">
        <v>1189</v>
      </c>
    </row>
    <row r="600" spans="1:7" x14ac:dyDescent="0.25">
      <c r="A600" t="s">
        <v>596</v>
      </c>
      <c r="B600" t="str">
        <f>IFERROR(INDEX('[1]Pokemon Stats'!$D$2:$D$781,MATCH($A600,'[1]Pokemon Stats'!$B$2:$B$781,0),0),"")</f>
        <v>Ground</v>
      </c>
      <c r="C600" t="str">
        <f>IFERROR(INDEX('[1]Pokemon Stats'!$E$2:$E$781,MATCH($A600,'[1]Pokemon Stats'!$B$2:$B$781,0),0),"")</f>
        <v>Ghost</v>
      </c>
      <c r="D600">
        <v>222</v>
      </c>
      <c r="E600">
        <v>154</v>
      </c>
      <c r="F600">
        <v>205</v>
      </c>
      <c r="G600">
        <v>2854</v>
      </c>
    </row>
    <row r="601" spans="1:7" x14ac:dyDescent="0.25">
      <c r="A601" t="s">
        <v>597</v>
      </c>
      <c r="B601" t="str">
        <f>IFERROR(INDEX('[1]Pokemon Stats'!$D$2:$D$781,MATCH($A601,'[1]Pokemon Stats'!$B$2:$B$781,0),0),"")</f>
        <v>Dark</v>
      </c>
      <c r="C601" t="str">
        <f>IFERROR(INDEX('[1]Pokemon Stats'!$E$2:$E$781,MATCH($A601,'[1]Pokemon Stats'!$B$2:$B$781,0),0),"")</f>
        <v>Steel</v>
      </c>
      <c r="D601">
        <v>154</v>
      </c>
      <c r="E601">
        <v>114</v>
      </c>
      <c r="F601">
        <v>128</v>
      </c>
      <c r="G601">
        <v>1433</v>
      </c>
    </row>
    <row r="602" spans="1:7" x14ac:dyDescent="0.25">
      <c r="A602" t="s">
        <v>598</v>
      </c>
      <c r="B602" t="str">
        <f>IFERROR(INDEX('[1]Pokemon Stats'!$D$2:$D$781,MATCH($A602,'[1]Pokemon Stats'!$B$2:$B$781,0),0),"")</f>
        <v>Dark</v>
      </c>
      <c r="C602" t="str">
        <f>IFERROR(INDEX('[1]Pokemon Stats'!$E$2:$E$781,MATCH($A602,'[1]Pokemon Stats'!$B$2:$B$781,0),0),"")</f>
        <v>Steel</v>
      </c>
      <c r="D602">
        <v>232</v>
      </c>
      <c r="E602">
        <v>176</v>
      </c>
      <c r="F602">
        <v>163</v>
      </c>
      <c r="G602">
        <v>2844</v>
      </c>
    </row>
    <row r="603" spans="1:7" x14ac:dyDescent="0.25">
      <c r="A603" t="s">
        <v>599</v>
      </c>
      <c r="B603" t="str">
        <f>IFERROR(INDEX('[1]Pokemon Stats'!$D$2:$D$781,MATCH($A603,'[1]Pokemon Stats'!$B$2:$B$781,0),0),"")</f>
        <v>Normal</v>
      </c>
      <c r="C603" t="str">
        <f>IFERROR(INDEX('[1]Pokemon Stats'!$E$2:$E$781,MATCH($A603,'[1]Pokemon Stats'!$B$2:$B$781,0),0),"")</f>
        <v>Steel</v>
      </c>
      <c r="D603">
        <v>195</v>
      </c>
      <c r="E603">
        <v>182</v>
      </c>
      <c r="F603">
        <v>216</v>
      </c>
      <c r="G603">
        <v>2797</v>
      </c>
    </row>
    <row r="604" spans="1:7" x14ac:dyDescent="0.25">
      <c r="A604" t="s">
        <v>600</v>
      </c>
      <c r="B604" t="str">
        <f>IFERROR(INDEX('[1]Pokemon Stats'!$D$2:$D$781,MATCH($A604,'[1]Pokemon Stats'!$B$2:$B$781,0),0),"")</f>
        <v>Normal</v>
      </c>
      <c r="C604" t="str">
        <f>IFERROR(INDEX('[1]Pokemon Stats'!$E$2:$E$781,MATCH($A604,'[1]Pokemon Stats'!$B$2:$B$781,0),0),"")</f>
        <v>Flying</v>
      </c>
      <c r="D604">
        <v>150</v>
      </c>
      <c r="E604">
        <v>97</v>
      </c>
      <c r="F604">
        <v>172</v>
      </c>
      <c r="G604">
        <v>1491</v>
      </c>
    </row>
    <row r="605" spans="1:7" x14ac:dyDescent="0.25">
      <c r="A605" t="s">
        <v>601</v>
      </c>
      <c r="B605" t="str">
        <f>IFERROR(INDEX('[1]Pokemon Stats'!$D$2:$D$781,MATCH($A605,'[1]Pokemon Stats'!$B$2:$B$781,0),0),"")</f>
        <v>Normal</v>
      </c>
      <c r="C605" t="str">
        <f>IFERROR(INDEX('[1]Pokemon Stats'!$E$2:$E$781,MATCH($A605,'[1]Pokemon Stats'!$B$2:$B$781,0),0),"")</f>
        <v>Flying</v>
      </c>
      <c r="D605">
        <v>232</v>
      </c>
      <c r="E605">
        <v>152</v>
      </c>
      <c r="F605">
        <v>225</v>
      </c>
      <c r="G605">
        <v>3088</v>
      </c>
    </row>
    <row r="606" spans="1:7" x14ac:dyDescent="0.25">
      <c r="A606" t="s">
        <v>602</v>
      </c>
      <c r="B606" t="str">
        <f>IFERROR(INDEX('[1]Pokemon Stats'!$D$2:$D$781,MATCH($A606,'[1]Pokemon Stats'!$B$2:$B$781,0),0),"")</f>
        <v>Dark</v>
      </c>
      <c r="C606" t="str">
        <f>IFERROR(INDEX('[1]Pokemon Stats'!$E$2:$E$781,MATCH($A606,'[1]Pokemon Stats'!$B$2:$B$781,0),0),"")</f>
        <v>Flying</v>
      </c>
      <c r="D606">
        <v>105</v>
      </c>
      <c r="E606">
        <v>139</v>
      </c>
      <c r="F606">
        <v>172</v>
      </c>
      <c r="G606">
        <v>1271</v>
      </c>
    </row>
    <row r="607" spans="1:7" x14ac:dyDescent="0.25">
      <c r="A607" t="s">
        <v>603</v>
      </c>
      <c r="B607" t="str">
        <f>IFERROR(INDEX('[1]Pokemon Stats'!$D$2:$D$781,MATCH($A607,'[1]Pokemon Stats'!$B$2:$B$781,0),0),"")</f>
        <v>Dark</v>
      </c>
      <c r="C607" t="str">
        <f>IFERROR(INDEX('[1]Pokemon Stats'!$E$2:$E$781,MATCH($A607,'[1]Pokemon Stats'!$B$2:$B$781,0),0),"")</f>
        <v>Flying</v>
      </c>
      <c r="D607">
        <v>129</v>
      </c>
      <c r="E607">
        <v>205</v>
      </c>
      <c r="F607">
        <v>242</v>
      </c>
      <c r="G607">
        <v>2138</v>
      </c>
    </row>
    <row r="608" spans="1:7" x14ac:dyDescent="0.25">
      <c r="A608" t="s">
        <v>604</v>
      </c>
      <c r="B608" t="str">
        <f>IFERROR(INDEX('[1]Pokemon Stats'!$D$2:$D$781,MATCH($A608,'[1]Pokemon Stats'!$B$2:$B$781,0),0),"")</f>
        <v>Fire</v>
      </c>
      <c r="C608" t="str">
        <f>IFERROR(INDEX('[1]Pokemon Stats'!$E$2:$E$781,MATCH($A608,'[1]Pokemon Stats'!$B$2:$B$781,0),0),"")</f>
        <v>Flying</v>
      </c>
      <c r="D608">
        <v>204</v>
      </c>
      <c r="E608">
        <v>129</v>
      </c>
      <c r="F608">
        <v>198</v>
      </c>
      <c r="G608">
        <v>2395</v>
      </c>
    </row>
    <row r="609" spans="1:7" x14ac:dyDescent="0.25">
      <c r="A609" t="s">
        <v>605</v>
      </c>
      <c r="B609" t="str">
        <f>IFERROR(INDEX('[1]Pokemon Stats'!$D$2:$D$781,MATCH($A609,'[1]Pokemon Stats'!$B$2:$B$781,0),0),"")</f>
        <v>Bug</v>
      </c>
      <c r="C609" t="str">
        <f>IFERROR(INDEX('[1]Pokemon Stats'!$E$2:$E$781,MATCH($A609,'[1]Pokemon Stats'!$B$2:$B$781,0),0),"")</f>
        <v>Steel</v>
      </c>
      <c r="D609">
        <v>217</v>
      </c>
      <c r="E609">
        <v>188</v>
      </c>
      <c r="F609">
        <v>151</v>
      </c>
      <c r="G609">
        <v>2659</v>
      </c>
    </row>
    <row r="610" spans="1:7" x14ac:dyDescent="0.25">
      <c r="A610" t="s">
        <v>606</v>
      </c>
      <c r="B610" t="str">
        <f>IFERROR(INDEX('[1]Pokemon Stats'!$D$2:$D$781,MATCH($A610,'[1]Pokemon Stats'!$B$2:$B$781,0),0),"")</f>
        <v>Dark</v>
      </c>
      <c r="C610" t="str">
        <f>IFERROR(INDEX('[1]Pokemon Stats'!$E$2:$E$781,MATCH($A610,'[1]Pokemon Stats'!$B$2:$B$781,0),0),"")</f>
        <v>Dragon</v>
      </c>
      <c r="D610">
        <v>116</v>
      </c>
      <c r="E610">
        <v>93</v>
      </c>
      <c r="F610">
        <v>141</v>
      </c>
      <c r="G610">
        <v>1062</v>
      </c>
    </row>
    <row r="611" spans="1:7" x14ac:dyDescent="0.25">
      <c r="A611" t="s">
        <v>607</v>
      </c>
      <c r="B611" t="str">
        <f>IFERROR(INDEX('[1]Pokemon Stats'!$D$2:$D$781,MATCH($A611,'[1]Pokemon Stats'!$B$2:$B$781,0),0),"")</f>
        <v>Dark</v>
      </c>
      <c r="C611" t="str">
        <f>IFERROR(INDEX('[1]Pokemon Stats'!$E$2:$E$781,MATCH($A611,'[1]Pokemon Stats'!$B$2:$B$781,0),0),"")</f>
        <v>Dragon</v>
      </c>
      <c r="D611">
        <v>159</v>
      </c>
      <c r="E611">
        <v>135</v>
      </c>
      <c r="F611">
        <v>176</v>
      </c>
      <c r="G611">
        <v>1839</v>
      </c>
    </row>
    <row r="612" spans="1:7" x14ac:dyDescent="0.25">
      <c r="A612" t="s">
        <v>608</v>
      </c>
      <c r="B612" t="str">
        <f>IFERROR(INDEX('[1]Pokemon Stats'!$D$2:$D$781,MATCH($A612,'[1]Pokemon Stats'!$B$2:$B$781,0),0),"")</f>
        <v>Dark</v>
      </c>
      <c r="C612" t="str">
        <f>IFERROR(INDEX('[1]Pokemon Stats'!$E$2:$E$781,MATCH($A612,'[1]Pokemon Stats'!$B$2:$B$781,0),0),"")</f>
        <v>Dragon</v>
      </c>
      <c r="D612">
        <v>256</v>
      </c>
      <c r="E612">
        <v>188</v>
      </c>
      <c r="F612">
        <v>211</v>
      </c>
      <c r="G612">
        <v>3625</v>
      </c>
    </row>
    <row r="613" spans="1:7" x14ac:dyDescent="0.25">
      <c r="A613" t="s">
        <v>609</v>
      </c>
      <c r="B613" t="str">
        <f>IFERROR(INDEX('[1]Pokemon Stats'!$D$2:$D$781,MATCH($A613,'[1]Pokemon Stats'!$B$2:$B$781,0),0),"")</f>
        <v>Steel</v>
      </c>
      <c r="C613" t="str">
        <f>IFERROR(INDEX('[1]Pokemon Stats'!$E$2:$E$781,MATCH($A613,'[1]Pokemon Stats'!$B$2:$B$781,0),0),"")</f>
        <v>Fighting</v>
      </c>
      <c r="D613">
        <v>192</v>
      </c>
      <c r="E613">
        <v>229</v>
      </c>
      <c r="F613">
        <v>209</v>
      </c>
      <c r="G613">
        <v>3022</v>
      </c>
    </row>
    <row r="614" spans="1:7" x14ac:dyDescent="0.25">
      <c r="A614" t="s">
        <v>610</v>
      </c>
      <c r="B614" t="str">
        <f>IFERROR(INDEX('[1]Pokemon Stats'!$D$2:$D$781,MATCH($A614,'[1]Pokemon Stats'!$B$2:$B$781,0),0),"")</f>
        <v>Rock</v>
      </c>
      <c r="C614" t="str">
        <f>IFERROR(INDEX('[1]Pokemon Stats'!$E$2:$E$781,MATCH($A614,'[1]Pokemon Stats'!$B$2:$B$781,0),0),"")</f>
        <v>Fighting</v>
      </c>
      <c r="D614">
        <v>260</v>
      </c>
      <c r="E614">
        <v>192</v>
      </c>
      <c r="F614">
        <v>209</v>
      </c>
      <c r="G614">
        <v>3698</v>
      </c>
    </row>
    <row r="615" spans="1:7" x14ac:dyDescent="0.25">
      <c r="A615" t="s">
        <v>611</v>
      </c>
      <c r="B615" t="str">
        <f>IFERROR(INDEX('[1]Pokemon Stats'!$D$2:$D$781,MATCH($A615,'[1]Pokemon Stats'!$B$2:$B$781,0),0),"")</f>
        <v>Grass</v>
      </c>
      <c r="C615" t="str">
        <f>IFERROR(INDEX('[1]Pokemon Stats'!$E$2:$E$781,MATCH($A615,'[1]Pokemon Stats'!$B$2:$B$781,0),0),"")</f>
        <v>Fighting</v>
      </c>
      <c r="D615">
        <v>192</v>
      </c>
      <c r="E615">
        <v>229</v>
      </c>
      <c r="F615">
        <v>209</v>
      </c>
      <c r="G615">
        <v>3022</v>
      </c>
    </row>
    <row r="616" spans="1:7" x14ac:dyDescent="0.25">
      <c r="A616" t="s">
        <v>612</v>
      </c>
      <c r="B616" t="str">
        <f>IFERROR(INDEX('[1]Pokemon Stats'!$D$2:$D$781,MATCH($A616,'[1]Pokemon Stats'!$B$2:$B$781,0),0),"")</f>
        <v>Flying</v>
      </c>
      <c r="C616" t="str">
        <f>IFERROR(INDEX('[1]Pokemon Stats'!$E$2:$E$781,MATCH($A616,'[1]Pokemon Stats'!$B$2:$B$781,0),0),"")</f>
        <v>Fighting</v>
      </c>
      <c r="D616">
        <v>266</v>
      </c>
      <c r="E616">
        <v>164</v>
      </c>
      <c r="F616">
        <v>188</v>
      </c>
      <c r="G616">
        <v>3345</v>
      </c>
    </row>
    <row r="617" spans="1:7" x14ac:dyDescent="0.25">
      <c r="A617" t="s">
        <v>613</v>
      </c>
      <c r="B617" t="str">
        <f>IFERROR(INDEX('[1]Pokemon Stats'!$D$2:$D$781,MATCH($A617,'[1]Pokemon Stats'!$B$2:$B$781,0),0),"")</f>
        <v>Electric</v>
      </c>
      <c r="C617" t="str">
        <f>IFERROR(INDEX('[1]Pokemon Stats'!$E$2:$E$781,MATCH($A617,'[1]Pokemon Stats'!$B$2:$B$781,0),0),"")</f>
        <v>Flying</v>
      </c>
      <c r="D617">
        <v>266</v>
      </c>
      <c r="E617">
        <v>164</v>
      </c>
      <c r="F617">
        <v>188</v>
      </c>
      <c r="G617">
        <v>3345</v>
      </c>
    </row>
    <row r="618" spans="1:7" x14ac:dyDescent="0.25">
      <c r="A618" t="s">
        <v>614</v>
      </c>
      <c r="B618" t="str">
        <f>IFERROR(INDEX('[1]Pokemon Stats'!$D$2:$D$781,MATCH($A618,'[1]Pokemon Stats'!$B$2:$B$781,0),0),"")</f>
        <v>Dragon</v>
      </c>
      <c r="C618" t="str">
        <f>IFERROR(INDEX('[1]Pokemon Stats'!$E$2:$E$781,MATCH($A618,'[1]Pokemon Stats'!$B$2:$B$781,0),0),"")</f>
        <v>Fire</v>
      </c>
      <c r="D618">
        <v>275</v>
      </c>
      <c r="E618">
        <v>211</v>
      </c>
      <c r="F618">
        <v>205</v>
      </c>
      <c r="G618">
        <v>4038</v>
      </c>
    </row>
    <row r="619" spans="1:7" x14ac:dyDescent="0.25">
      <c r="A619" t="s">
        <v>615</v>
      </c>
      <c r="B619" t="str">
        <f>IFERROR(INDEX('[1]Pokemon Stats'!$D$2:$D$781,MATCH($A619,'[1]Pokemon Stats'!$B$2:$B$781,0),0),"")</f>
        <v>Dragon</v>
      </c>
      <c r="C619" t="str">
        <f>IFERROR(INDEX('[1]Pokemon Stats'!$E$2:$E$781,MATCH($A619,'[1]Pokemon Stats'!$B$2:$B$781,0),0),"")</f>
        <v>Electric</v>
      </c>
      <c r="D619">
        <v>275</v>
      </c>
      <c r="E619">
        <v>211</v>
      </c>
      <c r="F619">
        <v>205</v>
      </c>
      <c r="G619">
        <v>4038</v>
      </c>
    </row>
    <row r="620" spans="1:7" x14ac:dyDescent="0.25">
      <c r="A620" t="s">
        <v>616</v>
      </c>
      <c r="B620" t="str">
        <f>IFERROR(INDEX('[1]Pokemon Stats'!$D$2:$D$781,MATCH($A620,'[1]Pokemon Stats'!$B$2:$B$781,0),0),"")</f>
        <v>Ground</v>
      </c>
      <c r="C620" t="str">
        <f>IFERROR(INDEX('[1]Pokemon Stats'!$E$2:$E$781,MATCH($A620,'[1]Pokemon Stats'!$B$2:$B$781,0),0),"")</f>
        <v>Flying</v>
      </c>
      <c r="D620">
        <v>261</v>
      </c>
      <c r="E620">
        <v>182</v>
      </c>
      <c r="F620">
        <v>205</v>
      </c>
      <c r="G620">
        <v>3588</v>
      </c>
    </row>
    <row r="621" spans="1:7" x14ac:dyDescent="0.25">
      <c r="A621" t="s">
        <v>617</v>
      </c>
      <c r="B621" t="str">
        <f>IFERROR(INDEX('[1]Pokemon Stats'!$D$2:$D$781,MATCH($A621,'[1]Pokemon Stats'!$B$2:$B$781,0),0),"")</f>
        <v>Dragon</v>
      </c>
      <c r="C621" t="str">
        <f>IFERROR(INDEX('[1]Pokemon Stats'!$E$2:$E$781,MATCH($A621,'[1]Pokemon Stats'!$B$2:$B$781,0),0),"")</f>
        <v>Ice</v>
      </c>
      <c r="D621">
        <v>246</v>
      </c>
      <c r="E621">
        <v>170</v>
      </c>
      <c r="F621">
        <v>245</v>
      </c>
      <c r="G621">
        <v>3575</v>
      </c>
    </row>
    <row r="622" spans="1:7" x14ac:dyDescent="0.25">
      <c r="A622" t="s">
        <v>618</v>
      </c>
      <c r="B622" t="str">
        <f>IFERROR(INDEX('[1]Pokemon Stats'!$D$2:$D$781,MATCH($A622,'[1]Pokemon Stats'!$B$2:$B$781,0),0),"")</f>
        <v>Normal</v>
      </c>
      <c r="C622" t="str">
        <f>IFERROR(INDEX('[1]Pokemon Stats'!$E$2:$E$781,MATCH($A622,'[1]Pokemon Stats'!$B$2:$B$781,0),0),"")</f>
        <v>Psychic</v>
      </c>
      <c r="D622">
        <v>250</v>
      </c>
      <c r="E622">
        <v>225</v>
      </c>
      <c r="F622">
        <v>225</v>
      </c>
      <c r="G622">
        <v>3972</v>
      </c>
    </row>
    <row r="623" spans="1:7" x14ac:dyDescent="0.25">
      <c r="A623" t="s">
        <v>619</v>
      </c>
      <c r="B623" t="str">
        <f>IFERROR(INDEX('[1]Pokemon Stats'!$D$2:$D$781,MATCH($A623,'[1]Pokemon Stats'!$B$2:$B$781,0),0),"")</f>
        <v>Bug</v>
      </c>
      <c r="C623" t="str">
        <f>IFERROR(INDEX('[1]Pokemon Stats'!$E$2:$E$781,MATCH($A623,'[1]Pokemon Stats'!$B$2:$B$781,0),0),"")</f>
        <v>Steel</v>
      </c>
      <c r="D623">
        <v>252</v>
      </c>
      <c r="E623">
        <v>199</v>
      </c>
      <c r="F623">
        <v>174</v>
      </c>
      <c r="G623">
        <v>3353</v>
      </c>
    </row>
    <row r="624" spans="1:7" x14ac:dyDescent="0.25">
      <c r="A624" t="s">
        <v>620</v>
      </c>
      <c r="B624" t="str">
        <f>IFERROR(INDEX('[1]Pokemon Stats'!$D$2:$D$781,MATCH($A624,'[1]Pokemon Stats'!$B$2:$B$781,0),0),"")</f>
        <v>Psychic</v>
      </c>
      <c r="C624" t="str">
        <f>IFERROR(INDEX('[1]Pokemon Stats'!$E$2:$E$781,MATCH($A624,'[1]Pokemon Stats'!$B$2:$B$781,0),0),"")</f>
        <v>Ghost</v>
      </c>
      <c r="D624">
        <v>261</v>
      </c>
      <c r="E624">
        <v>187</v>
      </c>
      <c r="F624">
        <v>173</v>
      </c>
      <c r="G624">
        <v>3359</v>
      </c>
    </row>
    <row r="625" spans="1:7" x14ac:dyDescent="0.25">
      <c r="A625" t="s">
        <v>621</v>
      </c>
      <c r="B625" t="str">
        <f>IFERROR(INDEX('[1]Pokemon Stats'!$D$2:$D$781,MATCH($A625,'[1]Pokemon Stats'!$B$2:$B$781,0),0),"")</f>
        <v>Steel</v>
      </c>
      <c r="C625" t="str">
        <f>IFERROR(INDEX('[1]Pokemon Stats'!$E$2:$E$781,MATCH($A625,'[1]Pokemon Stats'!$B$2:$B$781,0),0),"")</f>
        <v>Ghost</v>
      </c>
      <c r="D625">
        <v>118</v>
      </c>
      <c r="E625">
        <v>99</v>
      </c>
      <c r="F625">
        <v>130</v>
      </c>
      <c r="G625">
        <v>1068</v>
      </c>
    </row>
    <row r="626" spans="1:7" x14ac:dyDescent="0.25">
      <c r="A626" t="s">
        <v>622</v>
      </c>
      <c r="B626" t="str">
        <f>IFERROR(INDEX('[1]Pokemon Stats'!$D$2:$D$781,MATCH($A626,'[1]Pokemon Stats'!$B$2:$B$781,0),0),"")</f>
        <v>Steel</v>
      </c>
      <c r="C626" t="str">
        <f>IFERROR(INDEX('[1]Pokemon Stats'!$E$2:$E$781,MATCH($A626,'[1]Pokemon Stats'!$B$2:$B$781,0),0),"")</f>
        <v>Ghost</v>
      </c>
      <c r="D626">
        <v>226</v>
      </c>
      <c r="E626">
        <v>190</v>
      </c>
      <c r="F626">
        <v>264</v>
      </c>
      <c r="G626">
        <v>3599</v>
      </c>
    </row>
    <row r="627" spans="1:7" x14ac:dyDescent="0.25">
      <c r="A627" t="s">
        <v>623</v>
      </c>
      <c r="B627" t="str">
        <f>IFERROR(INDEX('[1]Pokemon Stats'!$D$2:$D$781,MATCH($A627,'[1]Pokemon Stats'!$B$2:$B$781,0),0),"")</f>
        <v>Normal</v>
      </c>
      <c r="C627" t="str">
        <f>IFERROR(INDEX('[1]Pokemon Stats'!$E$2:$E$781,MATCH($A627,'[1]Pokemon Stats'!$B$2:$B$781,0),0),"")</f>
        <v>Ghost</v>
      </c>
      <c r="D627">
        <v>95</v>
      </c>
      <c r="E627">
        <v>86</v>
      </c>
      <c r="F627">
        <v>172</v>
      </c>
      <c r="G627">
        <v>944</v>
      </c>
    </row>
    <row r="628" spans="1:7" x14ac:dyDescent="0.25">
      <c r="A628" t="s">
        <v>624</v>
      </c>
      <c r="B628" t="str">
        <f>IFERROR(INDEX('[1]Pokemon Stats'!$D$2:$D$781,MATCH($A628,'[1]Pokemon Stats'!$B$2:$B$781,0),0),"")</f>
        <v>Normal</v>
      </c>
      <c r="C628" t="str">
        <f>IFERROR(INDEX('[1]Pokemon Stats'!$E$2:$E$781,MATCH($A628,'[1]Pokemon Stats'!$B$2:$B$781,0),0),"")</f>
        <v>Ghost</v>
      </c>
      <c r="D628">
        <v>160</v>
      </c>
      <c r="E628">
        <v>156</v>
      </c>
      <c r="F628">
        <v>260</v>
      </c>
      <c r="G628">
        <v>2370</v>
      </c>
    </row>
    <row r="629" spans="1:7" x14ac:dyDescent="0.25">
      <c r="A629" t="s">
        <v>625</v>
      </c>
      <c r="B629" t="str">
        <f>IFERROR(INDEX('[1]Pokemon Stats'!$D$2:$D$781,MATCH($A629,'[1]Pokemon Stats'!$B$2:$B$781,0),0),"")</f>
        <v>Normal</v>
      </c>
      <c r="C629" t="str">
        <f>IFERROR(INDEX('[1]Pokemon Stats'!$E$2:$E$781,MATCH($A629,'[1]Pokemon Stats'!$B$2:$B$781,0),0),"")</f>
        <v>Ghost</v>
      </c>
      <c r="D629">
        <v>76</v>
      </c>
      <c r="E629">
        <v>97</v>
      </c>
      <c r="F629">
        <v>123</v>
      </c>
      <c r="G629">
        <v>706</v>
      </c>
    </row>
    <row r="630" spans="1:7" x14ac:dyDescent="0.25">
      <c r="A630" t="s">
        <v>626</v>
      </c>
      <c r="B630" t="str">
        <f>IFERROR(INDEX('[1]Pokemon Stats'!$D$2:$D$781,MATCH($A630,'[1]Pokemon Stats'!$B$2:$B$781,0),0),"")</f>
        <v>Normal</v>
      </c>
      <c r="C630" t="str">
        <f>IFERROR(INDEX('[1]Pokemon Stats'!$E$2:$E$781,MATCH($A630,'[1]Pokemon Stats'!$B$2:$B$781,0),0),"")</f>
        <v>Ghost</v>
      </c>
      <c r="D630">
        <v>159</v>
      </c>
      <c r="E630">
        <v>198</v>
      </c>
      <c r="F630">
        <v>176</v>
      </c>
      <c r="G630">
        <v>2191</v>
      </c>
    </row>
    <row r="631" spans="1:7" x14ac:dyDescent="0.25">
      <c r="A631" t="s">
        <v>627</v>
      </c>
      <c r="B631" t="str">
        <f>IFERROR(INDEX('[1]Pokemon Stats'!$D$2:$D$781,MATCH($A631,'[1]Pokemon Stats'!$B$2:$B$781,0),0),"")</f>
        <v>Dark</v>
      </c>
      <c r="C631" t="str">
        <f>IFERROR(INDEX('[1]Pokemon Stats'!$E$2:$E$781,MATCH($A631,'[1]Pokemon Stats'!$B$2:$B$781,0),0),"")</f>
        <v>Normal</v>
      </c>
      <c r="D631">
        <v>180</v>
      </c>
      <c r="E631">
        <v>194</v>
      </c>
      <c r="F631">
        <v>212</v>
      </c>
      <c r="G631">
        <v>2652</v>
      </c>
    </row>
    <row r="632" spans="1:7" x14ac:dyDescent="0.25">
      <c r="A632" t="s">
        <v>628</v>
      </c>
      <c r="B632" t="str">
        <f>IFERROR(INDEX('[1]Pokemon Stats'!$D$2:$D$781,MATCH($A632,'[1]Pokemon Stats'!$B$2:$B$781,0),0),"")</f>
        <v>Steel</v>
      </c>
      <c r="C632" t="str">
        <f>IFERROR(INDEX('[1]Pokemon Stats'!$E$2:$E$781,MATCH($A632,'[1]Pokemon Stats'!$B$2:$B$781,0),0),"")</f>
        <v>Normal</v>
      </c>
      <c r="D632">
        <v>195</v>
      </c>
      <c r="E632">
        <v>162</v>
      </c>
      <c r="F632">
        <v>172</v>
      </c>
      <c r="G632">
        <v>2386</v>
      </c>
    </row>
    <row r="633" spans="1:7" x14ac:dyDescent="0.25">
      <c r="A633" t="s">
        <v>629</v>
      </c>
      <c r="B633" t="str">
        <f>IFERROR(INDEX('[1]Pokemon Stats'!$D$2:$D$781,MATCH($A633,'[1]Pokemon Stats'!$B$2:$B$781,0),0),"")</f>
        <v>Fighting</v>
      </c>
      <c r="C633" t="str">
        <f>IFERROR(INDEX('[1]Pokemon Stats'!$E$2:$E$781,MATCH($A633,'[1]Pokemon Stats'!$B$2:$B$781,0),0),"")</f>
        <v>Normal</v>
      </c>
      <c r="D633">
        <v>248</v>
      </c>
      <c r="E633">
        <v>176</v>
      </c>
      <c r="F633">
        <v>158</v>
      </c>
      <c r="G633">
        <v>2985</v>
      </c>
    </row>
    <row r="634" spans="1:7" x14ac:dyDescent="0.25">
      <c r="A634" t="s">
        <v>630</v>
      </c>
      <c r="B634" t="str">
        <f>IFERROR(INDEX('[1]Pokemon Stats'!$D$2:$D$781,MATCH($A634,'[1]Pokemon Stats'!$B$2:$B$781,0),0),"")</f>
        <v>Fighting</v>
      </c>
      <c r="C634" t="str">
        <f>IFERROR(INDEX('[1]Pokemon Stats'!$E$2:$E$781,MATCH($A634,'[1]Pokemon Stats'!$B$2:$B$781,0),0),"")</f>
        <v>Ghost</v>
      </c>
      <c r="D634">
        <v>193</v>
      </c>
      <c r="E634">
        <v>170</v>
      </c>
      <c r="F634">
        <v>163</v>
      </c>
      <c r="G634">
        <v>2357</v>
      </c>
    </row>
    <row r="635" spans="1:7" x14ac:dyDescent="0.25">
      <c r="A635" t="s">
        <v>631</v>
      </c>
      <c r="B635" t="str">
        <f>IFERROR(INDEX('[1]Pokemon Stats'!$D$2:$D$781,MATCH($A635,'[1]Pokemon Stats'!$B$2:$B$781,0),0),"")</f>
        <v>Fairy</v>
      </c>
      <c r="C635" t="str">
        <f>IFERROR(INDEX('[1]Pokemon Stats'!$E$2:$E$781,MATCH($A635,'[1]Pokemon Stats'!$B$2:$B$781,0),0),"")</f>
        <v>Ghost</v>
      </c>
      <c r="D635">
        <v>254</v>
      </c>
      <c r="E635">
        <v>236</v>
      </c>
      <c r="F635">
        <v>192</v>
      </c>
      <c r="G635">
        <v>3829</v>
      </c>
    </row>
    <row r="636" spans="1:7" x14ac:dyDescent="0.25">
      <c r="A636" t="s">
        <v>632</v>
      </c>
      <c r="B636" t="str">
        <f>IFERROR(INDEX('[1]Pokemon Stats'!$D$2:$D$781,MATCH($A636,'[1]Pokemon Stats'!$B$2:$B$781,0),0),"")</f>
        <v>Fighting</v>
      </c>
      <c r="C636" t="str">
        <f>IFERROR(INDEX('[1]Pokemon Stats'!$E$2:$E$781,MATCH($A636,'[1]Pokemon Stats'!$B$2:$B$781,0),0),"")</f>
        <v>Ghost</v>
      </c>
      <c r="D636">
        <v>254</v>
      </c>
      <c r="E636">
        <v>236</v>
      </c>
      <c r="F636">
        <v>192</v>
      </c>
      <c r="G636">
        <v>3829</v>
      </c>
    </row>
    <row r="637" spans="1:7" x14ac:dyDescent="0.25">
      <c r="A637" t="s">
        <v>633</v>
      </c>
      <c r="B637" t="str">
        <f>IFERROR(INDEX('[1]Pokemon Stats'!$D$2:$D$781,MATCH($A637,'[1]Pokemon Stats'!$B$2:$B$781,0),0),"")</f>
        <v>Dark</v>
      </c>
      <c r="C637" t="str">
        <f>IFERROR(INDEX('[1]Pokemon Stats'!$E$2:$E$781,MATCH($A637,'[1]Pokemon Stats'!$B$2:$B$781,0),0),"")</f>
        <v>Grass</v>
      </c>
      <c r="D637">
        <v>242</v>
      </c>
      <c r="E637">
        <v>215</v>
      </c>
      <c r="F637">
        <v>233</v>
      </c>
      <c r="G637">
        <v>3833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903E-3828-48B7-99C8-60A2FC7F38E6}">
  <dimension ref="A1:G637"/>
  <sheetViews>
    <sheetView workbookViewId="0">
      <selection activeCell="G2" sqref="G2"/>
    </sheetView>
  </sheetViews>
  <sheetFormatPr defaultRowHeight="15" x14ac:dyDescent="0.25"/>
  <cols>
    <col min="1" max="1" width="16.7109375" bestFit="1" customWidth="1"/>
    <col min="2" max="3" width="8.140625" bestFit="1" customWidth="1"/>
    <col min="4" max="4" width="7" bestFit="1" customWidth="1"/>
    <col min="5" max="5" width="8.42578125" bestFit="1" customWidth="1"/>
    <col min="6" max="6" width="8.140625" bestFit="1" customWidth="1"/>
    <col min="7" max="7" width="7.7109375" bestFit="1" customWidth="1"/>
  </cols>
  <sheetData>
    <row r="1" spans="1:7" x14ac:dyDescent="0.25">
      <c r="A1" t="s">
        <v>634</v>
      </c>
      <c r="B1" t="s">
        <v>635</v>
      </c>
      <c r="C1" t="s">
        <v>636</v>
      </c>
      <c r="D1" s="2" t="s">
        <v>638</v>
      </c>
      <c r="E1" s="2" t="s">
        <v>639</v>
      </c>
      <c r="F1" s="2" t="s">
        <v>640</v>
      </c>
      <c r="G1" s="2" t="s">
        <v>637</v>
      </c>
    </row>
    <row r="2" spans="1:7" x14ac:dyDescent="0.25">
      <c r="A2" t="s">
        <v>0</v>
      </c>
      <c r="B2" t="str">
        <f>IFERROR(INDEX('[1]Pokemon Stats'!$D$2:$D$781,MATCH($A2,'[1]Pokemon Stats'!$B$2:$B$781,0),0),"")</f>
        <v>Grass</v>
      </c>
      <c r="C2" t="str">
        <f>IFERROR(INDEX('[1]Pokemon Stats'!$E$2:$E$781,MATCH($A2,'[1]Pokemon Stats'!$B$2:$B$781,0),0),"")</f>
        <v>Poison</v>
      </c>
      <c r="D2">
        <f>ROUND(('Base Stats'!D2+15)*'CP Multiplier'!$B$102,2)</f>
        <v>112.42</v>
      </c>
      <c r="E2">
        <f>ROUND(('Base Stats'!E2+15)*'CP Multiplier'!$B$102,2)</f>
        <v>106.51</v>
      </c>
      <c r="F2">
        <f>ROUND(('Base Stats'!F2+15)*'CP Multiplier'!$B$102,0)</f>
        <v>121</v>
      </c>
      <c r="G2">
        <f>_xlfn.FLOOR.MATH(($D2+15)*SQRT($E2+15)*SQRT($F2+15)*('CP Multiplier'!$B$102)^2/10)</f>
        <v>1170</v>
      </c>
    </row>
    <row r="3" spans="1:7" x14ac:dyDescent="0.25">
      <c r="A3" t="s">
        <v>1</v>
      </c>
      <c r="B3" t="str">
        <f>IFERROR(INDEX('[1]Pokemon Stats'!$D$2:$D$781,MATCH($A3,'[1]Pokemon Stats'!$B$2:$B$781,0),0),"")</f>
        <v>Grass</v>
      </c>
      <c r="C3" t="str">
        <f>IFERROR(INDEX('[1]Pokemon Stats'!$E$2:$E$781,MATCH($A3,'[1]Pokemon Stats'!$B$2:$B$781,0),0),"")</f>
        <v>Poison</v>
      </c>
      <c r="D3">
        <f>ROUND(('Base Stats'!D3+15)*'CP Multiplier'!$B$102,2)</f>
        <v>140.32</v>
      </c>
      <c r="E3">
        <f>ROUND(('Base Stats'!E3+15)*'CP Multiplier'!$B$102,2)</f>
        <v>133.56</v>
      </c>
      <c r="F3">
        <f>ROUND(('Base Stats'!F3+15)*'CP Multiplier'!$B$102,0)</f>
        <v>144</v>
      </c>
      <c r="G3">
        <f>_xlfn.FLOOR.MATH(($D3+15)*SQRT($E3+15)*SQRT($F3+15)*('CP Multiplier'!$B$102)^2/10)</f>
        <v>1705</v>
      </c>
    </row>
    <row r="4" spans="1:7" x14ac:dyDescent="0.25">
      <c r="A4" t="s">
        <v>2</v>
      </c>
      <c r="B4" t="str">
        <f>IFERROR(INDEX('[1]Pokemon Stats'!$D$2:$D$781,MATCH($A4,'[1]Pokemon Stats'!$B$2:$B$781,0),0),"")</f>
        <v>Grass</v>
      </c>
      <c r="C4" t="str">
        <f>IFERROR(INDEX('[1]Pokemon Stats'!$E$2:$E$781,MATCH($A4,'[1]Pokemon Stats'!$B$2:$B$781,0),0),"")</f>
        <v>Poison</v>
      </c>
      <c r="D4">
        <f>ROUND(('Base Stats'!D4+15)*'CP Multiplier'!$B$102,2)</f>
        <v>180.05</v>
      </c>
      <c r="E4">
        <f>ROUND(('Base Stats'!E4+15)*'CP Multiplier'!$B$102,2)</f>
        <v>172.44</v>
      </c>
      <c r="F4">
        <f>ROUND(('Base Stats'!F4+15)*'CP Multiplier'!$B$102,0)</f>
        <v>173</v>
      </c>
      <c r="G4">
        <f>_xlfn.FLOOR.MATH(($D4+15)*SQRT($E4+15)*SQRT($F4+15)*('CP Multiplier'!$B$102)^2/10)</f>
        <v>2616</v>
      </c>
    </row>
    <row r="5" spans="1:7" x14ac:dyDescent="0.25">
      <c r="A5" t="s">
        <v>3</v>
      </c>
      <c r="B5" t="str">
        <f>IFERROR(INDEX('[1]Pokemon Stats'!$D$2:$D$781,MATCH($A5,'[1]Pokemon Stats'!$B$2:$B$781,0),0),"")</f>
        <v>Fire</v>
      </c>
      <c r="C5" t="str">
        <f>IFERROR(INDEX('[1]Pokemon Stats'!$E$2:$E$781,MATCH($A5,'[1]Pokemon Stats'!$B$2:$B$781,0),0),"")</f>
        <v>Poison</v>
      </c>
      <c r="D5">
        <f>ROUND(('Base Stats'!D5+15)*'CP Multiplier'!$B$102,2)</f>
        <v>110.73</v>
      </c>
      <c r="E5">
        <f>ROUND(('Base Stats'!E5+15)*'CP Multiplier'!$B$102,2)</f>
        <v>91.29</v>
      </c>
      <c r="F5">
        <f>ROUND(('Base Stats'!F5+15)*'CP Multiplier'!$B$102,0)</f>
        <v>112</v>
      </c>
      <c r="G5">
        <f>_xlfn.FLOOR.MATH(($D5+15)*SQRT($E5+15)*SQRT($F5+15)*('CP Multiplier'!$B$102)^2/10)</f>
        <v>1043</v>
      </c>
    </row>
    <row r="6" spans="1:7" x14ac:dyDescent="0.25">
      <c r="A6" t="s">
        <v>4</v>
      </c>
      <c r="B6" t="str">
        <f>IFERROR(INDEX('[1]Pokemon Stats'!$D$2:$D$781,MATCH($A6,'[1]Pokemon Stats'!$B$2:$B$781,0),0),"")</f>
        <v>Fire</v>
      </c>
      <c r="C6" t="str">
        <f>IFERROR(INDEX('[1]Pokemon Stats'!$E$2:$E$781,MATCH($A6,'[1]Pokemon Stats'!$B$2:$B$781,0),0),"")</f>
        <v>Poison</v>
      </c>
      <c r="D6">
        <f>ROUND(('Base Stats'!D6+15)*'CP Multiplier'!$B$102,2)</f>
        <v>146.24</v>
      </c>
      <c r="E6">
        <f>ROUND(('Base Stats'!E6+15)*'CP Multiplier'!$B$102,2)</f>
        <v>119.19</v>
      </c>
      <c r="F6">
        <f>ROUND(('Base Stats'!F6+15)*'CP Multiplier'!$B$102,0)</f>
        <v>140</v>
      </c>
      <c r="G6">
        <f>_xlfn.FLOOR.MATH(($D6+15)*SQRT($E6+15)*SQRT($F6+15)*('CP Multiplier'!$B$102)^2/10)</f>
        <v>1661</v>
      </c>
    </row>
    <row r="7" spans="1:7" x14ac:dyDescent="0.25">
      <c r="A7" t="s">
        <v>5</v>
      </c>
      <c r="B7" t="str">
        <f>IFERROR(INDEX('[1]Pokemon Stats'!$D$2:$D$781,MATCH($A7,'[1]Pokemon Stats'!$B$2:$B$781,0),0),"")</f>
        <v>Fire</v>
      </c>
      <c r="C7" t="str">
        <f>IFERROR(INDEX('[1]Pokemon Stats'!$E$2:$E$781,MATCH($A7,'[1]Pokemon Stats'!$B$2:$B$781,0),0),"")</f>
        <v>Flying</v>
      </c>
      <c r="D7">
        <f>ROUND(('Base Stats'!D7+15)*'CP Multiplier'!$B$102,2)</f>
        <v>201.18</v>
      </c>
      <c r="E7">
        <f>ROUND(('Base Stats'!E7+15)*'CP Multiplier'!$B$102,2)</f>
        <v>158.91999999999999</v>
      </c>
      <c r="F7">
        <f>ROUND(('Base Stats'!F7+15)*'CP Multiplier'!$B$102,0)</f>
        <v>170</v>
      </c>
      <c r="G7">
        <f>_xlfn.FLOOR.MATH(($D7+15)*SQRT($E7+15)*SQRT($F7+15)*('CP Multiplier'!$B$102)^2/10)</f>
        <v>2770</v>
      </c>
    </row>
    <row r="8" spans="1:7" x14ac:dyDescent="0.25">
      <c r="A8" t="s">
        <v>6</v>
      </c>
      <c r="B8" t="str">
        <f>IFERROR(INDEX('[1]Pokemon Stats'!$D$2:$D$781,MATCH($A8,'[1]Pokemon Stats'!$B$2:$B$781,0),0),"")</f>
        <v>Water</v>
      </c>
      <c r="C8" t="str">
        <f>IFERROR(INDEX('[1]Pokemon Stats'!$E$2:$E$781,MATCH($A8,'[1]Pokemon Stats'!$B$2:$B$781,0),0),"")</f>
        <v>Flying</v>
      </c>
      <c r="D8">
        <f>ROUND(('Base Stats'!D8+15)*'CP Multiplier'!$B$102,2)</f>
        <v>92.14</v>
      </c>
      <c r="E8">
        <f>ROUND(('Base Stats'!E8+15)*'CP Multiplier'!$B$102,2)</f>
        <v>114.96</v>
      </c>
      <c r="F8">
        <f>ROUND(('Base Stats'!F8+15)*'CP Multiplier'!$B$102,0)</f>
        <v>120</v>
      </c>
      <c r="G8">
        <f>_xlfn.FLOOR.MATH(($D8+15)*SQRT($E8+15)*SQRT($F8+15)*('CP Multiplier'!$B$102)^2/10)</f>
        <v>1014</v>
      </c>
    </row>
    <row r="9" spans="1:7" x14ac:dyDescent="0.25">
      <c r="A9" t="s">
        <v>7</v>
      </c>
      <c r="B9" t="str">
        <f>IFERROR(INDEX('[1]Pokemon Stats'!$D$2:$D$781,MATCH($A9,'[1]Pokemon Stats'!$B$2:$B$781,0),0),"")</f>
        <v>Water</v>
      </c>
      <c r="C9" t="str">
        <f>IFERROR(INDEX('[1]Pokemon Stats'!$E$2:$E$781,MATCH($A9,'[1]Pokemon Stats'!$B$2:$B$781,0),0),"")</f>
        <v>Flying</v>
      </c>
      <c r="D9">
        <f>ROUND(('Base Stats'!D9+15)*'CP Multiplier'!$B$102,2)</f>
        <v>119.19</v>
      </c>
      <c r="E9">
        <f>ROUND(('Base Stats'!E9+15)*'CP Multiplier'!$B$102,2)</f>
        <v>143.69999999999999</v>
      </c>
      <c r="F9">
        <f>ROUND(('Base Stats'!F9+15)*'CP Multiplier'!$B$102,0)</f>
        <v>142</v>
      </c>
      <c r="G9">
        <f>_xlfn.FLOOR.MATH(($D9+15)*SQRT($E9+15)*SQRT($F9+15)*('CP Multiplier'!$B$102)^2/10)</f>
        <v>1513</v>
      </c>
    </row>
    <row r="10" spans="1:7" x14ac:dyDescent="0.25">
      <c r="A10" t="s">
        <v>8</v>
      </c>
      <c r="B10" t="str">
        <f>IFERROR(INDEX('[1]Pokemon Stats'!$D$2:$D$781,MATCH($A10,'[1]Pokemon Stats'!$B$2:$B$781,0),0),"")</f>
        <v>Water</v>
      </c>
      <c r="C10" t="str">
        <f>IFERROR(INDEX('[1]Pokemon Stats'!$E$2:$E$781,MATCH($A10,'[1]Pokemon Stats'!$B$2:$B$781,0),0),"")</f>
        <v>Flying</v>
      </c>
      <c r="D10">
        <f>ROUND(('Base Stats'!D10+15)*'CP Multiplier'!$B$102,2)</f>
        <v>157.22999999999999</v>
      </c>
      <c r="E10">
        <f>ROUND(('Base Stats'!E10+15)*'CP Multiplier'!$B$102,2)</f>
        <v>187.66</v>
      </c>
      <c r="F10">
        <f>ROUND(('Base Stats'!F10+15)*'CP Multiplier'!$B$102,0)</f>
        <v>172</v>
      </c>
      <c r="G10">
        <f>_xlfn.FLOOR.MATH(($D10+15)*SQRT($E10+15)*SQRT($F10+15)*('CP Multiplier'!$B$102)^2/10)</f>
        <v>2395</v>
      </c>
    </row>
    <row r="11" spans="1:7" x14ac:dyDescent="0.25">
      <c r="A11" t="s">
        <v>9</v>
      </c>
      <c r="B11" t="str">
        <f>IFERROR(INDEX('[1]Pokemon Stats'!$D$2:$D$781,MATCH($A11,'[1]Pokemon Stats'!$B$2:$B$781,0),0),"")</f>
        <v>Bug</v>
      </c>
      <c r="C11" t="str">
        <f>IFERROR(INDEX('[1]Pokemon Stats'!$E$2:$E$781,MATCH($A11,'[1]Pokemon Stats'!$B$2:$B$781,0),0),"")</f>
        <v>Flying</v>
      </c>
      <c r="D11">
        <f>ROUND(('Base Stats'!D11+15)*'CP Multiplier'!$B$102,2)</f>
        <v>59.17</v>
      </c>
      <c r="E11">
        <f>ROUND(('Base Stats'!E11+15)*'CP Multiplier'!$B$102,2)</f>
        <v>59.17</v>
      </c>
      <c r="F11">
        <f>ROUND(('Base Stats'!F11+15)*'CP Multiplier'!$B$102,0)</f>
        <v>121</v>
      </c>
      <c r="G11">
        <f>_xlfn.FLOOR.MATH(($D11+15)*SQRT($E11+15)*SQRT($F11+15)*('CP Multiplier'!$B$102)^2/10)</f>
        <v>532</v>
      </c>
    </row>
    <row r="12" spans="1:7" x14ac:dyDescent="0.25">
      <c r="A12" t="s">
        <v>10</v>
      </c>
      <c r="B12" t="str">
        <f>IFERROR(INDEX('[1]Pokemon Stats'!$D$2:$D$781,MATCH($A12,'[1]Pokemon Stats'!$B$2:$B$781,0),0),"")</f>
        <v>Bug</v>
      </c>
      <c r="C12" t="str">
        <f>IFERROR(INDEX('[1]Pokemon Stats'!$E$2:$E$781,MATCH($A12,'[1]Pokemon Stats'!$B$2:$B$781,0),0),"")</f>
        <v>Flying</v>
      </c>
      <c r="D12">
        <f>ROUND(('Base Stats'!D12+15)*'CP Multiplier'!$B$102,2)</f>
        <v>50.72</v>
      </c>
      <c r="E12">
        <f>ROUND(('Base Stats'!E12+15)*'CP Multiplier'!$B$102,2)</f>
        <v>80.3</v>
      </c>
      <c r="F12">
        <f>ROUND(('Base Stats'!F12+15)*'CP Multiplier'!$B$102,0)</f>
        <v>128</v>
      </c>
      <c r="G12">
        <f>_xlfn.FLOOR.MATH(($D12+15)*SQRT($E12+15)*SQRT($F12+15)*('CP Multiplier'!$B$102)^2/10)</f>
        <v>548</v>
      </c>
    </row>
    <row r="13" spans="1:7" x14ac:dyDescent="0.25">
      <c r="A13" t="s">
        <v>11</v>
      </c>
      <c r="B13" t="str">
        <f>IFERROR(INDEX('[1]Pokemon Stats'!$D$2:$D$781,MATCH($A13,'[1]Pokemon Stats'!$B$2:$B$781,0),0),"")</f>
        <v>Bug</v>
      </c>
      <c r="C13" t="str">
        <f>IFERROR(INDEX('[1]Pokemon Stats'!$E$2:$E$781,MATCH($A13,'[1]Pokemon Stats'!$B$2:$B$781,0),0),"")</f>
        <v>Flying</v>
      </c>
      <c r="D13">
        <f>ROUND(('Base Stats'!D13+15)*'CP Multiplier'!$B$102,2)</f>
        <v>153.84</v>
      </c>
      <c r="E13">
        <f>ROUND(('Base Stats'!E13+15)*'CP Multiplier'!$B$102,2)</f>
        <v>128.49</v>
      </c>
      <c r="F13">
        <f>ROUND(('Base Stats'!F13+15)*'CP Multiplier'!$B$102,0)</f>
        <v>144</v>
      </c>
      <c r="G13">
        <f>_xlfn.FLOOR.MATH(($D13+15)*SQRT($E13+15)*SQRT($F13+15)*('CP Multiplier'!$B$102)^2/10)</f>
        <v>1822</v>
      </c>
    </row>
    <row r="14" spans="1:7" x14ac:dyDescent="0.25">
      <c r="A14" t="s">
        <v>12</v>
      </c>
      <c r="B14" t="str">
        <f>IFERROR(INDEX('[1]Pokemon Stats'!$D$2:$D$781,MATCH($A14,'[1]Pokemon Stats'!$B$2:$B$781,0),0),"")</f>
        <v>Bug</v>
      </c>
      <c r="C14" t="str">
        <f>IFERROR(INDEX('[1]Pokemon Stats'!$E$2:$E$781,MATCH($A14,'[1]Pokemon Stats'!$B$2:$B$781,0),0),"")</f>
        <v>Poison</v>
      </c>
      <c r="D14">
        <f>ROUND(('Base Stats'!D14+15)*'CP Multiplier'!$B$102,2)</f>
        <v>65.930000000000007</v>
      </c>
      <c r="E14">
        <f>ROUND(('Base Stats'!E14+15)*'CP Multiplier'!$B$102,2)</f>
        <v>54.94</v>
      </c>
      <c r="F14">
        <f>ROUND(('Base Stats'!F14+15)*'CP Multiplier'!$B$102,0)</f>
        <v>114</v>
      </c>
      <c r="G14">
        <f>_xlfn.FLOOR.MATH(($D14+15)*SQRT($E14+15)*SQRT($F14+15)*('CP Multiplier'!$B$102)^2/10)</f>
        <v>549</v>
      </c>
    </row>
    <row r="15" spans="1:7" x14ac:dyDescent="0.25">
      <c r="A15" t="s">
        <v>13</v>
      </c>
      <c r="B15" t="str">
        <f>IFERROR(INDEX('[1]Pokemon Stats'!$D$2:$D$781,MATCH($A15,'[1]Pokemon Stats'!$B$2:$B$781,0),0),"")</f>
        <v>Bug</v>
      </c>
      <c r="C15" t="str">
        <f>IFERROR(INDEX('[1]Pokemon Stats'!$E$2:$E$781,MATCH($A15,'[1]Pokemon Stats'!$B$2:$B$781,0),0),"")</f>
        <v>Poison</v>
      </c>
      <c r="D15">
        <f>ROUND(('Base Stats'!D15+15)*'CP Multiplier'!$B$102,2)</f>
        <v>51.56</v>
      </c>
      <c r="E15">
        <f>ROUND(('Base Stats'!E15+15)*'CP Multiplier'!$B$102,2)</f>
        <v>76.08</v>
      </c>
      <c r="F15">
        <f>ROUND(('Base Stats'!F15+15)*'CP Multiplier'!$B$102,0)</f>
        <v>121</v>
      </c>
      <c r="G15">
        <f>_xlfn.FLOOR.MATH(($D15+15)*SQRT($E15+15)*SQRT($F15+15)*('CP Multiplier'!$B$102)^2/10)</f>
        <v>529</v>
      </c>
    </row>
    <row r="16" spans="1:7" x14ac:dyDescent="0.25">
      <c r="A16" t="s">
        <v>14</v>
      </c>
      <c r="B16" t="str">
        <f>IFERROR(INDEX('[1]Pokemon Stats'!$D$2:$D$781,MATCH($A16,'[1]Pokemon Stats'!$B$2:$B$781,0),0),"")</f>
        <v>Bug</v>
      </c>
      <c r="C16" t="str">
        <f>IFERROR(INDEX('[1]Pokemon Stats'!$E$2:$E$781,MATCH($A16,'[1]Pokemon Stats'!$B$2:$B$781,0),0),"")</f>
        <v>Poison</v>
      </c>
      <c r="D16">
        <f>ROUND(('Base Stats'!D16+15)*'CP Multiplier'!$B$102,2)</f>
        <v>155.54</v>
      </c>
      <c r="E16">
        <f>ROUND(('Base Stats'!E16+15)*'CP Multiplier'!$B$102,2)</f>
        <v>122.57</v>
      </c>
      <c r="F16">
        <f>ROUND(('Base Stats'!F16+15)*'CP Multiplier'!$B$102,0)</f>
        <v>150</v>
      </c>
      <c r="G16">
        <f>_xlfn.FLOOR.MATH(($D16+15)*SQRT($E16+15)*SQRT($F16+15)*('CP Multiplier'!$B$102)^2/10)</f>
        <v>1835</v>
      </c>
    </row>
    <row r="17" spans="1:7" x14ac:dyDescent="0.25">
      <c r="A17" t="s">
        <v>15</v>
      </c>
      <c r="B17" t="str">
        <f>IFERROR(INDEX('[1]Pokemon Stats'!$D$2:$D$781,MATCH($A17,'[1]Pokemon Stats'!$B$2:$B$781,0),0),"")</f>
        <v>Normal</v>
      </c>
      <c r="C17" t="str">
        <f>IFERROR(INDEX('[1]Pokemon Stats'!$E$2:$E$781,MATCH($A17,'[1]Pokemon Stats'!$B$2:$B$781,0),0),"")</f>
        <v>Flying</v>
      </c>
      <c r="D17">
        <f>ROUND(('Base Stats'!D17+15)*'CP Multiplier'!$B$102,2)</f>
        <v>84.53</v>
      </c>
      <c r="E17">
        <f>ROUND(('Base Stats'!E17+15)*'CP Multiplier'!$B$102,2)</f>
        <v>74.39</v>
      </c>
      <c r="F17">
        <f>ROUND(('Base Stats'!F17+15)*'CP Multiplier'!$B$102,0)</f>
        <v>114</v>
      </c>
      <c r="G17">
        <f>_xlfn.FLOOR.MATH(($D17+15)*SQRT($E17+15)*SQRT($F17+15)*('CP Multiplier'!$B$102)^2/10)</f>
        <v>763</v>
      </c>
    </row>
    <row r="18" spans="1:7" x14ac:dyDescent="0.25">
      <c r="A18" t="s">
        <v>16</v>
      </c>
      <c r="B18" t="str">
        <f>IFERROR(INDEX('[1]Pokemon Stats'!$D$2:$D$781,MATCH($A18,'[1]Pokemon Stats'!$B$2:$B$781,0),0),"")</f>
        <v>Normal</v>
      </c>
      <c r="C18" t="str">
        <f>IFERROR(INDEX('[1]Pokemon Stats'!$E$2:$E$781,MATCH($A18,'[1]Pokemon Stats'!$B$2:$B$781,0),0),"")</f>
        <v>Flying</v>
      </c>
      <c r="D18">
        <f>ROUND(('Base Stats'!D18+15)*'CP Multiplier'!$B$102,2)</f>
        <v>111.58</v>
      </c>
      <c r="E18">
        <f>ROUND(('Base Stats'!E18+15)*'CP Multiplier'!$B$102,2)</f>
        <v>101.44</v>
      </c>
      <c r="F18">
        <f>ROUND(('Base Stats'!F18+15)*'CP Multiplier'!$B$102,0)</f>
        <v>148</v>
      </c>
      <c r="G18">
        <f>_xlfn.FLOOR.MATH(($D18+15)*SQRT($E18+15)*SQRT($F18+15)*('CP Multiplier'!$B$102)^2/10)</f>
        <v>1246</v>
      </c>
    </row>
    <row r="19" spans="1:7" x14ac:dyDescent="0.25">
      <c r="A19" t="s">
        <v>17</v>
      </c>
      <c r="B19" t="str">
        <f>IFERROR(INDEX('[1]Pokemon Stats'!$D$2:$D$781,MATCH($A19,'[1]Pokemon Stats'!$B$2:$B$781,0),0),"")</f>
        <v>Normal</v>
      </c>
      <c r="C19" t="str">
        <f>IFERROR(INDEX('[1]Pokemon Stats'!$E$2:$E$781,MATCH($A19,'[1]Pokemon Stats'!$B$2:$B$781,0),0),"")</f>
        <v>Flying</v>
      </c>
      <c r="D19">
        <f>ROUND(('Base Stats'!D19+15)*'CP Multiplier'!$B$102,2)</f>
        <v>153</v>
      </c>
      <c r="E19">
        <f>ROUND(('Base Stats'!E19+15)*'CP Multiplier'!$B$102,2)</f>
        <v>142.86000000000001</v>
      </c>
      <c r="F19">
        <f>ROUND(('Base Stats'!F19+15)*'CP Multiplier'!$B$102,0)</f>
        <v>178</v>
      </c>
      <c r="G19">
        <f>_xlfn.FLOOR.MATH(($D19+15)*SQRT($E19+15)*SQRT($F19+15)*('CP Multiplier'!$B$102)^2/10)</f>
        <v>2095</v>
      </c>
    </row>
    <row r="20" spans="1:7" x14ac:dyDescent="0.25">
      <c r="A20" t="s">
        <v>18</v>
      </c>
      <c r="B20" t="str">
        <f>IFERROR(INDEX('[1]Pokemon Stats'!$D$2:$D$781,MATCH($A20,'[1]Pokemon Stats'!$B$2:$B$781,0),0),"")</f>
        <v>Normal</v>
      </c>
      <c r="C20" t="str">
        <f>IFERROR(INDEX('[1]Pokemon Stats'!$E$2:$E$781,MATCH($A20,'[1]Pokemon Stats'!$B$2:$B$781,0),0),"")</f>
        <v>Flying</v>
      </c>
      <c r="D20">
        <f>ROUND(('Base Stats'!D20+15)*'CP Multiplier'!$B$102,2)</f>
        <v>99.75</v>
      </c>
      <c r="E20">
        <f>ROUND(('Base Stats'!E20+15)*'CP Multiplier'!$B$102,2)</f>
        <v>71.849999999999994</v>
      </c>
      <c r="F20">
        <f>ROUND(('Base Stats'!F20+15)*'CP Multiplier'!$B$102,0)</f>
        <v>99</v>
      </c>
      <c r="G20">
        <f>_xlfn.FLOOR.MATH(($D20+15)*SQRT($E20+15)*SQRT($F20+15)*('CP Multiplier'!$B$102)^2/10)</f>
        <v>815</v>
      </c>
    </row>
    <row r="21" spans="1:7" x14ac:dyDescent="0.25">
      <c r="A21" t="s">
        <v>19</v>
      </c>
      <c r="B21" t="str">
        <f>IFERROR(INDEX('[1]Pokemon Stats'!$D$2:$D$781,MATCH($A21,'[1]Pokemon Stats'!$B$2:$B$781,0),0),"")</f>
        <v>Normal</v>
      </c>
      <c r="C21" t="str">
        <f>IFERROR(INDEX('[1]Pokemon Stats'!$E$2:$E$781,MATCH($A21,'[1]Pokemon Stats'!$B$2:$B$781,0),0),"")</f>
        <v>Normal</v>
      </c>
      <c r="D21">
        <f>ROUND(('Base Stats'!D21+15)*'CP Multiplier'!$B$102,2)</f>
        <v>148.77000000000001</v>
      </c>
      <c r="E21">
        <f>ROUND(('Base Stats'!E21+15)*'CP Multiplier'!$B$102,2)</f>
        <v>130.18</v>
      </c>
      <c r="F21">
        <f>ROUND(('Base Stats'!F21+15)*'CP Multiplier'!$B$102,0)</f>
        <v>136</v>
      </c>
      <c r="G21">
        <f>_xlfn.FLOOR.MATH(($D21+15)*SQRT($E21+15)*SQRT($F21+15)*('CP Multiplier'!$B$102)^2/10)</f>
        <v>1732</v>
      </c>
    </row>
    <row r="22" spans="1:7" x14ac:dyDescent="0.25">
      <c r="A22" t="s">
        <v>20</v>
      </c>
      <c r="B22" t="str">
        <f>IFERROR(INDEX('[1]Pokemon Stats'!$D$2:$D$781,MATCH($A22,'[1]Pokemon Stats'!$B$2:$B$781,0),0),"")</f>
        <v>Normal</v>
      </c>
      <c r="C22" t="str">
        <f>IFERROR(INDEX('[1]Pokemon Stats'!$E$2:$E$781,MATCH($A22,'[1]Pokemon Stats'!$B$2:$B$781,0),0),"")</f>
        <v>Flying</v>
      </c>
      <c r="D22">
        <f>ROUND(('Base Stats'!D22+15)*'CP Multiplier'!$B$102,2)</f>
        <v>107.35</v>
      </c>
      <c r="E22">
        <f>ROUND(('Base Stats'!E22+15)*'CP Multiplier'!$B$102,2)</f>
        <v>63.4</v>
      </c>
      <c r="F22">
        <f>ROUND(('Base Stats'!F22+15)*'CP Multiplier'!$B$102,0)</f>
        <v>114</v>
      </c>
      <c r="G22">
        <f>_xlfn.FLOOR.MATH(($D22+15)*SQRT($E22+15)*SQRT($F22+15)*('CP Multiplier'!$B$102)^2/10)</f>
        <v>879</v>
      </c>
    </row>
    <row r="23" spans="1:7" x14ac:dyDescent="0.25">
      <c r="A23" t="s">
        <v>21</v>
      </c>
      <c r="B23" t="str">
        <f>IFERROR(INDEX('[1]Pokemon Stats'!$D$2:$D$781,MATCH($A23,'[1]Pokemon Stats'!$B$2:$B$781,0),0),"")</f>
        <v>Normal</v>
      </c>
      <c r="C23" t="str">
        <f>IFERROR(INDEX('[1]Pokemon Stats'!$E$2:$E$781,MATCH($A23,'[1]Pokemon Stats'!$B$2:$B$781,0),0),"")</f>
        <v>Flying</v>
      </c>
      <c r="D23">
        <f>ROUND(('Base Stats'!D23+15)*'CP Multiplier'!$B$102,2)</f>
        <v>166.52</v>
      </c>
      <c r="E23">
        <f>ROUND(('Base Stats'!E23+15)*'CP Multiplier'!$B$102,2)</f>
        <v>125.1</v>
      </c>
      <c r="F23">
        <f>ROUND(('Base Stats'!F23+15)*'CP Multiplier'!$B$102,0)</f>
        <v>150</v>
      </c>
      <c r="G23">
        <f>_xlfn.FLOOR.MATH(($D23+15)*SQRT($E23+15)*SQRT($F23+15)*('CP Multiplier'!$B$102)^2/10)</f>
        <v>1972</v>
      </c>
    </row>
    <row r="24" spans="1:7" x14ac:dyDescent="0.25">
      <c r="A24" t="s">
        <v>22</v>
      </c>
      <c r="B24" t="str">
        <f>IFERROR(INDEX('[1]Pokemon Stats'!$D$2:$D$781,MATCH($A24,'[1]Pokemon Stats'!$B$2:$B$781,0),0),"")</f>
        <v>Poison</v>
      </c>
      <c r="C24" t="str">
        <f>IFERROR(INDEX('[1]Pokemon Stats'!$E$2:$E$781,MATCH($A24,'[1]Pokemon Stats'!$B$2:$B$781,0),0),"")</f>
        <v>Flying</v>
      </c>
      <c r="D24">
        <f>ROUND(('Base Stats'!D24+15)*'CP Multiplier'!$B$102,2)</f>
        <v>105.66</v>
      </c>
      <c r="E24">
        <f>ROUND(('Base Stats'!E24+15)*'CP Multiplier'!$B$102,2)</f>
        <v>94.67</v>
      </c>
      <c r="F24">
        <f>ROUND(('Base Stats'!F24+15)*'CP Multiplier'!$B$102,0)</f>
        <v>107</v>
      </c>
      <c r="G24">
        <f>_xlfn.FLOOR.MATH(($D24+15)*SQRT($E24+15)*SQRT($F24+15)*('CP Multiplier'!$B$102)^2/10)</f>
        <v>997</v>
      </c>
    </row>
    <row r="25" spans="1:7" x14ac:dyDescent="0.25">
      <c r="A25" t="s">
        <v>23</v>
      </c>
      <c r="B25" t="str">
        <f>IFERROR(INDEX('[1]Pokemon Stats'!$D$2:$D$781,MATCH($A25,'[1]Pokemon Stats'!$B$2:$B$781,0),0),"")</f>
        <v>Poison</v>
      </c>
      <c r="C25" t="str">
        <f>IFERROR(INDEX('[1]Pokemon Stats'!$E$2:$E$781,MATCH($A25,'[1]Pokemon Stats'!$B$2:$B$781,0),0),"")</f>
        <v>Flying</v>
      </c>
      <c r="D25">
        <f>ROUND(('Base Stats'!D25+15)*'CP Multiplier'!$B$102,2)</f>
        <v>153.84</v>
      </c>
      <c r="E25">
        <f>ROUND(('Base Stats'!E25+15)*'CP Multiplier'!$B$102,2)</f>
        <v>142.01</v>
      </c>
      <c r="F25">
        <f>ROUND(('Base Stats'!F25+15)*'CP Multiplier'!$B$102,0)</f>
        <v>144</v>
      </c>
      <c r="G25">
        <f>_xlfn.FLOOR.MATH(($D25+15)*SQRT($E25+15)*SQRT($F25+15)*('CP Multiplier'!$B$102)^2/10)</f>
        <v>1906</v>
      </c>
    </row>
    <row r="26" spans="1:7" x14ac:dyDescent="0.25">
      <c r="A26" t="s">
        <v>24</v>
      </c>
      <c r="B26" t="str">
        <f>IFERROR(INDEX('[1]Pokemon Stats'!$D$2:$D$781,MATCH($A26,'[1]Pokemon Stats'!$B$2:$B$781,0),0),"")</f>
        <v>Electric</v>
      </c>
      <c r="C26" t="str">
        <f>IFERROR(INDEX('[1]Pokemon Stats'!$E$2:$E$781,MATCH($A26,'[1]Pokemon Stats'!$B$2:$B$781,0),0),"")</f>
        <v>Flying</v>
      </c>
      <c r="D26">
        <f>ROUND(('Base Stats'!D26+15)*'CP Multiplier'!$B$102,2)</f>
        <v>107.35</v>
      </c>
      <c r="E26">
        <f>ROUND(('Base Stats'!E26+15)*'CP Multiplier'!$B$102,2)</f>
        <v>93.83</v>
      </c>
      <c r="F26">
        <f>ROUND(('Base Stats'!F26+15)*'CP Multiplier'!$B$102,0)</f>
        <v>107</v>
      </c>
      <c r="G26">
        <f>_xlfn.FLOOR.MATH(($D26+15)*SQRT($E26+15)*SQRT($F26+15)*('CP Multiplier'!$B$102)^2/10)</f>
        <v>1007</v>
      </c>
    </row>
    <row r="27" spans="1:7" x14ac:dyDescent="0.25">
      <c r="A27" t="s">
        <v>25</v>
      </c>
      <c r="B27" t="str">
        <f>IFERROR(INDEX('[1]Pokemon Stats'!$D$2:$D$781,MATCH($A27,'[1]Pokemon Stats'!$B$2:$B$781,0),0),"")</f>
        <v>Electric</v>
      </c>
      <c r="C27" t="str">
        <f>IFERROR(INDEX('[1]Pokemon Stats'!$E$2:$E$781,MATCH($A27,'[1]Pokemon Stats'!$B$2:$B$781,0),0),"")</f>
        <v>Flying</v>
      </c>
      <c r="D27">
        <f>ROUND(('Base Stats'!D27+15)*'CP Multiplier'!$B$102,2)</f>
        <v>175.82</v>
      </c>
      <c r="E27">
        <f>ROUND(('Base Stats'!E27+15)*'CP Multiplier'!$B$102,2)</f>
        <v>140.32</v>
      </c>
      <c r="F27">
        <f>ROUND(('Base Stats'!F27+15)*'CP Multiplier'!$B$102,0)</f>
        <v>144</v>
      </c>
      <c r="G27">
        <f>_xlfn.FLOOR.MATH(($D27+15)*SQRT($E27+15)*SQRT($F27+15)*('CP Multiplier'!$B$102)^2/10)</f>
        <v>2142</v>
      </c>
    </row>
    <row r="28" spans="1:7" x14ac:dyDescent="0.25">
      <c r="A28" t="s">
        <v>26</v>
      </c>
      <c r="B28" t="str">
        <f>IFERROR(INDEX('[1]Pokemon Stats'!$D$2:$D$781,MATCH($A28,'[1]Pokemon Stats'!$B$2:$B$781,0),0),"")</f>
        <v>Ground</v>
      </c>
      <c r="C28" t="str">
        <f>IFERROR(INDEX('[1]Pokemon Stats'!$E$2:$E$781,MATCH($A28,'[1]Pokemon Stats'!$B$2:$B$781,0),0),"")</f>
        <v>Psychic</v>
      </c>
      <c r="D28">
        <f>ROUND(('Base Stats'!D28+15)*'CP Multiplier'!$B$102,2)</f>
        <v>119.19</v>
      </c>
      <c r="E28">
        <f>ROUND(('Base Stats'!E28+15)*'CP Multiplier'!$B$102,2)</f>
        <v>114.12</v>
      </c>
      <c r="F28">
        <f>ROUND(('Base Stats'!F28+15)*'CP Multiplier'!$B$102,0)</f>
        <v>128</v>
      </c>
      <c r="G28">
        <f>_xlfn.FLOOR.MATH(($D28+15)*SQRT($E28+15)*SQRT($F28+15)*('CP Multiplier'!$B$102)^2/10)</f>
        <v>1302</v>
      </c>
    </row>
    <row r="29" spans="1:7" x14ac:dyDescent="0.25">
      <c r="A29" t="s">
        <v>27</v>
      </c>
      <c r="B29" t="str">
        <f>IFERROR(INDEX('[1]Pokemon Stats'!$D$2:$D$781,MATCH($A29,'[1]Pokemon Stats'!$B$2:$B$781,0),0),"")</f>
        <v>Ground</v>
      </c>
      <c r="C29" t="str">
        <f>IFERROR(INDEX('[1]Pokemon Stats'!$E$2:$E$781,MATCH($A29,'[1]Pokemon Stats'!$B$2:$B$781,0),0),"")</f>
        <v>Steel</v>
      </c>
      <c r="D29">
        <f>ROUND(('Base Stats'!D29+15)*'CP Multiplier'!$B$102,2)</f>
        <v>166.52</v>
      </c>
      <c r="E29">
        <f>ROUND(('Base Stats'!E29+15)*'CP Multiplier'!$B$102,2)</f>
        <v>160.61000000000001</v>
      </c>
      <c r="F29">
        <f>ROUND(('Base Stats'!F29+15)*'CP Multiplier'!$B$102,0)</f>
        <v>166</v>
      </c>
      <c r="G29">
        <f>_xlfn.FLOOR.MATH(($D29+15)*SQRT($E29+15)*SQRT($F29+15)*('CP Multiplier'!$B$102)^2/10)</f>
        <v>2312</v>
      </c>
    </row>
    <row r="30" spans="1:7" x14ac:dyDescent="0.25">
      <c r="A30" t="s">
        <v>643</v>
      </c>
      <c r="B30" t="s">
        <v>641</v>
      </c>
      <c r="C30" t="str">
        <f>IFERROR(INDEX('[1]Pokemon Stats'!$E$2:$E$781,MATCH($A30,'[1]Pokemon Stats'!$B$2:$B$781,0),0),"")</f>
        <v/>
      </c>
      <c r="D30">
        <f>ROUND(('Base Stats'!D30+15)*'CP Multiplier'!$B$102,2)</f>
        <v>85.38</v>
      </c>
      <c r="E30">
        <f>ROUND(('Base Stats'!E30+15)*'CP Multiplier'!$B$102,2)</f>
        <v>87.91</v>
      </c>
      <c r="F30">
        <f>ROUND(('Base Stats'!F30+15)*'CP Multiplier'!$B$102,0)</f>
        <v>136</v>
      </c>
      <c r="G30">
        <f>_xlfn.FLOOR.MATH(($D30+15)*SQRT($E30+15)*SQRT($F30+15)*('CP Multiplier'!$B$102)^2/10)</f>
        <v>894</v>
      </c>
    </row>
    <row r="31" spans="1:7" x14ac:dyDescent="0.25">
      <c r="A31" t="s">
        <v>28</v>
      </c>
      <c r="B31" t="str">
        <f>IFERROR(INDEX('[1]Pokemon Stats'!$D$2:$D$781,MATCH($A31,'[1]Pokemon Stats'!$B$2:$B$781,0),0),"")</f>
        <v>Poison</v>
      </c>
      <c r="C31" t="str">
        <f>IFERROR(INDEX('[1]Pokemon Stats'!$E$2:$E$781,MATCH($A31,'[1]Pokemon Stats'!$B$2:$B$781,0),0),"")</f>
        <v>Steel</v>
      </c>
      <c r="D31">
        <f>ROUND(('Base Stats'!D31+15)*'CP Multiplier'!$B$102,2)</f>
        <v>111.58</v>
      </c>
      <c r="E31">
        <f>ROUND(('Base Stats'!E31+15)*'CP Multiplier'!$B$102,2)</f>
        <v>114.12</v>
      </c>
      <c r="F31">
        <f>ROUND(('Base Stats'!F31+15)*'CP Multiplier'!$B$102,0)</f>
        <v>158</v>
      </c>
      <c r="G31">
        <f>_xlfn.FLOOR.MATH(($D31+15)*SQRT($E31+15)*SQRT($F31+15)*('CP Multiplier'!$B$102)^2/10)</f>
        <v>1351</v>
      </c>
    </row>
    <row r="32" spans="1:7" x14ac:dyDescent="0.25">
      <c r="A32" t="s">
        <v>29</v>
      </c>
      <c r="B32" t="str">
        <f>IFERROR(INDEX('[1]Pokemon Stats'!$D$2:$D$781,MATCH($A32,'[1]Pokemon Stats'!$B$2:$B$781,0),0),"")</f>
        <v>Poison</v>
      </c>
      <c r="C32" t="str">
        <f>IFERROR(INDEX('[1]Pokemon Stats'!$E$2:$E$781,MATCH($A32,'[1]Pokemon Stats'!$B$2:$B$781,0),0),"")</f>
        <v>Ground</v>
      </c>
      <c r="D32">
        <f>ROUND(('Base Stats'!D32+15)*'CP Multiplier'!$B$102,2)</f>
        <v>164.83</v>
      </c>
      <c r="E32">
        <f>ROUND(('Base Stats'!E32+15)*'CP Multiplier'!$B$102,2)</f>
        <v>158.91999999999999</v>
      </c>
      <c r="F32">
        <f>ROUND(('Base Stats'!F32+15)*'CP Multiplier'!$B$102,0)</f>
        <v>188</v>
      </c>
      <c r="G32">
        <f>_xlfn.FLOOR.MATH(($D32+15)*SQRT($E32+15)*SQRT($F32+15)*('CP Multiplier'!$B$102)^2/10)</f>
        <v>2414</v>
      </c>
    </row>
    <row r="33" spans="1:7" x14ac:dyDescent="0.25">
      <c r="A33" t="s">
        <v>642</v>
      </c>
      <c r="B33" t="s">
        <v>641</v>
      </c>
      <c r="C33" t="str">
        <f>IFERROR(INDEX('[1]Pokemon Stats'!$E$2:$E$781,MATCH($A33,'[1]Pokemon Stats'!$B$2:$B$781,0),0),"")</f>
        <v/>
      </c>
      <c r="D33">
        <f>ROUND(('Base Stats'!D33+15)*'CP Multiplier'!$B$102,2)</f>
        <v>101.44</v>
      </c>
      <c r="E33">
        <f>ROUND(('Base Stats'!E33+15)*'CP Multiplier'!$B$102,2)</f>
        <v>76.92</v>
      </c>
      <c r="F33">
        <f>ROUND(('Base Stats'!F33+15)*'CP Multiplier'!$B$102,0)</f>
        <v>123</v>
      </c>
      <c r="G33">
        <f>_xlfn.FLOOR.MATH(($D33+15)*SQRT($E33+15)*SQRT($F33+15)*('CP Multiplier'!$B$102)^2/10)</f>
        <v>937</v>
      </c>
    </row>
    <row r="34" spans="1:7" x14ac:dyDescent="0.25">
      <c r="A34" t="s">
        <v>30</v>
      </c>
      <c r="B34" t="str">
        <f>IFERROR(INDEX('[1]Pokemon Stats'!$D$2:$D$781,MATCH($A34,'[1]Pokemon Stats'!$B$2:$B$781,0),0),"")</f>
        <v>Poison</v>
      </c>
      <c r="C34" t="str">
        <f>IFERROR(INDEX('[1]Pokemon Stats'!$E$2:$E$781,MATCH($A34,'[1]Pokemon Stats'!$B$2:$B$781,0),0),"")</f>
        <v>Ground</v>
      </c>
      <c r="D34">
        <f>ROUND(('Base Stats'!D34+15)*'CP Multiplier'!$B$102,2)</f>
        <v>128.49</v>
      </c>
      <c r="E34">
        <f>ROUND(('Base Stats'!E34+15)*'CP Multiplier'!$B$102,2)</f>
        <v>106.51</v>
      </c>
      <c r="F34">
        <f>ROUND(('Base Stats'!F34+15)*'CP Multiplier'!$B$102,0)</f>
        <v>145</v>
      </c>
      <c r="G34">
        <f>_xlfn.FLOOR.MATH(($D34+15)*SQRT($E34+15)*SQRT($F34+15)*('CP Multiplier'!$B$102)^2/10)</f>
        <v>1429</v>
      </c>
    </row>
    <row r="35" spans="1:7" x14ac:dyDescent="0.25">
      <c r="A35" t="s">
        <v>31</v>
      </c>
      <c r="B35" t="str">
        <f>IFERROR(INDEX('[1]Pokemon Stats'!$D$2:$D$781,MATCH($A35,'[1]Pokemon Stats'!$B$2:$B$781,0),0),"")</f>
        <v>Poison</v>
      </c>
      <c r="C35" t="str">
        <f>IFERROR(INDEX('[1]Pokemon Stats'!$E$2:$E$781,MATCH($A35,'[1]Pokemon Stats'!$B$2:$B$781,0),0),"")</f>
        <v>Ground</v>
      </c>
      <c r="D35">
        <f>ROUND(('Base Stats'!D35+15)*'CP Multiplier'!$B$102,2)</f>
        <v>185.12</v>
      </c>
      <c r="E35">
        <f>ROUND(('Base Stats'!E35+15)*'CP Multiplier'!$B$102,2)</f>
        <v>144.55000000000001</v>
      </c>
      <c r="F35">
        <f>ROUND(('Base Stats'!F35+15)*'CP Multiplier'!$B$102,0)</f>
        <v>174</v>
      </c>
      <c r="G35">
        <f>_xlfn.FLOOR.MATH(($D35+15)*SQRT($E35+15)*SQRT($F35+15)*('CP Multiplier'!$B$102)^2/10)</f>
        <v>2483</v>
      </c>
    </row>
    <row r="36" spans="1:7" x14ac:dyDescent="0.25">
      <c r="A36" t="s">
        <v>32</v>
      </c>
      <c r="B36" t="str">
        <f>IFERROR(INDEX('[1]Pokemon Stats'!$D$2:$D$781,MATCH($A36,'[1]Pokemon Stats'!$B$2:$B$781,0),0),"")</f>
        <v>Fairy</v>
      </c>
      <c r="C36" t="str">
        <f>IFERROR(INDEX('[1]Pokemon Stats'!$E$2:$E$781,MATCH($A36,'[1]Pokemon Stats'!$B$2:$B$781,0),0),"")</f>
        <v>Ground</v>
      </c>
      <c r="D36">
        <f>ROUND(('Base Stats'!D36+15)*'CP Multiplier'!$B$102,2)</f>
        <v>103.13</v>
      </c>
      <c r="E36">
        <f>ROUND(('Base Stats'!E36+15)*'CP Multiplier'!$B$102,2)</f>
        <v>103.97</v>
      </c>
      <c r="F36">
        <f>ROUND(('Base Stats'!F36+15)*'CP Multiplier'!$B$102,0)</f>
        <v>158</v>
      </c>
      <c r="G36">
        <f>_xlfn.FLOOR.MATH(($D36+15)*SQRT($E36+15)*SQRT($F36+15)*('CP Multiplier'!$B$102)^2/10)</f>
        <v>1210</v>
      </c>
    </row>
    <row r="37" spans="1:7" x14ac:dyDescent="0.25">
      <c r="A37" t="s">
        <v>33</v>
      </c>
      <c r="B37" t="str">
        <f>IFERROR(INDEX('[1]Pokemon Stats'!$D$2:$D$781,MATCH($A37,'[1]Pokemon Stats'!$B$2:$B$781,0),0),"")</f>
        <v>Fairy</v>
      </c>
      <c r="C37" t="str">
        <f>IFERROR(INDEX('[1]Pokemon Stats'!$E$2:$E$781,MATCH($A37,'[1]Pokemon Stats'!$B$2:$B$781,0),0),"")</f>
        <v>Ground</v>
      </c>
      <c r="D37">
        <f>ROUND(('Base Stats'!D37+15)*'CP Multiplier'!$B$102,2)</f>
        <v>163.13999999999999</v>
      </c>
      <c r="E37">
        <f>ROUND(('Base Stats'!E37+15)*'CP Multiplier'!$B$102,2)</f>
        <v>149.62</v>
      </c>
      <c r="F37">
        <f>ROUND(('Base Stats'!F37+15)*'CP Multiplier'!$B$102,0)</f>
        <v>195</v>
      </c>
      <c r="G37">
        <f>_xlfn.FLOOR.MATH(($D37+15)*SQRT($E37+15)*SQRT($F37+15)*('CP Multiplier'!$B$102)^2/10)</f>
        <v>2366</v>
      </c>
    </row>
    <row r="38" spans="1:7" x14ac:dyDescent="0.25">
      <c r="A38" t="s">
        <v>34</v>
      </c>
      <c r="B38" t="str">
        <f>IFERROR(INDEX('[1]Pokemon Stats'!$D$2:$D$781,MATCH($A38,'[1]Pokemon Stats'!$B$2:$B$781,0),0),"")</f>
        <v>Fire</v>
      </c>
      <c r="C38" t="str">
        <f>IFERROR(INDEX('[1]Pokemon Stats'!$E$2:$E$781,MATCH($A38,'[1]Pokemon Stats'!$B$2:$B$781,0),0),"")</f>
        <v>Ground</v>
      </c>
      <c r="D38">
        <f>ROUND(('Base Stats'!D38+15)*'CP Multiplier'!$B$102,2)</f>
        <v>93.83</v>
      </c>
      <c r="E38">
        <f>ROUND(('Base Stats'!E38+15)*'CP Multiplier'!$B$102,2)</f>
        <v>104.82</v>
      </c>
      <c r="F38">
        <f>ROUND(('Base Stats'!F38+15)*'CP Multiplier'!$B$102,0)</f>
        <v>111</v>
      </c>
      <c r="G38">
        <f>_xlfn.FLOOR.MATH(($D38+15)*SQRT($E38+15)*SQRT($F38+15)*('CP Multiplier'!$B$102)^2/10)</f>
        <v>955</v>
      </c>
    </row>
    <row r="39" spans="1:7" x14ac:dyDescent="0.25">
      <c r="A39" t="s">
        <v>35</v>
      </c>
      <c r="B39" t="str">
        <f>IFERROR(INDEX('[1]Pokemon Stats'!$D$2:$D$781,MATCH($A39,'[1]Pokemon Stats'!$B$2:$B$781,0),0),"")</f>
        <v>Fire</v>
      </c>
      <c r="C39" t="str">
        <f>IFERROR(INDEX('[1]Pokemon Stats'!$E$2:$E$781,MATCH($A39,'[1]Pokemon Stats'!$B$2:$B$781,0),0),"")</f>
        <v>Ground</v>
      </c>
      <c r="D39">
        <f>ROUND(('Base Stats'!D39+15)*'CP Multiplier'!$B$102,2)</f>
        <v>155.54</v>
      </c>
      <c r="E39">
        <f>ROUND(('Base Stats'!E39+15)*'CP Multiplier'!$B$102,2)</f>
        <v>173.29</v>
      </c>
      <c r="F39">
        <f>ROUND(('Base Stats'!F39+15)*'CP Multiplier'!$B$102,0)</f>
        <v>162</v>
      </c>
      <c r="G39">
        <f>_xlfn.FLOOR.MATH(($D39+15)*SQRT($E39+15)*SQRT($F39+15)*('CP Multiplier'!$B$102)^2/10)</f>
        <v>2224</v>
      </c>
    </row>
    <row r="40" spans="1:7" x14ac:dyDescent="0.25">
      <c r="A40" t="s">
        <v>36</v>
      </c>
      <c r="B40" t="str">
        <f>IFERROR(INDEX('[1]Pokemon Stats'!$D$2:$D$781,MATCH($A40,'[1]Pokemon Stats'!$B$2:$B$781,0),0),"")</f>
        <v>Normal</v>
      </c>
      <c r="C40" t="str">
        <f>IFERROR(INDEX('[1]Pokemon Stats'!$E$2:$E$781,MATCH($A40,'[1]Pokemon Stats'!$B$2:$B$781,0),0),"")</f>
        <v>Fairy</v>
      </c>
      <c r="D40">
        <f>ROUND(('Base Stats'!D40+15)*'CP Multiplier'!$B$102,2)</f>
        <v>80.3</v>
      </c>
      <c r="E40">
        <f>ROUND(('Base Stats'!E40+15)*'CP Multiplier'!$B$102,2)</f>
        <v>47.34</v>
      </c>
      <c r="F40">
        <f>ROUND(('Base Stats'!F40+15)*'CP Multiplier'!$B$102,0)</f>
        <v>225</v>
      </c>
      <c r="G40">
        <f>_xlfn.FLOOR.MATH(($D40+15)*SQRT($E40+15)*SQRT($F40+15)*('CP Multiplier'!$B$102)^2/10)</f>
        <v>832</v>
      </c>
    </row>
    <row r="41" spans="1:7" x14ac:dyDescent="0.25">
      <c r="A41" t="s">
        <v>37</v>
      </c>
      <c r="B41" t="str">
        <f>IFERROR(INDEX('[1]Pokemon Stats'!$D$2:$D$781,MATCH($A41,'[1]Pokemon Stats'!$B$2:$B$781,0),0),"")</f>
        <v>Normal</v>
      </c>
      <c r="C41" t="str">
        <f>IFERROR(INDEX('[1]Pokemon Stats'!$E$2:$E$781,MATCH($A41,'[1]Pokemon Stats'!$B$2:$B$781,0),0),"")</f>
        <v>Fairy</v>
      </c>
      <c r="D41">
        <f>ROUND(('Base Stats'!D41+15)*'CP Multiplier'!$B$102,2)</f>
        <v>144.55000000000001</v>
      </c>
      <c r="E41">
        <f>ROUND(('Base Stats'!E41+15)*'CP Multiplier'!$B$102,2)</f>
        <v>88.76</v>
      </c>
      <c r="F41">
        <f>ROUND(('Base Stats'!F41+15)*'CP Multiplier'!$B$102,0)</f>
        <v>262</v>
      </c>
      <c r="G41">
        <f>_xlfn.FLOOR.MATH(($D41+15)*SQRT($E41+15)*SQRT($F41+15)*('CP Multiplier'!$B$102)^2/10)</f>
        <v>1932</v>
      </c>
    </row>
    <row r="42" spans="1:7" x14ac:dyDescent="0.25">
      <c r="A42" t="s">
        <v>38</v>
      </c>
      <c r="B42" t="str">
        <f>IFERROR(INDEX('[1]Pokemon Stats'!$D$2:$D$781,MATCH($A42,'[1]Pokemon Stats'!$B$2:$B$781,0),0),"")</f>
        <v>Poison</v>
      </c>
      <c r="C42" t="str">
        <f>IFERROR(INDEX('[1]Pokemon Stats'!$E$2:$E$781,MATCH($A42,'[1]Pokemon Stats'!$B$2:$B$781,0),0),"")</f>
        <v>Flying</v>
      </c>
      <c r="D42">
        <f>ROUND(('Base Stats'!D42+15)*'CP Multiplier'!$B$102,2)</f>
        <v>82.84</v>
      </c>
      <c r="E42">
        <f>ROUND(('Base Stats'!E42+15)*'CP Multiplier'!$B$102,2)</f>
        <v>74.39</v>
      </c>
      <c r="F42">
        <f>ROUND(('Base Stats'!F42+15)*'CP Multiplier'!$B$102,0)</f>
        <v>114</v>
      </c>
      <c r="G42">
        <f>_xlfn.FLOOR.MATH(($D42+15)*SQRT($E42+15)*SQRT($F42+15)*('CP Multiplier'!$B$102)^2/10)</f>
        <v>750</v>
      </c>
    </row>
    <row r="43" spans="1:7" x14ac:dyDescent="0.25">
      <c r="A43" t="s">
        <v>39</v>
      </c>
      <c r="B43" t="str">
        <f>IFERROR(INDEX('[1]Pokemon Stats'!$D$2:$D$781,MATCH($A43,'[1]Pokemon Stats'!$B$2:$B$781,0),0),"")</f>
        <v>Poison</v>
      </c>
      <c r="C43" t="str">
        <f>IFERROR(INDEX('[1]Pokemon Stats'!$E$2:$E$781,MATCH($A43,'[1]Pokemon Stats'!$B$2:$B$781,0),0),"")</f>
        <v>Flying</v>
      </c>
      <c r="D43">
        <f>ROUND(('Base Stats'!D43+15)*'CP Multiplier'!$B$102,2)</f>
        <v>148.77000000000001</v>
      </c>
      <c r="E43">
        <f>ROUND(('Base Stats'!E43+15)*'CP Multiplier'!$B$102,2)</f>
        <v>139.47</v>
      </c>
      <c r="F43">
        <f>ROUND(('Base Stats'!F43+15)*'CP Multiplier'!$B$102,0)</f>
        <v>166</v>
      </c>
      <c r="G43">
        <f>_xlfn.FLOOR.MATH(($D43+15)*SQRT($E43+15)*SQRT($F43+15)*('CP Multiplier'!$B$102)^2/10)</f>
        <v>1956</v>
      </c>
    </row>
    <row r="44" spans="1:7" x14ac:dyDescent="0.25">
      <c r="A44" t="s">
        <v>40</v>
      </c>
      <c r="B44" t="str">
        <f>IFERROR(INDEX('[1]Pokemon Stats'!$D$2:$D$781,MATCH($A44,'[1]Pokemon Stats'!$B$2:$B$781,0),0),"")</f>
        <v>Grass</v>
      </c>
      <c r="C44" t="str">
        <f>IFERROR(INDEX('[1]Pokemon Stats'!$E$2:$E$781,MATCH($A44,'[1]Pokemon Stats'!$B$2:$B$781,0),0),"")</f>
        <v>Poison</v>
      </c>
      <c r="D44">
        <f>ROUND(('Base Stats'!D44+15)*'CP Multiplier'!$B$102,2)</f>
        <v>123.41</v>
      </c>
      <c r="E44">
        <f>ROUND(('Base Stats'!E44+15)*'CP Multiplier'!$B$102,2)</f>
        <v>107.35</v>
      </c>
      <c r="F44">
        <f>ROUND(('Base Stats'!F44+15)*'CP Multiplier'!$B$102,0)</f>
        <v>121</v>
      </c>
      <c r="G44">
        <f>_xlfn.FLOOR.MATH(($D44+15)*SQRT($E44+15)*SQRT($F44+15)*('CP Multiplier'!$B$102)^2/10)</f>
        <v>1275</v>
      </c>
    </row>
    <row r="45" spans="1:7" x14ac:dyDescent="0.25">
      <c r="A45" t="s">
        <v>41</v>
      </c>
      <c r="B45" t="str">
        <f>IFERROR(INDEX('[1]Pokemon Stats'!$D$2:$D$781,MATCH($A45,'[1]Pokemon Stats'!$B$2:$B$781,0),0),"")</f>
        <v>Grass</v>
      </c>
      <c r="C45" t="str">
        <f>IFERROR(INDEX('[1]Pokemon Stats'!$E$2:$E$781,MATCH($A45,'[1]Pokemon Stats'!$B$2:$B$781,0),0),"")</f>
        <v>Poison</v>
      </c>
      <c r="D45">
        <f>ROUND(('Base Stats'!D45+15)*'CP Multiplier'!$B$102,2)</f>
        <v>142.01</v>
      </c>
      <c r="E45">
        <f>ROUND(('Base Stats'!E45+15)*'CP Multiplier'!$B$102,2)</f>
        <v>127.64</v>
      </c>
      <c r="F45">
        <f>ROUND(('Base Stats'!F45+15)*'CP Multiplier'!$B$102,0)</f>
        <v>144</v>
      </c>
      <c r="G45">
        <f>_xlfn.FLOOR.MATH(($D45+15)*SQRT($E45+15)*SQRT($F45+15)*('CP Multiplier'!$B$102)^2/10)</f>
        <v>1689</v>
      </c>
    </row>
    <row r="46" spans="1:7" x14ac:dyDescent="0.25">
      <c r="A46" t="s">
        <v>42</v>
      </c>
      <c r="B46" t="str">
        <f>IFERROR(INDEX('[1]Pokemon Stats'!$D$2:$D$781,MATCH($A46,'[1]Pokemon Stats'!$B$2:$B$781,0),0),"")</f>
        <v>Grass</v>
      </c>
      <c r="C46" t="str">
        <f>IFERROR(INDEX('[1]Pokemon Stats'!$E$2:$E$781,MATCH($A46,'[1]Pokemon Stats'!$B$2:$B$781,0),0),"")</f>
        <v>Poison</v>
      </c>
      <c r="D46">
        <f>ROUND(('Base Stats'!D46+15)*'CP Multiplier'!$B$102,2)</f>
        <v>183.43</v>
      </c>
      <c r="E46">
        <f>ROUND(('Base Stats'!E46+15)*'CP Multiplier'!$B$102,2)</f>
        <v>153.84</v>
      </c>
      <c r="F46">
        <f>ROUND(('Base Stats'!F46+15)*'CP Multiplier'!$B$102,0)</f>
        <v>166</v>
      </c>
      <c r="G46">
        <f>_xlfn.FLOOR.MATH(($D46+15)*SQRT($E46+15)*SQRT($F46+15)*('CP Multiplier'!$B$102)^2/10)</f>
        <v>2478</v>
      </c>
    </row>
    <row r="47" spans="1:7" x14ac:dyDescent="0.25">
      <c r="A47" t="s">
        <v>43</v>
      </c>
      <c r="B47" t="str">
        <f>IFERROR(INDEX('[1]Pokemon Stats'!$D$2:$D$781,MATCH($A47,'[1]Pokemon Stats'!$B$2:$B$781,0),0),"")</f>
        <v>Bug</v>
      </c>
      <c r="C47" t="str">
        <f>IFERROR(INDEX('[1]Pokemon Stats'!$E$2:$E$781,MATCH($A47,'[1]Pokemon Stats'!$B$2:$B$781,0),0),"")</f>
        <v>Grass</v>
      </c>
      <c r="D47">
        <f>ROUND(('Base Stats'!D47+15)*'CP Multiplier'!$B$102,2)</f>
        <v>114.96</v>
      </c>
      <c r="E47">
        <f>ROUND(('Base Stats'!E47+15)*'CP Multiplier'!$B$102,2)</f>
        <v>96.36</v>
      </c>
      <c r="F47">
        <f>ROUND(('Base Stats'!F47+15)*'CP Multiplier'!$B$102,0)</f>
        <v>107</v>
      </c>
      <c r="G47">
        <f>_xlfn.FLOOR.MATH(($D47+15)*SQRT($E47+15)*SQRT($F47+15)*('CP Multiplier'!$B$102)^2/10)</f>
        <v>1082</v>
      </c>
    </row>
    <row r="48" spans="1:7" x14ac:dyDescent="0.25">
      <c r="A48" t="s">
        <v>44</v>
      </c>
      <c r="B48" t="str">
        <f>IFERROR(INDEX('[1]Pokemon Stats'!$D$2:$D$781,MATCH($A48,'[1]Pokemon Stats'!$B$2:$B$781,0),0),"")</f>
        <v>Bug</v>
      </c>
      <c r="C48" t="str">
        <f>IFERROR(INDEX('[1]Pokemon Stats'!$E$2:$E$781,MATCH($A48,'[1]Pokemon Stats'!$B$2:$B$781,0),0),"")</f>
        <v>Grass</v>
      </c>
      <c r="D48">
        <f>ROUND(('Base Stats'!D48+15)*'CP Multiplier'!$B$102,2)</f>
        <v>152.15</v>
      </c>
      <c r="E48">
        <f>ROUND(('Base Stats'!E48+15)*'CP Multiplier'!$B$102,2)</f>
        <v>136.09</v>
      </c>
      <c r="F48">
        <f>ROUND(('Base Stats'!F48+15)*'CP Multiplier'!$B$102,0)</f>
        <v>144</v>
      </c>
      <c r="G48">
        <f>_xlfn.FLOOR.MATH(($D48+15)*SQRT($E48+15)*SQRT($F48+15)*('CP Multiplier'!$B$102)^2/10)</f>
        <v>1851</v>
      </c>
    </row>
    <row r="49" spans="1:7" x14ac:dyDescent="0.25">
      <c r="A49" t="s">
        <v>45</v>
      </c>
      <c r="B49" t="str">
        <f>IFERROR(INDEX('[1]Pokemon Stats'!$D$2:$D$781,MATCH($A49,'[1]Pokemon Stats'!$B$2:$B$781,0),0),"")</f>
        <v>Bug</v>
      </c>
      <c r="C49" t="str">
        <f>IFERROR(INDEX('[1]Pokemon Stats'!$E$2:$E$781,MATCH($A49,'[1]Pokemon Stats'!$B$2:$B$781,0),0),"")</f>
        <v>Poison</v>
      </c>
      <c r="D49">
        <f>ROUND(('Base Stats'!D49+15)*'CP Multiplier'!$B$102,2)</f>
        <v>97.21</v>
      </c>
      <c r="E49">
        <f>ROUND(('Base Stats'!E49+15)*'CP Multiplier'!$B$102,2)</f>
        <v>97.21</v>
      </c>
      <c r="F49">
        <f>ROUND(('Base Stats'!F49+15)*'CP Multiplier'!$B$102,0)</f>
        <v>144</v>
      </c>
      <c r="G49">
        <f>_xlfn.FLOOR.MATH(($D49+15)*SQRT($E49+15)*SQRT($F49+15)*('CP Multiplier'!$B$102)^2/10)</f>
        <v>1070</v>
      </c>
    </row>
    <row r="50" spans="1:7" x14ac:dyDescent="0.25">
      <c r="A50" t="s">
        <v>46</v>
      </c>
      <c r="B50" t="str">
        <f>IFERROR(INDEX('[1]Pokemon Stats'!$D$2:$D$781,MATCH($A50,'[1]Pokemon Stats'!$B$2:$B$781,0),0),"")</f>
        <v>Bug</v>
      </c>
      <c r="C50" t="str">
        <f>IFERROR(INDEX('[1]Pokemon Stats'!$E$2:$E$781,MATCH($A50,'[1]Pokemon Stats'!$B$2:$B$781,0),0),"")</f>
        <v>Poison</v>
      </c>
      <c r="D50">
        <f>ROUND(('Base Stats'!D50+15)*'CP Multiplier'!$B$102,2)</f>
        <v>163.99</v>
      </c>
      <c r="E50">
        <f>ROUND(('Base Stats'!E50+15)*'CP Multiplier'!$B$102,2)</f>
        <v>133.56</v>
      </c>
      <c r="F50">
        <f>ROUND(('Base Stats'!F50+15)*'CP Multiplier'!$B$102,0)</f>
        <v>158</v>
      </c>
      <c r="G50">
        <f>_xlfn.FLOOR.MATH(($D50+15)*SQRT($E50+15)*SQRT($F50+15)*('CP Multiplier'!$B$102)^2/10)</f>
        <v>2050</v>
      </c>
    </row>
    <row r="51" spans="1:7" x14ac:dyDescent="0.25">
      <c r="A51" t="s">
        <v>47</v>
      </c>
      <c r="B51" t="str">
        <f>IFERROR(INDEX('[1]Pokemon Stats'!$D$2:$D$781,MATCH($A51,'[1]Pokemon Stats'!$B$2:$B$781,0),0),"")</f>
        <v>Ground</v>
      </c>
      <c r="C51" t="str">
        <f>IFERROR(INDEX('[1]Pokemon Stats'!$E$2:$E$781,MATCH($A51,'[1]Pokemon Stats'!$B$2:$B$781,0),0),"")</f>
        <v>Poison</v>
      </c>
      <c r="D51">
        <f>ROUND(('Base Stats'!D51+15)*'CP Multiplier'!$B$102,2)</f>
        <v>104.82</v>
      </c>
      <c r="E51">
        <f>ROUND(('Base Stats'!E51+15)*'CP Multiplier'!$B$102,2)</f>
        <v>78.61</v>
      </c>
      <c r="F51">
        <f>ROUND(('Base Stats'!F51+15)*'CP Multiplier'!$B$102,0)</f>
        <v>69</v>
      </c>
      <c r="G51">
        <f>_xlfn.FLOOR.MATH(($D51+15)*SQRT($E51+15)*SQRT($F51+15)*('CP Multiplier'!$B$102)^2/10)</f>
        <v>759</v>
      </c>
    </row>
    <row r="52" spans="1:7" x14ac:dyDescent="0.25">
      <c r="A52" t="s">
        <v>48</v>
      </c>
      <c r="B52" t="str">
        <f>IFERROR(INDEX('[1]Pokemon Stats'!$D$2:$D$781,MATCH($A52,'[1]Pokemon Stats'!$B$2:$B$781,0),0),"")</f>
        <v>Ground</v>
      </c>
      <c r="C52" t="str">
        <f>IFERROR(INDEX('[1]Pokemon Stats'!$E$2:$E$781,MATCH($A52,'[1]Pokemon Stats'!$B$2:$B$781,0),0),"")</f>
        <v>Steel</v>
      </c>
      <c r="D52">
        <f>ROUND(('Base Stats'!D52+15)*'CP Multiplier'!$B$102,2)</f>
        <v>153.84</v>
      </c>
      <c r="E52">
        <f>ROUND(('Base Stats'!E52+15)*'CP Multiplier'!$B$102,2)</f>
        <v>125.95</v>
      </c>
      <c r="F52">
        <f>ROUND(('Base Stats'!F52+15)*'CP Multiplier'!$B$102,0)</f>
        <v>107</v>
      </c>
      <c r="G52">
        <f>_xlfn.FLOOR.MATH(($D52+15)*SQRT($E52+15)*SQRT($F52+15)*('CP Multiplier'!$B$102)^2/10)</f>
        <v>1582</v>
      </c>
    </row>
    <row r="53" spans="1:7" x14ac:dyDescent="0.25">
      <c r="A53" t="s">
        <v>49</v>
      </c>
      <c r="B53" t="str">
        <f>IFERROR(INDEX('[1]Pokemon Stats'!$D$2:$D$781,MATCH($A53,'[1]Pokemon Stats'!$B$2:$B$781,0),0),"")</f>
        <v>Normal</v>
      </c>
      <c r="C53" t="str">
        <f>IFERROR(INDEX('[1]Pokemon Stats'!$E$2:$E$781,MATCH($A53,'[1]Pokemon Stats'!$B$2:$B$781,0),0),"")</f>
        <v>Steel</v>
      </c>
      <c r="D53">
        <f>ROUND(('Base Stats'!D53+15)*'CP Multiplier'!$B$102,2)</f>
        <v>90.45</v>
      </c>
      <c r="E53">
        <f>ROUND(('Base Stats'!E53+15)*'CP Multiplier'!$B$102,2)</f>
        <v>78.61</v>
      </c>
      <c r="F53">
        <f>ROUND(('Base Stats'!F53+15)*'CP Multiplier'!$B$102,0)</f>
        <v>114</v>
      </c>
      <c r="G53">
        <f>_xlfn.FLOOR.MATH(($D53+15)*SQRT($E53+15)*SQRT($F53+15)*('CP Multiplier'!$B$102)^2/10)</f>
        <v>827</v>
      </c>
    </row>
    <row r="54" spans="1:7" x14ac:dyDescent="0.25">
      <c r="A54" t="s">
        <v>50</v>
      </c>
      <c r="B54" t="str">
        <f>IFERROR(INDEX('[1]Pokemon Stats'!$D$2:$D$781,MATCH($A54,'[1]Pokemon Stats'!$B$2:$B$781,0),0),"")</f>
        <v>Normal</v>
      </c>
      <c r="C54" t="str">
        <f>IFERROR(INDEX('[1]Pokemon Stats'!$E$2:$E$781,MATCH($A54,'[1]Pokemon Stats'!$B$2:$B$781,0),0),"")</f>
        <v>Steel</v>
      </c>
      <c r="D54">
        <f>ROUND(('Base Stats'!D54+15)*'CP Multiplier'!$B$102,2)</f>
        <v>139.47</v>
      </c>
      <c r="E54">
        <f>ROUND(('Base Stats'!E54+15)*'CP Multiplier'!$B$102,2)</f>
        <v>127.64</v>
      </c>
      <c r="F54">
        <f>ROUND(('Base Stats'!F54+15)*'CP Multiplier'!$B$102,0)</f>
        <v>150</v>
      </c>
      <c r="G54">
        <f>_xlfn.FLOOR.MATH(($D54+15)*SQRT($E54+15)*SQRT($F54+15)*('CP Multiplier'!$B$102)^2/10)</f>
        <v>1693</v>
      </c>
    </row>
    <row r="55" spans="1:7" x14ac:dyDescent="0.25">
      <c r="A55" t="s">
        <v>51</v>
      </c>
      <c r="B55" t="str">
        <f>IFERROR(INDEX('[1]Pokemon Stats'!$D$2:$D$781,MATCH($A55,'[1]Pokemon Stats'!$B$2:$B$781,0),0),"")</f>
        <v>Water</v>
      </c>
      <c r="C55" t="str">
        <f>IFERROR(INDEX('[1]Pokemon Stats'!$E$2:$E$781,MATCH($A55,'[1]Pokemon Stats'!$B$2:$B$781,0),0),"")</f>
        <v>Steel</v>
      </c>
      <c r="D55">
        <f>ROUND(('Base Stats'!D55+15)*'CP Multiplier'!$B$102,2)</f>
        <v>115.81</v>
      </c>
      <c r="E55">
        <f>ROUND(('Base Stats'!E55+15)*'CP Multiplier'!$B$102,2)</f>
        <v>92.98</v>
      </c>
      <c r="F55">
        <f>ROUND(('Base Stats'!F55+15)*'CP Multiplier'!$B$102,0)</f>
        <v>128</v>
      </c>
      <c r="G55">
        <f>_xlfn.FLOOR.MATH(($D55+15)*SQRT($E55+15)*SQRT($F55+15)*('CP Multiplier'!$B$102)^2/10)</f>
        <v>1161</v>
      </c>
    </row>
    <row r="56" spans="1:7" x14ac:dyDescent="0.25">
      <c r="A56" t="s">
        <v>52</v>
      </c>
      <c r="B56" t="str">
        <f>IFERROR(INDEX('[1]Pokemon Stats'!$D$2:$D$781,MATCH($A56,'[1]Pokemon Stats'!$B$2:$B$781,0),0),"")</f>
        <v>Water</v>
      </c>
      <c r="C56" t="str">
        <f>IFERROR(INDEX('[1]Pokemon Stats'!$E$2:$E$781,MATCH($A56,'[1]Pokemon Stats'!$B$2:$B$781,0),0),"")</f>
        <v>Steel</v>
      </c>
      <c r="D56">
        <f>ROUND(('Base Stats'!D56+15)*'CP Multiplier'!$B$102,2)</f>
        <v>174.13</v>
      </c>
      <c r="E56">
        <f>ROUND(('Base Stats'!E56+15)*'CP Multiplier'!$B$102,2)</f>
        <v>149.62</v>
      </c>
      <c r="F56">
        <f>ROUND(('Base Stats'!F56+15)*'CP Multiplier'!$B$102,0)</f>
        <v>173</v>
      </c>
      <c r="G56">
        <f>_xlfn.FLOOR.MATH(($D56+15)*SQRT($E56+15)*SQRT($F56+15)*('CP Multiplier'!$B$102)^2/10)</f>
        <v>2377</v>
      </c>
    </row>
    <row r="57" spans="1:7" x14ac:dyDescent="0.25">
      <c r="A57" t="s">
        <v>53</v>
      </c>
      <c r="B57" t="str">
        <f>IFERROR(INDEX('[1]Pokemon Stats'!$D$2:$D$781,MATCH($A57,'[1]Pokemon Stats'!$B$2:$B$781,0),0),"")</f>
        <v>Fighting</v>
      </c>
      <c r="C57" t="str">
        <f>IFERROR(INDEX('[1]Pokemon Stats'!$E$2:$E$781,MATCH($A57,'[1]Pokemon Stats'!$B$2:$B$781,0),0),"")</f>
        <v>Steel</v>
      </c>
      <c r="D57">
        <f>ROUND(('Base Stats'!D57+15)*'CP Multiplier'!$B$102,2)</f>
        <v>137.78</v>
      </c>
      <c r="E57">
        <f>ROUND(('Base Stats'!E57+15)*'CP Multiplier'!$B$102,2)</f>
        <v>81.99</v>
      </c>
      <c r="F57">
        <f>ROUND(('Base Stats'!F57+15)*'CP Multiplier'!$B$102,0)</f>
        <v>114</v>
      </c>
      <c r="G57">
        <f>_xlfn.FLOOR.MATH(($D57+15)*SQRT($E57+15)*SQRT($F57+15)*('CP Multiplier'!$B$102)^2/10)</f>
        <v>1221</v>
      </c>
    </row>
    <row r="58" spans="1:7" x14ac:dyDescent="0.25">
      <c r="A58" t="s">
        <v>54</v>
      </c>
      <c r="B58" t="str">
        <f>IFERROR(INDEX('[1]Pokemon Stats'!$D$2:$D$781,MATCH($A58,'[1]Pokemon Stats'!$B$2:$B$781,0),0),"")</f>
        <v>Fighting</v>
      </c>
      <c r="C58" t="str">
        <f>IFERROR(INDEX('[1]Pokemon Stats'!$E$2:$E$781,MATCH($A58,'[1]Pokemon Stats'!$B$2:$B$781,0),0),"")</f>
        <v>Steel</v>
      </c>
      <c r="D58">
        <f>ROUND(('Base Stats'!D58+15)*'CP Multiplier'!$B$102,2)</f>
        <v>187.66</v>
      </c>
      <c r="E58">
        <f>ROUND(('Base Stats'!E58+15)*'CP Multiplier'!$B$102,2)</f>
        <v>129.33000000000001</v>
      </c>
      <c r="F58">
        <f>ROUND(('Base Stats'!F58+15)*'CP Multiplier'!$B$102,0)</f>
        <v>150</v>
      </c>
      <c r="G58">
        <f>_xlfn.FLOOR.MATH(($D58+15)*SQRT($E58+15)*SQRT($F58+15)*('CP Multiplier'!$B$102)^2/10)</f>
        <v>2234</v>
      </c>
    </row>
    <row r="59" spans="1:7" x14ac:dyDescent="0.25">
      <c r="A59" t="s">
        <v>55</v>
      </c>
      <c r="B59" t="str">
        <f>IFERROR(INDEX('[1]Pokemon Stats'!$D$2:$D$781,MATCH($A59,'[1]Pokemon Stats'!$B$2:$B$781,0),0),"")</f>
        <v>Fire</v>
      </c>
      <c r="C59" t="str">
        <f>IFERROR(INDEX('[1]Pokemon Stats'!$E$2:$E$781,MATCH($A59,'[1]Pokemon Stats'!$B$2:$B$781,0),0),"")</f>
        <v>Steel</v>
      </c>
      <c r="D59">
        <f>ROUND(('Base Stats'!D59+15)*'CP Multiplier'!$B$102,2)</f>
        <v>127.64</v>
      </c>
      <c r="E59">
        <f>ROUND(('Base Stats'!E59+15)*'CP Multiplier'!$B$102,2)</f>
        <v>91.29</v>
      </c>
      <c r="F59">
        <f>ROUND(('Base Stats'!F59+15)*'CP Multiplier'!$B$102,0)</f>
        <v>136</v>
      </c>
      <c r="G59">
        <f>_xlfn.FLOOR.MATH(($D59+15)*SQRT($E59+15)*SQRT($F59+15)*('CP Multiplier'!$B$102)^2/10)</f>
        <v>1291</v>
      </c>
    </row>
    <row r="60" spans="1:7" x14ac:dyDescent="0.25">
      <c r="A60" t="s">
        <v>56</v>
      </c>
      <c r="B60" t="str">
        <f>IFERROR(INDEX('[1]Pokemon Stats'!$D$2:$D$781,MATCH($A60,'[1]Pokemon Stats'!$B$2:$B$781,0),0),"")</f>
        <v>Fire</v>
      </c>
      <c r="C60" t="str">
        <f>IFERROR(INDEX('[1]Pokemon Stats'!$E$2:$E$781,MATCH($A60,'[1]Pokemon Stats'!$B$2:$B$781,0),0),"")</f>
        <v>Steel</v>
      </c>
      <c r="D60">
        <f>ROUND(('Base Stats'!D60+15)*'CP Multiplier'!$B$102,2)</f>
        <v>204.56</v>
      </c>
      <c r="E60">
        <f>ROUND(('Base Stats'!E60+15)*'CP Multiplier'!$B$102,2)</f>
        <v>153</v>
      </c>
      <c r="F60">
        <f>ROUND(('Base Stats'!F60+15)*'CP Multiplier'!$B$102,0)</f>
        <v>188</v>
      </c>
      <c r="G60">
        <f>_xlfn.FLOOR.MATH(($D60+15)*SQRT($E60+15)*SQRT($F60+15)*('CP Multiplier'!$B$102)^2/10)</f>
        <v>2897</v>
      </c>
    </row>
    <row r="61" spans="1:7" x14ac:dyDescent="0.25">
      <c r="A61" t="s">
        <v>57</v>
      </c>
      <c r="B61" t="str">
        <f>IFERROR(INDEX('[1]Pokemon Stats'!$D$2:$D$781,MATCH($A61,'[1]Pokemon Stats'!$B$2:$B$781,0),0),"")</f>
        <v>Water</v>
      </c>
      <c r="C61" t="str">
        <f>IFERROR(INDEX('[1]Pokemon Stats'!$E$2:$E$781,MATCH($A61,'[1]Pokemon Stats'!$B$2:$B$781,0),0),"")</f>
        <v>Steel</v>
      </c>
      <c r="D61">
        <f>ROUND(('Base Stats'!D61+15)*'CP Multiplier'!$B$102,2)</f>
        <v>98.05</v>
      </c>
      <c r="E61">
        <f>ROUND(('Base Stats'!E61+15)*'CP Multiplier'!$B$102,2)</f>
        <v>81.99</v>
      </c>
      <c r="F61">
        <f>ROUND(('Base Stats'!F61+15)*'CP Multiplier'!$B$102,0)</f>
        <v>114</v>
      </c>
      <c r="G61">
        <f>_xlfn.FLOOR.MATH(($D61+15)*SQRT($E61+15)*SQRT($F61+15)*('CP Multiplier'!$B$102)^2/10)</f>
        <v>903</v>
      </c>
    </row>
    <row r="62" spans="1:7" x14ac:dyDescent="0.25">
      <c r="A62" t="s">
        <v>58</v>
      </c>
      <c r="B62" t="str">
        <f>IFERROR(INDEX('[1]Pokemon Stats'!$D$2:$D$781,MATCH($A62,'[1]Pokemon Stats'!$B$2:$B$781,0),0),"")</f>
        <v>Water</v>
      </c>
      <c r="C62" t="str">
        <f>IFERROR(INDEX('[1]Pokemon Stats'!$E$2:$E$781,MATCH($A62,'[1]Pokemon Stats'!$B$2:$B$781,0),0),"")</f>
        <v>Steel</v>
      </c>
      <c r="D62">
        <f>ROUND(('Base Stats'!D62+15)*'CP Multiplier'!$B$102,2)</f>
        <v>122.57</v>
      </c>
      <c r="E62">
        <f>ROUND(('Base Stats'!E62+15)*'CP Multiplier'!$B$102,2)</f>
        <v>116.65</v>
      </c>
      <c r="F62">
        <f>ROUND(('Base Stats'!F62+15)*'CP Multiplier'!$B$102,0)</f>
        <v>150</v>
      </c>
      <c r="G62">
        <f>_xlfn.FLOOR.MATH(($D62+15)*SQRT($E62+15)*SQRT($F62+15)*('CP Multiplier'!$B$102)^2/10)</f>
        <v>1448</v>
      </c>
    </row>
    <row r="63" spans="1:7" x14ac:dyDescent="0.25">
      <c r="A63" t="s">
        <v>59</v>
      </c>
      <c r="B63" t="str">
        <f>IFERROR(INDEX('[1]Pokemon Stats'!$D$2:$D$781,MATCH($A63,'[1]Pokemon Stats'!$B$2:$B$781,0),0),"")</f>
        <v>Water</v>
      </c>
      <c r="C63" t="str">
        <f>IFERROR(INDEX('[1]Pokemon Stats'!$E$2:$E$781,MATCH($A63,'[1]Pokemon Stats'!$B$2:$B$781,0),0),"")</f>
        <v>Fighting</v>
      </c>
      <c r="D63">
        <f>ROUND(('Base Stats'!D63+15)*'CP Multiplier'!$B$102,2)</f>
        <v>166.52</v>
      </c>
      <c r="E63">
        <f>ROUND(('Base Stats'!E63+15)*'CP Multiplier'!$B$102,2)</f>
        <v>168.21</v>
      </c>
      <c r="F63">
        <f>ROUND(('Base Stats'!F63+15)*'CP Multiplier'!$B$102,0)</f>
        <v>188</v>
      </c>
      <c r="G63">
        <f>_xlfn.FLOOR.MATH(($D63+15)*SQRT($E63+15)*SQRT($F63+15)*('CP Multiplier'!$B$102)^2/10)</f>
        <v>2501</v>
      </c>
    </row>
    <row r="64" spans="1:7" x14ac:dyDescent="0.25">
      <c r="A64" t="s">
        <v>60</v>
      </c>
      <c r="B64" t="str">
        <f>IFERROR(INDEX('[1]Pokemon Stats'!$D$2:$D$781,MATCH($A64,'[1]Pokemon Stats'!$B$2:$B$781,0),0),"")</f>
        <v>Psychic</v>
      </c>
      <c r="C64" t="str">
        <f>IFERROR(INDEX('[1]Pokemon Stats'!$E$2:$E$781,MATCH($A64,'[1]Pokemon Stats'!$B$2:$B$781,0),0),"")</f>
        <v>Fighting</v>
      </c>
      <c r="D64">
        <f>ROUND(('Base Stats'!D64+15)*'CP Multiplier'!$B$102,2)</f>
        <v>177.51</v>
      </c>
      <c r="E64">
        <f>ROUND(('Base Stats'!E64+15)*'CP Multiplier'!$B$102,2)</f>
        <v>81.99</v>
      </c>
      <c r="F64">
        <f>ROUND(('Base Stats'!F64+15)*'CP Multiplier'!$B$102,0)</f>
        <v>91</v>
      </c>
      <c r="G64">
        <f>_xlfn.FLOOR.MATH(($D64+15)*SQRT($E64+15)*SQRT($F64+15)*('CP Multiplier'!$B$102)^2/10)</f>
        <v>1394</v>
      </c>
    </row>
    <row r="65" spans="1:7" x14ac:dyDescent="0.25">
      <c r="A65" t="s">
        <v>61</v>
      </c>
      <c r="B65" t="str">
        <f>IFERROR(INDEX('[1]Pokemon Stats'!$D$2:$D$781,MATCH($A65,'[1]Pokemon Stats'!$B$2:$B$781,0),0),"")</f>
        <v>Psychic</v>
      </c>
      <c r="C65" t="str">
        <f>IFERROR(INDEX('[1]Pokemon Stats'!$E$2:$E$781,MATCH($A65,'[1]Pokemon Stats'!$B$2:$B$781,0),0),"")</f>
        <v>Fighting</v>
      </c>
      <c r="D65">
        <f>ROUND(('Base Stats'!D65+15)*'CP Multiplier'!$B$102,2)</f>
        <v>208.79</v>
      </c>
      <c r="E65">
        <f>ROUND(('Base Stats'!E65+15)*'CP Multiplier'!$B$102,2)</f>
        <v>111.58</v>
      </c>
      <c r="F65">
        <f>ROUND(('Base Stats'!F65+15)*'CP Multiplier'!$B$102,0)</f>
        <v>114</v>
      </c>
      <c r="G65">
        <f>_xlfn.FLOOR.MATH(($D65+15)*SQRT($E65+15)*SQRT($F65+15)*('CP Multiplier'!$B$102)^2/10)</f>
        <v>2043</v>
      </c>
    </row>
    <row r="66" spans="1:7" x14ac:dyDescent="0.25">
      <c r="A66" t="s">
        <v>62</v>
      </c>
      <c r="B66" t="str">
        <f>IFERROR(INDEX('[1]Pokemon Stats'!$D$2:$D$781,MATCH($A66,'[1]Pokemon Stats'!$B$2:$B$781,0),0),"")</f>
        <v>Psychic</v>
      </c>
      <c r="C66" t="str">
        <f>IFERROR(INDEX('[1]Pokemon Stats'!$E$2:$E$781,MATCH($A66,'[1]Pokemon Stats'!$B$2:$B$781,0),0),"")</f>
        <v>Fighting</v>
      </c>
      <c r="D66">
        <f>ROUND(('Base Stats'!D66+15)*'CP Multiplier'!$B$102,2)</f>
        <v>241.76</v>
      </c>
      <c r="E66">
        <f>ROUND(('Base Stats'!E66+15)*'CP Multiplier'!$B$102,2)</f>
        <v>153.84</v>
      </c>
      <c r="F66">
        <f>ROUND(('Base Stats'!F66+15)*'CP Multiplier'!$B$102,0)</f>
        <v>136</v>
      </c>
      <c r="G66">
        <f>_xlfn.FLOOR.MATH(($D66+15)*SQRT($E66+15)*SQRT($F66+15)*('CP Multiplier'!$B$102)^2/10)</f>
        <v>2929</v>
      </c>
    </row>
    <row r="67" spans="1:7" x14ac:dyDescent="0.25">
      <c r="A67" t="s">
        <v>63</v>
      </c>
      <c r="B67" t="str">
        <f>IFERROR(INDEX('[1]Pokemon Stats'!$D$2:$D$781,MATCH($A67,'[1]Pokemon Stats'!$B$2:$B$781,0),0),"")</f>
        <v>Fighting</v>
      </c>
      <c r="C67" t="str">
        <f>IFERROR(INDEX('[1]Pokemon Stats'!$E$2:$E$781,MATCH($A67,'[1]Pokemon Stats'!$B$2:$B$781,0),0),"")</f>
        <v>Fighting</v>
      </c>
      <c r="D67">
        <f>ROUND(('Base Stats'!D67+15)*'CP Multiplier'!$B$102,2)</f>
        <v>128.49</v>
      </c>
      <c r="E67">
        <f>ROUND(('Base Stats'!E67+15)*'CP Multiplier'!$B$102,2)</f>
        <v>81.99</v>
      </c>
      <c r="F67">
        <f>ROUND(('Base Stats'!F67+15)*'CP Multiplier'!$B$102,0)</f>
        <v>158</v>
      </c>
      <c r="G67">
        <f>_xlfn.FLOOR.MATH(($D67+15)*SQRT($E67+15)*SQRT($F67+15)*('CP Multiplier'!$B$102)^2/10)</f>
        <v>1328</v>
      </c>
    </row>
    <row r="68" spans="1:7" x14ac:dyDescent="0.25">
      <c r="A68" t="s">
        <v>64</v>
      </c>
      <c r="B68" t="str">
        <f>IFERROR(INDEX('[1]Pokemon Stats'!$D$2:$D$781,MATCH($A68,'[1]Pokemon Stats'!$B$2:$B$781,0),0),"")</f>
        <v>Fighting</v>
      </c>
      <c r="C68" t="str">
        <f>IFERROR(INDEX('[1]Pokemon Stats'!$E$2:$E$781,MATCH($A68,'[1]Pokemon Stats'!$B$2:$B$781,0),0),"")</f>
        <v>Fighting</v>
      </c>
      <c r="D68">
        <f>ROUND(('Base Stats'!D68+15)*'CP Multiplier'!$B$102,2)</f>
        <v>162.30000000000001</v>
      </c>
      <c r="E68">
        <f>ROUND(('Base Stats'!E68+15)*'CP Multiplier'!$B$102,2)</f>
        <v>118.34</v>
      </c>
      <c r="F68">
        <f>ROUND(('Base Stats'!F68+15)*'CP Multiplier'!$B$102,0)</f>
        <v>173</v>
      </c>
      <c r="G68">
        <f>_xlfn.FLOOR.MATH(($D68+15)*SQRT($E68+15)*SQRT($F68+15)*('CP Multiplier'!$B$102)^2/10)</f>
        <v>2005</v>
      </c>
    </row>
    <row r="69" spans="1:7" x14ac:dyDescent="0.25">
      <c r="A69" t="s">
        <v>65</v>
      </c>
      <c r="B69" t="str">
        <f>IFERROR(INDEX('[1]Pokemon Stats'!$D$2:$D$781,MATCH($A69,'[1]Pokemon Stats'!$B$2:$B$781,0),0),"")</f>
        <v>Fighting</v>
      </c>
      <c r="C69" t="str">
        <f>IFERROR(INDEX('[1]Pokemon Stats'!$E$2:$E$781,MATCH($A69,'[1]Pokemon Stats'!$B$2:$B$781,0),0),"")</f>
        <v>Fighting</v>
      </c>
      <c r="D69">
        <f>ROUND(('Base Stats'!D69+15)*'CP Multiplier'!$B$102,2)</f>
        <v>210.48</v>
      </c>
      <c r="E69">
        <f>ROUND(('Base Stats'!E69+15)*'CP Multiplier'!$B$102,2)</f>
        <v>147.08000000000001</v>
      </c>
      <c r="F69">
        <f>ROUND(('Base Stats'!F69+15)*'CP Multiplier'!$B$102,0)</f>
        <v>188</v>
      </c>
      <c r="G69">
        <f>_xlfn.FLOOR.MATH(($D69+15)*SQRT($E69+15)*SQRT($F69+15)*('CP Multiplier'!$B$102)^2/10)</f>
        <v>2922</v>
      </c>
    </row>
    <row r="70" spans="1:7" x14ac:dyDescent="0.25">
      <c r="A70" t="s">
        <v>66</v>
      </c>
      <c r="B70" t="str">
        <f>IFERROR(INDEX('[1]Pokemon Stats'!$D$2:$D$781,MATCH($A70,'[1]Pokemon Stats'!$B$2:$B$781,0),0),"")</f>
        <v>Grass</v>
      </c>
      <c r="C70" t="str">
        <f>IFERROR(INDEX('[1]Pokemon Stats'!$E$2:$E$781,MATCH($A70,'[1]Pokemon Stats'!$B$2:$B$781,0),0),"")</f>
        <v>Poison</v>
      </c>
      <c r="D70">
        <f>ROUND(('Base Stats'!D70+15)*'CP Multiplier'!$B$102,2)</f>
        <v>130.18</v>
      </c>
      <c r="E70">
        <f>ROUND(('Base Stats'!E70+15)*'CP Multiplier'!$B$102,2)</f>
        <v>64.239999999999995</v>
      </c>
      <c r="F70">
        <f>ROUND(('Base Stats'!F70+15)*'CP Multiplier'!$B$102,0)</f>
        <v>128</v>
      </c>
      <c r="G70">
        <f>_xlfn.FLOOR.MATH(($D70+15)*SQRT($E70+15)*SQRT($F70+15)*('CP Multiplier'!$B$102)^2/10)</f>
        <v>1104</v>
      </c>
    </row>
    <row r="71" spans="1:7" x14ac:dyDescent="0.25">
      <c r="A71" t="s">
        <v>67</v>
      </c>
      <c r="B71" t="str">
        <f>IFERROR(INDEX('[1]Pokemon Stats'!$D$2:$D$781,MATCH($A71,'[1]Pokemon Stats'!$B$2:$B$781,0),0),"")</f>
        <v>Grass</v>
      </c>
      <c r="C71" t="str">
        <f>IFERROR(INDEX('[1]Pokemon Stats'!$E$2:$E$781,MATCH($A71,'[1]Pokemon Stats'!$B$2:$B$781,0),0),"")</f>
        <v>Poison</v>
      </c>
      <c r="D71">
        <f>ROUND(('Base Stats'!D71+15)*'CP Multiplier'!$B$102,2)</f>
        <v>158.07</v>
      </c>
      <c r="E71">
        <f>ROUND(('Base Stats'!E71+15)*'CP Multiplier'!$B$102,2)</f>
        <v>90.45</v>
      </c>
      <c r="F71">
        <f>ROUND(('Base Stats'!F71+15)*'CP Multiplier'!$B$102,0)</f>
        <v>150</v>
      </c>
      <c r="G71">
        <f>_xlfn.FLOOR.MATH(($D71+15)*SQRT($E71+15)*SQRT($F71+15)*('CP Multiplier'!$B$102)^2/10)</f>
        <v>1631</v>
      </c>
    </row>
    <row r="72" spans="1:7" x14ac:dyDescent="0.25">
      <c r="A72" t="s">
        <v>68</v>
      </c>
      <c r="B72" t="str">
        <f>IFERROR(INDEX('[1]Pokemon Stats'!$D$2:$D$781,MATCH($A72,'[1]Pokemon Stats'!$B$2:$B$781,0),0),"")</f>
        <v>Grass</v>
      </c>
      <c r="C72" t="str">
        <f>IFERROR(INDEX('[1]Pokemon Stats'!$E$2:$E$781,MATCH($A72,'[1]Pokemon Stats'!$B$2:$B$781,0),0),"")</f>
        <v>Poison</v>
      </c>
      <c r="D72">
        <f>ROUND(('Base Stats'!D72+15)*'CP Multiplier'!$B$102,2)</f>
        <v>187.66</v>
      </c>
      <c r="E72">
        <f>ROUND(('Base Stats'!E72+15)*'CP Multiplier'!$B$102,2)</f>
        <v>126.79</v>
      </c>
      <c r="F72">
        <f>ROUND(('Base Stats'!F72+15)*'CP Multiplier'!$B$102,0)</f>
        <v>173</v>
      </c>
      <c r="G72">
        <f>_xlfn.FLOOR.MATH(($D72+15)*SQRT($E72+15)*SQRT($F72+15)*('CP Multiplier'!$B$102)^2/10)</f>
        <v>2364</v>
      </c>
    </row>
    <row r="73" spans="1:7" x14ac:dyDescent="0.25">
      <c r="A73" t="s">
        <v>69</v>
      </c>
      <c r="B73" t="str">
        <f>IFERROR(INDEX('[1]Pokemon Stats'!$D$2:$D$781,MATCH($A73,'[1]Pokemon Stats'!$B$2:$B$781,0),0),"")</f>
        <v>Water</v>
      </c>
      <c r="C73" t="str">
        <f>IFERROR(INDEX('[1]Pokemon Stats'!$E$2:$E$781,MATCH($A73,'[1]Pokemon Stats'!$B$2:$B$781,0),0),"")</f>
        <v>Poison</v>
      </c>
      <c r="D73">
        <f>ROUND(('Base Stats'!D73+15)*'CP Multiplier'!$B$102,2)</f>
        <v>94.67</v>
      </c>
      <c r="E73">
        <f>ROUND(('Base Stats'!E73+15)*'CP Multiplier'!$B$102,2)</f>
        <v>138.63</v>
      </c>
      <c r="F73">
        <f>ROUND(('Base Stats'!F73+15)*'CP Multiplier'!$B$102,0)</f>
        <v>114</v>
      </c>
      <c r="G73">
        <f>_xlfn.FLOOR.MATH(($D73+15)*SQRT($E73+15)*SQRT($F73+15)*('CP Multiplier'!$B$102)^2/10)</f>
        <v>1103</v>
      </c>
    </row>
    <row r="74" spans="1:7" x14ac:dyDescent="0.25">
      <c r="A74" t="s">
        <v>70</v>
      </c>
      <c r="B74" t="str">
        <f>IFERROR(INDEX('[1]Pokemon Stats'!$D$2:$D$781,MATCH($A74,'[1]Pokemon Stats'!$B$2:$B$781,0),0),"")</f>
        <v>Water</v>
      </c>
      <c r="C74" t="str">
        <f>IFERROR(INDEX('[1]Pokemon Stats'!$E$2:$E$781,MATCH($A74,'[1]Pokemon Stats'!$B$2:$B$781,0),0),"")</f>
        <v>Poison</v>
      </c>
      <c r="D74">
        <f>ROUND(('Base Stats'!D74+15)*'CP Multiplier'!$B$102,2)</f>
        <v>153</v>
      </c>
      <c r="E74">
        <f>ROUND(('Base Stats'!E74+15)*'CP Multiplier'!$B$102,2)</f>
        <v>189.35</v>
      </c>
      <c r="F74">
        <f>ROUND(('Base Stats'!F74+15)*'CP Multiplier'!$B$102,0)</f>
        <v>173</v>
      </c>
      <c r="G74">
        <f>_xlfn.FLOOR.MATH(($D74+15)*SQRT($E74+15)*SQRT($F74+15)*('CP Multiplier'!$B$102)^2/10)</f>
        <v>2352</v>
      </c>
    </row>
    <row r="75" spans="1:7" x14ac:dyDescent="0.25">
      <c r="A75" t="s">
        <v>71</v>
      </c>
      <c r="B75" t="str">
        <f>IFERROR(INDEX('[1]Pokemon Stats'!$D$2:$D$781,MATCH($A75,'[1]Pokemon Stats'!$B$2:$B$781,0),0),"")</f>
        <v>Rock</v>
      </c>
      <c r="C75" t="str">
        <f>IFERROR(INDEX('[1]Pokemon Stats'!$E$2:$E$781,MATCH($A75,'[1]Pokemon Stats'!$B$2:$B$781,0),0),"")</f>
        <v>Ground</v>
      </c>
      <c r="D75">
        <f>ROUND(('Base Stats'!D75+15)*'CP Multiplier'!$B$102,2)</f>
        <v>124.26</v>
      </c>
      <c r="E75">
        <f>ROUND(('Base Stats'!E75+15)*'CP Multiplier'!$B$102,2)</f>
        <v>124.26</v>
      </c>
      <c r="F75">
        <f>ROUND(('Base Stats'!F75+15)*'CP Multiplier'!$B$102,0)</f>
        <v>114</v>
      </c>
      <c r="G75">
        <f>_xlfn.FLOOR.MATH(($D75+15)*SQRT($E75+15)*SQRT($F75+15)*('CP Multiplier'!$B$102)^2/10)</f>
        <v>1333</v>
      </c>
    </row>
    <row r="76" spans="1:7" x14ac:dyDescent="0.25">
      <c r="A76" t="s">
        <v>72</v>
      </c>
      <c r="B76" t="str">
        <f>IFERROR(INDEX('[1]Pokemon Stats'!$D$2:$D$781,MATCH($A76,'[1]Pokemon Stats'!$B$2:$B$781,0),0),"")</f>
        <v>Rock</v>
      </c>
      <c r="C76" t="str">
        <f>IFERROR(INDEX('[1]Pokemon Stats'!$E$2:$E$781,MATCH($A76,'[1]Pokemon Stats'!$B$2:$B$781,0),0),"")</f>
        <v>Ground</v>
      </c>
      <c r="D76">
        <f>ROUND(('Base Stats'!D76+15)*'CP Multiplier'!$B$102,2)</f>
        <v>151.31</v>
      </c>
      <c r="E76">
        <f>ROUND(('Base Stats'!E76+15)*'CP Multiplier'!$B$102,2)</f>
        <v>151.31</v>
      </c>
      <c r="F76">
        <f>ROUND(('Base Stats'!F76+15)*'CP Multiplier'!$B$102,0)</f>
        <v>136</v>
      </c>
      <c r="G76">
        <f>_xlfn.FLOOR.MATH(($D76+15)*SQRT($E76+15)*SQRT($F76+15)*('CP Multiplier'!$B$102)^2/10)</f>
        <v>1883</v>
      </c>
    </row>
    <row r="77" spans="1:7" x14ac:dyDescent="0.25">
      <c r="A77" t="s">
        <v>73</v>
      </c>
      <c r="B77" t="str">
        <f>IFERROR(INDEX('[1]Pokemon Stats'!$D$2:$D$781,MATCH($A77,'[1]Pokemon Stats'!$B$2:$B$781,0),0),"")</f>
        <v>Rock</v>
      </c>
      <c r="C77" t="str">
        <f>IFERROR(INDEX('[1]Pokemon Stats'!$E$2:$E$781,MATCH($A77,'[1]Pokemon Stats'!$B$2:$B$781,0),0),"")</f>
        <v>Ground</v>
      </c>
      <c r="D77">
        <f>ROUND(('Base Stats'!D77+15)*'CP Multiplier'!$B$102,2)</f>
        <v>191.04</v>
      </c>
      <c r="E77">
        <f>ROUND(('Base Stats'!E77+15)*'CP Multiplier'!$B$102,2)</f>
        <v>180.05</v>
      </c>
      <c r="F77">
        <f>ROUND(('Base Stats'!F77+15)*'CP Multiplier'!$B$102,0)</f>
        <v>173</v>
      </c>
      <c r="G77">
        <f>_xlfn.FLOOR.MATH(($D77+15)*SQRT($E77+15)*SQRT($F77+15)*('CP Multiplier'!$B$102)^2/10)</f>
        <v>2819</v>
      </c>
    </row>
    <row r="78" spans="1:7" x14ac:dyDescent="0.25">
      <c r="A78" t="s">
        <v>74</v>
      </c>
      <c r="B78" t="str">
        <f>IFERROR(INDEX('[1]Pokemon Stats'!$D$2:$D$781,MATCH($A78,'[1]Pokemon Stats'!$B$2:$B$781,0),0),"")</f>
        <v>Fire</v>
      </c>
      <c r="C78" t="str">
        <f>IFERROR(INDEX('[1]Pokemon Stats'!$E$2:$E$781,MATCH($A78,'[1]Pokemon Stats'!$B$2:$B$781,0),0),"")</f>
        <v>Electric</v>
      </c>
      <c r="D78">
        <f>ROUND(('Base Stats'!D78+15)*'CP Multiplier'!$B$102,2)</f>
        <v>156.38</v>
      </c>
      <c r="E78">
        <f>ROUND(('Base Stats'!E78+15)*'CP Multiplier'!$B$102,2)</f>
        <v>120.03</v>
      </c>
      <c r="F78">
        <f>ROUND(('Base Stats'!F78+15)*'CP Multiplier'!$B$102,0)</f>
        <v>128</v>
      </c>
      <c r="G78">
        <f>_xlfn.FLOOR.MATH(($D78+15)*SQRT($E78+15)*SQRT($F78+15)*('CP Multiplier'!$B$102)^2/10)</f>
        <v>1701</v>
      </c>
    </row>
    <row r="79" spans="1:7" x14ac:dyDescent="0.25">
      <c r="A79" t="s">
        <v>75</v>
      </c>
      <c r="B79" t="str">
        <f>IFERROR(INDEX('[1]Pokemon Stats'!$D$2:$D$781,MATCH($A79,'[1]Pokemon Stats'!$B$2:$B$781,0),0),"")</f>
        <v>Fire</v>
      </c>
      <c r="C79" t="str">
        <f>IFERROR(INDEX('[1]Pokemon Stats'!$E$2:$E$781,MATCH($A79,'[1]Pokemon Stats'!$B$2:$B$781,0),0),"")</f>
        <v>Electric</v>
      </c>
      <c r="D79">
        <f>ROUND(('Base Stats'!D79+15)*'CP Multiplier'!$B$102,2)</f>
        <v>187.66</v>
      </c>
      <c r="E79">
        <f>ROUND(('Base Stats'!E79+15)*'CP Multiplier'!$B$102,2)</f>
        <v>149.62</v>
      </c>
      <c r="F79">
        <f>ROUND(('Base Stats'!F79+15)*'CP Multiplier'!$B$102,0)</f>
        <v>150</v>
      </c>
      <c r="G79">
        <f>_xlfn.FLOOR.MATH(($D79+15)*SQRT($E79+15)*SQRT($F79+15)*('CP Multiplier'!$B$102)^2/10)</f>
        <v>2386</v>
      </c>
    </row>
    <row r="80" spans="1:7" x14ac:dyDescent="0.25">
      <c r="A80" t="s">
        <v>76</v>
      </c>
      <c r="B80" t="str">
        <f>IFERROR(INDEX('[1]Pokemon Stats'!$D$2:$D$781,MATCH($A80,'[1]Pokemon Stats'!$B$2:$B$781,0),0),"")</f>
        <v>Water</v>
      </c>
      <c r="C80" t="str">
        <f>IFERROR(INDEX('[1]Pokemon Stats'!$E$2:$E$781,MATCH($A80,'[1]Pokemon Stats'!$B$2:$B$781,0),0),"")</f>
        <v>Psychic</v>
      </c>
      <c r="D80">
        <f>ROUND(('Base Stats'!D80+15)*'CP Multiplier'!$B$102,2)</f>
        <v>104.82</v>
      </c>
      <c r="E80">
        <f>ROUND(('Base Stats'!E80+15)*'CP Multiplier'!$B$102,2)</f>
        <v>95.52</v>
      </c>
      <c r="F80">
        <f>ROUND(('Base Stats'!F80+15)*'CP Multiplier'!$B$102,0)</f>
        <v>188</v>
      </c>
      <c r="G80">
        <f>_xlfn.FLOOR.MATH(($D80+15)*SQRT($E80+15)*SQRT($F80+15)*('CP Multiplier'!$B$102)^2/10)</f>
        <v>1282</v>
      </c>
    </row>
    <row r="81" spans="1:7" x14ac:dyDescent="0.25">
      <c r="A81" t="s">
        <v>77</v>
      </c>
      <c r="B81" t="str">
        <f>IFERROR(INDEX('[1]Pokemon Stats'!$D$2:$D$781,MATCH($A81,'[1]Pokemon Stats'!$B$2:$B$781,0),0),"")</f>
        <v>Water</v>
      </c>
      <c r="C81" t="str">
        <f>IFERROR(INDEX('[1]Pokemon Stats'!$E$2:$E$781,MATCH($A81,'[1]Pokemon Stats'!$B$2:$B$781,0),0),"")</f>
        <v>Psychic</v>
      </c>
      <c r="D81">
        <f>ROUND(('Base Stats'!D81+15)*'CP Multiplier'!$B$102,2)</f>
        <v>162.30000000000001</v>
      </c>
      <c r="E81">
        <f>ROUND(('Base Stats'!E81+15)*'CP Multiplier'!$B$102,2)</f>
        <v>164.83</v>
      </c>
      <c r="F81">
        <f>ROUND(('Base Stats'!F81+15)*'CP Multiplier'!$B$102,0)</f>
        <v>195</v>
      </c>
      <c r="G81">
        <f>_xlfn.FLOOR.MATH(($D81+15)*SQRT($E81+15)*SQRT($F81+15)*('CP Multiplier'!$B$102)^2/10)</f>
        <v>2461</v>
      </c>
    </row>
    <row r="82" spans="1:7" x14ac:dyDescent="0.25">
      <c r="A82" t="s">
        <v>78</v>
      </c>
      <c r="B82" t="str">
        <f>IFERROR(INDEX('[1]Pokemon Stats'!$D$2:$D$781,MATCH($A82,'[1]Pokemon Stats'!$B$2:$B$781,0),0),"")</f>
        <v>Electric</v>
      </c>
      <c r="C82" t="str">
        <f>IFERROR(INDEX('[1]Pokemon Stats'!$E$2:$E$781,MATCH($A82,'[1]Pokemon Stats'!$B$2:$B$781,0),0),"")</f>
        <v>Steel</v>
      </c>
      <c r="D82">
        <f>ROUND(('Base Stats'!D82+15)*'CP Multiplier'!$B$102,2)</f>
        <v>152.15</v>
      </c>
      <c r="E82">
        <f>ROUND(('Base Stats'!E82+15)*'CP Multiplier'!$B$102,2)</f>
        <v>114.96</v>
      </c>
      <c r="F82">
        <f>ROUND(('Base Stats'!F82+15)*'CP Multiplier'!$B$102,0)</f>
        <v>91</v>
      </c>
      <c r="G82">
        <f>_xlfn.FLOOR.MATH(($D82+15)*SQRT($E82+15)*SQRT($F82+15)*('CP Multiplier'!$B$102)^2/10)</f>
        <v>1401</v>
      </c>
    </row>
    <row r="83" spans="1:7" x14ac:dyDescent="0.25">
      <c r="A83" t="s">
        <v>79</v>
      </c>
      <c r="B83" t="str">
        <f>IFERROR(INDEX('[1]Pokemon Stats'!$D$2:$D$781,MATCH($A83,'[1]Pokemon Stats'!$B$2:$B$781,0),0),"")</f>
        <v>Electric</v>
      </c>
      <c r="C83" t="str">
        <f>IFERROR(INDEX('[1]Pokemon Stats'!$E$2:$E$781,MATCH($A83,'[1]Pokemon Stats'!$B$2:$B$781,0),0),"")</f>
        <v>Steel</v>
      </c>
      <c r="D83">
        <f>ROUND(('Base Stats'!D83+15)*'CP Multiplier'!$B$102,2)</f>
        <v>201.18</v>
      </c>
      <c r="E83">
        <f>ROUND(('Base Stats'!E83+15)*'CP Multiplier'!$B$102,2)</f>
        <v>155.54</v>
      </c>
      <c r="F83">
        <f>ROUND(('Base Stats'!F83+15)*'CP Multiplier'!$B$102,0)</f>
        <v>128</v>
      </c>
      <c r="G83">
        <f>_xlfn.FLOOR.MATH(($D83+15)*SQRT($E83+15)*SQRT($F83+15)*('CP Multiplier'!$B$102)^2/10)</f>
        <v>2412</v>
      </c>
    </row>
    <row r="84" spans="1:7" x14ac:dyDescent="0.25">
      <c r="A84" t="s">
        <v>80</v>
      </c>
      <c r="B84" t="str">
        <f>IFERROR(INDEX('[1]Pokemon Stats'!$D$2:$D$781,MATCH($A84,'[1]Pokemon Stats'!$B$2:$B$781,0),0),"")</f>
        <v>Normal</v>
      </c>
      <c r="C84" t="str">
        <f>IFERROR(INDEX('[1]Pokemon Stats'!$E$2:$E$781,MATCH($A84,'[1]Pokemon Stats'!$B$2:$B$781,0),0),"")</f>
        <v>Flying</v>
      </c>
      <c r="D84">
        <f>ROUND(('Base Stats'!D84+15)*'CP Multiplier'!$B$102,2)</f>
        <v>117.5</v>
      </c>
      <c r="E84">
        <f>ROUND(('Base Stats'!E84+15)*'CP Multiplier'!$B$102,2)</f>
        <v>109.89</v>
      </c>
      <c r="F84">
        <f>ROUND(('Base Stats'!F84+15)*'CP Multiplier'!$B$102,0)</f>
        <v>132</v>
      </c>
      <c r="G84">
        <f>_xlfn.FLOOR.MATH(($D84+15)*SQRT($E84+15)*SQRT($F84+15)*('CP Multiplier'!$B$102)^2/10)</f>
        <v>1282</v>
      </c>
    </row>
    <row r="85" spans="1:7" x14ac:dyDescent="0.25">
      <c r="A85" t="s">
        <v>81</v>
      </c>
      <c r="B85" t="str">
        <f>IFERROR(INDEX('[1]Pokemon Stats'!$D$2:$D$781,MATCH($A85,'[1]Pokemon Stats'!$B$2:$B$781,0),0),"")</f>
        <v>Normal</v>
      </c>
      <c r="C85" t="str">
        <f>IFERROR(INDEX('[1]Pokemon Stats'!$E$2:$E$781,MATCH($A85,'[1]Pokemon Stats'!$B$2:$B$781,0),0),"")</f>
        <v>Flying</v>
      </c>
      <c r="D85">
        <f>ROUND(('Base Stats'!D85+15)*'CP Multiplier'!$B$102,2)</f>
        <v>146.24</v>
      </c>
      <c r="E85">
        <f>ROUND(('Base Stats'!E85+15)*'CP Multiplier'!$B$102,2)</f>
        <v>82.84</v>
      </c>
      <c r="F85">
        <f>ROUND(('Base Stats'!F85+15)*'CP Multiplier'!$B$102,0)</f>
        <v>107</v>
      </c>
      <c r="G85">
        <f>_xlfn.FLOOR.MATH(($D85+15)*SQRT($E85+15)*SQRT($F85+15)*('CP Multiplier'!$B$102)^2/10)</f>
        <v>1258</v>
      </c>
    </row>
    <row r="86" spans="1:7" x14ac:dyDescent="0.25">
      <c r="A86" t="s">
        <v>82</v>
      </c>
      <c r="B86" t="str">
        <f>IFERROR(INDEX('[1]Pokemon Stats'!$D$2:$D$781,MATCH($A86,'[1]Pokemon Stats'!$B$2:$B$781,0),0),"")</f>
        <v>Normal</v>
      </c>
      <c r="C86" t="str">
        <f>IFERROR(INDEX('[1]Pokemon Stats'!$E$2:$E$781,MATCH($A86,'[1]Pokemon Stats'!$B$2:$B$781,0),0),"")</f>
        <v>Flying</v>
      </c>
      <c r="D86">
        <f>ROUND(('Base Stats'!D86+15)*'CP Multiplier'!$B$102,2)</f>
        <v>196.95</v>
      </c>
      <c r="E86">
        <f>ROUND(('Base Stats'!E86+15)*'CP Multiplier'!$B$102,2)</f>
        <v>131.02000000000001</v>
      </c>
      <c r="F86">
        <f>ROUND(('Base Stats'!F86+15)*'CP Multiplier'!$B$102,0)</f>
        <v>144</v>
      </c>
      <c r="G86">
        <f>_xlfn.FLOOR.MATH(($D86+15)*SQRT($E86+15)*SQRT($F86+15)*('CP Multiplier'!$B$102)^2/10)</f>
        <v>2307</v>
      </c>
    </row>
    <row r="87" spans="1:7" x14ac:dyDescent="0.25">
      <c r="A87" t="s">
        <v>83</v>
      </c>
      <c r="B87" t="str">
        <f>IFERROR(INDEX('[1]Pokemon Stats'!$D$2:$D$781,MATCH($A87,'[1]Pokemon Stats'!$B$2:$B$781,0),0),"")</f>
        <v>Water</v>
      </c>
      <c r="C87" t="str">
        <f>IFERROR(INDEX('[1]Pokemon Stats'!$E$2:$E$781,MATCH($A87,'[1]Pokemon Stats'!$B$2:$B$781,0),0),"")</f>
        <v>Flying</v>
      </c>
      <c r="D87">
        <f>ROUND(('Base Stats'!D87+15)*'CP Multiplier'!$B$102,2)</f>
        <v>84.53</v>
      </c>
      <c r="E87">
        <f>ROUND(('Base Stats'!E87+15)*'CP Multiplier'!$B$102,2)</f>
        <v>114.96</v>
      </c>
      <c r="F87">
        <f>ROUND(('Base Stats'!F87+15)*'CP Multiplier'!$B$102,0)</f>
        <v>150</v>
      </c>
      <c r="G87">
        <f>_xlfn.FLOOR.MATH(($D87+15)*SQRT($E87+15)*SQRT($F87+15)*('CP Multiplier'!$B$102)^2/10)</f>
        <v>1041</v>
      </c>
    </row>
    <row r="88" spans="1:7" x14ac:dyDescent="0.25">
      <c r="A88" t="s">
        <v>84</v>
      </c>
      <c r="B88" t="str">
        <f>IFERROR(INDEX('[1]Pokemon Stats'!$D$2:$D$781,MATCH($A88,'[1]Pokemon Stats'!$B$2:$B$781,0),0),"")</f>
        <v>Water</v>
      </c>
      <c r="C88" t="str">
        <f>IFERROR(INDEX('[1]Pokemon Stats'!$E$2:$E$781,MATCH($A88,'[1]Pokemon Stats'!$B$2:$B$781,0),0),"")</f>
        <v>Ice</v>
      </c>
      <c r="D88">
        <f>ROUND(('Base Stats'!D88+15)*'CP Multiplier'!$B$102,2)</f>
        <v>130.18</v>
      </c>
      <c r="E88">
        <f>ROUND(('Base Stats'!E88+15)*'CP Multiplier'!$B$102,2)</f>
        <v>162.30000000000001</v>
      </c>
      <c r="F88">
        <f>ROUND(('Base Stats'!F88+15)*'CP Multiplier'!$B$102,0)</f>
        <v>188</v>
      </c>
      <c r="G88">
        <f>_xlfn.FLOOR.MATH(($D88+15)*SQRT($E88+15)*SQRT($F88+15)*('CP Multiplier'!$B$102)^2/10)</f>
        <v>1968</v>
      </c>
    </row>
    <row r="89" spans="1:7" x14ac:dyDescent="0.25">
      <c r="A89" t="s">
        <v>85</v>
      </c>
      <c r="B89" t="str">
        <f>IFERROR(INDEX('[1]Pokemon Stats'!$D$2:$D$781,MATCH($A89,'[1]Pokemon Stats'!$B$2:$B$781,0),0),"")</f>
        <v>Poison</v>
      </c>
      <c r="C89" t="str">
        <f>IFERROR(INDEX('[1]Pokemon Stats'!$E$2:$E$781,MATCH($A89,'[1]Pokemon Stats'!$B$2:$B$781,0),0),"")</f>
        <v>Ice</v>
      </c>
      <c r="D89">
        <f>ROUND(('Base Stats'!D89+15)*'CP Multiplier'!$B$102,2)</f>
        <v>126.79</v>
      </c>
      <c r="E89">
        <f>ROUND(('Base Stats'!E89+15)*'CP Multiplier'!$B$102,2)</f>
        <v>88.76</v>
      </c>
      <c r="F89">
        <f>ROUND(('Base Stats'!F89+15)*'CP Multiplier'!$B$102,0)</f>
        <v>173</v>
      </c>
      <c r="G89">
        <f>_xlfn.FLOOR.MATH(($D89+15)*SQRT($E89+15)*SQRT($F89+15)*('CP Multiplier'!$B$102)^2/10)</f>
        <v>1415</v>
      </c>
    </row>
    <row r="90" spans="1:7" x14ac:dyDescent="0.25">
      <c r="A90" t="s">
        <v>86</v>
      </c>
      <c r="B90" t="str">
        <f>IFERROR(INDEX('[1]Pokemon Stats'!$D$2:$D$781,MATCH($A90,'[1]Pokemon Stats'!$B$2:$B$781,0),0),"")</f>
        <v>Poison</v>
      </c>
      <c r="C90" t="str">
        <f>IFERROR(INDEX('[1]Pokemon Stats'!$E$2:$E$781,MATCH($A90,'[1]Pokemon Stats'!$B$2:$B$781,0),0),"")</f>
        <v>Dark</v>
      </c>
      <c r="D90">
        <f>ROUND(('Base Stats'!D90+15)*'CP Multiplier'!$B$102,2)</f>
        <v>173.29</v>
      </c>
      <c r="E90">
        <f>ROUND(('Base Stats'!E90+15)*'CP Multiplier'!$B$102,2)</f>
        <v>158.07</v>
      </c>
      <c r="F90">
        <f>ROUND(('Base Stats'!F90+15)*'CP Multiplier'!$B$102,0)</f>
        <v>210</v>
      </c>
      <c r="G90">
        <f>_xlfn.FLOOR.MATH(($D90+15)*SQRT($E90+15)*SQRT($F90+15)*('CP Multiplier'!$B$102)^2/10)</f>
        <v>2654</v>
      </c>
    </row>
    <row r="91" spans="1:7" x14ac:dyDescent="0.25">
      <c r="A91" t="s">
        <v>87</v>
      </c>
      <c r="B91" t="str">
        <f>IFERROR(INDEX('[1]Pokemon Stats'!$D$2:$D$781,MATCH($A91,'[1]Pokemon Stats'!$B$2:$B$781,0),0),"")</f>
        <v>Water</v>
      </c>
      <c r="C91" t="str">
        <f>IFERROR(INDEX('[1]Pokemon Stats'!$E$2:$E$781,MATCH($A91,'[1]Pokemon Stats'!$B$2:$B$781,0),0),"")</f>
        <v>Dark</v>
      </c>
      <c r="D91">
        <f>ROUND(('Base Stats'!D91+15)*'CP Multiplier'!$B$102,2)</f>
        <v>110.73</v>
      </c>
      <c r="E91">
        <f>ROUND(('Base Stats'!E91+15)*'CP Multiplier'!$B$102,2)</f>
        <v>125.95</v>
      </c>
      <c r="F91">
        <f>ROUND(('Base Stats'!F91+15)*'CP Multiplier'!$B$102,0)</f>
        <v>99</v>
      </c>
      <c r="G91">
        <f>_xlfn.FLOOR.MATH(($D91+15)*SQRT($E91+15)*SQRT($F91+15)*('CP Multiplier'!$B$102)^2/10)</f>
        <v>1138</v>
      </c>
    </row>
    <row r="92" spans="1:7" x14ac:dyDescent="0.25">
      <c r="A92" t="s">
        <v>88</v>
      </c>
      <c r="B92" t="str">
        <f>IFERROR(INDEX('[1]Pokemon Stats'!$D$2:$D$781,MATCH($A92,'[1]Pokemon Stats'!$B$2:$B$781,0),0),"")</f>
        <v>Water</v>
      </c>
      <c r="C92" t="str">
        <f>IFERROR(INDEX('[1]Pokemon Stats'!$E$2:$E$781,MATCH($A92,'[1]Pokemon Stats'!$B$2:$B$781,0),0),"")</f>
        <v>Ice</v>
      </c>
      <c r="D92">
        <f>ROUND(('Base Stats'!D92+15)*'CP Multiplier'!$B$102,2)</f>
        <v>169.91</v>
      </c>
      <c r="E92">
        <f>ROUND(('Base Stats'!E92+15)*'CP Multiplier'!$B$102,2)</f>
        <v>229.08</v>
      </c>
      <c r="F92">
        <f>ROUND(('Base Stats'!F92+15)*'CP Multiplier'!$B$102,0)</f>
        <v>128</v>
      </c>
      <c r="G92">
        <f>_xlfn.FLOOR.MATH(($D92+15)*SQRT($E92+15)*SQRT($F92+15)*('CP Multiplier'!$B$102)^2/10)</f>
        <v>2468</v>
      </c>
    </row>
    <row r="93" spans="1:7" x14ac:dyDescent="0.25">
      <c r="A93" t="s">
        <v>89</v>
      </c>
      <c r="B93" t="str">
        <f>IFERROR(INDEX('[1]Pokemon Stats'!$D$2:$D$781,MATCH($A93,'[1]Pokemon Stats'!$B$2:$B$781,0),0),"")</f>
        <v>Ghost</v>
      </c>
      <c r="C93" t="str">
        <f>IFERROR(INDEX('[1]Pokemon Stats'!$E$2:$E$781,MATCH($A93,'[1]Pokemon Stats'!$B$2:$B$781,0),0),"")</f>
        <v>Poison</v>
      </c>
      <c r="D93">
        <f>ROUND(('Base Stats'!D93+15)*'CP Multiplier'!$B$102,2)</f>
        <v>169.91</v>
      </c>
      <c r="E93">
        <f>ROUND(('Base Stats'!E93+15)*'CP Multiplier'!$B$102,2)</f>
        <v>69.31</v>
      </c>
      <c r="F93">
        <f>ROUND(('Base Stats'!F93+15)*'CP Multiplier'!$B$102,0)</f>
        <v>99</v>
      </c>
      <c r="G93">
        <f>_xlfn.FLOOR.MATH(($D93+15)*SQRT($E93+15)*SQRT($F93+15)*('CP Multiplier'!$B$102)^2/10)</f>
        <v>1295</v>
      </c>
    </row>
    <row r="94" spans="1:7" x14ac:dyDescent="0.25">
      <c r="A94" t="s">
        <v>90</v>
      </c>
      <c r="B94" t="str">
        <f>IFERROR(INDEX('[1]Pokemon Stats'!$D$2:$D$781,MATCH($A94,'[1]Pokemon Stats'!$B$2:$B$781,0),0),"")</f>
        <v>Ghost</v>
      </c>
      <c r="C94" t="str">
        <f>IFERROR(INDEX('[1]Pokemon Stats'!$E$2:$E$781,MATCH($A94,'[1]Pokemon Stats'!$B$2:$B$781,0),0),"")</f>
        <v>Poison</v>
      </c>
      <c r="D94">
        <f>ROUND(('Base Stats'!D94+15)*'CP Multiplier'!$B$102,2)</f>
        <v>201.18</v>
      </c>
      <c r="E94">
        <f>ROUND(('Base Stats'!E94+15)*'CP Multiplier'!$B$102,2)</f>
        <v>103.13</v>
      </c>
      <c r="F94">
        <f>ROUND(('Base Stats'!F94+15)*'CP Multiplier'!$B$102,0)</f>
        <v>121</v>
      </c>
      <c r="G94">
        <f>_xlfn.FLOOR.MATH(($D94+15)*SQRT($E94+15)*SQRT($F94+15)*('CP Multiplier'!$B$102)^2/10)</f>
        <v>1957</v>
      </c>
    </row>
    <row r="95" spans="1:7" x14ac:dyDescent="0.25">
      <c r="A95" t="s">
        <v>91</v>
      </c>
      <c r="B95" t="str">
        <f>IFERROR(INDEX('[1]Pokemon Stats'!$D$2:$D$781,MATCH($A95,'[1]Pokemon Stats'!$B$2:$B$781,0),0),"")</f>
        <v>Ghost</v>
      </c>
      <c r="C95" t="str">
        <f>IFERROR(INDEX('[1]Pokemon Stats'!$E$2:$E$781,MATCH($A95,'[1]Pokemon Stats'!$B$2:$B$781,0),0),"")</f>
        <v>Poison</v>
      </c>
      <c r="D95">
        <f>ROUND(('Base Stats'!D95+15)*'CP Multiplier'!$B$102,2)</f>
        <v>233.3</v>
      </c>
      <c r="E95">
        <f>ROUND(('Base Stats'!E95+15)*'CP Multiplier'!$B$102,2)</f>
        <v>138.63</v>
      </c>
      <c r="F95">
        <f>ROUND(('Base Stats'!F95+15)*'CP Multiplier'!$B$102,0)</f>
        <v>144</v>
      </c>
      <c r="G95">
        <f>_xlfn.FLOOR.MATH(($D95+15)*SQRT($E95+15)*SQRT($F95+15)*('CP Multiplier'!$B$102)^2/10)</f>
        <v>2772</v>
      </c>
    </row>
    <row r="96" spans="1:7" x14ac:dyDescent="0.25">
      <c r="A96" t="s">
        <v>92</v>
      </c>
      <c r="B96" t="str">
        <f>IFERROR(INDEX('[1]Pokemon Stats'!$D$2:$D$781,MATCH($A96,'[1]Pokemon Stats'!$B$2:$B$781,0),0),"")</f>
        <v>Rock</v>
      </c>
      <c r="C96" t="str">
        <f>IFERROR(INDEX('[1]Pokemon Stats'!$E$2:$E$781,MATCH($A96,'[1]Pokemon Stats'!$B$2:$B$781,0),0),"")</f>
        <v>Ground</v>
      </c>
      <c r="D96">
        <f>ROUND(('Base Stats'!D96+15)*'CP Multiplier'!$B$102,2)</f>
        <v>84.53</v>
      </c>
      <c r="E96">
        <f>ROUND(('Base Stats'!E96+15)*'CP Multiplier'!$B$102,2)</f>
        <v>208.79</v>
      </c>
      <c r="F96">
        <f>ROUND(('Base Stats'!F96+15)*'CP Multiplier'!$B$102,0)</f>
        <v>107</v>
      </c>
      <c r="G96">
        <f>_xlfn.FLOOR.MATH(($D96+15)*SQRT($E96+15)*SQRT($F96+15)*('CP Multiplier'!$B$102)^2/10)</f>
        <v>1175</v>
      </c>
    </row>
    <row r="97" spans="1:7" x14ac:dyDescent="0.25">
      <c r="A97" t="s">
        <v>93</v>
      </c>
      <c r="B97" t="str">
        <f>IFERROR(INDEX('[1]Pokemon Stats'!$D$2:$D$781,MATCH($A97,'[1]Pokemon Stats'!$B$2:$B$781,0),0),"")</f>
        <v>Psychic</v>
      </c>
      <c r="C97" t="str">
        <f>IFERROR(INDEX('[1]Pokemon Stats'!$E$2:$E$781,MATCH($A97,'[1]Pokemon Stats'!$B$2:$B$781,0),0),"")</f>
        <v>Ground</v>
      </c>
      <c r="D97">
        <f>ROUND(('Base Stats'!D97+15)*'CP Multiplier'!$B$102,2)</f>
        <v>87.91</v>
      </c>
      <c r="E97">
        <f>ROUND(('Base Stats'!E97+15)*'CP Multiplier'!$B$102,2)</f>
        <v>127.64</v>
      </c>
      <c r="F97">
        <f>ROUND(('Base Stats'!F97+15)*'CP Multiplier'!$B$102,0)</f>
        <v>144</v>
      </c>
      <c r="G97">
        <f>_xlfn.FLOOR.MATH(($D97+15)*SQRT($E97+15)*SQRT($F97+15)*('CP Multiplier'!$B$102)^2/10)</f>
        <v>1107</v>
      </c>
    </row>
    <row r="98" spans="1:7" x14ac:dyDescent="0.25">
      <c r="A98" t="s">
        <v>94</v>
      </c>
      <c r="B98" t="str">
        <f>IFERROR(INDEX('[1]Pokemon Stats'!$D$2:$D$781,MATCH($A98,'[1]Pokemon Stats'!$B$2:$B$781,0),0),"")</f>
        <v>Psychic</v>
      </c>
      <c r="C98" t="str">
        <f>IFERROR(INDEX('[1]Pokemon Stats'!$E$2:$E$781,MATCH($A98,'[1]Pokemon Stats'!$B$2:$B$781,0),0),"")</f>
        <v>Ground</v>
      </c>
      <c r="D98">
        <f>ROUND(('Base Stats'!D98+15)*'CP Multiplier'!$B$102,2)</f>
        <v>134.4</v>
      </c>
      <c r="E98">
        <f>ROUND(('Base Stats'!E98+15)*'CP Multiplier'!$B$102,2)</f>
        <v>175.82</v>
      </c>
      <c r="F98">
        <f>ROUND(('Base Stats'!F98+15)*'CP Multiplier'!$B$102,0)</f>
        <v>180</v>
      </c>
      <c r="G98">
        <f>_xlfn.FLOOR.MATH(($D98+15)*SQRT($E98+15)*SQRT($F98+15)*('CP Multiplier'!$B$102)^2/10)</f>
        <v>2059</v>
      </c>
    </row>
    <row r="99" spans="1:7" x14ac:dyDescent="0.25">
      <c r="A99" t="s">
        <v>95</v>
      </c>
      <c r="B99" t="str">
        <f>IFERROR(INDEX('[1]Pokemon Stats'!$D$2:$D$781,MATCH($A99,'[1]Pokemon Stats'!$B$2:$B$781,0),0),"")</f>
        <v>Water</v>
      </c>
      <c r="C99" t="str">
        <f>IFERROR(INDEX('[1]Pokemon Stats'!$E$2:$E$781,MATCH($A99,'[1]Pokemon Stats'!$B$2:$B$781,0),0),"")</f>
        <v>Ground</v>
      </c>
      <c r="D99">
        <f>ROUND(('Base Stats'!D99+15)*'CP Multiplier'!$B$102,2)</f>
        <v>165.68</v>
      </c>
      <c r="E99">
        <f>ROUND(('Base Stats'!E99+15)*'CP Multiplier'!$B$102,2)</f>
        <v>117.5</v>
      </c>
      <c r="F99">
        <f>ROUND(('Base Stats'!F99+15)*'CP Multiplier'!$B$102,0)</f>
        <v>99</v>
      </c>
      <c r="G99">
        <f>_xlfn.FLOOR.MATH(($D99+15)*SQRT($E99+15)*SQRT($F99+15)*('CP Multiplier'!$B$102)^2/10)</f>
        <v>1586</v>
      </c>
    </row>
    <row r="100" spans="1:7" x14ac:dyDescent="0.25">
      <c r="A100" t="s">
        <v>96</v>
      </c>
      <c r="B100" t="str">
        <f>IFERROR(INDEX('[1]Pokemon Stats'!$D$2:$D$781,MATCH($A100,'[1]Pokemon Stats'!$B$2:$B$781,0),0),"")</f>
        <v>Water</v>
      </c>
      <c r="C100" t="str">
        <f>IFERROR(INDEX('[1]Pokemon Stats'!$E$2:$E$781,MATCH($A100,'[1]Pokemon Stats'!$B$2:$B$781,0),0),"")</f>
        <v>Ground</v>
      </c>
      <c r="D100">
        <f>ROUND(('Base Stats'!D100+15)*'CP Multiplier'!$B$102,2)</f>
        <v>215.55</v>
      </c>
      <c r="E100">
        <f>ROUND(('Base Stats'!E100+15)*'CP Multiplier'!$B$102,2)</f>
        <v>165.68</v>
      </c>
      <c r="F100">
        <f>ROUND(('Base Stats'!F100+15)*'CP Multiplier'!$B$102,0)</f>
        <v>136</v>
      </c>
      <c r="G100">
        <f>_xlfn.FLOOR.MATH(($D100+15)*SQRT($E100+15)*SQRT($F100+15)*('CP Multiplier'!$B$102)^2/10)</f>
        <v>2721</v>
      </c>
    </row>
    <row r="101" spans="1:7" x14ac:dyDescent="0.25">
      <c r="A101" t="s">
        <v>97</v>
      </c>
      <c r="B101" t="str">
        <f>IFERROR(INDEX('[1]Pokemon Stats'!$D$2:$D$781,MATCH($A101,'[1]Pokemon Stats'!$B$2:$B$781,0),0),"")</f>
        <v>Electric</v>
      </c>
      <c r="C101" t="str">
        <f>IFERROR(INDEX('[1]Pokemon Stats'!$E$2:$E$781,MATCH($A101,'[1]Pokemon Stats'!$B$2:$B$781,0),0),"")</f>
        <v>Ground</v>
      </c>
      <c r="D101">
        <f>ROUND(('Base Stats'!D101+15)*'CP Multiplier'!$B$102,2)</f>
        <v>104.82</v>
      </c>
      <c r="E101">
        <f>ROUND(('Base Stats'!E101+15)*'CP Multiplier'!$B$102,2)</f>
        <v>106.51</v>
      </c>
      <c r="F101">
        <f>ROUND(('Base Stats'!F101+15)*'CP Multiplier'!$B$102,0)</f>
        <v>114</v>
      </c>
      <c r="G101">
        <f>_xlfn.FLOOR.MATH(($D101+15)*SQRT($E101+15)*SQRT($F101+15)*('CP Multiplier'!$B$102)^2/10)</f>
        <v>1071</v>
      </c>
    </row>
    <row r="102" spans="1:7" x14ac:dyDescent="0.25">
      <c r="A102" t="s">
        <v>98</v>
      </c>
      <c r="B102" t="str">
        <f>IFERROR(INDEX('[1]Pokemon Stats'!$D$2:$D$781,MATCH($A102,'[1]Pokemon Stats'!$B$2:$B$781,0),0),"")</f>
        <v>Electric</v>
      </c>
      <c r="C102" t="str">
        <f>IFERROR(INDEX('[1]Pokemon Stats'!$E$2:$E$781,MATCH($A102,'[1]Pokemon Stats'!$B$2:$B$781,0),0),"")</f>
        <v>Ground</v>
      </c>
      <c r="D102">
        <f>ROUND(('Base Stats'!D102+15)*'CP Multiplier'!$B$102,2)</f>
        <v>158.91999999999999</v>
      </c>
      <c r="E102">
        <f>ROUND(('Base Stats'!E102+15)*'CP Multiplier'!$B$102,2)</f>
        <v>158.91999999999999</v>
      </c>
      <c r="F102">
        <f>ROUND(('Base Stats'!F102+15)*'CP Multiplier'!$B$102,0)</f>
        <v>144</v>
      </c>
      <c r="G102">
        <f>_xlfn.FLOOR.MATH(($D102+15)*SQRT($E102+15)*SQRT($F102+15)*('CP Multiplier'!$B$102)^2/10)</f>
        <v>2066</v>
      </c>
    </row>
    <row r="103" spans="1:7" x14ac:dyDescent="0.25">
      <c r="A103" t="s">
        <v>99</v>
      </c>
      <c r="B103" t="str">
        <f>IFERROR(INDEX('[1]Pokemon Stats'!$D$2:$D$781,MATCH($A103,'[1]Pokemon Stats'!$B$2:$B$781,0),0),"")</f>
        <v>Grass</v>
      </c>
      <c r="C103" t="str">
        <f>IFERROR(INDEX('[1]Pokemon Stats'!$E$2:$E$781,MATCH($A103,'[1]Pokemon Stats'!$B$2:$B$781,0),0),"")</f>
        <v>Psychic</v>
      </c>
      <c r="D103">
        <f>ROUND(('Base Stats'!D103+15)*'CP Multiplier'!$B$102,2)</f>
        <v>103.13</v>
      </c>
      <c r="E103">
        <f>ROUND(('Base Stats'!E103+15)*'CP Multiplier'!$B$102,2)</f>
        <v>118.34</v>
      </c>
      <c r="F103">
        <f>ROUND(('Base Stats'!F103+15)*'CP Multiplier'!$B$102,0)</f>
        <v>144</v>
      </c>
      <c r="G103">
        <f>_xlfn.FLOOR.MATH(($D103+15)*SQRT($E103+15)*SQRT($F103+15)*('CP Multiplier'!$B$102)^2/10)</f>
        <v>1229</v>
      </c>
    </row>
    <row r="104" spans="1:7" x14ac:dyDescent="0.25">
      <c r="A104" t="s">
        <v>100</v>
      </c>
      <c r="B104" t="str">
        <f>IFERROR(INDEX('[1]Pokemon Stats'!$D$2:$D$781,MATCH($A104,'[1]Pokemon Stats'!$B$2:$B$781,0),0),"")</f>
        <v>Grass</v>
      </c>
      <c r="C104" t="str">
        <f>IFERROR(INDEX('[1]Pokemon Stats'!$E$2:$E$781,MATCH($A104,'[1]Pokemon Stats'!$B$2:$B$781,0),0),"")</f>
        <v>Psychic</v>
      </c>
      <c r="D104">
        <f>ROUND(('Base Stats'!D104+15)*'CP Multiplier'!$B$102,2)</f>
        <v>209.63</v>
      </c>
      <c r="E104">
        <f>ROUND(('Base Stats'!E104+15)*'CP Multiplier'!$B$102,2)</f>
        <v>138.63</v>
      </c>
      <c r="F104">
        <f>ROUND(('Base Stats'!F104+15)*'CP Multiplier'!$B$102,0)</f>
        <v>195</v>
      </c>
      <c r="G104">
        <f>_xlfn.FLOOR.MATH(($D104+15)*SQRT($E104+15)*SQRT($F104+15)*('CP Multiplier'!$B$102)^2/10)</f>
        <v>2882</v>
      </c>
    </row>
    <row r="105" spans="1:7" x14ac:dyDescent="0.25">
      <c r="A105" t="s">
        <v>101</v>
      </c>
      <c r="B105" t="str">
        <f>IFERROR(INDEX('[1]Pokemon Stats'!$D$2:$D$781,MATCH($A105,'[1]Pokemon Stats'!$B$2:$B$781,0),0),"")</f>
        <v>Ground</v>
      </c>
      <c r="C105" t="str">
        <f>IFERROR(INDEX('[1]Pokemon Stats'!$E$2:$E$781,MATCH($A105,'[1]Pokemon Stats'!$B$2:$B$781,0),0),"")</f>
        <v>Dragon</v>
      </c>
      <c r="D105">
        <f>ROUND(('Base Stats'!D105+15)*'CP Multiplier'!$B$102,2)</f>
        <v>88.76</v>
      </c>
      <c r="E105">
        <f>ROUND(('Base Stats'!E105+15)*'CP Multiplier'!$B$102,2)</f>
        <v>134.4</v>
      </c>
      <c r="F105">
        <f>ROUND(('Base Stats'!F105+15)*'CP Multiplier'!$B$102,0)</f>
        <v>128</v>
      </c>
      <c r="G105">
        <f>_xlfn.FLOOR.MATH(($D105+15)*SQRT($E105+15)*SQRT($F105+15)*('CP Multiplier'!$B$102)^2/10)</f>
        <v>1083</v>
      </c>
    </row>
    <row r="106" spans="1:7" x14ac:dyDescent="0.25">
      <c r="A106" t="s">
        <v>102</v>
      </c>
      <c r="B106" t="str">
        <f>IFERROR(INDEX('[1]Pokemon Stats'!$D$2:$D$781,MATCH($A106,'[1]Pokemon Stats'!$B$2:$B$781,0),0),"")</f>
        <v>Ground</v>
      </c>
      <c r="C106" t="str">
        <f>IFERROR(INDEX('[1]Pokemon Stats'!$E$2:$E$781,MATCH($A106,'[1]Pokemon Stats'!$B$2:$B$781,0),0),"")</f>
        <v>Dragon</v>
      </c>
      <c r="D106">
        <f>ROUND(('Base Stats'!D106+15)*'CP Multiplier'!$B$102,2)</f>
        <v>134.4</v>
      </c>
      <c r="E106">
        <f>ROUND(('Base Stats'!E106+15)*'CP Multiplier'!$B$102,2)</f>
        <v>169.91</v>
      </c>
      <c r="F106">
        <f>ROUND(('Base Stats'!F106+15)*'CP Multiplier'!$B$102,0)</f>
        <v>144</v>
      </c>
      <c r="G106">
        <f>_xlfn.FLOOR.MATH(($D106+15)*SQRT($E106+15)*SQRT($F106+15)*('CP Multiplier'!$B$102)^2/10)</f>
        <v>1830</v>
      </c>
    </row>
    <row r="107" spans="1:7" x14ac:dyDescent="0.25">
      <c r="A107" t="s">
        <v>103</v>
      </c>
      <c r="B107" t="str">
        <f>IFERROR(INDEX('[1]Pokemon Stats'!$D$2:$D$781,MATCH($A107,'[1]Pokemon Stats'!$B$2:$B$781,0),0),"")</f>
        <v>Fighting</v>
      </c>
      <c r="C107" t="str">
        <f>IFERROR(INDEX('[1]Pokemon Stats'!$E$2:$E$781,MATCH($A107,'[1]Pokemon Stats'!$B$2:$B$781,0),0),"")</f>
        <v>Ghost</v>
      </c>
      <c r="D107">
        <f>ROUND(('Base Stats'!D107+15)*'CP Multiplier'!$B$102,2)</f>
        <v>202.03</v>
      </c>
      <c r="E107">
        <f>ROUND(('Base Stats'!E107+15)*'CP Multiplier'!$B$102,2)</f>
        <v>165.68</v>
      </c>
      <c r="F107">
        <f>ROUND(('Base Stats'!F107+15)*'CP Multiplier'!$B$102,0)</f>
        <v>128</v>
      </c>
      <c r="G107">
        <f>_xlfn.FLOOR.MATH(($D107+15)*SQRT($E107+15)*SQRT($F107+15)*('CP Multiplier'!$B$102)^2/10)</f>
        <v>2492</v>
      </c>
    </row>
    <row r="108" spans="1:7" x14ac:dyDescent="0.25">
      <c r="A108" t="s">
        <v>104</v>
      </c>
      <c r="B108" t="str">
        <f>IFERROR(INDEX('[1]Pokemon Stats'!$D$2:$D$781,MATCH($A108,'[1]Pokemon Stats'!$B$2:$B$781,0),0),"")</f>
        <v>Fighting</v>
      </c>
      <c r="C108" t="str">
        <f>IFERROR(INDEX('[1]Pokemon Stats'!$E$2:$E$781,MATCH($A108,'[1]Pokemon Stats'!$B$2:$B$781,0),0),"")</f>
        <v>Ghost</v>
      </c>
      <c r="D108">
        <f>ROUND(('Base Stats'!D108+15)*'CP Multiplier'!$B$102,2)</f>
        <v>175.82</v>
      </c>
      <c r="E108">
        <f>ROUND(('Base Stats'!E108+15)*'CP Multiplier'!$B$102,2)</f>
        <v>179.2</v>
      </c>
      <c r="F108">
        <f>ROUND(('Base Stats'!F108+15)*'CP Multiplier'!$B$102,0)</f>
        <v>128</v>
      </c>
      <c r="G108">
        <f>_xlfn.FLOOR.MATH(($D108+15)*SQRT($E108+15)*SQRT($F108+15)*('CP Multiplier'!$B$102)^2/10)</f>
        <v>2272</v>
      </c>
    </row>
    <row r="109" spans="1:7" x14ac:dyDescent="0.25">
      <c r="A109" t="s">
        <v>105</v>
      </c>
      <c r="B109" t="str">
        <f>IFERROR(INDEX('[1]Pokemon Stats'!$D$2:$D$781,MATCH($A109,'[1]Pokemon Stats'!$B$2:$B$781,0),0),"")</f>
        <v>Normal</v>
      </c>
      <c r="C109" t="str">
        <f>IFERROR(INDEX('[1]Pokemon Stats'!$E$2:$E$781,MATCH($A109,'[1]Pokemon Stats'!$B$2:$B$781,0),0),"")</f>
        <v>Ghost</v>
      </c>
      <c r="D109">
        <f>ROUND(('Base Stats'!D109+15)*'CP Multiplier'!$B$102,2)</f>
        <v>103.97</v>
      </c>
      <c r="E109">
        <f>ROUND(('Base Stats'!E109+15)*'CP Multiplier'!$B$102,2)</f>
        <v>128.49</v>
      </c>
      <c r="F109">
        <f>ROUND(('Base Stats'!F109+15)*'CP Multiplier'!$B$102,0)</f>
        <v>188</v>
      </c>
      <c r="G109">
        <f>_xlfn.FLOOR.MATH(($D109+15)*SQRT($E109+15)*SQRT($F109+15)*('CP Multiplier'!$B$102)^2/10)</f>
        <v>1450</v>
      </c>
    </row>
    <row r="110" spans="1:7" x14ac:dyDescent="0.25">
      <c r="A110" t="s">
        <v>106</v>
      </c>
      <c r="B110" t="str">
        <f>IFERROR(INDEX('[1]Pokemon Stats'!$D$2:$D$781,MATCH($A110,'[1]Pokemon Stats'!$B$2:$B$781,0),0),"")</f>
        <v>Poison</v>
      </c>
      <c r="C110" t="str">
        <f>IFERROR(INDEX('[1]Pokemon Stats'!$E$2:$E$781,MATCH($A110,'[1]Pokemon Stats'!$B$2:$B$781,0),0),"")</f>
        <v>Ghost</v>
      </c>
      <c r="D110">
        <f>ROUND(('Base Stats'!D110+15)*'CP Multiplier'!$B$102,2)</f>
        <v>113.27</v>
      </c>
      <c r="E110">
        <f>ROUND(('Base Stats'!E110+15)*'CP Multiplier'!$B$102,2)</f>
        <v>131.87</v>
      </c>
      <c r="F110">
        <f>ROUND(('Base Stats'!F110+15)*'CP Multiplier'!$B$102,0)</f>
        <v>114</v>
      </c>
      <c r="G110">
        <f>_xlfn.FLOOR.MATH(($D110+15)*SQRT($E110+15)*SQRT($F110+15)*('CP Multiplier'!$B$102)^2/10)</f>
        <v>1261</v>
      </c>
    </row>
    <row r="111" spans="1:7" x14ac:dyDescent="0.25">
      <c r="A111" t="s">
        <v>107</v>
      </c>
      <c r="B111" t="str">
        <f>IFERROR(INDEX('[1]Pokemon Stats'!$D$2:$D$781,MATCH($A111,'[1]Pokemon Stats'!$B$2:$B$781,0),0),"")</f>
        <v>Poison</v>
      </c>
      <c r="C111" t="str">
        <f>IFERROR(INDEX('[1]Pokemon Stats'!$E$2:$E$781,MATCH($A111,'[1]Pokemon Stats'!$B$2:$B$781,0),0),"")</f>
        <v>Ghost</v>
      </c>
      <c r="D111">
        <f>ROUND(('Base Stats'!D111+15)*'CP Multiplier'!$B$102,2)</f>
        <v>159.76</v>
      </c>
      <c r="E111">
        <f>ROUND(('Base Stats'!E111+15)*'CP Multiplier'!$B$102,2)</f>
        <v>179.2</v>
      </c>
      <c r="F111">
        <f>ROUND(('Base Stats'!F111+15)*'CP Multiplier'!$B$102,0)</f>
        <v>150</v>
      </c>
      <c r="G111">
        <f>_xlfn.FLOOR.MATH(($D111+15)*SQRT($E111+15)*SQRT($F111+15)*('CP Multiplier'!$B$102)^2/10)</f>
        <v>2235</v>
      </c>
    </row>
    <row r="112" spans="1:7" x14ac:dyDescent="0.25">
      <c r="A112" t="s">
        <v>108</v>
      </c>
      <c r="B112" t="str">
        <f>IFERROR(INDEX('[1]Pokemon Stats'!$D$2:$D$781,MATCH($A112,'[1]Pokemon Stats'!$B$2:$B$781,0),0),"")</f>
        <v>Ground</v>
      </c>
      <c r="C112" t="str">
        <f>IFERROR(INDEX('[1]Pokemon Stats'!$E$2:$E$781,MATCH($A112,'[1]Pokemon Stats'!$B$2:$B$781,0),0),"")</f>
        <v>Rock</v>
      </c>
      <c r="D112">
        <f>ROUND(('Base Stats'!D112+15)*'CP Multiplier'!$B$102,2)</f>
        <v>131.02000000000001</v>
      </c>
      <c r="E112">
        <f>ROUND(('Base Stats'!E112+15)*'CP Multiplier'!$B$102,2)</f>
        <v>120.03</v>
      </c>
      <c r="F112">
        <f>ROUND(('Base Stats'!F112+15)*'CP Multiplier'!$B$102,0)</f>
        <v>173</v>
      </c>
      <c r="G112">
        <f>_xlfn.FLOOR.MATH(($D112+15)*SQRT($E112+15)*SQRT($F112+15)*('CP Multiplier'!$B$102)^2/10)</f>
        <v>1662</v>
      </c>
    </row>
    <row r="113" spans="1:7" x14ac:dyDescent="0.25">
      <c r="A113" t="s">
        <v>109</v>
      </c>
      <c r="B113" t="str">
        <f>IFERROR(INDEX('[1]Pokemon Stats'!$D$2:$D$781,MATCH($A113,'[1]Pokemon Stats'!$B$2:$B$781,0),0),"")</f>
        <v>Ground</v>
      </c>
      <c r="C113" t="str">
        <f>IFERROR(INDEX('[1]Pokemon Stats'!$E$2:$E$781,MATCH($A113,'[1]Pokemon Stats'!$B$2:$B$781,0),0),"")</f>
        <v>Rock</v>
      </c>
      <c r="D113">
        <f>ROUND(('Base Stats'!D113+15)*'CP Multiplier'!$B$102,2)</f>
        <v>200.34</v>
      </c>
      <c r="E113">
        <f>ROUND(('Base Stats'!E113+15)*'CP Multiplier'!$B$102,2)</f>
        <v>157.22999999999999</v>
      </c>
      <c r="F113">
        <f>ROUND(('Base Stats'!F113+15)*'CP Multiplier'!$B$102,0)</f>
        <v>210</v>
      </c>
      <c r="G113">
        <f>_xlfn.FLOOR.MATH(($D113+15)*SQRT($E113+15)*SQRT($F113+15)*('CP Multiplier'!$B$102)^2/10)</f>
        <v>3028</v>
      </c>
    </row>
    <row r="114" spans="1:7" x14ac:dyDescent="0.25">
      <c r="A114" t="s">
        <v>110</v>
      </c>
      <c r="B114" t="str">
        <f>IFERROR(INDEX('[1]Pokemon Stats'!$D$2:$D$781,MATCH($A114,'[1]Pokemon Stats'!$B$2:$B$781,0),0),"")</f>
        <v>Normal</v>
      </c>
      <c r="C114" t="str">
        <f>IFERROR(INDEX('[1]Pokemon Stats'!$E$2:$E$781,MATCH($A114,'[1]Pokemon Stats'!$B$2:$B$781,0),0),"")</f>
        <v>Rock</v>
      </c>
      <c r="D114">
        <f>ROUND(('Base Stats'!D114+15)*'CP Multiplier'!$B$102,2)</f>
        <v>63.4</v>
      </c>
      <c r="E114">
        <f>ROUND(('Base Stats'!E114+15)*'CP Multiplier'!$B$102,2)</f>
        <v>120.88</v>
      </c>
      <c r="F114">
        <f>ROUND(('Base Stats'!F114+15)*'CP Multiplier'!$B$102,0)</f>
        <v>424</v>
      </c>
      <c r="G114">
        <f>_xlfn.FLOOR.MATH(($D114+15)*SQRT($E114+15)*SQRT($F114+15)*('CP Multiplier'!$B$102)^2/10)</f>
        <v>1368</v>
      </c>
    </row>
    <row r="115" spans="1:7" x14ac:dyDescent="0.25">
      <c r="A115" t="s">
        <v>111</v>
      </c>
      <c r="B115" t="str">
        <f>IFERROR(INDEX('[1]Pokemon Stats'!$D$2:$D$781,MATCH($A115,'[1]Pokemon Stats'!$B$2:$B$781,0),0),"")</f>
        <v>Grass</v>
      </c>
      <c r="C115" t="str">
        <f>IFERROR(INDEX('[1]Pokemon Stats'!$E$2:$E$781,MATCH($A115,'[1]Pokemon Stats'!$B$2:$B$781,0),0),"")</f>
        <v>Rock</v>
      </c>
      <c r="D115">
        <f>ROUND(('Base Stats'!D115+15)*'CP Multiplier'!$B$102,2)</f>
        <v>167.37</v>
      </c>
      <c r="E115">
        <f>ROUND(('Base Stats'!E115+15)*'CP Multiplier'!$B$102,2)</f>
        <v>155.54</v>
      </c>
      <c r="F115">
        <f>ROUND(('Base Stats'!F115+15)*'CP Multiplier'!$B$102,0)</f>
        <v>150</v>
      </c>
      <c r="G115">
        <f>_xlfn.FLOOR.MATH(($D115+15)*SQRT($E115+15)*SQRT($F115+15)*('CP Multiplier'!$B$102)^2/10)</f>
        <v>2185</v>
      </c>
    </row>
    <row r="116" spans="1:7" x14ac:dyDescent="0.25">
      <c r="A116" t="s">
        <v>112</v>
      </c>
      <c r="B116" t="str">
        <f>IFERROR(INDEX('[1]Pokemon Stats'!$D$2:$D$781,MATCH($A116,'[1]Pokemon Stats'!$B$2:$B$781,0),0),"")</f>
        <v>Normal</v>
      </c>
      <c r="C116" t="str">
        <f>IFERROR(INDEX('[1]Pokemon Stats'!$E$2:$E$781,MATCH($A116,'[1]Pokemon Stats'!$B$2:$B$781,0),0),"")</f>
        <v>Rock</v>
      </c>
      <c r="D116">
        <f>ROUND(('Base Stats'!D116+15)*'CP Multiplier'!$B$102,2)</f>
        <v>165.68</v>
      </c>
      <c r="E116">
        <f>ROUND(('Base Stats'!E116+15)*'CP Multiplier'!$B$102,2)</f>
        <v>152.15</v>
      </c>
      <c r="F116">
        <f>ROUND(('Base Stats'!F116+15)*'CP Multiplier'!$B$102,0)</f>
        <v>210</v>
      </c>
      <c r="G116">
        <f>_xlfn.FLOOR.MATH(($D116+15)*SQRT($E116+15)*SQRT($F116+15)*('CP Multiplier'!$B$102)^2/10)</f>
        <v>2503</v>
      </c>
    </row>
    <row r="117" spans="1:7" x14ac:dyDescent="0.25">
      <c r="A117" t="s">
        <v>113</v>
      </c>
      <c r="B117" t="str">
        <f>IFERROR(INDEX('[1]Pokemon Stats'!$D$2:$D$781,MATCH($A117,'[1]Pokemon Stats'!$B$2:$B$781,0),0),"")</f>
        <v>Water</v>
      </c>
      <c r="C117" t="str">
        <f>IFERROR(INDEX('[1]Pokemon Stats'!$E$2:$E$781,MATCH($A117,'[1]Pokemon Stats'!$B$2:$B$781,0),0),"")</f>
        <v>Rock</v>
      </c>
      <c r="D117">
        <f>ROUND(('Base Stats'!D117+15)*'CP Multiplier'!$B$102,2)</f>
        <v>121.72</v>
      </c>
      <c r="E117">
        <f>ROUND(('Base Stats'!E117+15)*'CP Multiplier'!$B$102,2)</f>
        <v>99.75</v>
      </c>
      <c r="F117">
        <f>ROUND(('Base Stats'!F117+15)*'CP Multiplier'!$B$102,0)</f>
        <v>99</v>
      </c>
      <c r="G117">
        <f>_xlfn.FLOOR.MATH(($D117+15)*SQRT($E117+15)*SQRT($F117+15)*('CP Multiplier'!$B$102)^2/10)</f>
        <v>1117</v>
      </c>
    </row>
    <row r="118" spans="1:7" x14ac:dyDescent="0.25">
      <c r="A118" t="s">
        <v>114</v>
      </c>
      <c r="B118" t="str">
        <f>IFERROR(INDEX('[1]Pokemon Stats'!$D$2:$D$781,MATCH($A118,'[1]Pokemon Stats'!$B$2:$B$781,0),0),"")</f>
        <v>Water</v>
      </c>
      <c r="C118" t="str">
        <f>IFERROR(INDEX('[1]Pokemon Stats'!$E$2:$E$781,MATCH($A118,'[1]Pokemon Stats'!$B$2:$B$781,0),0),"")</f>
        <v>Rock</v>
      </c>
      <c r="D118">
        <f>ROUND(('Base Stats'!D118+15)*'CP Multiplier'!$B$102,2)</f>
        <v>170.75</v>
      </c>
      <c r="E118">
        <f>ROUND(('Base Stats'!E118+15)*'CP Multiplier'!$B$102,2)</f>
        <v>144.55000000000001</v>
      </c>
      <c r="F118">
        <f>ROUND(('Base Stats'!F118+15)*'CP Multiplier'!$B$102,0)</f>
        <v>136</v>
      </c>
      <c r="G118">
        <f>_xlfn.FLOOR.MATH(($D118+15)*SQRT($E118+15)*SQRT($F118+15)*('CP Multiplier'!$B$102)^2/10)</f>
        <v>2060</v>
      </c>
    </row>
    <row r="119" spans="1:7" x14ac:dyDescent="0.25">
      <c r="A119" t="s">
        <v>115</v>
      </c>
      <c r="B119" t="str">
        <f>IFERROR(INDEX('[1]Pokemon Stats'!$D$2:$D$781,MATCH($A119,'[1]Pokemon Stats'!$B$2:$B$781,0),0),"")</f>
        <v>Water</v>
      </c>
      <c r="C119" t="str">
        <f>IFERROR(INDEX('[1]Pokemon Stats'!$E$2:$E$781,MATCH($A119,'[1]Pokemon Stats'!$B$2:$B$781,0),0),"")</f>
        <v>Rock</v>
      </c>
      <c r="D119">
        <f>ROUND(('Base Stats'!D119+15)*'CP Multiplier'!$B$102,2)</f>
        <v>116.65</v>
      </c>
      <c r="E119">
        <f>ROUND(('Base Stats'!E119+15)*'CP Multiplier'!$B$102,2)</f>
        <v>105.66</v>
      </c>
      <c r="F119">
        <f>ROUND(('Base Stats'!F119+15)*'CP Multiplier'!$B$102,0)</f>
        <v>121</v>
      </c>
      <c r="G119">
        <f>_xlfn.FLOOR.MATH(($D119+15)*SQRT($E119+15)*SQRT($F119+15)*('CP Multiplier'!$B$102)^2/10)</f>
        <v>1205</v>
      </c>
    </row>
    <row r="120" spans="1:7" x14ac:dyDescent="0.25">
      <c r="A120" t="s">
        <v>116</v>
      </c>
      <c r="B120" t="str">
        <f>IFERROR(INDEX('[1]Pokemon Stats'!$D$2:$D$781,MATCH($A120,'[1]Pokemon Stats'!$B$2:$B$781,0),0),"")</f>
        <v>Water</v>
      </c>
      <c r="C120" t="str">
        <f>IFERROR(INDEX('[1]Pokemon Stats'!$E$2:$E$781,MATCH($A120,'[1]Pokemon Stats'!$B$2:$B$781,0),0),"")</f>
        <v>Rock</v>
      </c>
      <c r="D120">
        <f>ROUND(('Base Stats'!D120+15)*'CP Multiplier'!$B$102,2)</f>
        <v>160.61000000000001</v>
      </c>
      <c r="E120">
        <f>ROUND(('Base Stats'!E120+15)*'CP Multiplier'!$B$102,2)</f>
        <v>136.94</v>
      </c>
      <c r="F120">
        <f>ROUND(('Base Stats'!F120+15)*'CP Multiplier'!$B$102,0)</f>
        <v>173</v>
      </c>
      <c r="G120">
        <f>_xlfn.FLOOR.MATH(($D120+15)*SQRT($E120+15)*SQRT($F120+15)*('CP Multiplier'!$B$102)^2/10)</f>
        <v>2120</v>
      </c>
    </row>
    <row r="121" spans="1:7" x14ac:dyDescent="0.25">
      <c r="A121" t="s">
        <v>117</v>
      </c>
      <c r="B121" t="str">
        <f>IFERROR(INDEX('[1]Pokemon Stats'!$D$2:$D$781,MATCH($A121,'[1]Pokemon Stats'!$B$2:$B$781,0),0),"")</f>
        <v>Water</v>
      </c>
      <c r="C121" t="str">
        <f>IFERROR(INDEX('[1]Pokemon Stats'!$E$2:$E$781,MATCH($A121,'[1]Pokemon Stats'!$B$2:$B$781,0),0),"")</f>
        <v>Rock</v>
      </c>
      <c r="D121">
        <f>ROUND(('Base Stats'!D121+15)*'CP Multiplier'!$B$102,2)</f>
        <v>128.49</v>
      </c>
      <c r="E121">
        <f>ROUND(('Base Stats'!E121+15)*'CP Multiplier'!$B$102,2)</f>
        <v>107.35</v>
      </c>
      <c r="F121">
        <f>ROUND(('Base Stats'!F121+15)*'CP Multiplier'!$B$102,0)</f>
        <v>99</v>
      </c>
      <c r="G121">
        <f>_xlfn.FLOOR.MATH(($D121+15)*SQRT($E121+15)*SQRT($F121+15)*('CP Multiplier'!$B$102)^2/10)</f>
        <v>1210</v>
      </c>
    </row>
    <row r="122" spans="1:7" x14ac:dyDescent="0.25">
      <c r="A122" t="s">
        <v>118</v>
      </c>
      <c r="B122" t="str">
        <f>IFERROR(INDEX('[1]Pokemon Stats'!$D$2:$D$781,MATCH($A122,'[1]Pokemon Stats'!$B$2:$B$781,0),0),"")</f>
        <v>Water</v>
      </c>
      <c r="C122" t="str">
        <f>IFERROR(INDEX('[1]Pokemon Stats'!$E$2:$E$781,MATCH($A122,'[1]Pokemon Stats'!$B$2:$B$781,0),0),"")</f>
        <v>Psychic</v>
      </c>
      <c r="D122">
        <f>ROUND(('Base Stats'!D122+15)*'CP Multiplier'!$B$102,2)</f>
        <v>190.19</v>
      </c>
      <c r="E122">
        <f>ROUND(('Base Stats'!E122+15)*'CP Multiplier'!$B$102,2)</f>
        <v>168.21</v>
      </c>
      <c r="F122">
        <f>ROUND(('Base Stats'!F122+15)*'CP Multiplier'!$B$102,0)</f>
        <v>144</v>
      </c>
      <c r="G122">
        <f>_xlfn.FLOOR.MATH(($D122+15)*SQRT($E122+15)*SQRT($F122+15)*('CP Multiplier'!$B$102)^2/10)</f>
        <v>2502</v>
      </c>
    </row>
    <row r="123" spans="1:7" x14ac:dyDescent="0.25">
      <c r="A123" t="s">
        <v>119</v>
      </c>
      <c r="B123" t="str">
        <f>IFERROR(INDEX('[1]Pokemon Stats'!$D$2:$D$781,MATCH($A123,'[1]Pokemon Stats'!$B$2:$B$781,0),0),"")</f>
        <v>Psychic</v>
      </c>
      <c r="C123" t="str">
        <f>IFERROR(INDEX('[1]Pokemon Stats'!$E$2:$E$781,MATCH($A123,'[1]Pokemon Stats'!$B$2:$B$781,0),0),"")</f>
        <v>Fairy</v>
      </c>
      <c r="D123">
        <f>ROUND(('Base Stats'!D123+15)*'CP Multiplier'!$B$102,2)</f>
        <v>174.98</v>
      </c>
      <c r="E123">
        <f>ROUND(('Base Stats'!E123+15)*'CP Multiplier'!$B$102,2)</f>
        <v>185.97</v>
      </c>
      <c r="F123">
        <f>ROUND(('Base Stats'!F123+15)*'CP Multiplier'!$B$102,0)</f>
        <v>114</v>
      </c>
      <c r="G123">
        <f>_xlfn.FLOOR.MATH(($D123+15)*SQRT($E123+15)*SQRT($F123+15)*('CP Multiplier'!$B$102)^2/10)</f>
        <v>2185</v>
      </c>
    </row>
    <row r="124" spans="1:7" x14ac:dyDescent="0.25">
      <c r="A124" t="s">
        <v>120</v>
      </c>
      <c r="B124" t="str">
        <f>IFERROR(INDEX('[1]Pokemon Stats'!$D$2:$D$781,MATCH($A124,'[1]Pokemon Stats'!$B$2:$B$781,0),0),"")</f>
        <v>Bug</v>
      </c>
      <c r="C124" t="str">
        <f>IFERROR(INDEX('[1]Pokemon Stats'!$E$2:$E$781,MATCH($A124,'[1]Pokemon Stats'!$B$2:$B$781,0),0),"")</f>
        <v>Flying</v>
      </c>
      <c r="D124">
        <f>ROUND(('Base Stats'!D124+15)*'CP Multiplier'!$B$102,2)</f>
        <v>196.95</v>
      </c>
      <c r="E124">
        <f>ROUND(('Base Stats'!E124+15)*'CP Multiplier'!$B$102,2)</f>
        <v>156.38</v>
      </c>
      <c r="F124">
        <f>ROUND(('Base Stats'!F124+15)*'CP Multiplier'!$B$102,0)</f>
        <v>158</v>
      </c>
      <c r="G124">
        <f>_xlfn.FLOOR.MATH(($D124+15)*SQRT($E124+15)*SQRT($F124+15)*('CP Multiplier'!$B$102)^2/10)</f>
        <v>2607</v>
      </c>
    </row>
    <row r="125" spans="1:7" x14ac:dyDescent="0.25">
      <c r="A125" t="s">
        <v>121</v>
      </c>
      <c r="B125" t="str">
        <f>IFERROR(INDEX('[1]Pokemon Stats'!$D$2:$D$781,MATCH($A125,'[1]Pokemon Stats'!$B$2:$B$781,0),0),"")</f>
        <v>Ice</v>
      </c>
      <c r="C125" t="str">
        <f>IFERROR(INDEX('[1]Pokemon Stats'!$E$2:$E$781,MATCH($A125,'[1]Pokemon Stats'!$B$2:$B$781,0),0),"")</f>
        <v>Psychic</v>
      </c>
      <c r="D125">
        <f>ROUND(('Base Stats'!D125+15)*'CP Multiplier'!$B$102,2)</f>
        <v>201.18</v>
      </c>
      <c r="E125">
        <f>ROUND(('Base Stats'!E125+15)*'CP Multiplier'!$B$102,2)</f>
        <v>140.32</v>
      </c>
      <c r="F125">
        <f>ROUND(('Base Stats'!F125+15)*'CP Multiplier'!$B$102,0)</f>
        <v>150</v>
      </c>
      <c r="G125">
        <f>_xlfn.FLOOR.MATH(($D125+15)*SQRT($E125+15)*SQRT($F125+15)*('CP Multiplier'!$B$102)^2/10)</f>
        <v>2472</v>
      </c>
    </row>
    <row r="126" spans="1:7" x14ac:dyDescent="0.25">
      <c r="A126" t="s">
        <v>122</v>
      </c>
      <c r="B126" t="str">
        <f>IFERROR(INDEX('[1]Pokemon Stats'!$D$2:$D$781,MATCH($A126,'[1]Pokemon Stats'!$B$2:$B$781,0),0),"")</f>
        <v>Electric</v>
      </c>
      <c r="C126" t="str">
        <f>IFERROR(INDEX('[1]Pokemon Stats'!$E$2:$E$781,MATCH($A126,'[1]Pokemon Stats'!$B$2:$B$781,0),0),"")</f>
        <v>Psychic</v>
      </c>
      <c r="D126">
        <f>ROUND(('Base Stats'!D126+15)*'CP Multiplier'!$B$102,2)</f>
        <v>180.05</v>
      </c>
      <c r="E126">
        <f>ROUND(('Base Stats'!E126+15)*'CP Multiplier'!$B$102,2)</f>
        <v>146.24</v>
      </c>
      <c r="F126">
        <f>ROUND(('Base Stats'!F126+15)*'CP Multiplier'!$B$102,0)</f>
        <v>150</v>
      </c>
      <c r="G126">
        <f>_xlfn.FLOOR.MATH(($D126+15)*SQRT($E126+15)*SQRT($F126+15)*('CP Multiplier'!$B$102)^2/10)</f>
        <v>2273</v>
      </c>
    </row>
    <row r="127" spans="1:7" x14ac:dyDescent="0.25">
      <c r="A127" t="s">
        <v>123</v>
      </c>
      <c r="B127" t="str">
        <f>IFERROR(INDEX('[1]Pokemon Stats'!$D$2:$D$781,MATCH($A127,'[1]Pokemon Stats'!$B$2:$B$781,0),0),"")</f>
        <v>Fire</v>
      </c>
      <c r="C127" t="str">
        <f>IFERROR(INDEX('[1]Pokemon Stats'!$E$2:$E$781,MATCH($A127,'[1]Pokemon Stats'!$B$2:$B$781,0),0),"")</f>
        <v>Psychic</v>
      </c>
      <c r="D127">
        <f>ROUND(('Base Stats'!D127+15)*'CP Multiplier'!$B$102,2)</f>
        <v>186.81</v>
      </c>
      <c r="E127">
        <f>ROUND(('Base Stats'!E127+15)*'CP Multiplier'!$B$102,2)</f>
        <v>142.86000000000001</v>
      </c>
      <c r="F127">
        <f>ROUND(('Base Stats'!F127+15)*'CP Multiplier'!$B$102,0)</f>
        <v>150</v>
      </c>
      <c r="G127">
        <f>_xlfn.FLOOR.MATH(($D127+15)*SQRT($E127+15)*SQRT($F127+15)*('CP Multiplier'!$B$102)^2/10)</f>
        <v>2327</v>
      </c>
    </row>
    <row r="128" spans="1:7" x14ac:dyDescent="0.25">
      <c r="A128" t="s">
        <v>124</v>
      </c>
      <c r="B128" t="str">
        <f>IFERROR(INDEX('[1]Pokemon Stats'!$D$2:$D$781,MATCH($A128,'[1]Pokemon Stats'!$B$2:$B$781,0),0),"")</f>
        <v>Bug</v>
      </c>
      <c r="C128" t="str">
        <f>IFERROR(INDEX('[1]Pokemon Stats'!$E$2:$E$781,MATCH($A128,'[1]Pokemon Stats'!$B$2:$B$781,0),0),"")</f>
        <v>Psychic</v>
      </c>
      <c r="D128">
        <f>ROUND(('Base Stats'!D128+15)*'CP Multiplier'!$B$102,2)</f>
        <v>213.86</v>
      </c>
      <c r="E128">
        <f>ROUND(('Base Stats'!E128+15)*'CP Multiplier'!$B$102,2)</f>
        <v>166.52</v>
      </c>
      <c r="F128">
        <f>ROUND(('Base Stats'!F128+15)*'CP Multiplier'!$B$102,0)</f>
        <v>150</v>
      </c>
      <c r="G128">
        <f>_xlfn.FLOOR.MATH(($D128+15)*SQRT($E128+15)*SQRT($F128+15)*('CP Multiplier'!$B$102)^2/10)</f>
        <v>2830</v>
      </c>
    </row>
    <row r="129" spans="1:7" x14ac:dyDescent="0.25">
      <c r="A129" t="s">
        <v>125</v>
      </c>
      <c r="B129" t="str">
        <f>IFERROR(INDEX('[1]Pokemon Stats'!$D$2:$D$781,MATCH($A129,'[1]Pokemon Stats'!$B$2:$B$781,0),0),"")</f>
        <v>Normal</v>
      </c>
      <c r="C129" t="str">
        <f>IFERROR(INDEX('[1]Pokemon Stats'!$E$2:$E$781,MATCH($A129,'[1]Pokemon Stats'!$B$2:$B$781,0),0),"")</f>
        <v>Psychic</v>
      </c>
      <c r="D129">
        <f>ROUND(('Base Stats'!D129+15)*'CP Multiplier'!$B$102,2)</f>
        <v>180.05</v>
      </c>
      <c r="E129">
        <f>ROUND(('Base Stats'!E129+15)*'CP Multiplier'!$B$102,2)</f>
        <v>167.37</v>
      </c>
      <c r="F129">
        <f>ROUND(('Base Stats'!F129+15)*'CP Multiplier'!$B$102,0)</f>
        <v>166</v>
      </c>
      <c r="G129">
        <f>_xlfn.FLOOR.MATH(($D129+15)*SQRT($E129+15)*SQRT($F129+15)*('CP Multiplier'!$B$102)^2/10)</f>
        <v>2532</v>
      </c>
    </row>
    <row r="130" spans="1:7" x14ac:dyDescent="0.25">
      <c r="A130" t="s">
        <v>126</v>
      </c>
      <c r="B130" t="str">
        <f>IFERROR(INDEX('[1]Pokemon Stats'!$D$2:$D$781,MATCH($A130,'[1]Pokemon Stats'!$B$2:$B$781,0),0),"")</f>
        <v>Water</v>
      </c>
      <c r="C130" t="str">
        <f>IFERROR(INDEX('[1]Pokemon Stats'!$E$2:$E$781,MATCH($A130,'[1]Pokemon Stats'!$B$2:$B$781,0),0),"")</f>
        <v>Psychic</v>
      </c>
      <c r="D130">
        <f>ROUND(('Base Stats'!D130+15)*'CP Multiplier'!$B$102,2)</f>
        <v>37.19</v>
      </c>
      <c r="E130">
        <f>ROUND(('Base Stats'!E130+15)*'CP Multiplier'!$B$102,2)</f>
        <v>84.53</v>
      </c>
      <c r="F130">
        <f>ROUND(('Base Stats'!F130+15)*'CP Multiplier'!$B$102,0)</f>
        <v>85</v>
      </c>
      <c r="G130">
        <f>_xlfn.FLOOR.MATH(($D130+15)*SQRT($E130+15)*SQRT($F130+15)*('CP Multiplier'!$B$102)^2/10)</f>
        <v>372</v>
      </c>
    </row>
    <row r="131" spans="1:7" x14ac:dyDescent="0.25">
      <c r="A131" t="s">
        <v>127</v>
      </c>
      <c r="B131" t="str">
        <f>IFERROR(INDEX('[1]Pokemon Stats'!$D$2:$D$781,MATCH($A131,'[1]Pokemon Stats'!$B$2:$B$781,0),0),"")</f>
        <v>Water</v>
      </c>
      <c r="C131" t="str">
        <f>IFERROR(INDEX('[1]Pokemon Stats'!$E$2:$E$781,MATCH($A131,'[1]Pokemon Stats'!$B$2:$B$781,0),0),"")</f>
        <v>Flying</v>
      </c>
      <c r="D131">
        <f>ROUND(('Base Stats'!D131+15)*'CP Multiplier'!$B$102,2)</f>
        <v>213.02</v>
      </c>
      <c r="E131">
        <f>ROUND(('Base Stats'!E131+15)*'CP Multiplier'!$B$102,2)</f>
        <v>169.91</v>
      </c>
      <c r="F131">
        <f>ROUND(('Base Stats'!F131+15)*'CP Multiplier'!$B$102,0)</f>
        <v>195</v>
      </c>
      <c r="G131">
        <f>_xlfn.FLOOR.MATH(($D131+15)*SQRT($E131+15)*SQRT($F131+15)*('CP Multiplier'!$B$102)^2/10)</f>
        <v>3210</v>
      </c>
    </row>
    <row r="132" spans="1:7" x14ac:dyDescent="0.25">
      <c r="A132" t="s">
        <v>128</v>
      </c>
      <c r="B132" t="str">
        <f>IFERROR(INDEX('[1]Pokemon Stats'!$D$2:$D$781,MATCH($A132,'[1]Pokemon Stats'!$B$2:$B$781,0),0),"")</f>
        <v>Water</v>
      </c>
      <c r="C132" t="str">
        <f>IFERROR(INDEX('[1]Pokemon Stats'!$E$2:$E$781,MATCH($A132,'[1]Pokemon Stats'!$B$2:$B$781,0),0),"")</f>
        <v>Ice</v>
      </c>
      <c r="D132">
        <f>ROUND(('Base Stats'!D132+15)*'CP Multiplier'!$B$102,2)</f>
        <v>152.15</v>
      </c>
      <c r="E132">
        <f>ROUND(('Base Stats'!E132+15)*'CP Multiplier'!$B$102,2)</f>
        <v>159.76</v>
      </c>
      <c r="F132">
        <f>ROUND(('Base Stats'!F132+15)*'CP Multiplier'!$B$102,0)</f>
        <v>247</v>
      </c>
      <c r="G132">
        <f>_xlfn.FLOOR.MATH(($D132+15)*SQRT($E132+15)*SQRT($F132+15)*('CP Multiplier'!$B$102)^2/10)</f>
        <v>2555</v>
      </c>
    </row>
    <row r="133" spans="1:7" x14ac:dyDescent="0.25">
      <c r="A133" t="s">
        <v>129</v>
      </c>
      <c r="B133" t="str">
        <f>IFERROR(INDEX('[1]Pokemon Stats'!$D$2:$D$781,MATCH($A133,'[1]Pokemon Stats'!$B$2:$B$781,0),0),"")</f>
        <v>Normal</v>
      </c>
      <c r="C133" t="str">
        <f>IFERROR(INDEX('[1]Pokemon Stats'!$E$2:$E$781,MATCH($A133,'[1]Pokemon Stats'!$B$2:$B$781,0),0),"")</f>
        <v>Ice</v>
      </c>
      <c r="D133">
        <f>ROUND(('Base Stats'!D133+15)*'CP Multiplier'!$B$102,2)</f>
        <v>89.6</v>
      </c>
      <c r="E133">
        <f>ROUND(('Base Stats'!E133+15)*'CP Multiplier'!$B$102,2)</f>
        <v>89.6</v>
      </c>
      <c r="F133">
        <f>ROUND(('Base Stats'!F133+15)*'CP Multiplier'!$B$102,0)</f>
        <v>126</v>
      </c>
      <c r="G133">
        <f>_xlfn.FLOOR.MATH(($D133+15)*SQRT($E133+15)*SQRT($F133+15)*('CP Multiplier'!$B$102)^2/10)</f>
        <v>907</v>
      </c>
    </row>
    <row r="134" spans="1:7" x14ac:dyDescent="0.25">
      <c r="A134" t="s">
        <v>130</v>
      </c>
      <c r="B134" t="str">
        <f>IFERROR(INDEX('[1]Pokemon Stats'!$D$2:$D$781,MATCH($A134,'[1]Pokemon Stats'!$B$2:$B$781,0),0),"")</f>
        <v>Normal</v>
      </c>
      <c r="C134" t="str">
        <f>IFERROR(INDEX('[1]Pokemon Stats'!$E$2:$E$781,MATCH($A134,'[1]Pokemon Stats'!$B$2:$B$781,0),0),"")</f>
        <v>Ice</v>
      </c>
      <c r="D134">
        <f>ROUND(('Base Stats'!D134+15)*'CP Multiplier'!$B$102,2)</f>
        <v>100.59</v>
      </c>
      <c r="E134">
        <f>ROUND(('Base Stats'!E134+15)*'CP Multiplier'!$B$102,2)</f>
        <v>109.04</v>
      </c>
      <c r="F134">
        <f>ROUND(('Base Stats'!F134+15)*'CP Multiplier'!$B$102,0)</f>
        <v>136</v>
      </c>
      <c r="G134">
        <f>_xlfn.FLOOR.MATH(($D134+15)*SQRT($E134+15)*SQRT($F134+15)*('CP Multiplier'!$B$102)^2/10)</f>
        <v>1130</v>
      </c>
    </row>
    <row r="135" spans="1:7" x14ac:dyDescent="0.25">
      <c r="A135" t="s">
        <v>131</v>
      </c>
      <c r="B135" t="str">
        <f>IFERROR(INDEX('[1]Pokemon Stats'!$D$2:$D$781,MATCH($A135,'[1]Pokemon Stats'!$B$2:$B$781,0),0),"")</f>
        <v>Water</v>
      </c>
      <c r="C135" t="str">
        <f>IFERROR(INDEX('[1]Pokemon Stats'!$E$2:$E$781,MATCH($A135,'[1]Pokemon Stats'!$B$2:$B$781,0),0),"")</f>
        <v>Ice</v>
      </c>
      <c r="D135">
        <f>ROUND(('Base Stats'!D135+15)*'CP Multiplier'!$B$102,2)</f>
        <v>185.97</v>
      </c>
      <c r="E135">
        <f>ROUND(('Base Stats'!E135+15)*'CP Multiplier'!$B$102,2)</f>
        <v>148.77000000000001</v>
      </c>
      <c r="F135">
        <f>ROUND(('Base Stats'!F135+15)*'CP Multiplier'!$B$102,0)</f>
        <v>247</v>
      </c>
      <c r="G135">
        <f>_xlfn.FLOOR.MATH(($D135+15)*SQRT($E135+15)*SQRT($F135+15)*('CP Multiplier'!$B$102)^2/10)</f>
        <v>2974</v>
      </c>
    </row>
    <row r="136" spans="1:7" x14ac:dyDescent="0.25">
      <c r="A136" t="s">
        <v>132</v>
      </c>
      <c r="B136" t="str">
        <f>IFERROR(INDEX('[1]Pokemon Stats'!$D$2:$D$781,MATCH($A136,'[1]Pokemon Stats'!$B$2:$B$781,0),0),"")</f>
        <v>Electric</v>
      </c>
      <c r="C136" t="str">
        <f>IFERROR(INDEX('[1]Pokemon Stats'!$E$2:$E$781,MATCH($A136,'[1]Pokemon Stats'!$B$2:$B$781,0),0),"")</f>
        <v>Ice</v>
      </c>
      <c r="D136">
        <f>ROUND(('Base Stats'!D136+15)*'CP Multiplier'!$B$102,2)</f>
        <v>208.79</v>
      </c>
      <c r="E136">
        <f>ROUND(('Base Stats'!E136+15)*'CP Multiplier'!$B$102,2)</f>
        <v>166.52</v>
      </c>
      <c r="F136">
        <f>ROUND(('Base Stats'!F136+15)*'CP Multiplier'!$B$102,0)</f>
        <v>150</v>
      </c>
      <c r="G136">
        <f>_xlfn.FLOOR.MATH(($D136+15)*SQRT($E136+15)*SQRT($F136+15)*('CP Multiplier'!$B$102)^2/10)</f>
        <v>2767</v>
      </c>
    </row>
    <row r="137" spans="1:7" x14ac:dyDescent="0.25">
      <c r="A137" t="s">
        <v>133</v>
      </c>
      <c r="B137" t="str">
        <f>IFERROR(INDEX('[1]Pokemon Stats'!$D$2:$D$781,MATCH($A137,'[1]Pokemon Stats'!$B$2:$B$781,0),0),"")</f>
        <v>Fire</v>
      </c>
      <c r="C137" t="str">
        <f>IFERROR(INDEX('[1]Pokemon Stats'!$E$2:$E$781,MATCH($A137,'[1]Pokemon Stats'!$B$2:$B$781,0),0),"")</f>
        <v>Ice</v>
      </c>
      <c r="D137">
        <f>ROUND(('Base Stats'!D137+15)*'CP Multiplier'!$B$102,2)</f>
        <v>220.62</v>
      </c>
      <c r="E137">
        <f>ROUND(('Base Stats'!E137+15)*'CP Multiplier'!$B$102,2)</f>
        <v>163.99</v>
      </c>
      <c r="F137">
        <f>ROUND(('Base Stats'!F137+15)*'CP Multiplier'!$B$102,0)</f>
        <v>150</v>
      </c>
      <c r="G137">
        <f>_xlfn.FLOOR.MATH(($D137+15)*SQRT($E137+15)*SQRT($F137+15)*('CP Multiplier'!$B$102)^2/10)</f>
        <v>2893</v>
      </c>
    </row>
    <row r="138" spans="1:7" x14ac:dyDescent="0.25">
      <c r="A138" t="s">
        <v>134</v>
      </c>
      <c r="B138" t="str">
        <f>IFERROR(INDEX('[1]Pokemon Stats'!$D$2:$D$781,MATCH($A138,'[1]Pokemon Stats'!$B$2:$B$781,0),0),"")</f>
        <v>Normal</v>
      </c>
      <c r="C138" t="str">
        <f>IFERROR(INDEX('[1]Pokemon Stats'!$E$2:$E$781,MATCH($A138,'[1]Pokemon Stats'!$B$2:$B$781,0),0),"")</f>
        <v>Ice</v>
      </c>
      <c r="D138">
        <f>ROUND(('Base Stats'!D138+15)*'CP Multiplier'!$B$102,2)</f>
        <v>142.01</v>
      </c>
      <c r="E138">
        <f>ROUND(('Base Stats'!E138+15)*'CP Multiplier'!$B$102,2)</f>
        <v>127.64</v>
      </c>
      <c r="F138">
        <f>ROUND(('Base Stats'!F138+15)*'CP Multiplier'!$B$102,0)</f>
        <v>150</v>
      </c>
      <c r="G138">
        <f>_xlfn.FLOOR.MATH(($D138+15)*SQRT($E138+15)*SQRT($F138+15)*('CP Multiplier'!$B$102)^2/10)</f>
        <v>1721</v>
      </c>
    </row>
    <row r="139" spans="1:7" x14ac:dyDescent="0.25">
      <c r="A139" t="s">
        <v>135</v>
      </c>
      <c r="B139" t="str">
        <f>IFERROR(INDEX('[1]Pokemon Stats'!$D$2:$D$781,MATCH($A139,'[1]Pokemon Stats'!$B$2:$B$781,0),0),"")</f>
        <v>Rock</v>
      </c>
      <c r="C139" t="str">
        <f>IFERROR(INDEX('[1]Pokemon Stats'!$E$2:$E$781,MATCH($A139,'[1]Pokemon Stats'!$B$2:$B$781,0),0),"")</f>
        <v>Water</v>
      </c>
      <c r="D139">
        <f>ROUND(('Base Stats'!D139+15)*'CP Multiplier'!$B$102,2)</f>
        <v>143.69999999999999</v>
      </c>
      <c r="E139">
        <f>ROUND(('Base Stats'!E139+15)*'CP Multiplier'!$B$102,2)</f>
        <v>142.01</v>
      </c>
      <c r="F139">
        <f>ROUND(('Base Stats'!F139+15)*'CP Multiplier'!$B$102,0)</f>
        <v>107</v>
      </c>
      <c r="G139">
        <f>_xlfn.FLOOR.MATH(($D139+15)*SQRT($E139+15)*SQRT($F139+15)*('CP Multiplier'!$B$102)^2/10)</f>
        <v>1569</v>
      </c>
    </row>
    <row r="140" spans="1:7" x14ac:dyDescent="0.25">
      <c r="A140" t="s">
        <v>136</v>
      </c>
      <c r="B140" t="str">
        <f>IFERROR(INDEX('[1]Pokemon Stats'!$D$2:$D$781,MATCH($A140,'[1]Pokemon Stats'!$B$2:$B$781,0),0),"")</f>
        <v>Rock</v>
      </c>
      <c r="C140" t="str">
        <f>IFERROR(INDEX('[1]Pokemon Stats'!$E$2:$E$781,MATCH($A140,'[1]Pokemon Stats'!$B$2:$B$781,0),0),"")</f>
        <v>Water</v>
      </c>
      <c r="D140">
        <f>ROUND(('Base Stats'!D140+15)*'CP Multiplier'!$B$102,2)</f>
        <v>187.66</v>
      </c>
      <c r="E140">
        <f>ROUND(('Base Stats'!E140+15)*'CP Multiplier'!$B$102,2)</f>
        <v>182.58</v>
      </c>
      <c r="F140">
        <f>ROUND(('Base Stats'!F140+15)*'CP Multiplier'!$B$102,0)</f>
        <v>158</v>
      </c>
      <c r="G140">
        <f>_xlfn.FLOOR.MATH(($D140+15)*SQRT($E140+15)*SQRT($F140+15)*('CP Multiplier'!$B$102)^2/10)</f>
        <v>2677</v>
      </c>
    </row>
    <row r="141" spans="1:7" x14ac:dyDescent="0.25">
      <c r="A141" t="s">
        <v>137</v>
      </c>
      <c r="B141" t="str">
        <f>IFERROR(INDEX('[1]Pokemon Stats'!$D$2:$D$781,MATCH($A141,'[1]Pokemon Stats'!$B$2:$B$781,0),0),"")</f>
        <v>Rock</v>
      </c>
      <c r="C141" t="str">
        <f>IFERROR(INDEX('[1]Pokemon Stats'!$E$2:$E$781,MATCH($A141,'[1]Pokemon Stats'!$B$2:$B$781,0),0),"")</f>
        <v>Water</v>
      </c>
      <c r="D141">
        <f>ROUND(('Base Stats'!D141+15)*'CP Multiplier'!$B$102,2)</f>
        <v>137.78</v>
      </c>
      <c r="E141">
        <f>ROUND(('Base Stats'!E141+15)*'CP Multiplier'!$B$102,2)</f>
        <v>131.02000000000001</v>
      </c>
      <c r="F141">
        <f>ROUND(('Base Stats'!F141+15)*'CP Multiplier'!$B$102,0)</f>
        <v>99</v>
      </c>
      <c r="G141">
        <f>_xlfn.FLOOR.MATH(($D141+15)*SQRT($E141+15)*SQRT($F141+15)*('CP Multiplier'!$B$102)^2/10)</f>
        <v>1408</v>
      </c>
    </row>
    <row r="142" spans="1:7" x14ac:dyDescent="0.25">
      <c r="A142" t="s">
        <v>138</v>
      </c>
      <c r="B142" t="str">
        <f>IFERROR(INDEX('[1]Pokemon Stats'!$D$2:$D$781,MATCH($A142,'[1]Pokemon Stats'!$B$2:$B$781,0),0),"")</f>
        <v>Rock</v>
      </c>
      <c r="C142" t="str">
        <f>IFERROR(INDEX('[1]Pokemon Stats'!$E$2:$E$781,MATCH($A142,'[1]Pokemon Stats'!$B$2:$B$781,0),0),"")</f>
        <v>Water</v>
      </c>
      <c r="D142">
        <f>ROUND(('Base Stats'!D142+15)*'CP Multiplier'!$B$102,2)</f>
        <v>198.65</v>
      </c>
      <c r="E142">
        <f>ROUND(('Base Stats'!E142+15)*'CP Multiplier'!$B$102,2)</f>
        <v>169.91</v>
      </c>
      <c r="F142">
        <f>ROUND(('Base Stats'!F142+15)*'CP Multiplier'!$B$102,0)</f>
        <v>144</v>
      </c>
      <c r="G142">
        <f>_xlfn.FLOOR.MATH(($D142+15)*SQRT($E142+15)*SQRT($F142+15)*('CP Multiplier'!$B$102)^2/10)</f>
        <v>2617</v>
      </c>
    </row>
    <row r="143" spans="1:7" x14ac:dyDescent="0.25">
      <c r="A143" t="s">
        <v>139</v>
      </c>
      <c r="B143" t="str">
        <f>IFERROR(INDEX('[1]Pokemon Stats'!$D$2:$D$781,MATCH($A143,'[1]Pokemon Stats'!$B$2:$B$781,0),0),"")</f>
        <v>Rock</v>
      </c>
      <c r="C143" t="str">
        <f>IFERROR(INDEX('[1]Pokemon Stats'!$E$2:$E$781,MATCH($A143,'[1]Pokemon Stats'!$B$2:$B$781,0),0),"")</f>
        <v>Flying</v>
      </c>
      <c r="D143">
        <f>ROUND(('Base Stats'!D143+15)*'CP Multiplier'!$B$102,2)</f>
        <v>199.49</v>
      </c>
      <c r="E143">
        <f>ROUND(('Base Stats'!E143+15)*'CP Multiplier'!$B$102,2)</f>
        <v>147.08000000000001</v>
      </c>
      <c r="F143">
        <f>ROUND(('Base Stats'!F143+15)*'CP Multiplier'!$B$102,0)</f>
        <v>173</v>
      </c>
      <c r="G143">
        <f>_xlfn.FLOOR.MATH(($D143+15)*SQRT($E143+15)*SQRT($F143+15)*('CP Multiplier'!$B$102)^2/10)</f>
        <v>2675</v>
      </c>
    </row>
    <row r="144" spans="1:7" x14ac:dyDescent="0.25">
      <c r="A144" t="s">
        <v>140</v>
      </c>
      <c r="B144" t="str">
        <f>IFERROR(INDEX('[1]Pokemon Stats'!$D$2:$D$781,MATCH($A144,'[1]Pokemon Stats'!$B$2:$B$781,0),0),"")</f>
        <v>Normal</v>
      </c>
      <c r="C144" t="str">
        <f>IFERROR(INDEX('[1]Pokemon Stats'!$E$2:$E$781,MATCH($A144,'[1]Pokemon Stats'!$B$2:$B$781,0),0),"")</f>
        <v>Flying</v>
      </c>
      <c r="D144">
        <f>ROUND(('Base Stats'!D144+15)*'CP Multiplier'!$B$102,2)</f>
        <v>173.29</v>
      </c>
      <c r="E144">
        <f>ROUND(('Base Stats'!E144+15)*'CP Multiplier'!$B$102,2)</f>
        <v>155.54</v>
      </c>
      <c r="F144">
        <f>ROUND(('Base Stats'!F144+15)*'CP Multiplier'!$B$102,0)</f>
        <v>292</v>
      </c>
      <c r="G144">
        <f>_xlfn.FLOOR.MATH(($D144+15)*SQRT($E144+15)*SQRT($F144+15)*('CP Multiplier'!$B$102)^2/10)</f>
        <v>3078</v>
      </c>
    </row>
    <row r="145" spans="1:7" x14ac:dyDescent="0.25">
      <c r="A145" t="s">
        <v>141</v>
      </c>
      <c r="B145" t="str">
        <f>IFERROR(INDEX('[1]Pokemon Stats'!$D$2:$D$781,MATCH($A145,'[1]Pokemon Stats'!$B$2:$B$781,0),0),"")</f>
        <v>Ice</v>
      </c>
      <c r="C145" t="str">
        <f>IFERROR(INDEX('[1]Pokemon Stats'!$E$2:$E$781,MATCH($A145,'[1]Pokemon Stats'!$B$2:$B$781,0),0),"")</f>
        <v>Flying</v>
      </c>
      <c r="D145">
        <f>ROUND(('Base Stats'!D145+15)*'CP Multiplier'!$B$102,2)</f>
        <v>174.98</v>
      </c>
      <c r="E145">
        <f>ROUND(('Base Stats'!E145+15)*'CP Multiplier'!$B$102,2)</f>
        <v>212.17</v>
      </c>
      <c r="F145">
        <f>ROUND(('Base Stats'!F145+15)*'CP Multiplier'!$B$102,0)</f>
        <v>188</v>
      </c>
      <c r="G145">
        <f>_xlfn.FLOOR.MATH(($D145+15)*SQRT($E145+15)*SQRT($F145+15)*('CP Multiplier'!$B$102)^2/10)</f>
        <v>2915</v>
      </c>
    </row>
    <row r="146" spans="1:7" x14ac:dyDescent="0.25">
      <c r="A146" t="s">
        <v>142</v>
      </c>
      <c r="B146" t="str">
        <f>IFERROR(INDEX('[1]Pokemon Stats'!$D$2:$D$781,MATCH($A146,'[1]Pokemon Stats'!$B$2:$B$781,0),0),"")</f>
        <v>Electric</v>
      </c>
      <c r="C146" t="str">
        <f>IFERROR(INDEX('[1]Pokemon Stats'!$E$2:$E$781,MATCH($A146,'[1]Pokemon Stats'!$B$2:$B$781,0),0),"")</f>
        <v>Flying</v>
      </c>
      <c r="D146">
        <f>ROUND(('Base Stats'!D146+15)*'CP Multiplier'!$B$102,2)</f>
        <v>226.54</v>
      </c>
      <c r="E146">
        <f>ROUND(('Base Stats'!E146+15)*'CP Multiplier'!$B$102,2)</f>
        <v>169.06</v>
      </c>
      <c r="F146">
        <f>ROUND(('Base Stats'!F146+15)*'CP Multiplier'!$B$102,0)</f>
        <v>188</v>
      </c>
      <c r="G146">
        <f>_xlfn.FLOOR.MATH(($D146+15)*SQRT($E146+15)*SQRT($F146+15)*('CP Multiplier'!$B$102)^2/10)</f>
        <v>3336</v>
      </c>
    </row>
    <row r="147" spans="1:7" x14ac:dyDescent="0.25">
      <c r="A147" t="s">
        <v>143</v>
      </c>
      <c r="B147" t="str">
        <f>IFERROR(INDEX('[1]Pokemon Stats'!$D$2:$D$781,MATCH($A147,'[1]Pokemon Stats'!$B$2:$B$781,0),0),"")</f>
        <v>Fire</v>
      </c>
      <c r="C147" t="str">
        <f>IFERROR(INDEX('[1]Pokemon Stats'!$E$2:$E$781,MATCH($A147,'[1]Pokemon Stats'!$B$2:$B$781,0),0),"")</f>
        <v>Flying</v>
      </c>
      <c r="D147">
        <f>ROUND(('Base Stats'!D147+15)*'CP Multiplier'!$B$102,2)</f>
        <v>224.85</v>
      </c>
      <c r="E147">
        <f>ROUND(('Base Stats'!E147+15)*'CP Multiplier'!$B$102,2)</f>
        <v>165.68</v>
      </c>
      <c r="F147">
        <f>ROUND(('Base Stats'!F147+15)*'CP Multiplier'!$B$102,0)</f>
        <v>188</v>
      </c>
      <c r="G147">
        <f>_xlfn.FLOOR.MATH(($D147+15)*SQRT($E147+15)*SQRT($F147+15)*('CP Multiplier'!$B$102)^2/10)</f>
        <v>3282</v>
      </c>
    </row>
    <row r="148" spans="1:7" x14ac:dyDescent="0.25">
      <c r="A148" t="s">
        <v>144</v>
      </c>
      <c r="B148" t="str">
        <f>IFERROR(INDEX('[1]Pokemon Stats'!$D$2:$D$781,MATCH($A148,'[1]Pokemon Stats'!$B$2:$B$781,0),0),"")</f>
        <v>Dragon</v>
      </c>
      <c r="C148" t="str">
        <f>IFERROR(INDEX('[1]Pokemon Stats'!$E$2:$E$781,MATCH($A148,'[1]Pokemon Stats'!$B$2:$B$781,0),0),"")</f>
        <v>Flying</v>
      </c>
      <c r="D148">
        <f>ROUND(('Base Stats'!D148+15)*'CP Multiplier'!$B$102,2)</f>
        <v>113.27</v>
      </c>
      <c r="E148">
        <f>ROUND(('Base Stats'!E148+15)*'CP Multiplier'!$B$102,2)</f>
        <v>89.6</v>
      </c>
      <c r="F148">
        <f>ROUND(('Base Stats'!F148+15)*'CP Multiplier'!$B$102,0)</f>
        <v>115</v>
      </c>
      <c r="G148">
        <f>_xlfn.FLOOR.MATH(($D148+15)*SQRT($E148+15)*SQRT($F148+15)*('CP Multiplier'!$B$102)^2/10)</f>
        <v>1068</v>
      </c>
    </row>
    <row r="149" spans="1:7" x14ac:dyDescent="0.25">
      <c r="A149" t="s">
        <v>145</v>
      </c>
      <c r="B149" t="str">
        <f>IFERROR(INDEX('[1]Pokemon Stats'!$D$2:$D$781,MATCH($A149,'[1]Pokemon Stats'!$B$2:$B$781,0),0),"")</f>
        <v>Dragon</v>
      </c>
      <c r="C149" t="str">
        <f>IFERROR(INDEX('[1]Pokemon Stats'!$E$2:$E$781,MATCH($A149,'[1]Pokemon Stats'!$B$2:$B$781,0),0),"")</f>
        <v>Flying</v>
      </c>
      <c r="D149">
        <f>ROUND(('Base Stats'!D149+15)*'CP Multiplier'!$B$102,2)</f>
        <v>150.46</v>
      </c>
      <c r="E149">
        <f>ROUND(('Base Stats'!E149+15)*'CP Multiplier'!$B$102,2)</f>
        <v>126.79</v>
      </c>
      <c r="F149">
        <f>ROUND(('Base Stats'!F149+15)*'CP Multiplier'!$B$102,0)</f>
        <v>145</v>
      </c>
      <c r="G149">
        <f>_xlfn.FLOOR.MATH(($D149+15)*SQRT($E149+15)*SQRT($F149+15)*('CP Multiplier'!$B$102)^2/10)</f>
        <v>1780</v>
      </c>
    </row>
    <row r="150" spans="1:7" x14ac:dyDescent="0.25">
      <c r="A150" t="s">
        <v>146</v>
      </c>
      <c r="B150" t="str">
        <f>IFERROR(INDEX('[1]Pokemon Stats'!$D$2:$D$781,MATCH($A150,'[1]Pokemon Stats'!$B$2:$B$781,0),0),"")</f>
        <v>Dragon</v>
      </c>
      <c r="C150" t="str">
        <f>IFERROR(INDEX('[1]Pokemon Stats'!$E$2:$E$781,MATCH($A150,'[1]Pokemon Stats'!$B$2:$B$781,0),0),"")</f>
        <v>Flying</v>
      </c>
      <c r="D150">
        <f>ROUND(('Base Stats'!D150+15)*'CP Multiplier'!$B$102,2)</f>
        <v>234.99</v>
      </c>
      <c r="E150">
        <f>ROUND(('Base Stats'!E150+15)*'CP Multiplier'!$B$102,2)</f>
        <v>180.05</v>
      </c>
      <c r="F150">
        <f>ROUND(('Base Stats'!F150+15)*'CP Multiplier'!$B$102,0)</f>
        <v>189</v>
      </c>
      <c r="G150">
        <f>_xlfn.FLOOR.MATH(($D150+15)*SQRT($E150+15)*SQRT($F150+15)*('CP Multiplier'!$B$102)^2/10)</f>
        <v>3563</v>
      </c>
    </row>
    <row r="151" spans="1:7" x14ac:dyDescent="0.25">
      <c r="A151" t="s">
        <v>147</v>
      </c>
      <c r="B151" t="str">
        <f>IFERROR(INDEX('[1]Pokemon Stats'!$D$2:$D$781,MATCH($A151,'[1]Pokemon Stats'!$B$2:$B$781,0),0),"")</f>
        <v>Psychic</v>
      </c>
      <c r="C151" t="str">
        <f>IFERROR(INDEX('[1]Pokemon Stats'!$E$2:$E$781,MATCH($A151,'[1]Pokemon Stats'!$B$2:$B$781,0),0),"")</f>
        <v>Flying</v>
      </c>
      <c r="D151">
        <f>ROUND(('Base Stats'!D151+15)*'CP Multiplier'!$B$102,2)</f>
        <v>266.27</v>
      </c>
      <c r="E151">
        <f>ROUND(('Base Stats'!E151+15)*'CP Multiplier'!$B$102,2)</f>
        <v>166.52</v>
      </c>
      <c r="F151">
        <f>ROUND(('Base Stats'!F151+15)*'CP Multiplier'!$B$102,0)</f>
        <v>194</v>
      </c>
      <c r="G151">
        <f>_xlfn.FLOOR.MATH(($D151+15)*SQRT($E151+15)*SQRT($F151+15)*('CP Multiplier'!$B$102)^2/10)</f>
        <v>3914</v>
      </c>
    </row>
    <row r="152" spans="1:7" x14ac:dyDescent="0.25">
      <c r="A152" t="s">
        <v>148</v>
      </c>
      <c r="B152" t="str">
        <f>IFERROR(INDEX('[1]Pokemon Stats'!$D$2:$D$781,MATCH($A152,'[1]Pokemon Stats'!$B$2:$B$781,0),0),"")</f>
        <v>Psychic</v>
      </c>
      <c r="C152" t="str">
        <f>IFERROR(INDEX('[1]Pokemon Stats'!$E$2:$E$781,MATCH($A152,'[1]Pokemon Stats'!$B$2:$B$781,0),0),"")</f>
        <v>Flying</v>
      </c>
      <c r="D152">
        <f>ROUND(('Base Stats'!D152+15)*'CP Multiplier'!$B$102,2)</f>
        <v>190.19</v>
      </c>
      <c r="E152">
        <f>ROUND(('Base Stats'!E152+15)*'CP Multiplier'!$B$102,2)</f>
        <v>190.19</v>
      </c>
      <c r="F152">
        <f>ROUND(('Base Stats'!F152+15)*'CP Multiplier'!$B$102,0)</f>
        <v>203</v>
      </c>
      <c r="G152">
        <f>_xlfn.FLOOR.MATH(($D152+15)*SQRT($E152+15)*SQRT($F152+15)*('CP Multiplier'!$B$102)^2/10)</f>
        <v>3100</v>
      </c>
    </row>
    <row r="153" spans="1:7" x14ac:dyDescent="0.25">
      <c r="A153" t="s">
        <v>149</v>
      </c>
      <c r="B153" t="str">
        <f>IFERROR(INDEX('[1]Pokemon Stats'!$D$2:$D$781,MATCH($A153,'[1]Pokemon Stats'!$B$2:$B$781,0),0),"")</f>
        <v>Grass</v>
      </c>
      <c r="C153" t="str">
        <f>IFERROR(INDEX('[1]Pokemon Stats'!$E$2:$E$781,MATCH($A153,'[1]Pokemon Stats'!$B$2:$B$781,0),0),"")</f>
        <v>Flying</v>
      </c>
      <c r="D153">
        <f>ROUND(('Base Stats'!D153+15)*'CP Multiplier'!$B$102,2)</f>
        <v>90.45</v>
      </c>
      <c r="E153">
        <f>ROUND(('Base Stats'!E153+15)*'CP Multiplier'!$B$102,2)</f>
        <v>115.81</v>
      </c>
      <c r="F153">
        <f>ROUND(('Base Stats'!F153+15)*'CP Multiplier'!$B$102,0)</f>
        <v>121</v>
      </c>
      <c r="G153">
        <f>_xlfn.FLOOR.MATH(($D153+15)*SQRT($E153+15)*SQRT($F153+15)*('CP Multiplier'!$B$102)^2/10)</f>
        <v>1004</v>
      </c>
    </row>
    <row r="154" spans="1:7" x14ac:dyDescent="0.25">
      <c r="A154" t="s">
        <v>150</v>
      </c>
      <c r="B154" t="str">
        <f>IFERROR(INDEX('[1]Pokemon Stats'!$D$2:$D$781,MATCH($A154,'[1]Pokemon Stats'!$B$2:$B$781,0),0),"")</f>
        <v>Grass</v>
      </c>
      <c r="C154" t="str">
        <f>IFERROR(INDEX('[1]Pokemon Stats'!$E$2:$E$781,MATCH($A154,'[1]Pokemon Stats'!$B$2:$B$781,0),0),"")</f>
        <v>Flying</v>
      </c>
      <c r="D154">
        <f>ROUND(('Base Stats'!D154+15)*'CP Multiplier'!$B$102,2)</f>
        <v>115.81</v>
      </c>
      <c r="E154">
        <f>ROUND(('Base Stats'!E154+15)*'CP Multiplier'!$B$102,2)</f>
        <v>143.69999999999999</v>
      </c>
      <c r="F154">
        <f>ROUND(('Base Stats'!F154+15)*'CP Multiplier'!$B$102,0)</f>
        <v>144</v>
      </c>
      <c r="G154">
        <f>_xlfn.FLOOR.MATH(($D154+15)*SQRT($E154+15)*SQRT($F154+15)*('CP Multiplier'!$B$102)^2/10)</f>
        <v>1484</v>
      </c>
    </row>
    <row r="155" spans="1:7" x14ac:dyDescent="0.25">
      <c r="A155" t="s">
        <v>151</v>
      </c>
      <c r="B155" t="str">
        <f>IFERROR(INDEX('[1]Pokemon Stats'!$D$2:$D$781,MATCH($A155,'[1]Pokemon Stats'!$B$2:$B$781,0),0),"")</f>
        <v>Grass</v>
      </c>
      <c r="C155" t="str">
        <f>IFERROR(INDEX('[1]Pokemon Stats'!$E$2:$E$781,MATCH($A155,'[1]Pokemon Stats'!$B$2:$B$781,0),0),"")</f>
        <v>Flying</v>
      </c>
      <c r="D155">
        <f>ROUND(('Base Stats'!D155+15)*'CP Multiplier'!$B$102,2)</f>
        <v>154.69</v>
      </c>
      <c r="E155">
        <f>ROUND(('Base Stats'!E155+15)*'CP Multiplier'!$B$102,2)</f>
        <v>183.43</v>
      </c>
      <c r="F155">
        <f>ROUND(('Base Stats'!F155+15)*'CP Multiplier'!$B$102,0)</f>
        <v>173</v>
      </c>
      <c r="G155">
        <f>_xlfn.FLOOR.MATH(($D155+15)*SQRT($E155+15)*SQRT($F155+15)*('CP Multiplier'!$B$102)^2/10)</f>
        <v>2341</v>
      </c>
    </row>
    <row r="156" spans="1:7" x14ac:dyDescent="0.25">
      <c r="A156" t="s">
        <v>152</v>
      </c>
      <c r="B156" t="str">
        <f>IFERROR(INDEX('[1]Pokemon Stats'!$D$2:$D$781,MATCH($A156,'[1]Pokemon Stats'!$B$2:$B$781,0),0),"")</f>
        <v>Fire</v>
      </c>
      <c r="C156" t="str">
        <f>IFERROR(INDEX('[1]Pokemon Stats'!$E$2:$E$781,MATCH($A156,'[1]Pokemon Stats'!$B$2:$B$781,0),0),"")</f>
        <v>Flying</v>
      </c>
      <c r="D156">
        <f>ROUND(('Base Stats'!D156+15)*'CP Multiplier'!$B$102,2)</f>
        <v>110.73</v>
      </c>
      <c r="E156">
        <f>ROUND(('Base Stats'!E156+15)*'CP Multiplier'!$B$102,2)</f>
        <v>91.29</v>
      </c>
      <c r="F156">
        <f>ROUND(('Base Stats'!F156+15)*'CP Multiplier'!$B$102,0)</f>
        <v>112</v>
      </c>
      <c r="G156">
        <f>_xlfn.FLOOR.MATH(($D156+15)*SQRT($E156+15)*SQRT($F156+15)*('CP Multiplier'!$B$102)^2/10)</f>
        <v>1043</v>
      </c>
    </row>
    <row r="157" spans="1:7" x14ac:dyDescent="0.25">
      <c r="A157" t="s">
        <v>153</v>
      </c>
      <c r="B157" t="str">
        <f>IFERROR(INDEX('[1]Pokemon Stats'!$D$2:$D$781,MATCH($A157,'[1]Pokemon Stats'!$B$2:$B$781,0),0),"")</f>
        <v>Fire</v>
      </c>
      <c r="C157" t="str">
        <f>IFERROR(INDEX('[1]Pokemon Stats'!$E$2:$E$781,MATCH($A157,'[1]Pokemon Stats'!$B$2:$B$781,0),0),"")</f>
        <v>Flying</v>
      </c>
      <c r="D157">
        <f>ROUND(('Base Stats'!D157+15)*'CP Multiplier'!$B$102,2)</f>
        <v>146.24</v>
      </c>
      <c r="E157">
        <f>ROUND(('Base Stats'!E157+15)*'CP Multiplier'!$B$102,2)</f>
        <v>119.19</v>
      </c>
      <c r="F157">
        <f>ROUND(('Base Stats'!F157+15)*'CP Multiplier'!$B$102,0)</f>
        <v>140</v>
      </c>
      <c r="G157">
        <f>_xlfn.FLOOR.MATH(($D157+15)*SQRT($E157+15)*SQRT($F157+15)*('CP Multiplier'!$B$102)^2/10)</f>
        <v>1661</v>
      </c>
    </row>
    <row r="158" spans="1:7" x14ac:dyDescent="0.25">
      <c r="A158" t="s">
        <v>154</v>
      </c>
      <c r="B158" t="str">
        <f>IFERROR(INDEX('[1]Pokemon Stats'!$D$2:$D$781,MATCH($A158,'[1]Pokemon Stats'!$B$2:$B$781,0),0),"")</f>
        <v>Fire</v>
      </c>
      <c r="C158" t="str">
        <f>IFERROR(INDEX('[1]Pokemon Stats'!$E$2:$E$781,MATCH($A158,'[1]Pokemon Stats'!$B$2:$B$781,0),0),"")</f>
        <v>Flying</v>
      </c>
      <c r="D158">
        <f>ROUND(('Base Stats'!D158+15)*'CP Multiplier'!$B$102,2)</f>
        <v>201.18</v>
      </c>
      <c r="E158">
        <f>ROUND(('Base Stats'!E158+15)*'CP Multiplier'!$B$102,2)</f>
        <v>158.91999999999999</v>
      </c>
      <c r="F158">
        <f>ROUND(('Base Stats'!F158+15)*'CP Multiplier'!$B$102,0)</f>
        <v>170</v>
      </c>
      <c r="G158">
        <f>_xlfn.FLOOR.MATH(($D158+15)*SQRT($E158+15)*SQRT($F158+15)*('CP Multiplier'!$B$102)^2/10)</f>
        <v>2770</v>
      </c>
    </row>
    <row r="159" spans="1:7" x14ac:dyDescent="0.25">
      <c r="A159" t="s">
        <v>155</v>
      </c>
      <c r="B159" t="str">
        <f>IFERROR(INDEX('[1]Pokemon Stats'!$D$2:$D$781,MATCH($A159,'[1]Pokemon Stats'!$B$2:$B$781,0),0),"")</f>
        <v>Water</v>
      </c>
      <c r="C159" t="str">
        <f>IFERROR(INDEX('[1]Pokemon Stats'!$E$2:$E$781,MATCH($A159,'[1]Pokemon Stats'!$B$2:$B$781,0),0),"")</f>
        <v>Flying</v>
      </c>
      <c r="D159">
        <f>ROUND(('Base Stats'!D159+15)*'CP Multiplier'!$B$102,2)</f>
        <v>111.58</v>
      </c>
      <c r="E159">
        <f>ROUND(('Base Stats'!E159+15)*'CP Multiplier'!$B$102,2)</f>
        <v>104.82</v>
      </c>
      <c r="F159">
        <f>ROUND(('Base Stats'!F159+15)*'CP Multiplier'!$B$102,0)</f>
        <v>128</v>
      </c>
      <c r="G159">
        <f>_xlfn.FLOOR.MATH(($D159+15)*SQRT($E159+15)*SQRT($F159+15)*('CP Multiplier'!$B$102)^2/10)</f>
        <v>1183</v>
      </c>
    </row>
    <row r="160" spans="1:7" x14ac:dyDescent="0.25">
      <c r="A160" t="s">
        <v>156</v>
      </c>
      <c r="B160" t="str">
        <f>IFERROR(INDEX('[1]Pokemon Stats'!$D$2:$D$781,MATCH($A160,'[1]Pokemon Stats'!$B$2:$B$781,0),0),"")</f>
        <v>Water</v>
      </c>
      <c r="C160" t="str">
        <f>IFERROR(INDEX('[1]Pokemon Stats'!$E$2:$E$781,MATCH($A160,'[1]Pokemon Stats'!$B$2:$B$781,0),0),"")</f>
        <v>Flying</v>
      </c>
      <c r="D160">
        <f>ROUND(('Base Stats'!D160+15)*'CP Multiplier'!$B$102,2)</f>
        <v>139.47</v>
      </c>
      <c r="E160">
        <f>ROUND(('Base Stats'!E160+15)*'CP Multiplier'!$B$102,2)</f>
        <v>132.71</v>
      </c>
      <c r="F160">
        <f>ROUND(('Base Stats'!F160+15)*'CP Multiplier'!$B$102,0)</f>
        <v>150</v>
      </c>
      <c r="G160">
        <f>_xlfn.FLOOR.MATH(($D160+15)*SQRT($E160+15)*SQRT($F160+15)*('CP Multiplier'!$B$102)^2/10)</f>
        <v>1723</v>
      </c>
    </row>
    <row r="161" spans="1:7" x14ac:dyDescent="0.25">
      <c r="A161" t="s">
        <v>157</v>
      </c>
      <c r="B161" t="str">
        <f>IFERROR(INDEX('[1]Pokemon Stats'!$D$2:$D$781,MATCH($A161,'[1]Pokemon Stats'!$B$2:$B$781,0),0),"")</f>
        <v>Water</v>
      </c>
      <c r="C161" t="str">
        <f>IFERROR(INDEX('[1]Pokemon Stats'!$E$2:$E$781,MATCH($A161,'[1]Pokemon Stats'!$B$2:$B$781,0),0),"")</f>
        <v>Flying</v>
      </c>
      <c r="D161">
        <f>ROUND(('Base Stats'!D161+15)*'CP Multiplier'!$B$102,2)</f>
        <v>185.97</v>
      </c>
      <c r="E161">
        <f>ROUND(('Base Stats'!E161+15)*'CP Multiplier'!$B$102,2)</f>
        <v>171.6</v>
      </c>
      <c r="F161">
        <f>ROUND(('Base Stats'!F161+15)*'CP Multiplier'!$B$102,0)</f>
        <v>180</v>
      </c>
      <c r="G161">
        <f>_xlfn.FLOOR.MATH(($D161+15)*SQRT($E161+15)*SQRT($F161+15)*('CP Multiplier'!$B$102)^2/10)</f>
        <v>2739</v>
      </c>
    </row>
    <row r="162" spans="1:7" x14ac:dyDescent="0.25">
      <c r="A162" t="s">
        <v>158</v>
      </c>
      <c r="B162" t="str">
        <f>IFERROR(INDEX('[1]Pokemon Stats'!$D$2:$D$781,MATCH($A162,'[1]Pokemon Stats'!$B$2:$B$781,0),0),"")</f>
        <v>Normal</v>
      </c>
      <c r="C162" t="str">
        <f>IFERROR(INDEX('[1]Pokemon Stats'!$E$2:$E$781,MATCH($A162,'[1]Pokemon Stats'!$B$2:$B$781,0),0),"")</f>
        <v>Flying</v>
      </c>
      <c r="D162">
        <f>ROUND(('Base Stats'!D162+15)*'CP Multiplier'!$B$102,2)</f>
        <v>79.459999999999994</v>
      </c>
      <c r="E162">
        <f>ROUND(('Base Stats'!E162+15)*'CP Multiplier'!$B$102,2)</f>
        <v>74.39</v>
      </c>
      <c r="F162">
        <f>ROUND(('Base Stats'!F162+15)*'CP Multiplier'!$B$102,0)</f>
        <v>107</v>
      </c>
      <c r="G162">
        <f>_xlfn.FLOOR.MATH(($D162+15)*SQRT($E162+15)*SQRT($F162+15)*('CP Multiplier'!$B$102)^2/10)</f>
        <v>704</v>
      </c>
    </row>
    <row r="163" spans="1:7" x14ac:dyDescent="0.25">
      <c r="A163" t="s">
        <v>159</v>
      </c>
      <c r="B163" t="str">
        <f>IFERROR(INDEX('[1]Pokemon Stats'!$D$2:$D$781,MATCH($A163,'[1]Pokemon Stats'!$B$2:$B$781,0),0),"")</f>
        <v>Normal</v>
      </c>
      <c r="C163" t="str">
        <f>IFERROR(INDEX('[1]Pokemon Stats'!$E$2:$E$781,MATCH($A163,'[1]Pokemon Stats'!$B$2:$B$781,0),0),"")</f>
        <v>Flying</v>
      </c>
      <c r="D163">
        <f>ROUND(('Base Stats'!D163+15)*'CP Multiplier'!$B$102,2)</f>
        <v>137.78</v>
      </c>
      <c r="E163">
        <f>ROUND(('Base Stats'!E163+15)*'CP Multiplier'!$B$102,2)</f>
        <v>118.34</v>
      </c>
      <c r="F163">
        <f>ROUND(('Base Stats'!F163+15)*'CP Multiplier'!$B$102,0)</f>
        <v>180</v>
      </c>
      <c r="G163">
        <f>_xlfn.FLOOR.MATH(($D163+15)*SQRT($E163+15)*SQRT($F163+15)*('CP Multiplier'!$B$102)^2/10)</f>
        <v>1760</v>
      </c>
    </row>
    <row r="164" spans="1:7" x14ac:dyDescent="0.25">
      <c r="A164" t="s">
        <v>160</v>
      </c>
      <c r="B164" t="str">
        <f>IFERROR(INDEX('[1]Pokemon Stats'!$D$2:$D$781,MATCH($A164,'[1]Pokemon Stats'!$B$2:$B$781,0),0),"")</f>
        <v>Normal</v>
      </c>
      <c r="C164" t="str">
        <f>IFERROR(INDEX('[1]Pokemon Stats'!$E$2:$E$781,MATCH($A164,'[1]Pokemon Stats'!$B$2:$B$781,0),0),"")</f>
        <v>Flying</v>
      </c>
      <c r="D164">
        <f>ROUND(('Base Stats'!D164+15)*'CP Multiplier'!$B$102,2)</f>
        <v>69.31</v>
      </c>
      <c r="E164">
        <f>ROUND(('Base Stats'!E164+15)*'CP Multiplier'!$B$102,2)</f>
        <v>87.07</v>
      </c>
      <c r="F164">
        <f>ROUND(('Base Stats'!F164+15)*'CP Multiplier'!$B$102,0)</f>
        <v>144</v>
      </c>
      <c r="G164">
        <f>_xlfn.FLOOR.MATH(($D164+15)*SQRT($E164+15)*SQRT($F164+15)*('CP Multiplier'!$B$102)^2/10)</f>
        <v>767</v>
      </c>
    </row>
    <row r="165" spans="1:7" x14ac:dyDescent="0.25">
      <c r="A165" t="s">
        <v>161</v>
      </c>
      <c r="B165" t="str">
        <f>IFERROR(INDEX('[1]Pokemon Stats'!$D$2:$D$781,MATCH($A165,'[1]Pokemon Stats'!$B$2:$B$781,0),0),"")</f>
        <v>Normal</v>
      </c>
      <c r="C165" t="str">
        <f>IFERROR(INDEX('[1]Pokemon Stats'!$E$2:$E$781,MATCH($A165,'[1]Pokemon Stats'!$B$2:$B$781,0),0),"")</f>
        <v>Flying</v>
      </c>
      <c r="D165">
        <f>ROUND(('Base Stats'!D165+15)*'CP Multiplier'!$B$102,2)</f>
        <v>135.25</v>
      </c>
      <c r="E165">
        <f>ROUND(('Base Stats'!E165+15)*'CP Multiplier'!$B$102,2)</f>
        <v>144.55000000000001</v>
      </c>
      <c r="F165">
        <f>ROUND(('Base Stats'!F165+15)*'CP Multiplier'!$B$102,0)</f>
        <v>203</v>
      </c>
      <c r="G165">
        <f>_xlfn.FLOOR.MATH(($D165+15)*SQRT($E165+15)*SQRT($F165+15)*('CP Multiplier'!$B$102)^2/10)</f>
        <v>2002</v>
      </c>
    </row>
    <row r="166" spans="1:7" x14ac:dyDescent="0.25">
      <c r="A166" t="s">
        <v>162</v>
      </c>
      <c r="B166" t="str">
        <f>IFERROR(INDEX('[1]Pokemon Stats'!$D$2:$D$781,MATCH($A166,'[1]Pokemon Stats'!$B$2:$B$781,0),0),"")</f>
        <v>Bug</v>
      </c>
      <c r="C166" t="str">
        <f>IFERROR(INDEX('[1]Pokemon Stats'!$E$2:$E$781,MATCH($A166,'[1]Pokemon Stats'!$B$2:$B$781,0),0),"")</f>
        <v>Flying</v>
      </c>
      <c r="D166">
        <f>ROUND(('Base Stats'!D166+15)*'CP Multiplier'!$B$102,2)</f>
        <v>73.540000000000006</v>
      </c>
      <c r="E166">
        <f>ROUND(('Base Stats'!E166+15)*'CP Multiplier'!$B$102,2)</f>
        <v>112.42</v>
      </c>
      <c r="F166">
        <f>ROUND(('Base Stats'!F166+15)*'CP Multiplier'!$B$102,0)</f>
        <v>114</v>
      </c>
      <c r="G166">
        <f>_xlfn.FLOOR.MATH(($D166+15)*SQRT($E166+15)*SQRT($F166+15)*('CP Multiplier'!$B$102)^2/10)</f>
        <v>811</v>
      </c>
    </row>
    <row r="167" spans="1:7" x14ac:dyDescent="0.25">
      <c r="A167" t="s">
        <v>163</v>
      </c>
      <c r="B167" t="str">
        <f>IFERROR(INDEX('[1]Pokemon Stats'!$D$2:$D$781,MATCH($A167,'[1]Pokemon Stats'!$B$2:$B$781,0),0),"")</f>
        <v>Bug</v>
      </c>
      <c r="C167" t="str">
        <f>IFERROR(INDEX('[1]Pokemon Stats'!$E$2:$E$781,MATCH($A167,'[1]Pokemon Stats'!$B$2:$B$781,0),0),"")</f>
        <v>Flying</v>
      </c>
      <c r="D167">
        <f>ROUND(('Base Stats'!D167+15)*'CP Multiplier'!$B$102,2)</f>
        <v>103.13</v>
      </c>
      <c r="E167">
        <f>ROUND(('Base Stats'!E167+15)*'CP Multiplier'!$B$102,2)</f>
        <v>163.99</v>
      </c>
      <c r="F167">
        <f>ROUND(('Base Stats'!F167+15)*'CP Multiplier'!$B$102,0)</f>
        <v>136</v>
      </c>
      <c r="G167">
        <f>_xlfn.FLOOR.MATH(($D167+15)*SQRT($E167+15)*SQRT($F167+15)*('CP Multiplier'!$B$102)^2/10)</f>
        <v>1387</v>
      </c>
    </row>
    <row r="168" spans="1:7" x14ac:dyDescent="0.25">
      <c r="A168" t="s">
        <v>164</v>
      </c>
      <c r="B168" t="str">
        <f>IFERROR(INDEX('[1]Pokemon Stats'!$D$2:$D$781,MATCH($A168,'[1]Pokemon Stats'!$B$2:$B$781,0),0),"")</f>
        <v>Bug</v>
      </c>
      <c r="C168" t="str">
        <f>IFERROR(INDEX('[1]Pokemon Stats'!$E$2:$E$781,MATCH($A168,'[1]Pokemon Stats'!$B$2:$B$781,0),0),"")</f>
        <v>Poison</v>
      </c>
      <c r="D168">
        <f>ROUND(('Base Stats'!D168+15)*'CP Multiplier'!$B$102,2)</f>
        <v>101.44</v>
      </c>
      <c r="E168">
        <f>ROUND(('Base Stats'!E168+15)*'CP Multiplier'!$B$102,2)</f>
        <v>74.39</v>
      </c>
      <c r="F168">
        <f>ROUND(('Base Stats'!F168+15)*'CP Multiplier'!$B$102,0)</f>
        <v>114</v>
      </c>
      <c r="G168">
        <f>_xlfn.FLOOR.MATH(($D168+15)*SQRT($E168+15)*SQRT($F168+15)*('CP Multiplier'!$B$102)^2/10)</f>
        <v>893</v>
      </c>
    </row>
    <row r="169" spans="1:7" x14ac:dyDescent="0.25">
      <c r="A169" t="s">
        <v>165</v>
      </c>
      <c r="B169" t="str">
        <f>IFERROR(INDEX('[1]Pokemon Stats'!$D$2:$D$781,MATCH($A169,'[1]Pokemon Stats'!$B$2:$B$781,0),0),"")</f>
        <v>Bug</v>
      </c>
      <c r="C169" t="str">
        <f>IFERROR(INDEX('[1]Pokemon Stats'!$E$2:$E$781,MATCH($A169,'[1]Pokemon Stats'!$B$2:$B$781,0),0),"")</f>
        <v>Poison</v>
      </c>
      <c r="D169">
        <f>ROUND(('Base Stats'!D169+15)*'CP Multiplier'!$B$102,2)</f>
        <v>148.77000000000001</v>
      </c>
      <c r="E169">
        <f>ROUND(('Base Stats'!E169+15)*'CP Multiplier'!$B$102,2)</f>
        <v>117.5</v>
      </c>
      <c r="F169">
        <f>ROUND(('Base Stats'!F169+15)*'CP Multiplier'!$B$102,0)</f>
        <v>158</v>
      </c>
      <c r="G169">
        <f>_xlfn.FLOOR.MATH(($D169+15)*SQRT($E169+15)*SQRT($F169+15)*('CP Multiplier'!$B$102)^2/10)</f>
        <v>1771</v>
      </c>
    </row>
    <row r="170" spans="1:7" x14ac:dyDescent="0.25">
      <c r="A170" t="s">
        <v>166</v>
      </c>
      <c r="B170" t="str">
        <f>IFERROR(INDEX('[1]Pokemon Stats'!$D$2:$D$781,MATCH($A170,'[1]Pokemon Stats'!$B$2:$B$781,0),0),"")</f>
        <v>Poison</v>
      </c>
      <c r="C170" t="str">
        <f>IFERROR(INDEX('[1]Pokemon Stats'!$E$2:$E$781,MATCH($A170,'[1]Pokemon Stats'!$B$2:$B$781,0),0),"")</f>
        <v>Flying</v>
      </c>
      <c r="D170">
        <f>ROUND(('Base Stats'!D170+15)*'CP Multiplier'!$B$102,2)</f>
        <v>176.67</v>
      </c>
      <c r="E170">
        <f>ROUND(('Base Stats'!E170+15)*'CP Multiplier'!$B$102,2)</f>
        <v>163.13999999999999</v>
      </c>
      <c r="F170">
        <f>ROUND(('Base Stats'!F170+15)*'CP Multiplier'!$B$102,0)</f>
        <v>180</v>
      </c>
      <c r="G170">
        <f>_xlfn.FLOOR.MATH(($D170+15)*SQRT($E170+15)*SQRT($F170+15)*('CP Multiplier'!$B$102)^2/10)</f>
        <v>2552</v>
      </c>
    </row>
    <row r="171" spans="1:7" x14ac:dyDescent="0.25">
      <c r="A171" t="s">
        <v>167</v>
      </c>
      <c r="B171" t="str">
        <f>IFERROR(INDEX('[1]Pokemon Stats'!$D$2:$D$781,MATCH($A171,'[1]Pokemon Stats'!$B$2:$B$781,0),0),"")</f>
        <v>Water</v>
      </c>
      <c r="C171" t="str">
        <f>IFERROR(INDEX('[1]Pokemon Stats'!$E$2:$E$781,MATCH($A171,'[1]Pokemon Stats'!$B$2:$B$781,0),0),"")</f>
        <v>Electric</v>
      </c>
      <c r="D171">
        <f>ROUND(('Base Stats'!D171+15)*'CP Multiplier'!$B$102,2)</f>
        <v>102.28</v>
      </c>
      <c r="E171">
        <f>ROUND(('Base Stats'!E171+15)*'CP Multiplier'!$B$102,2)</f>
        <v>94.67</v>
      </c>
      <c r="F171">
        <f>ROUND(('Base Stats'!F171+15)*'CP Multiplier'!$B$102,0)</f>
        <v>166</v>
      </c>
      <c r="G171">
        <f>_xlfn.FLOOR.MATH(($D171+15)*SQRT($E171+15)*SQRT($F171+15)*('CP Multiplier'!$B$102)^2/10)</f>
        <v>1180</v>
      </c>
    </row>
    <row r="172" spans="1:7" x14ac:dyDescent="0.25">
      <c r="A172" t="s">
        <v>168</v>
      </c>
      <c r="B172" t="str">
        <f>IFERROR(INDEX('[1]Pokemon Stats'!$D$2:$D$781,MATCH($A172,'[1]Pokemon Stats'!$B$2:$B$781,0),0),"")</f>
        <v>Water</v>
      </c>
      <c r="C172" t="str">
        <f>IFERROR(INDEX('[1]Pokemon Stats'!$E$2:$E$781,MATCH($A172,'[1]Pokemon Stats'!$B$2:$B$781,0),0),"")</f>
        <v>Electric</v>
      </c>
      <c r="D172">
        <f>ROUND(('Base Stats'!D172+15)*'CP Multiplier'!$B$102,2)</f>
        <v>136.09</v>
      </c>
      <c r="E172">
        <f>ROUND(('Base Stats'!E172+15)*'CP Multiplier'!$B$102,2)</f>
        <v>128.49</v>
      </c>
      <c r="F172">
        <f>ROUND(('Base Stats'!F172+15)*'CP Multiplier'!$B$102,0)</f>
        <v>239</v>
      </c>
      <c r="G172">
        <f>_xlfn.FLOOR.MATH(($D172+15)*SQRT($E172+15)*SQRT($F172+15)*('CP Multiplier'!$B$102)^2/10)</f>
        <v>2061</v>
      </c>
    </row>
    <row r="173" spans="1:7" x14ac:dyDescent="0.25">
      <c r="A173" t="s">
        <v>169</v>
      </c>
      <c r="B173" t="str">
        <f>IFERROR(INDEX('[1]Pokemon Stats'!$D$2:$D$781,MATCH($A173,'[1]Pokemon Stats'!$B$2:$B$781,0),0),"")</f>
        <v>Electric</v>
      </c>
      <c r="C173" t="str">
        <f>IFERROR(INDEX('[1]Pokemon Stats'!$E$2:$E$781,MATCH($A173,'[1]Pokemon Stats'!$B$2:$B$781,0),0),"")</f>
        <v>Electric</v>
      </c>
      <c r="D173">
        <f>ROUND(('Base Stats'!D173+15)*'CP Multiplier'!$B$102,2)</f>
        <v>77.77</v>
      </c>
      <c r="E173">
        <f>ROUND(('Base Stats'!E173+15)*'CP Multiplier'!$B$102,2)</f>
        <v>57.48</v>
      </c>
      <c r="F173">
        <f>ROUND(('Base Stats'!F173+15)*'CP Multiplier'!$B$102,0)</f>
        <v>85</v>
      </c>
      <c r="G173">
        <f>_xlfn.FLOOR.MATH(($D173+15)*SQRT($E173+15)*SQRT($F173+15)*('CP Multiplier'!$B$102)^2/10)</f>
        <v>564</v>
      </c>
    </row>
    <row r="174" spans="1:7" x14ac:dyDescent="0.25">
      <c r="A174" t="s">
        <v>170</v>
      </c>
      <c r="B174" t="str">
        <f>IFERROR(INDEX('[1]Pokemon Stats'!$D$2:$D$781,MATCH($A174,'[1]Pokemon Stats'!$B$2:$B$781,0),0),"")</f>
        <v>Fairy</v>
      </c>
      <c r="C174" t="str">
        <f>IFERROR(INDEX('[1]Pokemon Stats'!$E$2:$E$781,MATCH($A174,'[1]Pokemon Stats'!$B$2:$B$781,0),0),"")</f>
        <v>Electric</v>
      </c>
      <c r="D174">
        <f>ROUND(('Base Stats'!D174+15)*'CP Multiplier'!$B$102,2)</f>
        <v>76.08</v>
      </c>
      <c r="E174">
        <f>ROUND(('Base Stats'!E174+15)*'CP Multiplier'!$B$102,2)</f>
        <v>79.459999999999994</v>
      </c>
      <c r="F174">
        <f>ROUND(('Base Stats'!F174+15)*'CP Multiplier'!$B$102,0)</f>
        <v>128</v>
      </c>
      <c r="G174">
        <f>_xlfn.FLOOR.MATH(($D174+15)*SQRT($E174+15)*SQRT($F174+15)*('CP Multiplier'!$B$102)^2/10)</f>
        <v>756</v>
      </c>
    </row>
    <row r="175" spans="1:7" x14ac:dyDescent="0.25">
      <c r="A175" t="s">
        <v>171</v>
      </c>
      <c r="B175" t="str">
        <f>IFERROR(INDEX('[1]Pokemon Stats'!$D$2:$D$781,MATCH($A175,'[1]Pokemon Stats'!$B$2:$B$781,0),0),"")</f>
        <v>Normal</v>
      </c>
      <c r="C175" t="str">
        <f>IFERROR(INDEX('[1]Pokemon Stats'!$E$2:$E$781,MATCH($A175,'[1]Pokemon Stats'!$B$2:$B$781,0),0),"")</f>
        <v>Fairy</v>
      </c>
      <c r="D175">
        <f>ROUND(('Base Stats'!D175+15)*'CP Multiplier'!$B$102,2)</f>
        <v>71.010000000000005</v>
      </c>
      <c r="E175">
        <f>ROUND(('Base Stats'!E175+15)*'CP Multiplier'!$B$102,2)</f>
        <v>39.729999999999997</v>
      </c>
      <c r="F175">
        <f>ROUND(('Base Stats'!F175+15)*'CP Multiplier'!$B$102,0)</f>
        <v>188</v>
      </c>
      <c r="G175">
        <f>_xlfn.FLOOR.MATH(($D175+15)*SQRT($E175+15)*SQRT($F175+15)*('CP Multiplier'!$B$102)^2/10)</f>
        <v>647</v>
      </c>
    </row>
    <row r="176" spans="1:7" x14ac:dyDescent="0.25">
      <c r="A176" t="s">
        <v>172</v>
      </c>
      <c r="B176" t="str">
        <f>IFERROR(INDEX('[1]Pokemon Stats'!$D$2:$D$781,MATCH($A176,'[1]Pokemon Stats'!$B$2:$B$781,0),0),"")</f>
        <v>Fairy</v>
      </c>
      <c r="C176" t="str">
        <f>IFERROR(INDEX('[1]Pokemon Stats'!$E$2:$E$781,MATCH($A176,'[1]Pokemon Stats'!$B$2:$B$781,0),0),"")</f>
        <v>Fairy</v>
      </c>
      <c r="D176">
        <f>ROUND(('Base Stats'!D176+15)*'CP Multiplier'!$B$102,2)</f>
        <v>69.31</v>
      </c>
      <c r="E176">
        <f>ROUND(('Base Stats'!E176+15)*'CP Multiplier'!$B$102,2)</f>
        <v>110.73</v>
      </c>
      <c r="F176">
        <f>ROUND(('Base Stats'!F176+15)*'CP Multiplier'!$B$102,0)</f>
        <v>107</v>
      </c>
      <c r="G176">
        <f>_xlfn.FLOOR.MATH(($D176+15)*SQRT($E176+15)*SQRT($F176+15)*('CP Multiplier'!$B$102)^2/10)</f>
        <v>746</v>
      </c>
    </row>
    <row r="177" spans="1:7" x14ac:dyDescent="0.25">
      <c r="A177" t="s">
        <v>173</v>
      </c>
      <c r="B177" t="str">
        <f>IFERROR(INDEX('[1]Pokemon Stats'!$D$2:$D$781,MATCH($A177,'[1]Pokemon Stats'!$B$2:$B$781,0),0),"")</f>
        <v>Fairy</v>
      </c>
      <c r="C177" t="str">
        <f>IFERROR(INDEX('[1]Pokemon Stats'!$E$2:$E$781,MATCH($A177,'[1]Pokemon Stats'!$B$2:$B$781,0),0),"")</f>
        <v>Flying</v>
      </c>
      <c r="D177">
        <f>ROUND(('Base Stats'!D177+15)*'CP Multiplier'!$B$102,2)</f>
        <v>130.18</v>
      </c>
      <c r="E177">
        <f>ROUND(('Base Stats'!E177+15)*'CP Multiplier'!$B$102,2)</f>
        <v>165.68</v>
      </c>
      <c r="F177">
        <f>ROUND(('Base Stats'!F177+15)*'CP Multiplier'!$B$102,0)</f>
        <v>136</v>
      </c>
      <c r="G177">
        <f>_xlfn.FLOOR.MATH(($D177+15)*SQRT($E177+15)*SQRT($F177+15)*('CP Multiplier'!$B$102)^2/10)</f>
        <v>1713</v>
      </c>
    </row>
    <row r="178" spans="1:7" x14ac:dyDescent="0.25">
      <c r="A178" t="s">
        <v>174</v>
      </c>
      <c r="B178" t="str">
        <f>IFERROR(INDEX('[1]Pokemon Stats'!$D$2:$D$781,MATCH($A178,'[1]Pokemon Stats'!$B$2:$B$781,0),0),"")</f>
        <v>Psychic</v>
      </c>
      <c r="C178" t="str">
        <f>IFERROR(INDEX('[1]Pokemon Stats'!$E$2:$E$781,MATCH($A178,'[1]Pokemon Stats'!$B$2:$B$781,0),0),"")</f>
        <v>Flying</v>
      </c>
      <c r="D178">
        <f>ROUND(('Base Stats'!D178+15)*'CP Multiplier'!$B$102,2)</f>
        <v>125.95</v>
      </c>
      <c r="E178">
        <f>ROUND(('Base Stats'!E178+15)*'CP Multiplier'!$B$102,2)</f>
        <v>87.91</v>
      </c>
      <c r="F178">
        <f>ROUND(('Base Stats'!F178+15)*'CP Multiplier'!$B$102,0)</f>
        <v>114</v>
      </c>
      <c r="G178">
        <f>_xlfn.FLOOR.MATH(($D178+15)*SQRT($E178+15)*SQRT($F178+15)*('CP Multiplier'!$B$102)^2/10)</f>
        <v>1160</v>
      </c>
    </row>
    <row r="179" spans="1:7" x14ac:dyDescent="0.25">
      <c r="A179" t="s">
        <v>175</v>
      </c>
      <c r="B179" t="str">
        <f>IFERROR(INDEX('[1]Pokemon Stats'!$D$2:$D$781,MATCH($A179,'[1]Pokemon Stats'!$B$2:$B$781,0),0),"")</f>
        <v>Psychic</v>
      </c>
      <c r="C179" t="str">
        <f>IFERROR(INDEX('[1]Pokemon Stats'!$E$2:$E$781,MATCH($A179,'[1]Pokemon Stats'!$B$2:$B$781,0),0),"")</f>
        <v>Flying</v>
      </c>
      <c r="D179">
        <f>ROUND(('Base Stats'!D179+15)*'CP Multiplier'!$B$102,2)</f>
        <v>174.98</v>
      </c>
      <c r="E179">
        <f>ROUND(('Base Stats'!E179+15)*'CP Multiplier'!$B$102,2)</f>
        <v>136.09</v>
      </c>
      <c r="F179">
        <f>ROUND(('Base Stats'!F179+15)*'CP Multiplier'!$B$102,0)</f>
        <v>150</v>
      </c>
      <c r="G179">
        <f>_xlfn.FLOOR.MATH(($D179+15)*SQRT($E179+15)*SQRT($F179+15)*('CP Multiplier'!$B$102)^2/10)</f>
        <v>2143</v>
      </c>
    </row>
    <row r="180" spans="1:7" x14ac:dyDescent="0.25">
      <c r="A180" t="s">
        <v>176</v>
      </c>
      <c r="B180" t="str">
        <f>IFERROR(INDEX('[1]Pokemon Stats'!$D$2:$D$781,MATCH($A180,'[1]Pokemon Stats'!$B$2:$B$781,0),0),"")</f>
        <v>Electric</v>
      </c>
      <c r="C180" t="str">
        <f>IFERROR(INDEX('[1]Pokemon Stats'!$E$2:$E$781,MATCH($A180,'[1]Pokemon Stats'!$B$2:$B$781,0),0),"")</f>
        <v>Flying</v>
      </c>
      <c r="D180">
        <f>ROUND(('Base Stats'!D180+15)*'CP Multiplier'!$B$102,2)</f>
        <v>109.04</v>
      </c>
      <c r="E180">
        <f>ROUND(('Base Stats'!E180+15)*'CP Multiplier'!$B$102,2)</f>
        <v>79.459999999999994</v>
      </c>
      <c r="F180">
        <f>ROUND(('Base Stats'!F180+15)*'CP Multiplier'!$B$102,0)</f>
        <v>136</v>
      </c>
      <c r="G180">
        <f>_xlfn.FLOOR.MATH(($D180+15)*SQRT($E180+15)*SQRT($F180+15)*('CP Multiplier'!$B$102)^2/10)</f>
        <v>1058</v>
      </c>
    </row>
    <row r="181" spans="1:7" x14ac:dyDescent="0.25">
      <c r="A181" t="s">
        <v>177</v>
      </c>
      <c r="B181" t="str">
        <f>IFERROR(INDEX('[1]Pokemon Stats'!$D$2:$D$781,MATCH($A181,'[1]Pokemon Stats'!$B$2:$B$781,0),0),"")</f>
        <v>Electric</v>
      </c>
      <c r="C181" t="str">
        <f>IFERROR(INDEX('[1]Pokemon Stats'!$E$2:$E$781,MATCH($A181,'[1]Pokemon Stats'!$B$2:$B$781,0),0),"")</f>
        <v>Flying</v>
      </c>
      <c r="D181">
        <f>ROUND(('Base Stats'!D181+15)*'CP Multiplier'!$B$102,2)</f>
        <v>135.25</v>
      </c>
      <c r="E181">
        <f>ROUND(('Base Stats'!E181+15)*'CP Multiplier'!$B$102,2)</f>
        <v>104.82</v>
      </c>
      <c r="F181">
        <f>ROUND(('Base Stats'!F181+15)*'CP Multiplier'!$B$102,0)</f>
        <v>158</v>
      </c>
      <c r="G181">
        <f>_xlfn.FLOOR.MATH(($D181+15)*SQRT($E181+15)*SQRT($F181+15)*('CP Multiplier'!$B$102)^2/10)</f>
        <v>1545</v>
      </c>
    </row>
    <row r="182" spans="1:7" x14ac:dyDescent="0.25">
      <c r="A182" t="s">
        <v>178</v>
      </c>
      <c r="B182" t="str">
        <f>IFERROR(INDEX('[1]Pokemon Stats'!$D$2:$D$781,MATCH($A182,'[1]Pokemon Stats'!$B$2:$B$781,0),0),"")</f>
        <v>Electric</v>
      </c>
      <c r="C182" t="str">
        <f>IFERROR(INDEX('[1]Pokemon Stats'!$E$2:$E$781,MATCH($A182,'[1]Pokemon Stats'!$B$2:$B$781,0),0),"")</f>
        <v>Flying</v>
      </c>
      <c r="D182">
        <f>ROUND(('Base Stats'!D182+15)*'CP Multiplier'!$B$102,2)</f>
        <v>191.04</v>
      </c>
      <c r="E182">
        <f>ROUND(('Base Stats'!E182+15)*'CP Multiplier'!$B$102,2)</f>
        <v>155.54</v>
      </c>
      <c r="F182">
        <f>ROUND(('Base Stats'!F182+15)*'CP Multiplier'!$B$102,0)</f>
        <v>188</v>
      </c>
      <c r="G182">
        <f>_xlfn.FLOOR.MATH(($D182+15)*SQRT($E182+15)*SQRT($F182+15)*('CP Multiplier'!$B$102)^2/10)</f>
        <v>2739</v>
      </c>
    </row>
    <row r="183" spans="1:7" x14ac:dyDescent="0.25">
      <c r="A183" t="s">
        <v>179</v>
      </c>
      <c r="B183" t="str">
        <f>IFERROR(INDEX('[1]Pokemon Stats'!$D$2:$D$781,MATCH($A183,'[1]Pokemon Stats'!$B$2:$B$781,0),0),"")</f>
        <v>Grass</v>
      </c>
      <c r="C183" t="str">
        <f>IFERROR(INDEX('[1]Pokemon Stats'!$E$2:$E$781,MATCH($A183,'[1]Pokemon Stats'!$B$2:$B$781,0),0),"")</f>
        <v>Flying</v>
      </c>
      <c r="D183">
        <f>ROUND(('Base Stats'!D183+15)*'CP Multiplier'!$B$102,2)</f>
        <v>155.54</v>
      </c>
      <c r="E183">
        <f>ROUND(('Base Stats'!E183+15)*'CP Multiplier'!$B$102,2)</f>
        <v>169.91</v>
      </c>
      <c r="F183">
        <f>ROUND(('Base Stats'!F183+15)*'CP Multiplier'!$B$102,0)</f>
        <v>166</v>
      </c>
      <c r="G183">
        <f>_xlfn.FLOOR.MATH(($D183+15)*SQRT($E183+15)*SQRT($F183+15)*('CP Multiplier'!$B$102)^2/10)</f>
        <v>2229</v>
      </c>
    </row>
    <row r="184" spans="1:7" x14ac:dyDescent="0.25">
      <c r="A184" t="s">
        <v>180</v>
      </c>
      <c r="B184" t="str">
        <f>IFERROR(INDEX('[1]Pokemon Stats'!$D$2:$D$781,MATCH($A184,'[1]Pokemon Stats'!$B$2:$B$781,0),0),"")</f>
        <v>Water</v>
      </c>
      <c r="C184" t="str">
        <f>IFERROR(INDEX('[1]Pokemon Stats'!$E$2:$E$781,MATCH($A184,'[1]Pokemon Stats'!$B$2:$B$781,0),0),"")</f>
        <v>Fairy</v>
      </c>
      <c r="D184">
        <f>ROUND(('Base Stats'!D184+15)*'CP Multiplier'!$B$102,2)</f>
        <v>43.96</v>
      </c>
      <c r="E184">
        <f>ROUND(('Base Stats'!E184+15)*'CP Multiplier'!$B$102,2)</f>
        <v>91.29</v>
      </c>
      <c r="F184">
        <f>ROUND(('Base Stats'!F184+15)*'CP Multiplier'!$B$102,0)</f>
        <v>158</v>
      </c>
      <c r="G184">
        <f>_xlfn.FLOOR.MATH(($D184+15)*SQRT($E184+15)*SQRT($F184+15)*('CP Multiplier'!$B$102)^2/10)</f>
        <v>571</v>
      </c>
    </row>
    <row r="185" spans="1:7" x14ac:dyDescent="0.25">
      <c r="A185" t="s">
        <v>181</v>
      </c>
      <c r="B185" t="str">
        <f>IFERROR(INDEX('[1]Pokemon Stats'!$D$2:$D$781,MATCH($A185,'[1]Pokemon Stats'!$B$2:$B$781,0),0),"")</f>
        <v>Water</v>
      </c>
      <c r="C185" t="str">
        <f>IFERROR(INDEX('[1]Pokemon Stats'!$E$2:$E$781,MATCH($A185,'[1]Pokemon Stats'!$B$2:$B$781,0),0),"")</f>
        <v>Fairy</v>
      </c>
      <c r="D185">
        <f>ROUND(('Base Stats'!D185+15)*'CP Multiplier'!$B$102,2)</f>
        <v>107.35</v>
      </c>
      <c r="E185">
        <f>ROUND(('Base Stats'!E185+15)*'CP Multiplier'!$B$102,2)</f>
        <v>141.16999999999999</v>
      </c>
      <c r="F185">
        <f>ROUND(('Base Stats'!F185+15)*'CP Multiplier'!$B$102,0)</f>
        <v>203</v>
      </c>
      <c r="G185">
        <f>_xlfn.FLOOR.MATH(($D185+15)*SQRT($E185+15)*SQRT($F185+15)*('CP Multiplier'!$B$102)^2/10)</f>
        <v>1613</v>
      </c>
    </row>
    <row r="186" spans="1:7" x14ac:dyDescent="0.25">
      <c r="A186" t="s">
        <v>182</v>
      </c>
      <c r="B186" t="str">
        <f>IFERROR(INDEX('[1]Pokemon Stats'!$D$2:$D$781,MATCH($A186,'[1]Pokemon Stats'!$B$2:$B$781,0),0),"")</f>
        <v>Rock</v>
      </c>
      <c r="C186" t="str">
        <f>IFERROR(INDEX('[1]Pokemon Stats'!$E$2:$E$781,MATCH($A186,'[1]Pokemon Stats'!$B$2:$B$781,0),0),"")</f>
        <v>Fairy</v>
      </c>
      <c r="D186">
        <f>ROUND(('Base Stats'!D186+15)*'CP Multiplier'!$B$102,2)</f>
        <v>153.84</v>
      </c>
      <c r="E186">
        <f>ROUND(('Base Stats'!E186+15)*'CP Multiplier'!$B$102,2)</f>
        <v>161.44999999999999</v>
      </c>
      <c r="F186">
        <f>ROUND(('Base Stats'!F186+15)*'CP Multiplier'!$B$102,0)</f>
        <v>158</v>
      </c>
      <c r="G186">
        <f>_xlfn.FLOOR.MATH(($D186+15)*SQRT($E186+15)*SQRT($F186+15)*('CP Multiplier'!$B$102)^2/10)</f>
        <v>2107</v>
      </c>
    </row>
    <row r="187" spans="1:7" x14ac:dyDescent="0.25">
      <c r="A187" t="s">
        <v>183</v>
      </c>
      <c r="B187" t="str">
        <f>IFERROR(INDEX('[1]Pokemon Stats'!$D$2:$D$781,MATCH($A187,'[1]Pokemon Stats'!$B$2:$B$781,0),0),"")</f>
        <v>Water</v>
      </c>
      <c r="C187" t="str">
        <f>IFERROR(INDEX('[1]Pokemon Stats'!$E$2:$E$781,MATCH($A187,'[1]Pokemon Stats'!$B$2:$B$781,0),0),"")</f>
        <v>Fairy</v>
      </c>
      <c r="D187">
        <f>ROUND(('Base Stats'!D187+15)*'CP Multiplier'!$B$102,2)</f>
        <v>159.76</v>
      </c>
      <c r="E187">
        <f>ROUND(('Base Stats'!E187+15)*'CP Multiplier'!$B$102,2)</f>
        <v>163.99</v>
      </c>
      <c r="F187">
        <f>ROUND(('Base Stats'!F187+15)*'CP Multiplier'!$B$102,0)</f>
        <v>188</v>
      </c>
      <c r="G187">
        <f>_xlfn.FLOOR.MATH(($D187+15)*SQRT($E187+15)*SQRT($F187+15)*('CP Multiplier'!$B$102)^2/10)</f>
        <v>2380</v>
      </c>
    </row>
    <row r="188" spans="1:7" x14ac:dyDescent="0.25">
      <c r="A188" t="s">
        <v>184</v>
      </c>
      <c r="B188" t="str">
        <f>IFERROR(INDEX('[1]Pokemon Stats'!$D$2:$D$781,MATCH($A188,'[1]Pokemon Stats'!$B$2:$B$781,0),0),"")</f>
        <v>Grass</v>
      </c>
      <c r="C188" t="str">
        <f>IFERROR(INDEX('[1]Pokemon Stats'!$E$2:$E$781,MATCH($A188,'[1]Pokemon Stats'!$B$2:$B$781,0),0),"")</f>
        <v>Flying</v>
      </c>
      <c r="D188">
        <f>ROUND(('Base Stats'!D188+15)*'CP Multiplier'!$B$102,2)</f>
        <v>69.31</v>
      </c>
      <c r="E188">
        <f>ROUND(('Base Stats'!E188+15)*'CP Multiplier'!$B$102,2)</f>
        <v>92.14</v>
      </c>
      <c r="F188">
        <f>ROUND(('Base Stats'!F188+15)*'CP Multiplier'!$B$102,0)</f>
        <v>107</v>
      </c>
      <c r="G188">
        <f>_xlfn.FLOOR.MATH(($D188+15)*SQRT($E188+15)*SQRT($F188+15)*('CP Multiplier'!$B$102)^2/10)</f>
        <v>688</v>
      </c>
    </row>
    <row r="189" spans="1:7" x14ac:dyDescent="0.25">
      <c r="A189" t="s">
        <v>185</v>
      </c>
      <c r="B189" t="str">
        <f>IFERROR(INDEX('[1]Pokemon Stats'!$D$2:$D$781,MATCH($A189,'[1]Pokemon Stats'!$B$2:$B$781,0),0),"")</f>
        <v>Grass</v>
      </c>
      <c r="C189" t="str">
        <f>IFERROR(INDEX('[1]Pokemon Stats'!$E$2:$E$781,MATCH($A189,'[1]Pokemon Stats'!$B$2:$B$781,0),0),"")</f>
        <v>Flying</v>
      </c>
      <c r="D189">
        <f>ROUND(('Base Stats'!D189+15)*'CP Multiplier'!$B$102,2)</f>
        <v>89.6</v>
      </c>
      <c r="E189">
        <f>ROUND(('Base Stats'!E189+15)*'CP Multiplier'!$B$102,2)</f>
        <v>114.12</v>
      </c>
      <c r="F189">
        <f>ROUND(('Base Stats'!F189+15)*'CP Multiplier'!$B$102,0)</f>
        <v>136</v>
      </c>
      <c r="G189">
        <f>_xlfn.FLOOR.MATH(($D189+15)*SQRT($E189+15)*SQRT($F189+15)*('CP Multiplier'!$B$102)^2/10)</f>
        <v>1043</v>
      </c>
    </row>
    <row r="190" spans="1:7" x14ac:dyDescent="0.25">
      <c r="A190" t="s">
        <v>186</v>
      </c>
      <c r="B190" t="str">
        <f>IFERROR(INDEX('[1]Pokemon Stats'!$D$2:$D$781,MATCH($A190,'[1]Pokemon Stats'!$B$2:$B$781,0),0),"")</f>
        <v>Grass</v>
      </c>
      <c r="C190" t="str">
        <f>IFERROR(INDEX('[1]Pokemon Stats'!$E$2:$E$781,MATCH($A190,'[1]Pokemon Stats'!$B$2:$B$781,0),0),"")</f>
        <v>Flying</v>
      </c>
      <c r="D190">
        <f>ROUND(('Base Stats'!D190+15)*'CP Multiplier'!$B$102,2)</f>
        <v>112.42</v>
      </c>
      <c r="E190">
        <f>ROUND(('Base Stats'!E190+15)*'CP Multiplier'!$B$102,2)</f>
        <v>167.37</v>
      </c>
      <c r="F190">
        <f>ROUND(('Base Stats'!F190+15)*'CP Multiplier'!$B$102,0)</f>
        <v>166</v>
      </c>
      <c r="G190">
        <f>_xlfn.FLOOR.MATH(($D190+15)*SQRT($E190+15)*SQRT($F190+15)*('CP Multiplier'!$B$102)^2/10)</f>
        <v>1654</v>
      </c>
    </row>
    <row r="191" spans="1:7" x14ac:dyDescent="0.25">
      <c r="A191" t="s">
        <v>187</v>
      </c>
      <c r="B191" t="str">
        <f>IFERROR(INDEX('[1]Pokemon Stats'!$D$2:$D$781,MATCH($A191,'[1]Pokemon Stats'!$B$2:$B$781,0),0),"")</f>
        <v>Normal</v>
      </c>
      <c r="C191" t="str">
        <f>IFERROR(INDEX('[1]Pokemon Stats'!$E$2:$E$781,MATCH($A191,'[1]Pokemon Stats'!$B$2:$B$781,0),0),"")</f>
        <v>Flying</v>
      </c>
      <c r="D191">
        <f>ROUND(('Base Stats'!D191+15)*'CP Multiplier'!$B$102,2)</f>
        <v>127.64</v>
      </c>
      <c r="E191">
        <f>ROUND(('Base Stats'!E191+15)*'CP Multiplier'!$B$102,2)</f>
        <v>107.35</v>
      </c>
      <c r="F191">
        <f>ROUND(('Base Stats'!F191+15)*'CP Multiplier'!$B$102,0)</f>
        <v>136</v>
      </c>
      <c r="G191">
        <f>_xlfn.FLOOR.MATH(($D191+15)*SQRT($E191+15)*SQRT($F191+15)*('CP Multiplier'!$B$102)^2/10)</f>
        <v>1385</v>
      </c>
    </row>
    <row r="192" spans="1:7" x14ac:dyDescent="0.25">
      <c r="A192" t="s">
        <v>188</v>
      </c>
      <c r="B192" t="str">
        <f>IFERROR(INDEX('[1]Pokemon Stats'!$D$2:$D$781,MATCH($A192,'[1]Pokemon Stats'!$B$2:$B$781,0),0),"")</f>
        <v>Grass</v>
      </c>
      <c r="C192" t="str">
        <f>IFERROR(INDEX('[1]Pokemon Stats'!$E$2:$E$781,MATCH($A192,'[1]Pokemon Stats'!$B$2:$B$781,0),0),"")</f>
        <v>Flying</v>
      </c>
      <c r="D192">
        <f>ROUND(('Base Stats'!D192+15)*'CP Multiplier'!$B$102,2)</f>
        <v>59.17</v>
      </c>
      <c r="E192">
        <f>ROUND(('Base Stats'!E192+15)*'CP Multiplier'!$B$102,2)</f>
        <v>59.17</v>
      </c>
      <c r="F192">
        <f>ROUND(('Base Stats'!F192+15)*'CP Multiplier'!$B$102,0)</f>
        <v>99</v>
      </c>
      <c r="G192">
        <f>_xlfn.FLOOR.MATH(($D192+15)*SQRT($E192+15)*SQRT($F192+15)*('CP Multiplier'!$B$102)^2/10)</f>
        <v>487</v>
      </c>
    </row>
    <row r="193" spans="1:7" x14ac:dyDescent="0.25">
      <c r="A193" t="s">
        <v>189</v>
      </c>
      <c r="B193" t="str">
        <f>IFERROR(INDEX('[1]Pokemon Stats'!$D$2:$D$781,MATCH($A193,'[1]Pokemon Stats'!$B$2:$B$781,0),0),"")</f>
        <v>Grass</v>
      </c>
      <c r="C193" t="str">
        <f>IFERROR(INDEX('[1]Pokemon Stats'!$E$2:$E$781,MATCH($A193,'[1]Pokemon Stats'!$B$2:$B$781,0),0),"")</f>
        <v>Flying</v>
      </c>
      <c r="D193">
        <f>ROUND(('Base Stats'!D193+15)*'CP Multiplier'!$B$102,2)</f>
        <v>169.06</v>
      </c>
      <c r="E193">
        <f>ROUND(('Base Stats'!E193+15)*'CP Multiplier'!$B$102,2)</f>
        <v>126.79</v>
      </c>
      <c r="F193">
        <f>ROUND(('Base Stats'!F193+15)*'CP Multiplier'!$B$102,0)</f>
        <v>166</v>
      </c>
      <c r="G193">
        <f>_xlfn.FLOOR.MATH(($D193+15)*SQRT($E193+15)*SQRT($F193+15)*('CP Multiplier'!$B$102)^2/10)</f>
        <v>2106</v>
      </c>
    </row>
    <row r="194" spans="1:7" x14ac:dyDescent="0.25">
      <c r="A194" t="s">
        <v>190</v>
      </c>
      <c r="B194" t="str">
        <f>IFERROR(INDEX('[1]Pokemon Stats'!$D$2:$D$781,MATCH($A194,'[1]Pokemon Stats'!$B$2:$B$781,0),0),"")</f>
        <v>Bug</v>
      </c>
      <c r="C194" t="str">
        <f>IFERROR(INDEX('[1]Pokemon Stats'!$E$2:$E$781,MATCH($A194,'[1]Pokemon Stats'!$B$2:$B$781,0),0),"")</f>
        <v>Flying</v>
      </c>
      <c r="D194">
        <f>ROUND(('Base Stats'!D194+15)*'CP Multiplier'!$B$102,2)</f>
        <v>142.86000000000001</v>
      </c>
      <c r="E194">
        <f>ROUND(('Base Stats'!E194+15)*'CP Multiplier'!$B$102,2)</f>
        <v>92.14</v>
      </c>
      <c r="F194">
        <f>ROUND(('Base Stats'!F194+15)*'CP Multiplier'!$B$102,0)</f>
        <v>150</v>
      </c>
      <c r="G194">
        <f>_xlfn.FLOOR.MATH(($D194+15)*SQRT($E194+15)*SQRT($F194+15)*('CP Multiplier'!$B$102)^2/10)</f>
        <v>1499</v>
      </c>
    </row>
    <row r="195" spans="1:7" x14ac:dyDescent="0.25">
      <c r="A195" t="s">
        <v>191</v>
      </c>
      <c r="B195" t="str">
        <f>IFERROR(INDEX('[1]Pokemon Stats'!$D$2:$D$781,MATCH($A195,'[1]Pokemon Stats'!$B$2:$B$781,0),0),"")</f>
        <v>Water</v>
      </c>
      <c r="C195" t="str">
        <f>IFERROR(INDEX('[1]Pokemon Stats'!$E$2:$E$781,MATCH($A195,'[1]Pokemon Stats'!$B$2:$B$781,0),0),"")</f>
        <v>Ground</v>
      </c>
      <c r="D195">
        <f>ROUND(('Base Stats'!D195+15)*'CP Multiplier'!$B$102,2)</f>
        <v>76.08</v>
      </c>
      <c r="E195">
        <f>ROUND(('Base Stats'!E195+15)*'CP Multiplier'!$B$102,2)</f>
        <v>68.47</v>
      </c>
      <c r="F195">
        <f>ROUND(('Base Stats'!F195+15)*'CP Multiplier'!$B$102,0)</f>
        <v>136</v>
      </c>
      <c r="G195">
        <f>_xlfn.FLOOR.MATH(($D195+15)*SQRT($E195+15)*SQRT($F195+15)*('CP Multiplier'!$B$102)^2/10)</f>
        <v>730</v>
      </c>
    </row>
    <row r="196" spans="1:7" x14ac:dyDescent="0.25">
      <c r="A196" t="s">
        <v>192</v>
      </c>
      <c r="B196" t="str">
        <f>IFERROR(INDEX('[1]Pokemon Stats'!$D$2:$D$781,MATCH($A196,'[1]Pokemon Stats'!$B$2:$B$781,0),0),"")</f>
        <v>Water</v>
      </c>
      <c r="C196" t="str">
        <f>IFERROR(INDEX('[1]Pokemon Stats'!$E$2:$E$781,MATCH($A196,'[1]Pokemon Stats'!$B$2:$B$781,0),0),"")</f>
        <v>Ground</v>
      </c>
      <c r="D196">
        <f>ROUND(('Base Stats'!D196+15)*'CP Multiplier'!$B$102,2)</f>
        <v>141.16999999999999</v>
      </c>
      <c r="E196">
        <f>ROUND(('Base Stats'!E196+15)*'CP Multiplier'!$B$102,2)</f>
        <v>133.56</v>
      </c>
      <c r="F196">
        <f>ROUND(('Base Stats'!F196+15)*'CP Multiplier'!$B$102,0)</f>
        <v>195</v>
      </c>
      <c r="G196">
        <f>_xlfn.FLOOR.MATH(($D196+15)*SQRT($E196+15)*SQRT($F196+15)*('CP Multiplier'!$B$102)^2/10)</f>
        <v>1970</v>
      </c>
    </row>
    <row r="197" spans="1:7" x14ac:dyDescent="0.25">
      <c r="A197" t="s">
        <v>193</v>
      </c>
      <c r="B197" t="str">
        <f>IFERROR(INDEX('[1]Pokemon Stats'!$D$2:$D$781,MATCH($A197,'[1]Pokemon Stats'!$B$2:$B$781,0),0),"")</f>
        <v>Psychic</v>
      </c>
      <c r="C197" t="str">
        <f>IFERROR(INDEX('[1]Pokemon Stats'!$E$2:$E$781,MATCH($A197,'[1]Pokemon Stats'!$B$2:$B$781,0),0),"")</f>
        <v>Ground</v>
      </c>
      <c r="D197">
        <f>ROUND(('Base Stats'!D197+15)*'CP Multiplier'!$B$102,2)</f>
        <v>233.3</v>
      </c>
      <c r="E197">
        <f>ROUND(('Base Stats'!E197+15)*'CP Multiplier'!$B$102,2)</f>
        <v>160.61000000000001</v>
      </c>
      <c r="F197">
        <f>ROUND(('Base Stats'!F197+15)*'CP Multiplier'!$B$102,0)</f>
        <v>150</v>
      </c>
      <c r="G197">
        <f>_xlfn.FLOOR.MATH(($D197+15)*SQRT($E197+15)*SQRT($F197+15)*('CP Multiplier'!$B$102)^2/10)</f>
        <v>3020</v>
      </c>
    </row>
    <row r="198" spans="1:7" x14ac:dyDescent="0.25">
      <c r="A198" t="s">
        <v>194</v>
      </c>
      <c r="B198" t="str">
        <f>IFERROR(INDEX('[1]Pokemon Stats'!$D$2:$D$781,MATCH($A198,'[1]Pokemon Stats'!$B$2:$B$781,0),0),"")</f>
        <v>Dark</v>
      </c>
      <c r="C198" t="str">
        <f>IFERROR(INDEX('[1]Pokemon Stats'!$E$2:$E$781,MATCH($A198,'[1]Pokemon Stats'!$B$2:$B$781,0),0),"")</f>
        <v>Ground</v>
      </c>
      <c r="D198">
        <f>ROUND(('Base Stats'!D198+15)*'CP Multiplier'!$B$102,2)</f>
        <v>119.19</v>
      </c>
      <c r="E198">
        <f>ROUND(('Base Stats'!E198+15)*'CP Multiplier'!$B$102,2)</f>
        <v>215.55</v>
      </c>
      <c r="F198">
        <f>ROUND(('Base Stats'!F198+15)*'CP Multiplier'!$B$102,0)</f>
        <v>195</v>
      </c>
      <c r="G198">
        <f>_xlfn.FLOOR.MATH(($D198+15)*SQRT($E198+15)*SQRT($F198+15)*('CP Multiplier'!$B$102)^2/10)</f>
        <v>2109</v>
      </c>
    </row>
    <row r="199" spans="1:7" x14ac:dyDescent="0.25">
      <c r="A199" t="s">
        <v>195</v>
      </c>
      <c r="B199" t="str">
        <f>IFERROR(INDEX('[1]Pokemon Stats'!$D$2:$D$781,MATCH($A199,'[1]Pokemon Stats'!$B$2:$B$781,0),0),"")</f>
        <v>Dark</v>
      </c>
      <c r="C199" t="str">
        <f>IFERROR(INDEX('[1]Pokemon Stats'!$E$2:$E$781,MATCH($A199,'[1]Pokemon Stats'!$B$2:$B$781,0),0),"")</f>
        <v>Flying</v>
      </c>
      <c r="D199">
        <f>ROUND(('Base Stats'!D199+15)*'CP Multiplier'!$B$102,2)</f>
        <v>160.61000000000001</v>
      </c>
      <c r="E199">
        <f>ROUND(('Base Stats'!E199+15)*'CP Multiplier'!$B$102,2)</f>
        <v>86.22</v>
      </c>
      <c r="F199">
        <f>ROUND(('Base Stats'!F199+15)*'CP Multiplier'!$B$102,0)</f>
        <v>144</v>
      </c>
      <c r="G199">
        <f>_xlfn.FLOOR.MATH(($D199+15)*SQRT($E199+15)*SQRT($F199+15)*('CP Multiplier'!$B$102)^2/10)</f>
        <v>1591</v>
      </c>
    </row>
    <row r="200" spans="1:7" x14ac:dyDescent="0.25">
      <c r="A200" t="s">
        <v>196</v>
      </c>
      <c r="B200" t="str">
        <f>IFERROR(INDEX('[1]Pokemon Stats'!$D$2:$D$781,MATCH($A200,'[1]Pokemon Stats'!$B$2:$B$781,0),0),"")</f>
        <v>Water</v>
      </c>
      <c r="C200" t="str">
        <f>IFERROR(INDEX('[1]Pokemon Stats'!$E$2:$E$781,MATCH($A200,'[1]Pokemon Stats'!$B$2:$B$781,0),0),"")</f>
        <v>Psychic</v>
      </c>
      <c r="D200">
        <f>ROUND(('Base Stats'!D200+15)*'CP Multiplier'!$B$102,2)</f>
        <v>162.30000000000001</v>
      </c>
      <c r="E200">
        <f>ROUND(('Base Stats'!E200+15)*'CP Multiplier'!$B$102,2)</f>
        <v>164.83</v>
      </c>
      <c r="F200">
        <f>ROUND(('Base Stats'!F200+15)*'CP Multiplier'!$B$102,0)</f>
        <v>195</v>
      </c>
      <c r="G200">
        <f>_xlfn.FLOOR.MATH(($D200+15)*SQRT($E200+15)*SQRT($F200+15)*('CP Multiplier'!$B$102)^2/10)</f>
        <v>2461</v>
      </c>
    </row>
    <row r="201" spans="1:7" x14ac:dyDescent="0.25">
      <c r="A201" t="s">
        <v>197</v>
      </c>
      <c r="B201" t="str">
        <f>IFERROR(INDEX('[1]Pokemon Stats'!$D$2:$D$781,MATCH($A201,'[1]Pokemon Stats'!$B$2:$B$781,0),0),"")</f>
        <v>Ghost</v>
      </c>
      <c r="C201" t="str">
        <f>IFERROR(INDEX('[1]Pokemon Stats'!$E$2:$E$781,MATCH($A201,'[1]Pokemon Stats'!$B$2:$B$781,0),0),"")</f>
        <v>Psychic</v>
      </c>
      <c r="D201">
        <f>ROUND(('Base Stats'!D201+15)*'CP Multiplier'!$B$102,2)</f>
        <v>153.84</v>
      </c>
      <c r="E201">
        <f>ROUND(('Base Stats'!E201+15)*'CP Multiplier'!$B$102,2)</f>
        <v>142.86000000000001</v>
      </c>
      <c r="F201">
        <f>ROUND(('Base Stats'!F201+15)*'CP Multiplier'!$B$102,0)</f>
        <v>144</v>
      </c>
      <c r="G201">
        <f>_xlfn.FLOOR.MATH(($D201+15)*SQRT($E201+15)*SQRT($F201+15)*('CP Multiplier'!$B$102)^2/10)</f>
        <v>1911</v>
      </c>
    </row>
    <row r="202" spans="1:7" x14ac:dyDescent="0.25">
      <c r="A202" t="s">
        <v>198</v>
      </c>
      <c r="B202" t="str">
        <f>IFERROR(INDEX('[1]Pokemon Stats'!$D$2:$D$781,MATCH($A202,'[1]Pokemon Stats'!$B$2:$B$781,0),0),"")</f>
        <v>Psychic</v>
      </c>
      <c r="C202" t="str">
        <f>IFERROR(INDEX('[1]Pokemon Stats'!$E$2:$E$781,MATCH($A202,'[1]Pokemon Stats'!$B$2:$B$781,0),0),"")</f>
        <v>Psychic</v>
      </c>
      <c r="D202">
        <f>ROUND(('Base Stats'!D202+15)*'CP Multiplier'!$B$102,2)</f>
        <v>127.64</v>
      </c>
      <c r="E202">
        <f>ROUND(('Base Stats'!E202+15)*'CP Multiplier'!$B$102,2)</f>
        <v>89.6</v>
      </c>
      <c r="F202">
        <f>ROUND(('Base Stats'!F202+15)*'CP Multiplier'!$B$102,0)</f>
        <v>126</v>
      </c>
      <c r="G202">
        <f>_xlfn.FLOOR.MATH(($D202+15)*SQRT($E202+15)*SQRT($F202+15)*('CP Multiplier'!$B$102)^2/10)</f>
        <v>1237</v>
      </c>
    </row>
    <row r="203" spans="1:7" x14ac:dyDescent="0.25">
      <c r="A203" t="s">
        <v>199</v>
      </c>
      <c r="B203" t="str">
        <f>IFERROR(INDEX('[1]Pokemon Stats'!$D$2:$D$781,MATCH($A203,'[1]Pokemon Stats'!$B$2:$B$781,0),0),"")</f>
        <v>Psychic</v>
      </c>
      <c r="C203" t="str">
        <f>IFERROR(INDEX('[1]Pokemon Stats'!$E$2:$E$781,MATCH($A203,'[1]Pokemon Stats'!$B$2:$B$781,0),0),"")</f>
        <v>Psychic</v>
      </c>
      <c r="D203">
        <f>ROUND(('Base Stats'!D203+15)*'CP Multiplier'!$B$102,2)</f>
        <v>63.4</v>
      </c>
      <c r="E203">
        <f>ROUND(('Base Stats'!E203+15)*'CP Multiplier'!$B$102,2)</f>
        <v>102.28</v>
      </c>
      <c r="F203">
        <f>ROUND(('Base Stats'!F203+15)*'CP Multiplier'!$B$102,0)</f>
        <v>336</v>
      </c>
      <c r="G203">
        <f>_xlfn.FLOOR.MATH(($D203+15)*SQRT($E203+15)*SQRT($F203+15)*('CP Multiplier'!$B$102)^2/10)</f>
        <v>1136</v>
      </c>
    </row>
    <row r="204" spans="1:7" x14ac:dyDescent="0.25">
      <c r="A204" t="s">
        <v>200</v>
      </c>
      <c r="B204" t="str">
        <f>IFERROR(INDEX('[1]Pokemon Stats'!$D$2:$D$781,MATCH($A204,'[1]Pokemon Stats'!$B$2:$B$781,0),0),"")</f>
        <v>Normal</v>
      </c>
      <c r="C204" t="str">
        <f>IFERROR(INDEX('[1]Pokemon Stats'!$E$2:$E$781,MATCH($A204,'[1]Pokemon Stats'!$B$2:$B$781,0),0),"")</f>
        <v>Psychic</v>
      </c>
      <c r="D204">
        <f>ROUND(('Base Stats'!D204+15)*'CP Multiplier'!$B$102,2)</f>
        <v>166.52</v>
      </c>
      <c r="E204">
        <f>ROUND(('Base Stats'!E204+15)*'CP Multiplier'!$B$102,2)</f>
        <v>125.1</v>
      </c>
      <c r="F204">
        <f>ROUND(('Base Stats'!F204+15)*'CP Multiplier'!$B$102,0)</f>
        <v>158</v>
      </c>
      <c r="G204">
        <f>_xlfn.FLOOR.MATH(($D204+15)*SQRT($E204+15)*SQRT($F204+15)*('CP Multiplier'!$B$102)^2/10)</f>
        <v>2019</v>
      </c>
    </row>
    <row r="205" spans="1:7" x14ac:dyDescent="0.25">
      <c r="A205" t="s">
        <v>201</v>
      </c>
      <c r="B205" t="str">
        <f>IFERROR(INDEX('[1]Pokemon Stats'!$D$2:$D$781,MATCH($A205,'[1]Pokemon Stats'!$B$2:$B$781,0),0),"")</f>
        <v>Bug</v>
      </c>
      <c r="C205" t="str">
        <f>IFERROR(INDEX('[1]Pokemon Stats'!$E$2:$E$781,MATCH($A205,'[1]Pokemon Stats'!$B$2:$B$781,0),0),"")</f>
        <v>Psychic</v>
      </c>
      <c r="D205">
        <f>ROUND(('Base Stats'!D205+15)*'CP Multiplier'!$B$102,2)</f>
        <v>103.97</v>
      </c>
      <c r="E205">
        <f>ROUND(('Base Stats'!E205+15)*'CP Multiplier'!$B$102,2)</f>
        <v>115.81</v>
      </c>
      <c r="F205">
        <f>ROUND(('Base Stats'!F205+15)*'CP Multiplier'!$B$102,0)</f>
        <v>128</v>
      </c>
      <c r="G205">
        <f>_xlfn.FLOOR.MATH(($D205+15)*SQRT($E205+15)*SQRT($F205+15)*('CP Multiplier'!$B$102)^2/10)</f>
        <v>1162</v>
      </c>
    </row>
    <row r="206" spans="1:7" x14ac:dyDescent="0.25">
      <c r="A206" t="s">
        <v>202</v>
      </c>
      <c r="B206" t="str">
        <f>IFERROR(INDEX('[1]Pokemon Stats'!$D$2:$D$781,MATCH($A206,'[1]Pokemon Stats'!$B$2:$B$781,0),0),"")</f>
        <v>Bug</v>
      </c>
      <c r="C206" t="str">
        <f>IFERROR(INDEX('[1]Pokemon Stats'!$E$2:$E$781,MATCH($A206,'[1]Pokemon Stats'!$B$2:$B$781,0),0),"")</f>
        <v>Steel</v>
      </c>
      <c r="D206">
        <f>ROUND(('Base Stats'!D206+15)*'CP Multiplier'!$B$102,2)</f>
        <v>148.77000000000001</v>
      </c>
      <c r="E206">
        <f>ROUND(('Base Stats'!E206+15)*'CP Multiplier'!$B$102,2)</f>
        <v>185.97</v>
      </c>
      <c r="F206">
        <f>ROUND(('Base Stats'!F206+15)*'CP Multiplier'!$B$102,0)</f>
        <v>166</v>
      </c>
      <c r="G206">
        <f>_xlfn.FLOOR.MATH(($D206+15)*SQRT($E206+15)*SQRT($F206+15)*('CP Multiplier'!$B$102)^2/10)</f>
        <v>2231</v>
      </c>
    </row>
    <row r="207" spans="1:7" x14ac:dyDescent="0.25">
      <c r="A207" t="s">
        <v>203</v>
      </c>
      <c r="B207" t="str">
        <f>IFERROR(INDEX('[1]Pokemon Stats'!$D$2:$D$781,MATCH($A207,'[1]Pokemon Stats'!$B$2:$B$781,0),0),"")</f>
        <v>Normal</v>
      </c>
      <c r="C207" t="str">
        <f>IFERROR(INDEX('[1]Pokemon Stats'!$E$2:$E$781,MATCH($A207,'[1]Pokemon Stats'!$B$2:$B$781,0),0),"")</f>
        <v>Steel</v>
      </c>
      <c r="D207">
        <f>ROUND(('Base Stats'!D207+15)*'CP Multiplier'!$B$102,2)</f>
        <v>123.41</v>
      </c>
      <c r="E207">
        <f>ROUND(('Base Stats'!E207+15)*'CP Multiplier'!$B$102,2)</f>
        <v>120.88</v>
      </c>
      <c r="F207">
        <f>ROUND(('Base Stats'!F207+15)*'CP Multiplier'!$B$102,0)</f>
        <v>203</v>
      </c>
      <c r="G207">
        <f>_xlfn.FLOOR.MATH(($D207+15)*SQRT($E207+15)*SQRT($F207+15)*('CP Multiplier'!$B$102)^2/10)</f>
        <v>1702</v>
      </c>
    </row>
    <row r="208" spans="1:7" x14ac:dyDescent="0.25">
      <c r="A208" t="s">
        <v>204</v>
      </c>
      <c r="B208" t="str">
        <f>IFERROR(INDEX('[1]Pokemon Stats'!$D$2:$D$781,MATCH($A208,'[1]Pokemon Stats'!$B$2:$B$781,0),0),"")</f>
        <v>Ground</v>
      </c>
      <c r="C208" t="str">
        <f>IFERROR(INDEX('[1]Pokemon Stats'!$E$2:$E$781,MATCH($A208,'[1]Pokemon Stats'!$B$2:$B$781,0),0),"")</f>
        <v>Flying</v>
      </c>
      <c r="D208">
        <f>ROUND(('Base Stats'!D208+15)*'CP Multiplier'!$B$102,2)</f>
        <v>133.56</v>
      </c>
      <c r="E208">
        <f>ROUND(('Base Stats'!E208+15)*'CP Multiplier'!$B$102,2)</f>
        <v>168.21</v>
      </c>
      <c r="F208">
        <f>ROUND(('Base Stats'!F208+15)*'CP Multiplier'!$B$102,0)</f>
        <v>150</v>
      </c>
      <c r="G208">
        <f>_xlfn.FLOOR.MATH(($D208+15)*SQRT($E208+15)*SQRT($F208+15)*('CP Multiplier'!$B$102)^2/10)</f>
        <v>1845</v>
      </c>
    </row>
    <row r="209" spans="1:7" x14ac:dyDescent="0.25">
      <c r="A209" t="s">
        <v>205</v>
      </c>
      <c r="B209" t="str">
        <f>IFERROR(INDEX('[1]Pokemon Stats'!$D$2:$D$781,MATCH($A209,'[1]Pokemon Stats'!$B$2:$B$781,0),0),"")</f>
        <v>Steel</v>
      </c>
      <c r="C209" t="str">
        <f>IFERROR(INDEX('[1]Pokemon Stats'!$E$2:$E$781,MATCH($A209,'[1]Pokemon Stats'!$B$2:$B$781,0),0),"")</f>
        <v>Ground</v>
      </c>
      <c r="D209">
        <f>ROUND(('Base Stats'!D209+15)*'CP Multiplier'!$B$102,2)</f>
        <v>137.78</v>
      </c>
      <c r="E209">
        <f>ROUND(('Base Stats'!E209+15)*'CP Multiplier'!$B$102,2)</f>
        <v>242.6</v>
      </c>
      <c r="F209">
        <f>ROUND(('Base Stats'!F209+15)*'CP Multiplier'!$B$102,0)</f>
        <v>166</v>
      </c>
      <c r="G209">
        <f>_xlfn.FLOOR.MATH(($D209+15)*SQRT($E209+15)*SQRT($F209+15)*('CP Multiplier'!$B$102)^2/10)</f>
        <v>2357</v>
      </c>
    </row>
    <row r="210" spans="1:7" x14ac:dyDescent="0.25">
      <c r="A210" t="s">
        <v>206</v>
      </c>
      <c r="B210" t="str">
        <f>IFERROR(INDEX('[1]Pokemon Stats'!$D$2:$D$781,MATCH($A210,'[1]Pokemon Stats'!$B$2:$B$781,0),0),"")</f>
        <v>Fairy</v>
      </c>
      <c r="C210" t="str">
        <f>IFERROR(INDEX('[1]Pokemon Stats'!$E$2:$E$781,MATCH($A210,'[1]Pokemon Stats'!$B$2:$B$781,0),0),"")</f>
        <v>Ground</v>
      </c>
      <c r="D210">
        <f>ROUND(('Base Stats'!D210+15)*'CP Multiplier'!$B$102,2)</f>
        <v>128.49</v>
      </c>
      <c r="E210">
        <f>ROUND(('Base Stats'!E210+15)*'CP Multiplier'!$B$102,2)</f>
        <v>84.53</v>
      </c>
      <c r="F210">
        <f>ROUND(('Base Stats'!F210+15)*'CP Multiplier'!$B$102,0)</f>
        <v>144</v>
      </c>
      <c r="G210">
        <f>_xlfn.FLOOR.MATH(($D210+15)*SQRT($E210+15)*SQRT($F210+15)*('CP Multiplier'!$B$102)^2/10)</f>
        <v>1289</v>
      </c>
    </row>
    <row r="211" spans="1:7" x14ac:dyDescent="0.25">
      <c r="A211" t="s">
        <v>207</v>
      </c>
      <c r="B211" t="str">
        <f>IFERROR(INDEX('[1]Pokemon Stats'!$D$2:$D$781,MATCH($A211,'[1]Pokemon Stats'!$B$2:$B$781,0),0),"")</f>
        <v>Fairy</v>
      </c>
      <c r="C211" t="str">
        <f>IFERROR(INDEX('[1]Pokemon Stats'!$E$2:$E$781,MATCH($A211,'[1]Pokemon Stats'!$B$2:$B$781,0),0),"")</f>
        <v>Ground</v>
      </c>
      <c r="D211">
        <f>ROUND(('Base Stats'!D211+15)*'CP Multiplier'!$B$102,2)</f>
        <v>191.88</v>
      </c>
      <c r="E211">
        <f>ROUND(('Base Stats'!E211+15)*'CP Multiplier'!$B$102,2)</f>
        <v>123.41</v>
      </c>
      <c r="F211">
        <f>ROUND(('Base Stats'!F211+15)*'CP Multiplier'!$B$102,0)</f>
        <v>188</v>
      </c>
      <c r="G211">
        <f>_xlfn.FLOOR.MATH(($D211+15)*SQRT($E211+15)*SQRT($F211+15)*('CP Multiplier'!$B$102)^2/10)</f>
        <v>2477</v>
      </c>
    </row>
    <row r="212" spans="1:7" x14ac:dyDescent="0.25">
      <c r="A212" t="s">
        <v>208</v>
      </c>
      <c r="B212" t="str">
        <f>IFERROR(INDEX('[1]Pokemon Stats'!$D$2:$D$781,MATCH($A212,'[1]Pokemon Stats'!$B$2:$B$781,0),0),"")</f>
        <v>Water</v>
      </c>
      <c r="C212" t="str">
        <f>IFERROR(INDEX('[1]Pokemon Stats'!$E$2:$E$781,MATCH($A212,'[1]Pokemon Stats'!$B$2:$B$781,0),0),"")</f>
        <v>Poison</v>
      </c>
      <c r="D212">
        <f>ROUND(('Base Stats'!D212+15)*'CP Multiplier'!$B$102,2)</f>
        <v>168.21</v>
      </c>
      <c r="E212">
        <f>ROUND(('Base Stats'!E212+15)*'CP Multiplier'!$B$102,2)</f>
        <v>129.33000000000001</v>
      </c>
      <c r="F212">
        <f>ROUND(('Base Stats'!F212+15)*'CP Multiplier'!$B$102,0)</f>
        <v>150</v>
      </c>
      <c r="G212">
        <f>_xlfn.FLOOR.MATH(($D212+15)*SQRT($E212+15)*SQRT($F212+15)*('CP Multiplier'!$B$102)^2/10)</f>
        <v>2020</v>
      </c>
    </row>
    <row r="213" spans="1:7" x14ac:dyDescent="0.25">
      <c r="A213" t="s">
        <v>209</v>
      </c>
      <c r="B213" t="str">
        <f>IFERROR(INDEX('[1]Pokemon Stats'!$D$2:$D$781,MATCH($A213,'[1]Pokemon Stats'!$B$2:$B$781,0),0),"")</f>
        <v>Bug</v>
      </c>
      <c r="C213" t="str">
        <f>IFERROR(INDEX('[1]Pokemon Stats'!$E$2:$E$781,MATCH($A213,'[1]Pokemon Stats'!$B$2:$B$781,0),0),"")</f>
        <v>Steel</v>
      </c>
      <c r="D213">
        <f>ROUND(('Base Stats'!D213+15)*'CP Multiplier'!$B$102,2)</f>
        <v>212.17</v>
      </c>
      <c r="E213">
        <f>ROUND(('Base Stats'!E213+15)*'CP Multiplier'!$B$102,2)</f>
        <v>165.68</v>
      </c>
      <c r="F213">
        <f>ROUND(('Base Stats'!F213+15)*'CP Multiplier'!$B$102,0)</f>
        <v>158</v>
      </c>
      <c r="G213">
        <f>_xlfn.FLOOR.MATH(($D213+15)*SQRT($E213+15)*SQRT($F213+15)*('CP Multiplier'!$B$102)^2/10)</f>
        <v>2869</v>
      </c>
    </row>
    <row r="214" spans="1:7" x14ac:dyDescent="0.25">
      <c r="A214" t="s">
        <v>210</v>
      </c>
      <c r="B214" t="str">
        <f>IFERROR(INDEX('[1]Pokemon Stats'!$D$2:$D$781,MATCH($A214,'[1]Pokemon Stats'!$B$2:$B$781,0),0),"")</f>
        <v>Bug</v>
      </c>
      <c r="C214" t="str">
        <f>IFERROR(INDEX('[1]Pokemon Stats'!$E$2:$E$781,MATCH($A214,'[1]Pokemon Stats'!$B$2:$B$781,0),0),"")</f>
        <v>Rock</v>
      </c>
      <c r="D214">
        <f>ROUND(('Base Stats'!D214+15)*'CP Multiplier'!$B$102,2)</f>
        <v>27.05</v>
      </c>
      <c r="E214">
        <f>ROUND(('Base Stats'!E214+15)*'CP Multiplier'!$B$102,2)</f>
        <v>347.42</v>
      </c>
      <c r="F214">
        <f>ROUND(('Base Stats'!F214+15)*'CP Multiplier'!$B$102,0)</f>
        <v>85</v>
      </c>
      <c r="G214">
        <f>_xlfn.FLOOR.MATH(($D214+15)*SQRT($E214+15)*SQRT($F214+15)*('CP Multiplier'!$B$102)^2/10)</f>
        <v>571</v>
      </c>
    </row>
    <row r="215" spans="1:7" x14ac:dyDescent="0.25">
      <c r="A215" t="s">
        <v>211</v>
      </c>
      <c r="B215" t="str">
        <f>IFERROR(INDEX('[1]Pokemon Stats'!$D$2:$D$781,MATCH($A215,'[1]Pokemon Stats'!$B$2:$B$781,0),0),"")</f>
        <v>Bug</v>
      </c>
      <c r="C215" t="str">
        <f>IFERROR(INDEX('[1]Pokemon Stats'!$E$2:$E$781,MATCH($A215,'[1]Pokemon Stats'!$B$2:$B$781,0),0),"")</f>
        <v>Fighting</v>
      </c>
      <c r="D215">
        <f>ROUND(('Base Stats'!D215+15)*'CP Multiplier'!$B$102,2)</f>
        <v>210.48</v>
      </c>
      <c r="E215">
        <f>ROUND(('Base Stats'!E215+15)*'CP Multiplier'!$B$102,2)</f>
        <v>163.99</v>
      </c>
      <c r="F215">
        <f>ROUND(('Base Stats'!F215+15)*'CP Multiplier'!$B$102,0)</f>
        <v>173</v>
      </c>
      <c r="G215">
        <f>_xlfn.FLOOR.MATH(($D215+15)*SQRT($E215+15)*SQRT($F215+15)*('CP Multiplier'!$B$102)^2/10)</f>
        <v>2955</v>
      </c>
    </row>
    <row r="216" spans="1:7" x14ac:dyDescent="0.25">
      <c r="A216" t="s">
        <v>212</v>
      </c>
      <c r="B216" t="str">
        <f>IFERROR(INDEX('[1]Pokemon Stats'!$D$2:$D$781,MATCH($A216,'[1]Pokemon Stats'!$B$2:$B$781,0),0),"")</f>
        <v>Dark</v>
      </c>
      <c r="C216" t="str">
        <f>IFERROR(INDEX('[1]Pokemon Stats'!$E$2:$E$781,MATCH($A216,'[1]Pokemon Stats'!$B$2:$B$781,0),0),"")</f>
        <v>Ice</v>
      </c>
      <c r="D216">
        <f>ROUND(('Base Stats'!D216+15)*'CP Multiplier'!$B$102,2)</f>
        <v>172.44</v>
      </c>
      <c r="E216">
        <f>ROUND(('Base Stats'!E216+15)*'CP Multiplier'!$B$102,2)</f>
        <v>136.09</v>
      </c>
      <c r="F216">
        <f>ROUND(('Base Stats'!F216+15)*'CP Multiplier'!$B$102,0)</f>
        <v>136</v>
      </c>
      <c r="G216">
        <f>_xlfn.FLOOR.MATH(($D216+15)*SQRT($E216+15)*SQRT($F216+15)*('CP Multiplier'!$B$102)^2/10)</f>
        <v>2022</v>
      </c>
    </row>
    <row r="217" spans="1:7" x14ac:dyDescent="0.25">
      <c r="A217" t="s">
        <v>213</v>
      </c>
      <c r="B217" t="str">
        <f>IFERROR(INDEX('[1]Pokemon Stats'!$D$2:$D$781,MATCH($A217,'[1]Pokemon Stats'!$B$2:$B$781,0),0),"")</f>
        <v>Normal</v>
      </c>
      <c r="C217" t="str">
        <f>IFERROR(INDEX('[1]Pokemon Stats'!$E$2:$E$781,MATCH($A217,'[1]Pokemon Stats'!$B$2:$B$781,0),0),"")</f>
        <v>Ice</v>
      </c>
      <c r="D217">
        <f>ROUND(('Base Stats'!D217+15)*'CP Multiplier'!$B$102,2)</f>
        <v>132.71</v>
      </c>
      <c r="E217">
        <f>ROUND(('Base Stats'!E217+15)*'CP Multiplier'!$B$102,2)</f>
        <v>91.29</v>
      </c>
      <c r="F217">
        <f>ROUND(('Base Stats'!F217+15)*'CP Multiplier'!$B$102,0)</f>
        <v>144</v>
      </c>
      <c r="G217">
        <f>_xlfn.FLOOR.MATH(($D217+15)*SQRT($E217+15)*SQRT($F217+15)*('CP Multiplier'!$B$102)^2/10)</f>
        <v>1372</v>
      </c>
    </row>
    <row r="218" spans="1:7" x14ac:dyDescent="0.25">
      <c r="A218" t="s">
        <v>214</v>
      </c>
      <c r="B218" t="str">
        <f>IFERROR(INDEX('[1]Pokemon Stats'!$D$2:$D$781,MATCH($A218,'[1]Pokemon Stats'!$B$2:$B$781,0),0),"")</f>
        <v>Normal</v>
      </c>
      <c r="C218" t="str">
        <f>IFERROR(INDEX('[1]Pokemon Stats'!$E$2:$E$781,MATCH($A218,'[1]Pokemon Stats'!$B$2:$B$781,0),0),"")</f>
        <v>Ice</v>
      </c>
      <c r="D218">
        <f>ROUND(('Base Stats'!D218+15)*'CP Multiplier'!$B$102,2)</f>
        <v>212.17</v>
      </c>
      <c r="E218">
        <f>ROUND(('Base Stats'!E218+15)*'CP Multiplier'!$B$102,2)</f>
        <v>134.4</v>
      </c>
      <c r="F218">
        <f>ROUND(('Base Stats'!F218+15)*'CP Multiplier'!$B$102,0)</f>
        <v>188</v>
      </c>
      <c r="G218">
        <f>_xlfn.FLOOR.MATH(($D218+15)*SQRT($E218+15)*SQRT($F218+15)*('CP Multiplier'!$B$102)^2/10)</f>
        <v>2826</v>
      </c>
    </row>
    <row r="219" spans="1:7" x14ac:dyDescent="0.25">
      <c r="A219" t="s">
        <v>215</v>
      </c>
      <c r="B219" t="str">
        <f>IFERROR(INDEX('[1]Pokemon Stats'!$D$2:$D$781,MATCH($A219,'[1]Pokemon Stats'!$B$2:$B$781,0),0),"")</f>
        <v>Fire</v>
      </c>
      <c r="C219" t="str">
        <f>IFERROR(INDEX('[1]Pokemon Stats'!$E$2:$E$781,MATCH($A219,'[1]Pokemon Stats'!$B$2:$B$781,0),0),"")</f>
        <v>Ice</v>
      </c>
      <c r="D219">
        <f>ROUND(('Base Stats'!D219+15)*'CP Multiplier'!$B$102,2)</f>
        <v>112.42</v>
      </c>
      <c r="E219">
        <f>ROUND(('Base Stats'!E219+15)*'CP Multiplier'!$B$102,2)</f>
        <v>72.7</v>
      </c>
      <c r="F219">
        <f>ROUND(('Base Stats'!F219+15)*'CP Multiplier'!$B$102,0)</f>
        <v>114</v>
      </c>
      <c r="G219">
        <f>_xlfn.FLOOR.MATH(($D219+15)*SQRT($E219+15)*SQRT($F219+15)*('CP Multiplier'!$B$102)^2/10)</f>
        <v>968</v>
      </c>
    </row>
    <row r="220" spans="1:7" x14ac:dyDescent="0.25">
      <c r="A220" t="s">
        <v>216</v>
      </c>
      <c r="B220" t="str">
        <f>IFERROR(INDEX('[1]Pokemon Stats'!$D$2:$D$781,MATCH($A220,'[1]Pokemon Stats'!$B$2:$B$781,0),0),"")</f>
        <v>Fire</v>
      </c>
      <c r="C220" t="str">
        <f>IFERROR(INDEX('[1]Pokemon Stats'!$E$2:$E$781,MATCH($A220,'[1]Pokemon Stats'!$B$2:$B$781,0),0),"")</f>
        <v>Rock</v>
      </c>
      <c r="D220">
        <f>ROUND(('Base Stats'!D220+15)*'CP Multiplier'!$B$102,2)</f>
        <v>130.18</v>
      </c>
      <c r="E220">
        <f>ROUND(('Base Stats'!E220+15)*'CP Multiplier'!$B$102,2)</f>
        <v>174.13</v>
      </c>
      <c r="F220">
        <f>ROUND(('Base Stats'!F220+15)*'CP Multiplier'!$B$102,0)</f>
        <v>128</v>
      </c>
      <c r="G220">
        <f>_xlfn.FLOOR.MATH(($D220+15)*SQRT($E220+15)*SQRT($F220+15)*('CP Multiplier'!$B$102)^2/10)</f>
        <v>1705</v>
      </c>
    </row>
    <row r="221" spans="1:7" x14ac:dyDescent="0.25">
      <c r="A221" t="s">
        <v>217</v>
      </c>
      <c r="B221" t="str">
        <f>IFERROR(INDEX('[1]Pokemon Stats'!$D$2:$D$781,MATCH($A221,'[1]Pokemon Stats'!$B$2:$B$781,0),0),"")</f>
        <v>Ice</v>
      </c>
      <c r="C221" t="str">
        <f>IFERROR(INDEX('[1]Pokemon Stats'!$E$2:$E$781,MATCH($A221,'[1]Pokemon Stats'!$B$2:$B$781,0),0),"")</f>
        <v>Ground</v>
      </c>
      <c r="D221">
        <f>ROUND(('Base Stats'!D221+15)*'CP Multiplier'!$B$102,2)</f>
        <v>88.76</v>
      </c>
      <c r="E221">
        <f>ROUND(('Base Stats'!E221+15)*'CP Multiplier'!$B$102,2)</f>
        <v>71.010000000000005</v>
      </c>
      <c r="F221">
        <f>ROUND(('Base Stats'!F221+15)*'CP Multiplier'!$B$102,0)</f>
        <v>128</v>
      </c>
      <c r="G221">
        <f>_xlfn.FLOOR.MATH(($D221+15)*SQRT($E221+15)*SQRT($F221+15)*('CP Multiplier'!$B$102)^2/10)</f>
        <v>822</v>
      </c>
    </row>
    <row r="222" spans="1:7" x14ac:dyDescent="0.25">
      <c r="A222" t="s">
        <v>218</v>
      </c>
      <c r="B222" t="str">
        <f>IFERROR(INDEX('[1]Pokemon Stats'!$D$2:$D$781,MATCH($A222,'[1]Pokemon Stats'!$B$2:$B$781,0),0),"")</f>
        <v>Ice</v>
      </c>
      <c r="C222" t="str">
        <f>IFERROR(INDEX('[1]Pokemon Stats'!$E$2:$E$781,MATCH($A222,'[1]Pokemon Stats'!$B$2:$B$781,0),0),"")</f>
        <v>Ground</v>
      </c>
      <c r="D222">
        <f>ROUND(('Base Stats'!D222+15)*'CP Multiplier'!$B$102,2)</f>
        <v>165.68</v>
      </c>
      <c r="E222">
        <f>ROUND(('Base Stats'!E222+15)*'CP Multiplier'!$B$102,2)</f>
        <v>129.33000000000001</v>
      </c>
      <c r="F222">
        <f>ROUND(('Base Stats'!F222+15)*'CP Multiplier'!$B$102,0)</f>
        <v>203</v>
      </c>
      <c r="G222">
        <f>_xlfn.FLOOR.MATH(($D222+15)*SQRT($E222+15)*SQRT($F222+15)*('CP Multiplier'!$B$102)^2/10)</f>
        <v>2290</v>
      </c>
    </row>
    <row r="223" spans="1:7" x14ac:dyDescent="0.25">
      <c r="A223" t="s">
        <v>219</v>
      </c>
      <c r="B223" t="str">
        <f>IFERROR(INDEX('[1]Pokemon Stats'!$D$2:$D$781,MATCH($A223,'[1]Pokemon Stats'!$B$2:$B$781,0),0),"")</f>
        <v>Water</v>
      </c>
      <c r="C223" t="str">
        <f>IFERROR(INDEX('[1]Pokemon Stats'!$E$2:$E$781,MATCH($A223,'[1]Pokemon Stats'!$B$2:$B$781,0),0),"")</f>
        <v>Rock</v>
      </c>
      <c r="D223">
        <f>ROUND(('Base Stats'!D223+15)*'CP Multiplier'!$B$102,2)</f>
        <v>112.42</v>
      </c>
      <c r="E223">
        <f>ROUND(('Base Stats'!E223+15)*'CP Multiplier'!$B$102,2)</f>
        <v>144.55000000000001</v>
      </c>
      <c r="F223">
        <f>ROUND(('Base Stats'!F223+15)*'CP Multiplier'!$B$102,0)</f>
        <v>136</v>
      </c>
      <c r="G223">
        <f>_xlfn.FLOOR.MATH(($D223+15)*SQRT($E223+15)*SQRT($F223+15)*('CP Multiplier'!$B$102)^2/10)</f>
        <v>1413</v>
      </c>
    </row>
    <row r="224" spans="1:7" x14ac:dyDescent="0.25">
      <c r="A224" t="s">
        <v>220</v>
      </c>
      <c r="B224" t="str">
        <f>IFERROR(INDEX('[1]Pokemon Stats'!$D$2:$D$781,MATCH($A224,'[1]Pokemon Stats'!$B$2:$B$781,0),0),"")</f>
        <v>Water</v>
      </c>
      <c r="C224" t="str">
        <f>IFERROR(INDEX('[1]Pokemon Stats'!$E$2:$E$781,MATCH($A224,'[1]Pokemon Stats'!$B$2:$B$781,0),0),"")</f>
        <v>Rock</v>
      </c>
      <c r="D224">
        <f>ROUND(('Base Stats'!D224+15)*'CP Multiplier'!$B$102,2)</f>
        <v>120.03</v>
      </c>
      <c r="E224">
        <f>ROUND(('Base Stats'!E224+15)*'CP Multiplier'!$B$102,2)</f>
        <v>71.010000000000005</v>
      </c>
      <c r="F224">
        <f>ROUND(('Base Stats'!F224+15)*'CP Multiplier'!$B$102,0)</f>
        <v>107</v>
      </c>
      <c r="G224">
        <f>_xlfn.FLOOR.MATH(($D224+15)*SQRT($E224+15)*SQRT($F224+15)*('CP Multiplier'!$B$102)^2/10)</f>
        <v>988</v>
      </c>
    </row>
    <row r="225" spans="1:7" x14ac:dyDescent="0.25">
      <c r="A225" t="s">
        <v>221</v>
      </c>
      <c r="B225" t="str">
        <f>IFERROR(INDEX('[1]Pokemon Stats'!$D$2:$D$781,MATCH($A225,'[1]Pokemon Stats'!$B$2:$B$781,0),0),"")</f>
        <v>Water</v>
      </c>
      <c r="C225" t="str">
        <f>IFERROR(INDEX('[1]Pokemon Stats'!$E$2:$E$781,MATCH($A225,'[1]Pokemon Stats'!$B$2:$B$781,0),0),"")</f>
        <v>Rock</v>
      </c>
      <c r="D225">
        <f>ROUND(('Base Stats'!D225+15)*'CP Multiplier'!$B$102,2)</f>
        <v>179.2</v>
      </c>
      <c r="E225">
        <f>ROUND(('Base Stats'!E225+15)*'CP Multiplier'!$B$102,2)</f>
        <v>131.87</v>
      </c>
      <c r="F225">
        <f>ROUND(('Base Stats'!F225+15)*'CP Multiplier'!$B$102,0)</f>
        <v>166</v>
      </c>
      <c r="G225">
        <f>_xlfn.FLOOR.MATH(($D225+15)*SQRT($E225+15)*SQRT($F225+15)*('CP Multiplier'!$B$102)^2/10)</f>
        <v>2262</v>
      </c>
    </row>
    <row r="226" spans="1:7" x14ac:dyDescent="0.25">
      <c r="A226" t="s">
        <v>222</v>
      </c>
      <c r="B226" t="str">
        <f>IFERROR(INDEX('[1]Pokemon Stats'!$D$2:$D$781,MATCH($A226,'[1]Pokemon Stats'!$B$2:$B$781,0),0),"")</f>
        <v>Ice</v>
      </c>
      <c r="C226" t="str">
        <f>IFERROR(INDEX('[1]Pokemon Stats'!$E$2:$E$781,MATCH($A226,'[1]Pokemon Stats'!$B$2:$B$781,0),0),"")</f>
        <v>Flying</v>
      </c>
      <c r="D226">
        <f>ROUND(('Base Stats'!D226+15)*'CP Multiplier'!$B$102,2)</f>
        <v>120.88</v>
      </c>
      <c r="E226">
        <f>ROUND(('Base Stats'!E226+15)*'CP Multiplier'!$B$102,2)</f>
        <v>88.76</v>
      </c>
      <c r="F226">
        <f>ROUND(('Base Stats'!F226+15)*'CP Multiplier'!$B$102,0)</f>
        <v>121</v>
      </c>
      <c r="G226">
        <f>_xlfn.FLOOR.MATH(($D226+15)*SQRT($E226+15)*SQRT($F226+15)*('CP Multiplier'!$B$102)^2/10)</f>
        <v>1153</v>
      </c>
    </row>
    <row r="227" spans="1:7" x14ac:dyDescent="0.25">
      <c r="A227" t="s">
        <v>223</v>
      </c>
      <c r="B227" t="str">
        <f>IFERROR(INDEX('[1]Pokemon Stats'!$D$2:$D$781,MATCH($A227,'[1]Pokemon Stats'!$B$2:$B$781,0),0),"")</f>
        <v>Water</v>
      </c>
      <c r="C227" t="str">
        <f>IFERROR(INDEX('[1]Pokemon Stats'!$E$2:$E$781,MATCH($A227,'[1]Pokemon Stats'!$B$2:$B$781,0),0),"")</f>
        <v>Flying</v>
      </c>
      <c r="D227">
        <f>ROUND(('Base Stats'!D227+15)*'CP Multiplier'!$B$102,2)</f>
        <v>137.78</v>
      </c>
      <c r="E227">
        <f>ROUND(('Base Stats'!E227+15)*'CP Multiplier'!$B$102,2)</f>
        <v>203.72</v>
      </c>
      <c r="F227">
        <f>ROUND(('Base Stats'!F227+15)*'CP Multiplier'!$B$102,0)</f>
        <v>150</v>
      </c>
      <c r="G227">
        <f>_xlfn.FLOOR.MATH(($D227+15)*SQRT($E227+15)*SQRT($F227+15)*('CP Multiplier'!$B$102)^2/10)</f>
        <v>2073</v>
      </c>
    </row>
    <row r="228" spans="1:7" x14ac:dyDescent="0.25">
      <c r="A228" t="s">
        <v>224</v>
      </c>
      <c r="B228" t="str">
        <f>IFERROR(INDEX('[1]Pokemon Stats'!$D$2:$D$781,MATCH($A228,'[1]Pokemon Stats'!$B$2:$B$781,0),0),"")</f>
        <v>Steel</v>
      </c>
      <c r="C228" t="str">
        <f>IFERROR(INDEX('[1]Pokemon Stats'!$E$2:$E$781,MATCH($A228,'[1]Pokemon Stats'!$B$2:$B$781,0),0),"")</f>
        <v>Flying</v>
      </c>
      <c r="D228">
        <f>ROUND(('Base Stats'!D228+15)*'CP Multiplier'!$B$102,2)</f>
        <v>137.78</v>
      </c>
      <c r="E228">
        <f>ROUND(('Base Stats'!E228+15)*'CP Multiplier'!$B$102,2)</f>
        <v>203.72</v>
      </c>
      <c r="F228">
        <f>ROUND(('Base Stats'!F228+15)*'CP Multiplier'!$B$102,0)</f>
        <v>150</v>
      </c>
      <c r="G228">
        <f>_xlfn.FLOOR.MATH(($D228+15)*SQRT($E228+15)*SQRT($F228+15)*('CP Multiplier'!$B$102)^2/10)</f>
        <v>2073</v>
      </c>
    </row>
    <row r="229" spans="1:7" x14ac:dyDescent="0.25">
      <c r="A229" t="s">
        <v>225</v>
      </c>
      <c r="B229" t="str">
        <f>IFERROR(INDEX('[1]Pokemon Stats'!$D$2:$D$781,MATCH($A229,'[1]Pokemon Stats'!$B$2:$B$781,0),0),"")</f>
        <v>Dark</v>
      </c>
      <c r="C229" t="str">
        <f>IFERROR(INDEX('[1]Pokemon Stats'!$E$2:$E$781,MATCH($A229,'[1]Pokemon Stats'!$B$2:$B$781,0),0),"")</f>
        <v>Fire</v>
      </c>
      <c r="D229">
        <f>ROUND(('Base Stats'!D229+15)*'CP Multiplier'!$B$102,2)</f>
        <v>141.16999999999999</v>
      </c>
      <c r="E229">
        <f>ROUND(('Base Stats'!E229+15)*'CP Multiplier'!$B$102,2)</f>
        <v>82.84</v>
      </c>
      <c r="F229">
        <f>ROUND(('Base Stats'!F229+15)*'CP Multiplier'!$B$102,0)</f>
        <v>121</v>
      </c>
      <c r="G229">
        <f>_xlfn.FLOOR.MATH(($D229+15)*SQRT($E229+15)*SQRT($F229+15)*('CP Multiplier'!$B$102)^2/10)</f>
        <v>1287</v>
      </c>
    </row>
    <row r="230" spans="1:7" x14ac:dyDescent="0.25">
      <c r="A230" t="s">
        <v>226</v>
      </c>
      <c r="B230" t="str">
        <f>IFERROR(INDEX('[1]Pokemon Stats'!$D$2:$D$781,MATCH($A230,'[1]Pokemon Stats'!$B$2:$B$781,0),0),"")</f>
        <v>Dark</v>
      </c>
      <c r="C230" t="str">
        <f>IFERROR(INDEX('[1]Pokemon Stats'!$E$2:$E$781,MATCH($A230,'[1]Pokemon Stats'!$B$2:$B$781,0),0),"")</f>
        <v>Fire</v>
      </c>
      <c r="D230">
        <f>ROUND(('Base Stats'!D230+15)*'CP Multiplier'!$B$102,2)</f>
        <v>202.03</v>
      </c>
      <c r="E230">
        <f>ROUND(('Base Stats'!E230+15)*'CP Multiplier'!$B$102,2)</f>
        <v>134.4</v>
      </c>
      <c r="F230">
        <f>ROUND(('Base Stats'!F230+15)*'CP Multiplier'!$B$102,0)</f>
        <v>166</v>
      </c>
      <c r="G230">
        <f>_xlfn.FLOOR.MATH(($D230+15)*SQRT($E230+15)*SQRT($F230+15)*('CP Multiplier'!$B$102)^2/10)</f>
        <v>2550</v>
      </c>
    </row>
    <row r="231" spans="1:7" x14ac:dyDescent="0.25">
      <c r="A231" t="s">
        <v>227</v>
      </c>
      <c r="B231" t="str">
        <f>IFERROR(INDEX('[1]Pokemon Stats'!$D$2:$D$781,MATCH($A231,'[1]Pokemon Stats'!$B$2:$B$781,0),0),"")</f>
        <v>Water</v>
      </c>
      <c r="C231" t="str">
        <f>IFERROR(INDEX('[1]Pokemon Stats'!$E$2:$E$781,MATCH($A231,'[1]Pokemon Stats'!$B$2:$B$781,0),0),"")</f>
        <v>Dragon</v>
      </c>
      <c r="D231">
        <f>ROUND(('Base Stats'!D231+15)*'CP Multiplier'!$B$102,2)</f>
        <v>176.67</v>
      </c>
      <c r="E231">
        <f>ROUND(('Base Stats'!E231+15)*'CP Multiplier'!$B$102,2)</f>
        <v>176.67</v>
      </c>
      <c r="F231">
        <f>ROUND(('Base Stats'!F231+15)*'CP Multiplier'!$B$102,0)</f>
        <v>166</v>
      </c>
      <c r="G231">
        <f>_xlfn.FLOOR.MATH(($D231+15)*SQRT($E231+15)*SQRT($F231+15)*('CP Multiplier'!$B$102)^2/10)</f>
        <v>2550</v>
      </c>
    </row>
    <row r="232" spans="1:7" x14ac:dyDescent="0.25">
      <c r="A232" t="s">
        <v>228</v>
      </c>
      <c r="B232" t="str">
        <f>IFERROR(INDEX('[1]Pokemon Stats'!$D$2:$D$781,MATCH($A232,'[1]Pokemon Stats'!$B$2:$B$781,0),0),"")</f>
        <v>Ground</v>
      </c>
      <c r="C232" t="str">
        <f>IFERROR(INDEX('[1]Pokemon Stats'!$E$2:$E$781,MATCH($A232,'[1]Pokemon Stats'!$B$2:$B$781,0),0),"")</f>
        <v>Dragon</v>
      </c>
      <c r="D232">
        <f>ROUND(('Base Stats'!D232+15)*'CP Multiplier'!$B$102,2)</f>
        <v>103.13</v>
      </c>
      <c r="E232">
        <f>ROUND(('Base Stats'!E232+15)*'CP Multiplier'!$B$102,2)</f>
        <v>95.52</v>
      </c>
      <c r="F232">
        <f>ROUND(('Base Stats'!F232+15)*'CP Multiplier'!$B$102,0)</f>
        <v>188</v>
      </c>
      <c r="G232">
        <f>_xlfn.FLOOR.MATH(($D232+15)*SQRT($E232+15)*SQRT($F232+15)*('CP Multiplier'!$B$102)^2/10)</f>
        <v>1264</v>
      </c>
    </row>
    <row r="233" spans="1:7" x14ac:dyDescent="0.25">
      <c r="A233" t="s">
        <v>229</v>
      </c>
      <c r="B233" t="str">
        <f>IFERROR(INDEX('[1]Pokemon Stats'!$D$2:$D$781,MATCH($A233,'[1]Pokemon Stats'!$B$2:$B$781,0),0),"")</f>
        <v>Ground</v>
      </c>
      <c r="C233" t="str">
        <f>IFERROR(INDEX('[1]Pokemon Stats'!$E$2:$E$781,MATCH($A233,'[1]Pokemon Stats'!$B$2:$B$781,0),0),"")</f>
        <v>Dragon</v>
      </c>
      <c r="D233">
        <f>ROUND(('Base Stats'!D233+15)*'CP Multiplier'!$B$102,2)</f>
        <v>193.57</v>
      </c>
      <c r="E233">
        <f>ROUND(('Base Stats'!E233+15)*'CP Multiplier'!$B$102,2)</f>
        <v>169.06</v>
      </c>
      <c r="F233">
        <f>ROUND(('Base Stats'!F233+15)*'CP Multiplier'!$B$102,0)</f>
        <v>188</v>
      </c>
      <c r="G233">
        <f>_xlfn.FLOOR.MATH(($D233+15)*SQRT($E233+15)*SQRT($F233+15)*('CP Multiplier'!$B$102)^2/10)</f>
        <v>2880</v>
      </c>
    </row>
    <row r="234" spans="1:7" x14ac:dyDescent="0.25">
      <c r="A234" t="s">
        <v>230</v>
      </c>
      <c r="B234" t="str">
        <f>IFERROR(INDEX('[1]Pokemon Stats'!$D$2:$D$781,MATCH($A234,'[1]Pokemon Stats'!$B$2:$B$781,0),0),"")</f>
        <v>Normal</v>
      </c>
      <c r="C234" t="str">
        <f>IFERROR(INDEX('[1]Pokemon Stats'!$E$2:$E$781,MATCH($A234,'[1]Pokemon Stats'!$B$2:$B$781,0),0),"")</f>
        <v>Dragon</v>
      </c>
      <c r="D234">
        <f>ROUND(('Base Stats'!D234+15)*'CP Multiplier'!$B$102,2)</f>
        <v>180.05</v>
      </c>
      <c r="E234">
        <f>ROUND(('Base Stats'!E234+15)*'CP Multiplier'!$B$102,2)</f>
        <v>164.83</v>
      </c>
      <c r="F234">
        <f>ROUND(('Base Stats'!F234+15)*'CP Multiplier'!$B$102,0)</f>
        <v>180</v>
      </c>
      <c r="G234">
        <f>_xlfn.FLOOR.MATH(($D234+15)*SQRT($E234+15)*SQRT($F234+15)*('CP Multiplier'!$B$102)^2/10)</f>
        <v>2609</v>
      </c>
    </row>
    <row r="235" spans="1:7" x14ac:dyDescent="0.25">
      <c r="A235" t="s">
        <v>231</v>
      </c>
      <c r="B235" t="str">
        <f>IFERROR(INDEX('[1]Pokemon Stats'!$D$2:$D$781,MATCH($A235,'[1]Pokemon Stats'!$B$2:$B$781,0),0),"")</f>
        <v>Normal</v>
      </c>
      <c r="C235" t="str">
        <f>IFERROR(INDEX('[1]Pokemon Stats'!$E$2:$E$781,MATCH($A235,'[1]Pokemon Stats'!$B$2:$B$781,0),0),"")</f>
        <v>Dragon</v>
      </c>
      <c r="D235">
        <f>ROUND(('Base Stats'!D235+15)*'CP Multiplier'!$B$102,2)</f>
        <v>174.98</v>
      </c>
      <c r="E235">
        <f>ROUND(('Base Stats'!E235+15)*'CP Multiplier'!$B$102,2)</f>
        <v>123.41</v>
      </c>
      <c r="F235">
        <f>ROUND(('Base Stats'!F235+15)*'CP Multiplier'!$B$102,0)</f>
        <v>162</v>
      </c>
      <c r="G235">
        <f>_xlfn.FLOOR.MATH(($D235+15)*SQRT($E235+15)*SQRT($F235+15)*('CP Multiplier'!$B$102)^2/10)</f>
        <v>2124</v>
      </c>
    </row>
    <row r="236" spans="1:7" x14ac:dyDescent="0.25">
      <c r="A236" t="s">
        <v>232</v>
      </c>
      <c r="B236" t="str">
        <f>IFERROR(INDEX('[1]Pokemon Stats'!$D$2:$D$781,MATCH($A236,'[1]Pokemon Stats'!$B$2:$B$781,0),0),"")</f>
        <v>Fighting</v>
      </c>
      <c r="C236" t="str">
        <f>IFERROR(INDEX('[1]Pokemon Stats'!$E$2:$E$781,MATCH($A236,'[1]Pokemon Stats'!$B$2:$B$781,0),0),"")</f>
        <v>Dragon</v>
      </c>
      <c r="D236">
        <f>ROUND(('Base Stats'!D236+15)*'CP Multiplier'!$B$102,2)</f>
        <v>66.78</v>
      </c>
      <c r="E236">
        <f>ROUND(('Base Stats'!E236+15)*'CP Multiplier'!$B$102,2)</f>
        <v>66.78</v>
      </c>
      <c r="F236">
        <f>ROUND(('Base Stats'!F236+15)*'CP Multiplier'!$B$102,0)</f>
        <v>107</v>
      </c>
      <c r="G236">
        <f>_xlfn.FLOOR.MATH(($D236+15)*SQRT($E236+15)*SQRT($F236+15)*('CP Multiplier'!$B$102)^2/10)</f>
        <v>583</v>
      </c>
    </row>
    <row r="237" spans="1:7" x14ac:dyDescent="0.25">
      <c r="A237" t="s">
        <v>233</v>
      </c>
      <c r="B237" t="str">
        <f>IFERROR(INDEX('[1]Pokemon Stats'!$D$2:$D$781,MATCH($A237,'[1]Pokemon Stats'!$B$2:$B$781,0),0),"")</f>
        <v>Fighting</v>
      </c>
      <c r="C237" t="str">
        <f>IFERROR(INDEX('[1]Pokemon Stats'!$E$2:$E$781,MATCH($A237,'[1]Pokemon Stats'!$B$2:$B$781,0),0),"")</f>
        <v>Dragon</v>
      </c>
      <c r="D237">
        <f>ROUND(('Base Stats'!D237+15)*'CP Multiplier'!$B$102,2)</f>
        <v>158.91999999999999</v>
      </c>
      <c r="E237">
        <f>ROUND(('Base Stats'!E237+15)*'CP Multiplier'!$B$102,2)</f>
        <v>187.66</v>
      </c>
      <c r="F237">
        <f>ROUND(('Base Stats'!F237+15)*'CP Multiplier'!$B$102,0)</f>
        <v>128</v>
      </c>
      <c r="G237">
        <f>_xlfn.FLOOR.MATH(($D237+15)*SQRT($E237+15)*SQRT($F237+15)*('CP Multiplier'!$B$102)^2/10)</f>
        <v>2115</v>
      </c>
    </row>
    <row r="238" spans="1:7" x14ac:dyDescent="0.25">
      <c r="A238" t="s">
        <v>234</v>
      </c>
      <c r="B238" t="str">
        <f>IFERROR(INDEX('[1]Pokemon Stats'!$D$2:$D$781,MATCH($A238,'[1]Pokemon Stats'!$B$2:$B$781,0),0),"")</f>
        <v>Ice</v>
      </c>
      <c r="C238" t="str">
        <f>IFERROR(INDEX('[1]Pokemon Stats'!$E$2:$E$781,MATCH($A238,'[1]Pokemon Stats'!$B$2:$B$781,0),0),"")</f>
        <v>Psychic</v>
      </c>
      <c r="D238">
        <f>ROUND(('Base Stats'!D238+15)*'CP Multiplier'!$B$102,2)</f>
        <v>142.01</v>
      </c>
      <c r="E238">
        <f>ROUND(('Base Stats'!E238+15)*'CP Multiplier'!$B$102,2)</f>
        <v>89.6</v>
      </c>
      <c r="F238">
        <f>ROUND(('Base Stats'!F238+15)*'CP Multiplier'!$B$102,0)</f>
        <v>121</v>
      </c>
      <c r="G238">
        <f>_xlfn.FLOOR.MATH(($D238+15)*SQRT($E238+15)*SQRT($F238+15)*('CP Multiplier'!$B$102)^2/10)</f>
        <v>1338</v>
      </c>
    </row>
    <row r="239" spans="1:7" x14ac:dyDescent="0.25">
      <c r="A239" t="s">
        <v>235</v>
      </c>
      <c r="B239" t="str">
        <f>IFERROR(INDEX('[1]Pokemon Stats'!$D$2:$D$781,MATCH($A239,'[1]Pokemon Stats'!$B$2:$B$781,0),0),"")</f>
        <v>Electric</v>
      </c>
      <c r="C239" t="str">
        <f>IFERROR(INDEX('[1]Pokemon Stats'!$E$2:$E$781,MATCH($A239,'[1]Pokemon Stats'!$B$2:$B$781,0),0),"")</f>
        <v>Psychic</v>
      </c>
      <c r="D239">
        <f>ROUND(('Base Stats'!D239+15)*'CP Multiplier'!$B$102,2)</f>
        <v>126.79</v>
      </c>
      <c r="E239">
        <f>ROUND(('Base Stats'!E239+15)*'CP Multiplier'!$B$102,2)</f>
        <v>98.05</v>
      </c>
      <c r="F239">
        <f>ROUND(('Base Stats'!F239+15)*'CP Multiplier'!$B$102,0)</f>
        <v>121</v>
      </c>
      <c r="G239">
        <f>_xlfn.FLOOR.MATH(($D239+15)*SQRT($E239+15)*SQRT($F239+15)*('CP Multiplier'!$B$102)^2/10)</f>
        <v>1256</v>
      </c>
    </row>
    <row r="240" spans="1:7" x14ac:dyDescent="0.25">
      <c r="A240" t="s">
        <v>236</v>
      </c>
      <c r="B240" t="str">
        <f>IFERROR(INDEX('[1]Pokemon Stats'!$D$2:$D$781,MATCH($A240,'[1]Pokemon Stats'!$B$2:$B$781,0),0),"")</f>
        <v>Fire</v>
      </c>
      <c r="C240" t="str">
        <f>IFERROR(INDEX('[1]Pokemon Stats'!$E$2:$E$781,MATCH($A240,'[1]Pokemon Stats'!$B$2:$B$781,0),0),"")</f>
        <v>Psychic</v>
      </c>
      <c r="D240">
        <f>ROUND(('Base Stats'!D240+15)*'CP Multiplier'!$B$102,2)</f>
        <v>140.32</v>
      </c>
      <c r="E240">
        <f>ROUND(('Base Stats'!E240+15)*'CP Multiplier'!$B$102,2)</f>
        <v>96.36</v>
      </c>
      <c r="F240">
        <f>ROUND(('Base Stats'!F240+15)*'CP Multiplier'!$B$102,0)</f>
        <v>121</v>
      </c>
      <c r="G240">
        <f>_xlfn.FLOOR.MATH(($D240+15)*SQRT($E240+15)*SQRT($F240+15)*('CP Multiplier'!$B$102)^2/10)</f>
        <v>1365</v>
      </c>
    </row>
    <row r="241" spans="1:7" x14ac:dyDescent="0.25">
      <c r="A241" t="s">
        <v>237</v>
      </c>
      <c r="B241" t="str">
        <f>IFERROR(INDEX('[1]Pokemon Stats'!$D$2:$D$781,MATCH($A241,'[1]Pokemon Stats'!$B$2:$B$781,0),0),"")</f>
        <v>Normal</v>
      </c>
      <c r="C241" t="str">
        <f>IFERROR(INDEX('[1]Pokemon Stats'!$E$2:$E$781,MATCH($A241,'[1]Pokemon Stats'!$B$2:$B$781,0),0),"")</f>
        <v>Psychic</v>
      </c>
      <c r="D241">
        <f>ROUND(('Base Stats'!D241+15)*'CP Multiplier'!$B$102,2)</f>
        <v>145.38999999999999</v>
      </c>
      <c r="E241">
        <f>ROUND(('Base Stats'!E241+15)*'CP Multiplier'!$B$102,2)</f>
        <v>175.82</v>
      </c>
      <c r="F241">
        <f>ROUND(('Base Stats'!F241+15)*'CP Multiplier'!$B$102,0)</f>
        <v>195</v>
      </c>
      <c r="G241">
        <f>_xlfn.FLOOR.MATH(($D241+15)*SQRT($E241+15)*SQRT($F241+15)*('CP Multiplier'!$B$102)^2/10)</f>
        <v>2294</v>
      </c>
    </row>
    <row r="242" spans="1:7" x14ac:dyDescent="0.25">
      <c r="A242" t="s">
        <v>238</v>
      </c>
      <c r="B242" t="str">
        <f>IFERROR(INDEX('[1]Pokemon Stats'!$D$2:$D$781,MATCH($A242,'[1]Pokemon Stats'!$B$2:$B$781,0),0),"")</f>
        <v>Normal</v>
      </c>
      <c r="C242" t="str">
        <f>IFERROR(INDEX('[1]Pokemon Stats'!$E$2:$E$781,MATCH($A242,'[1]Pokemon Stats'!$B$2:$B$781,0),0),"")</f>
        <v>Psychic</v>
      </c>
      <c r="D242">
        <f>ROUND(('Base Stats'!D242+15)*'CP Multiplier'!$B$102,2)</f>
        <v>121.72</v>
      </c>
      <c r="E242">
        <f>ROUND(('Base Stats'!E242+15)*'CP Multiplier'!$B$102,2)</f>
        <v>155.54</v>
      </c>
      <c r="F242">
        <f>ROUND(('Base Stats'!F242+15)*'CP Multiplier'!$B$102,0)</f>
        <v>432</v>
      </c>
      <c r="G242">
        <f>_xlfn.FLOOR.MATH(($D242+15)*SQRT($E242+15)*SQRT($F242+15)*('CP Multiplier'!$B$102)^2/10)</f>
        <v>2697</v>
      </c>
    </row>
    <row r="243" spans="1:7" x14ac:dyDescent="0.25">
      <c r="A243" t="s">
        <v>239</v>
      </c>
      <c r="B243" t="str">
        <f>IFERROR(INDEX('[1]Pokemon Stats'!$D$2:$D$781,MATCH($A243,'[1]Pokemon Stats'!$B$2:$B$781,0),0),"")</f>
        <v>Electric</v>
      </c>
      <c r="C243" t="str">
        <f>IFERROR(INDEX('[1]Pokemon Stats'!$E$2:$E$781,MATCH($A243,'[1]Pokemon Stats'!$B$2:$B$781,0),0),"")</f>
        <v>Psychic</v>
      </c>
      <c r="D243">
        <f>ROUND(('Base Stats'!D243+15)*'CP Multiplier'!$B$102,2)</f>
        <v>216.4</v>
      </c>
      <c r="E243">
        <f>ROUND(('Base Stats'!E243+15)*'CP Multiplier'!$B$102,2)</f>
        <v>177.51</v>
      </c>
      <c r="F243">
        <f>ROUND(('Base Stats'!F243+15)*'CP Multiplier'!$B$102,0)</f>
        <v>188</v>
      </c>
      <c r="G243">
        <f>_xlfn.FLOOR.MATH(($D243+15)*SQRT($E243+15)*SQRT($F243+15)*('CP Multiplier'!$B$102)^2/10)</f>
        <v>3268</v>
      </c>
    </row>
    <row r="244" spans="1:7" x14ac:dyDescent="0.25">
      <c r="A244" t="s">
        <v>240</v>
      </c>
      <c r="B244" t="str">
        <f>IFERROR(INDEX('[1]Pokemon Stats'!$D$2:$D$781,MATCH($A244,'[1]Pokemon Stats'!$B$2:$B$781,0),0),"")</f>
        <v>Fire</v>
      </c>
      <c r="C244" t="str">
        <f>IFERROR(INDEX('[1]Pokemon Stats'!$E$2:$E$781,MATCH($A244,'[1]Pokemon Stats'!$B$2:$B$781,0),0),"")</f>
        <v>Psychic</v>
      </c>
      <c r="D244">
        <f>ROUND(('Base Stats'!D244+15)*'CP Multiplier'!$B$102,2)</f>
        <v>211.32</v>
      </c>
      <c r="E244">
        <f>ROUND(('Base Stats'!E244+15)*'CP Multiplier'!$B$102,2)</f>
        <v>157.22999999999999</v>
      </c>
      <c r="F244">
        <f>ROUND(('Base Stats'!F244+15)*'CP Multiplier'!$B$102,0)</f>
        <v>225</v>
      </c>
      <c r="G244">
        <f>_xlfn.FLOOR.MATH(($D244+15)*SQRT($E244+15)*SQRT($F244+15)*('CP Multiplier'!$B$102)^2/10)</f>
        <v>3287</v>
      </c>
    </row>
    <row r="245" spans="1:7" x14ac:dyDescent="0.25">
      <c r="A245" t="s">
        <v>241</v>
      </c>
      <c r="B245" t="str">
        <f>IFERROR(INDEX('[1]Pokemon Stats'!$D$2:$D$781,MATCH($A245,'[1]Pokemon Stats'!$B$2:$B$781,0),0),"")</f>
        <v>Water</v>
      </c>
      <c r="C245" t="str">
        <f>IFERROR(INDEX('[1]Pokemon Stats'!$E$2:$E$781,MATCH($A245,'[1]Pokemon Stats'!$B$2:$B$781,0),0),"")</f>
        <v>Psychic</v>
      </c>
      <c r="D245">
        <f>ROUND(('Base Stats'!D245+15)*'CP Multiplier'!$B$102,2)</f>
        <v>164.83</v>
      </c>
      <c r="E245">
        <f>ROUND(('Base Stats'!E245+15)*'CP Multiplier'!$B$102,2)</f>
        <v>211.32</v>
      </c>
      <c r="F245">
        <f>ROUND(('Base Stats'!F245+15)*'CP Multiplier'!$B$102,0)</f>
        <v>203</v>
      </c>
      <c r="G245">
        <f>_xlfn.FLOOR.MATH(($D245+15)*SQRT($E245+15)*SQRT($F245+15)*('CP Multiplier'!$B$102)^2/10)</f>
        <v>2854</v>
      </c>
    </row>
    <row r="246" spans="1:7" x14ac:dyDescent="0.25">
      <c r="A246" t="s">
        <v>242</v>
      </c>
      <c r="B246" t="str">
        <f>IFERROR(INDEX('[1]Pokemon Stats'!$D$2:$D$781,MATCH($A246,'[1]Pokemon Stats'!$B$2:$B$781,0),0),"")</f>
        <v>Rock</v>
      </c>
      <c r="C246" t="str">
        <f>IFERROR(INDEX('[1]Pokemon Stats'!$E$2:$E$781,MATCH($A246,'[1]Pokemon Stats'!$B$2:$B$781,0),0),"")</f>
        <v>Ground</v>
      </c>
      <c r="D246">
        <f>ROUND(('Base Stats'!D246+15)*'CP Multiplier'!$B$102,2)</f>
        <v>109.89</v>
      </c>
      <c r="E246">
        <f>ROUND(('Base Stats'!E246+15)*'CP Multiplier'!$B$102,2)</f>
        <v>91.29</v>
      </c>
      <c r="F246">
        <f>ROUND(('Base Stats'!F246+15)*'CP Multiplier'!$B$102,0)</f>
        <v>128</v>
      </c>
      <c r="G246">
        <f>_xlfn.FLOOR.MATH(($D246+15)*SQRT($E246+15)*SQRT($F246+15)*('CP Multiplier'!$B$102)^2/10)</f>
        <v>1100</v>
      </c>
    </row>
    <row r="247" spans="1:7" x14ac:dyDescent="0.25">
      <c r="A247" t="s">
        <v>243</v>
      </c>
      <c r="B247" t="str">
        <f>IFERROR(INDEX('[1]Pokemon Stats'!$D$2:$D$781,MATCH($A247,'[1]Pokemon Stats'!$B$2:$B$781,0),0),"")</f>
        <v>Rock</v>
      </c>
      <c r="C247" t="str">
        <f>IFERROR(INDEX('[1]Pokemon Stats'!$E$2:$E$781,MATCH($A247,'[1]Pokemon Stats'!$B$2:$B$781,0),0),"")</f>
        <v>Ground</v>
      </c>
      <c r="D247">
        <f>ROUND(('Base Stats'!D247+15)*'CP Multiplier'!$B$102,2)</f>
        <v>143.69999999999999</v>
      </c>
      <c r="E247">
        <f>ROUND(('Base Stats'!E247+15)*'CP Multiplier'!$B$102,2)</f>
        <v>125.1</v>
      </c>
      <c r="F247">
        <f>ROUND(('Base Stats'!F247+15)*'CP Multiplier'!$B$102,0)</f>
        <v>158</v>
      </c>
      <c r="G247">
        <f>_xlfn.FLOOR.MATH(($D247+15)*SQRT($E247+15)*SQRT($F247+15)*('CP Multiplier'!$B$102)^2/10)</f>
        <v>1765</v>
      </c>
    </row>
    <row r="248" spans="1:7" x14ac:dyDescent="0.25">
      <c r="A248" t="s">
        <v>244</v>
      </c>
      <c r="B248" t="str">
        <f>IFERROR(INDEX('[1]Pokemon Stats'!$D$2:$D$781,MATCH($A248,'[1]Pokemon Stats'!$B$2:$B$781,0),0),"")</f>
        <v>Rock</v>
      </c>
      <c r="C248" t="str">
        <f>IFERROR(INDEX('[1]Pokemon Stats'!$E$2:$E$781,MATCH($A248,'[1]Pokemon Stats'!$B$2:$B$781,0),0),"")</f>
        <v>Dark</v>
      </c>
      <c r="D248">
        <f>ROUND(('Base Stats'!D248+15)*'CP Multiplier'!$B$102,2)</f>
        <v>224.85</v>
      </c>
      <c r="E248">
        <f>ROUND(('Base Stats'!E248+15)*'CP Multiplier'!$B$102,2)</f>
        <v>187.66</v>
      </c>
      <c r="F248">
        <f>ROUND(('Base Stats'!F248+15)*'CP Multiplier'!$B$102,0)</f>
        <v>203</v>
      </c>
      <c r="G248">
        <f>_xlfn.FLOOR.MATH(($D248+15)*SQRT($E248+15)*SQRT($F248+15)*('CP Multiplier'!$B$102)^2/10)</f>
        <v>3602</v>
      </c>
    </row>
    <row r="249" spans="1:7" x14ac:dyDescent="0.25">
      <c r="A249" t="s">
        <v>245</v>
      </c>
      <c r="B249" t="str">
        <f>IFERROR(INDEX('[1]Pokemon Stats'!$D$2:$D$781,MATCH($A249,'[1]Pokemon Stats'!$B$2:$B$781,0),0),"")</f>
        <v>Psychic</v>
      </c>
      <c r="C249" t="str">
        <f>IFERROR(INDEX('[1]Pokemon Stats'!$E$2:$E$781,MATCH($A249,'[1]Pokemon Stats'!$B$2:$B$781,0),0),"")</f>
        <v>Flying</v>
      </c>
      <c r="D249">
        <f>ROUND(('Base Stats'!D249+15)*'CP Multiplier'!$B$102,2)</f>
        <v>175.82</v>
      </c>
      <c r="E249">
        <f>ROUND(('Base Stats'!E249+15)*'CP Multiplier'!$B$102,2)</f>
        <v>274.72000000000003</v>
      </c>
      <c r="F249">
        <f>ROUND(('Base Stats'!F249+15)*'CP Multiplier'!$B$102,0)</f>
        <v>211</v>
      </c>
      <c r="G249">
        <f>_xlfn.FLOOR.MATH(($D249+15)*SQRT($E249+15)*SQRT($F249+15)*('CP Multiplier'!$B$102)^2/10)</f>
        <v>3488</v>
      </c>
    </row>
    <row r="250" spans="1:7" x14ac:dyDescent="0.25">
      <c r="A250" t="s">
        <v>246</v>
      </c>
      <c r="B250" t="str">
        <f>IFERROR(INDEX('[1]Pokemon Stats'!$D$2:$D$781,MATCH($A250,'[1]Pokemon Stats'!$B$2:$B$781,0),0),"")</f>
        <v>Fire</v>
      </c>
      <c r="C250" t="str">
        <f>IFERROR(INDEX('[1]Pokemon Stats'!$E$2:$E$781,MATCH($A250,'[1]Pokemon Stats'!$B$2:$B$781,0),0),"")</f>
        <v>Flying</v>
      </c>
      <c r="D250">
        <f>ROUND(('Base Stats'!D250+15)*'CP Multiplier'!$B$102,2)</f>
        <v>214.71</v>
      </c>
      <c r="E250">
        <f>ROUND(('Base Stats'!E250+15)*'CP Multiplier'!$B$102,2)</f>
        <v>218.93</v>
      </c>
      <c r="F250">
        <f>ROUND(('Base Stats'!F250+15)*'CP Multiplier'!$B$102,0)</f>
        <v>194</v>
      </c>
      <c r="G250">
        <f>_xlfn.FLOOR.MATH(($D250+15)*SQRT($E250+15)*SQRT($F250+15)*('CP Multiplier'!$B$102)^2/10)</f>
        <v>3629</v>
      </c>
    </row>
    <row r="251" spans="1:7" x14ac:dyDescent="0.25">
      <c r="A251" t="s">
        <v>247</v>
      </c>
      <c r="B251" t="str">
        <f>IFERROR(INDEX('[1]Pokemon Stats'!$D$2:$D$781,MATCH($A251,'[1]Pokemon Stats'!$B$2:$B$781,0),0),"")</f>
        <v>Psychic</v>
      </c>
      <c r="C251" t="str">
        <f>IFERROR(INDEX('[1]Pokemon Stats'!$E$2:$E$781,MATCH($A251,'[1]Pokemon Stats'!$B$2:$B$781,0),0),"")</f>
        <v>Grass</v>
      </c>
      <c r="D251">
        <f>ROUND(('Base Stats'!D251+15)*'CP Multiplier'!$B$102,2)</f>
        <v>190.19</v>
      </c>
      <c r="E251">
        <f>ROUND(('Base Stats'!E251+15)*'CP Multiplier'!$B$102,2)</f>
        <v>190.19</v>
      </c>
      <c r="F251">
        <f>ROUND(('Base Stats'!F251+15)*'CP Multiplier'!$B$102,0)</f>
        <v>203</v>
      </c>
      <c r="G251">
        <f>_xlfn.FLOOR.MATH(($D251+15)*SQRT($E251+15)*SQRT($F251+15)*('CP Multiplier'!$B$102)^2/10)</f>
        <v>3100</v>
      </c>
    </row>
    <row r="252" spans="1:7" x14ac:dyDescent="0.25">
      <c r="A252" t="s">
        <v>248</v>
      </c>
      <c r="B252" t="str">
        <f>IFERROR(INDEX('[1]Pokemon Stats'!$D$2:$D$781,MATCH($A252,'[1]Pokemon Stats'!$B$2:$B$781,0),0),"")</f>
        <v>Grass</v>
      </c>
      <c r="C252" t="str">
        <f>IFERROR(INDEX('[1]Pokemon Stats'!$E$2:$E$781,MATCH($A252,'[1]Pokemon Stats'!$B$2:$B$781,0),0),"")</f>
        <v>Grass</v>
      </c>
      <c r="D252">
        <f>ROUND(('Base Stats'!D252+15)*'CP Multiplier'!$B$102,2)</f>
        <v>117.5</v>
      </c>
      <c r="E252">
        <f>ROUND(('Base Stats'!E252+15)*'CP Multiplier'!$B$102,2)</f>
        <v>92.14</v>
      </c>
      <c r="F252">
        <f>ROUND(('Base Stats'!F252+15)*'CP Multiplier'!$B$102,0)</f>
        <v>114</v>
      </c>
      <c r="G252">
        <f>_xlfn.FLOOR.MATH(($D252+15)*SQRT($E252+15)*SQRT($F252+15)*('CP Multiplier'!$B$102)^2/10)</f>
        <v>1113</v>
      </c>
    </row>
    <row r="253" spans="1:7" x14ac:dyDescent="0.25">
      <c r="A253" t="s">
        <v>249</v>
      </c>
      <c r="B253" t="str">
        <f>IFERROR(INDEX('[1]Pokemon Stats'!$D$2:$D$781,MATCH($A253,'[1]Pokemon Stats'!$B$2:$B$781,0),0),"")</f>
        <v>Grass</v>
      </c>
      <c r="C253" t="str">
        <f>IFERROR(INDEX('[1]Pokemon Stats'!$E$2:$E$781,MATCH($A253,'[1]Pokemon Stats'!$B$2:$B$781,0),0),"")</f>
        <v>Grass</v>
      </c>
      <c r="D253">
        <f>ROUND(('Base Stats'!D253+15)*'CP Multiplier'!$B$102,2)</f>
        <v>158.07</v>
      </c>
      <c r="E253">
        <f>ROUND(('Base Stats'!E253+15)*'CP Multiplier'!$B$102,2)</f>
        <v>114.12</v>
      </c>
      <c r="F253">
        <f>ROUND(('Base Stats'!F253+15)*'CP Multiplier'!$B$102,0)</f>
        <v>128</v>
      </c>
      <c r="G253">
        <f>_xlfn.FLOOR.MATH(($D253+15)*SQRT($E253+15)*SQRT($F253+15)*('CP Multiplier'!$B$102)^2/10)</f>
        <v>1680</v>
      </c>
    </row>
    <row r="254" spans="1:7" x14ac:dyDescent="0.25">
      <c r="A254" t="s">
        <v>250</v>
      </c>
      <c r="B254" t="str">
        <f>IFERROR(INDEX('[1]Pokemon Stats'!$D$2:$D$781,MATCH($A254,'[1]Pokemon Stats'!$B$2:$B$781,0),0),"")</f>
        <v>Grass</v>
      </c>
      <c r="C254" t="str">
        <f>IFERROR(INDEX('[1]Pokemon Stats'!$E$2:$E$781,MATCH($A254,'[1]Pokemon Stats'!$B$2:$B$781,0),0),"")</f>
        <v>Grass</v>
      </c>
      <c r="D254">
        <f>ROUND(('Base Stats'!D254+15)*'CP Multiplier'!$B$102,2)</f>
        <v>201.18</v>
      </c>
      <c r="E254">
        <f>ROUND(('Base Stats'!E254+15)*'CP Multiplier'!$B$102,2)</f>
        <v>155.54</v>
      </c>
      <c r="F254">
        <f>ROUND(('Base Stats'!F254+15)*'CP Multiplier'!$B$102,0)</f>
        <v>158</v>
      </c>
      <c r="G254">
        <f>_xlfn.FLOOR.MATH(($D254+15)*SQRT($E254+15)*SQRT($F254+15)*('CP Multiplier'!$B$102)^2/10)</f>
        <v>2653</v>
      </c>
    </row>
    <row r="255" spans="1:7" x14ac:dyDescent="0.25">
      <c r="A255" t="s">
        <v>251</v>
      </c>
      <c r="B255" t="str">
        <f>IFERROR(INDEX('[1]Pokemon Stats'!$D$2:$D$781,MATCH($A255,'[1]Pokemon Stats'!$B$2:$B$781,0),0),"")</f>
        <v>Fire</v>
      </c>
      <c r="C255" t="str">
        <f>IFERROR(INDEX('[1]Pokemon Stats'!$E$2:$E$781,MATCH($A255,'[1]Pokemon Stats'!$B$2:$B$781,0),0),"")</f>
        <v>Grass</v>
      </c>
      <c r="D255">
        <f>ROUND(('Base Stats'!D255+15)*'CP Multiplier'!$B$102,2)</f>
        <v>122.57</v>
      </c>
      <c r="E255">
        <f>ROUND(('Base Stats'!E255+15)*'CP Multiplier'!$B$102,2)</f>
        <v>86.22</v>
      </c>
      <c r="F255">
        <f>ROUND(('Base Stats'!F255+15)*'CP Multiplier'!$B$102,0)</f>
        <v>121</v>
      </c>
      <c r="G255">
        <f>_xlfn.FLOOR.MATH(($D255+15)*SQRT($E255+15)*SQRT($F255+15)*('CP Multiplier'!$B$102)^2/10)</f>
        <v>1153</v>
      </c>
    </row>
    <row r="256" spans="1:7" x14ac:dyDescent="0.25">
      <c r="A256" t="s">
        <v>252</v>
      </c>
      <c r="B256" t="str">
        <f>IFERROR(INDEX('[1]Pokemon Stats'!$D$2:$D$781,MATCH($A256,'[1]Pokemon Stats'!$B$2:$B$781,0),0),"")</f>
        <v>Fire</v>
      </c>
      <c r="C256" t="str">
        <f>IFERROR(INDEX('[1]Pokemon Stats'!$E$2:$E$781,MATCH($A256,'[1]Pokemon Stats'!$B$2:$B$781,0),0),"")</f>
        <v>Fighting</v>
      </c>
      <c r="D256">
        <f>ROUND(('Base Stats'!D256+15)*'CP Multiplier'!$B$102,2)</f>
        <v>150.46</v>
      </c>
      <c r="E256">
        <f>ROUND(('Base Stats'!E256+15)*'CP Multiplier'!$B$102,2)</f>
        <v>109.89</v>
      </c>
      <c r="F256">
        <f>ROUND(('Base Stats'!F256+15)*'CP Multiplier'!$B$102,0)</f>
        <v>144</v>
      </c>
      <c r="G256">
        <f>_xlfn.FLOOR.MATH(($D256+15)*SQRT($E256+15)*SQRT($F256+15)*('CP Multiplier'!$B$102)^2/10)</f>
        <v>1666</v>
      </c>
    </row>
    <row r="257" spans="1:7" x14ac:dyDescent="0.25">
      <c r="A257" t="s">
        <v>253</v>
      </c>
      <c r="B257" t="str">
        <f>IFERROR(INDEX('[1]Pokemon Stats'!$D$2:$D$781,MATCH($A257,'[1]Pokemon Stats'!$B$2:$B$781,0),0),"")</f>
        <v>Fire</v>
      </c>
      <c r="C257" t="str">
        <f>IFERROR(INDEX('[1]Pokemon Stats'!$E$2:$E$781,MATCH($A257,'[1]Pokemon Stats'!$B$2:$B$781,0),0),"")</f>
        <v>Fighting</v>
      </c>
      <c r="D257">
        <f>ROUND(('Base Stats'!D257+15)*'CP Multiplier'!$B$102,2)</f>
        <v>215.55</v>
      </c>
      <c r="E257">
        <f>ROUND(('Base Stats'!E257+15)*'CP Multiplier'!$B$102,2)</f>
        <v>131.87</v>
      </c>
      <c r="F257">
        <f>ROUND(('Base Stats'!F257+15)*'CP Multiplier'!$B$102,0)</f>
        <v>173</v>
      </c>
      <c r="G257">
        <f>_xlfn.FLOOR.MATH(($D257+15)*SQRT($E257+15)*SQRT($F257+15)*('CP Multiplier'!$B$102)^2/10)</f>
        <v>2737</v>
      </c>
    </row>
    <row r="258" spans="1:7" x14ac:dyDescent="0.25">
      <c r="A258" t="s">
        <v>254</v>
      </c>
      <c r="B258" t="str">
        <f>IFERROR(INDEX('[1]Pokemon Stats'!$D$2:$D$781,MATCH($A258,'[1]Pokemon Stats'!$B$2:$B$781,0),0),"")</f>
        <v>Water</v>
      </c>
      <c r="C258" t="str">
        <f>IFERROR(INDEX('[1]Pokemon Stats'!$E$2:$E$781,MATCH($A258,'[1]Pokemon Stats'!$B$2:$B$781,0),0),"")</f>
        <v>Fighting</v>
      </c>
      <c r="D258">
        <f>ROUND(('Base Stats'!D258+15)*'CP Multiplier'!$B$102,2)</f>
        <v>119.19</v>
      </c>
      <c r="E258">
        <f>ROUND(('Base Stats'!E258+15)*'CP Multiplier'!$B$102,2)</f>
        <v>91.29</v>
      </c>
      <c r="F258">
        <f>ROUND(('Base Stats'!F258+15)*'CP Multiplier'!$B$102,0)</f>
        <v>128</v>
      </c>
      <c r="G258">
        <f>_xlfn.FLOOR.MATH(($D258+15)*SQRT($E258+15)*SQRT($F258+15)*('CP Multiplier'!$B$102)^2/10)</f>
        <v>1182</v>
      </c>
    </row>
    <row r="259" spans="1:7" x14ac:dyDescent="0.25">
      <c r="A259" t="s">
        <v>255</v>
      </c>
      <c r="B259" t="str">
        <f>IFERROR(INDEX('[1]Pokemon Stats'!$D$2:$D$781,MATCH($A259,'[1]Pokemon Stats'!$B$2:$B$781,0),0),"")</f>
        <v>Water</v>
      </c>
      <c r="C259" t="str">
        <f>IFERROR(INDEX('[1]Pokemon Stats'!$E$2:$E$781,MATCH($A259,'[1]Pokemon Stats'!$B$2:$B$781,0),0),"")</f>
        <v>Ground</v>
      </c>
      <c r="D259">
        <f>ROUND(('Base Stats'!D259+15)*'CP Multiplier'!$B$102,2)</f>
        <v>144.55000000000001</v>
      </c>
      <c r="E259">
        <f>ROUND(('Base Stats'!E259+15)*'CP Multiplier'!$B$102,2)</f>
        <v>125.1</v>
      </c>
      <c r="F259">
        <f>ROUND(('Base Stats'!F259+15)*'CP Multiplier'!$B$102,0)</f>
        <v>158</v>
      </c>
      <c r="G259">
        <f>_xlfn.FLOOR.MATH(($D259+15)*SQRT($E259+15)*SQRT($F259+15)*('CP Multiplier'!$B$102)^2/10)</f>
        <v>1774</v>
      </c>
    </row>
    <row r="260" spans="1:7" x14ac:dyDescent="0.25">
      <c r="A260" t="s">
        <v>256</v>
      </c>
      <c r="B260" t="str">
        <f>IFERROR(INDEX('[1]Pokemon Stats'!$D$2:$D$781,MATCH($A260,'[1]Pokemon Stats'!$B$2:$B$781,0),0),"")</f>
        <v>Water</v>
      </c>
      <c r="C260" t="str">
        <f>IFERROR(INDEX('[1]Pokemon Stats'!$E$2:$E$781,MATCH($A260,'[1]Pokemon Stats'!$B$2:$B$781,0),0),"")</f>
        <v>Ground</v>
      </c>
      <c r="D260">
        <f>ROUND(('Base Stats'!D260+15)*'CP Multiplier'!$B$102,2)</f>
        <v>188.5</v>
      </c>
      <c r="E260">
        <f>ROUND(('Base Stats'!E260+15)*'CP Multiplier'!$B$102,2)</f>
        <v>160.61000000000001</v>
      </c>
      <c r="F260">
        <f>ROUND(('Base Stats'!F260+15)*'CP Multiplier'!$B$102,0)</f>
        <v>203</v>
      </c>
      <c r="G260">
        <f>_xlfn.FLOOR.MATH(($D260+15)*SQRT($E260+15)*SQRT($F260+15)*('CP Multiplier'!$B$102)^2/10)</f>
        <v>2845</v>
      </c>
    </row>
    <row r="261" spans="1:7" x14ac:dyDescent="0.25">
      <c r="A261" t="s">
        <v>257</v>
      </c>
      <c r="B261" t="str">
        <f>IFERROR(INDEX('[1]Pokemon Stats'!$D$2:$D$781,MATCH($A261,'[1]Pokemon Stats'!$B$2:$B$781,0),0),"")</f>
        <v>Dark</v>
      </c>
      <c r="C261" t="str">
        <f>IFERROR(INDEX('[1]Pokemon Stats'!$E$2:$E$781,MATCH($A261,'[1]Pokemon Stats'!$B$2:$B$781,0),0),"")</f>
        <v>Ground</v>
      </c>
      <c r="D261">
        <f>ROUND(('Base Stats'!D261+15)*'CP Multiplier'!$B$102,2)</f>
        <v>93.83</v>
      </c>
      <c r="E261">
        <f>ROUND(('Base Stats'!E261+15)*'CP Multiplier'!$B$102,2)</f>
        <v>64.239999999999995</v>
      </c>
      <c r="F261">
        <f>ROUND(('Base Stats'!F261+15)*'CP Multiplier'!$B$102,0)</f>
        <v>107</v>
      </c>
      <c r="G261">
        <f>_xlfn.FLOOR.MATH(($D261+15)*SQRT($E261+15)*SQRT($F261+15)*('CP Multiplier'!$B$102)^2/10)</f>
        <v>764</v>
      </c>
    </row>
    <row r="262" spans="1:7" x14ac:dyDescent="0.25">
      <c r="A262" t="s">
        <v>258</v>
      </c>
      <c r="B262" t="str">
        <f>IFERROR(INDEX('[1]Pokemon Stats'!$D$2:$D$781,MATCH($A262,'[1]Pokemon Stats'!$B$2:$B$781,0),0),"")</f>
        <v>Dark</v>
      </c>
      <c r="C262" t="str">
        <f>IFERROR(INDEX('[1]Pokemon Stats'!$E$2:$E$781,MATCH($A262,'[1]Pokemon Stats'!$B$2:$B$781,0),0),"")</f>
        <v>Ground</v>
      </c>
      <c r="D262">
        <f>ROUND(('Base Stats'!D262+15)*'CP Multiplier'!$B$102,2)</f>
        <v>157.22999999999999</v>
      </c>
      <c r="E262">
        <f>ROUND(('Base Stats'!E262+15)*'CP Multiplier'!$B$102,2)</f>
        <v>124.26</v>
      </c>
      <c r="F262">
        <f>ROUND(('Base Stats'!F262+15)*'CP Multiplier'!$B$102,0)</f>
        <v>158</v>
      </c>
      <c r="G262">
        <f>_xlfn.FLOOR.MATH(($D262+15)*SQRT($E262+15)*SQRT($F262+15)*('CP Multiplier'!$B$102)^2/10)</f>
        <v>1910</v>
      </c>
    </row>
    <row r="263" spans="1:7" x14ac:dyDescent="0.25">
      <c r="A263" t="s">
        <v>259</v>
      </c>
      <c r="B263" t="str">
        <f>IFERROR(INDEX('[1]Pokemon Stats'!$D$2:$D$781,MATCH($A263,'[1]Pokemon Stats'!$B$2:$B$781,0),0),"")</f>
        <v>Normal</v>
      </c>
      <c r="C263" t="str">
        <f>IFERROR(INDEX('[1]Pokemon Stats'!$E$2:$E$781,MATCH($A263,'[1]Pokemon Stats'!$B$2:$B$781,0),0),"")</f>
        <v>Ground</v>
      </c>
      <c r="D263">
        <f>ROUND(('Base Stats'!D263+15)*'CP Multiplier'!$B$102,2)</f>
        <v>61.71</v>
      </c>
      <c r="E263">
        <f>ROUND(('Base Stats'!E263+15)*'CP Multiplier'!$B$102,2)</f>
        <v>80.3</v>
      </c>
      <c r="F263">
        <f>ROUND(('Base Stats'!F263+15)*'CP Multiplier'!$B$102,0)</f>
        <v>111</v>
      </c>
      <c r="G263">
        <f>_xlfn.FLOOR.MATH(($D263+15)*SQRT($E263+15)*SQRT($F263+15)*('CP Multiplier'!$B$102)^2/10)</f>
        <v>600</v>
      </c>
    </row>
    <row r="264" spans="1:7" x14ac:dyDescent="0.25">
      <c r="A264" t="s">
        <v>260</v>
      </c>
      <c r="B264" t="str">
        <f>IFERROR(INDEX('[1]Pokemon Stats'!$D$2:$D$781,MATCH($A264,'[1]Pokemon Stats'!$B$2:$B$781,0),0),"")</f>
        <v>Normal</v>
      </c>
      <c r="C264" t="str">
        <f>IFERROR(INDEX('[1]Pokemon Stats'!$E$2:$E$781,MATCH($A264,'[1]Pokemon Stats'!$B$2:$B$781,0),0),"")</f>
        <v>Normal</v>
      </c>
      <c r="D264">
        <f>ROUND(('Base Stats'!D264+15)*'CP Multiplier'!$B$102,2)</f>
        <v>132.71</v>
      </c>
      <c r="E264">
        <f>ROUND(('Base Stats'!E264+15)*'CP Multiplier'!$B$102,2)</f>
        <v>120.88</v>
      </c>
      <c r="F264">
        <f>ROUND(('Base Stats'!F264+15)*'CP Multiplier'!$B$102,0)</f>
        <v>170</v>
      </c>
      <c r="G264">
        <f>_xlfn.FLOOR.MATH(($D264+15)*SQRT($E264+15)*SQRT($F264+15)*('CP Multiplier'!$B$102)^2/10)</f>
        <v>1673</v>
      </c>
    </row>
    <row r="265" spans="1:7" x14ac:dyDescent="0.25">
      <c r="A265" t="s">
        <v>261</v>
      </c>
      <c r="B265" t="str">
        <f>IFERROR(INDEX('[1]Pokemon Stats'!$D$2:$D$781,MATCH($A265,'[1]Pokemon Stats'!$B$2:$B$781,0),0),"")</f>
        <v>Bug</v>
      </c>
      <c r="C265" t="str">
        <f>IFERROR(INDEX('[1]Pokemon Stats'!$E$2:$E$781,MATCH($A265,'[1]Pokemon Stats'!$B$2:$B$781,0),0),"")</f>
        <v>Normal</v>
      </c>
      <c r="D265">
        <f>ROUND(('Base Stats'!D265+15)*'CP Multiplier'!$B$102,2)</f>
        <v>76.08</v>
      </c>
      <c r="E265">
        <f>ROUND(('Base Stats'!E265+15)*'CP Multiplier'!$B$102,2)</f>
        <v>62.55</v>
      </c>
      <c r="F265">
        <f>ROUND(('Base Stats'!F265+15)*'CP Multiplier'!$B$102,0)</f>
        <v>121</v>
      </c>
      <c r="G265">
        <f>_xlfn.FLOOR.MATH(($D265+15)*SQRT($E265+15)*SQRT($F265+15)*('CP Multiplier'!$B$102)^2/10)</f>
        <v>668</v>
      </c>
    </row>
    <row r="266" spans="1:7" x14ac:dyDescent="0.25">
      <c r="A266" t="s">
        <v>262</v>
      </c>
      <c r="B266" t="str">
        <f>IFERROR(INDEX('[1]Pokemon Stats'!$D$2:$D$781,MATCH($A266,'[1]Pokemon Stats'!$B$2:$B$781,0),0),"")</f>
        <v>Bug</v>
      </c>
      <c r="C266" t="str">
        <f>IFERROR(INDEX('[1]Pokemon Stats'!$E$2:$E$781,MATCH($A266,'[1]Pokemon Stats'!$B$2:$B$781,0),0),"")</f>
        <v>Normal</v>
      </c>
      <c r="D266">
        <f>ROUND(('Base Stats'!D266+15)*'CP Multiplier'!$B$102,2)</f>
        <v>63.4</v>
      </c>
      <c r="E266">
        <f>ROUND(('Base Stats'!E266+15)*'CP Multiplier'!$B$102,2)</f>
        <v>77.77</v>
      </c>
      <c r="F266">
        <f>ROUND(('Base Stats'!F266+15)*'CP Multiplier'!$B$102,0)</f>
        <v>128</v>
      </c>
      <c r="G266">
        <f>_xlfn.FLOOR.MATH(($D266+15)*SQRT($E266+15)*SQRT($F266+15)*('CP Multiplier'!$B$102)^2/10)</f>
        <v>645</v>
      </c>
    </row>
    <row r="267" spans="1:7" x14ac:dyDescent="0.25">
      <c r="A267" t="s">
        <v>263</v>
      </c>
      <c r="B267" t="str">
        <f>IFERROR(INDEX('[1]Pokemon Stats'!$D$2:$D$781,MATCH($A267,'[1]Pokemon Stats'!$B$2:$B$781,0),0),"")</f>
        <v>Bug</v>
      </c>
      <c r="C267" t="str">
        <f>IFERROR(INDEX('[1]Pokemon Stats'!$E$2:$E$781,MATCH($A267,'[1]Pokemon Stats'!$B$2:$B$781,0),0),"")</f>
        <v>Flying</v>
      </c>
      <c r="D267">
        <f>ROUND(('Base Stats'!D267+15)*'CP Multiplier'!$B$102,2)</f>
        <v>172.44</v>
      </c>
      <c r="E267">
        <f>ROUND(('Base Stats'!E267+15)*'CP Multiplier'!$B$102,2)</f>
        <v>95.52</v>
      </c>
      <c r="F267">
        <f>ROUND(('Base Stats'!F267+15)*'CP Multiplier'!$B$102,0)</f>
        <v>144</v>
      </c>
      <c r="G267">
        <f>_xlfn.FLOOR.MATH(($D267+15)*SQRT($E267+15)*SQRT($F267+15)*('CP Multiplier'!$B$102)^2/10)</f>
        <v>1775</v>
      </c>
    </row>
    <row r="268" spans="1:7" x14ac:dyDescent="0.25">
      <c r="A268" t="s">
        <v>264</v>
      </c>
      <c r="B268" t="str">
        <f>IFERROR(INDEX('[1]Pokemon Stats'!$D$2:$D$781,MATCH($A268,'[1]Pokemon Stats'!$B$2:$B$781,0),0),"")</f>
        <v>Bug</v>
      </c>
      <c r="C268" t="str">
        <f>IFERROR(INDEX('[1]Pokemon Stats'!$E$2:$E$781,MATCH($A268,'[1]Pokemon Stats'!$B$2:$B$781,0),0),"")</f>
        <v>Flying</v>
      </c>
      <c r="D268">
        <f>ROUND(('Base Stats'!D268+15)*'CP Multiplier'!$B$102,2)</f>
        <v>63.4</v>
      </c>
      <c r="E268">
        <f>ROUND(('Base Stats'!E268+15)*'CP Multiplier'!$B$102,2)</f>
        <v>77.77</v>
      </c>
      <c r="F268">
        <f>ROUND(('Base Stats'!F268+15)*'CP Multiplier'!$B$102,0)</f>
        <v>128</v>
      </c>
      <c r="G268">
        <f>_xlfn.FLOOR.MATH(($D268+15)*SQRT($E268+15)*SQRT($F268+15)*('CP Multiplier'!$B$102)^2/10)</f>
        <v>645</v>
      </c>
    </row>
    <row r="269" spans="1:7" x14ac:dyDescent="0.25">
      <c r="A269" t="s">
        <v>265</v>
      </c>
      <c r="B269" t="str">
        <f>IFERROR(INDEX('[1]Pokemon Stats'!$D$2:$D$781,MATCH($A269,'[1]Pokemon Stats'!$B$2:$B$781,0),0),"")</f>
        <v>Bug</v>
      </c>
      <c r="C269" t="str">
        <f>IFERROR(INDEX('[1]Pokemon Stats'!$E$2:$E$781,MATCH($A269,'[1]Pokemon Stats'!$B$2:$B$781,0),0),"")</f>
        <v>Poison</v>
      </c>
      <c r="D269">
        <f>ROUND(('Base Stats'!D269+15)*'CP Multiplier'!$B$102,2)</f>
        <v>95.52</v>
      </c>
      <c r="E269">
        <f>ROUND(('Base Stats'!E269+15)*'CP Multiplier'!$B$102,2)</f>
        <v>149.62</v>
      </c>
      <c r="F269">
        <f>ROUND(('Base Stats'!F269+15)*'CP Multiplier'!$B$102,0)</f>
        <v>144</v>
      </c>
      <c r="G269">
        <f>_xlfn.FLOOR.MATH(($D269+15)*SQRT($E269+15)*SQRT($F269+15)*('CP Multiplier'!$B$102)^2/10)</f>
        <v>1277</v>
      </c>
    </row>
    <row r="270" spans="1:7" x14ac:dyDescent="0.25">
      <c r="A270" t="s">
        <v>266</v>
      </c>
      <c r="B270" t="str">
        <f>IFERROR(INDEX('[1]Pokemon Stats'!$D$2:$D$781,MATCH($A270,'[1]Pokemon Stats'!$B$2:$B$781,0),0),"")</f>
        <v>Water</v>
      </c>
      <c r="C270" t="str">
        <f>IFERROR(INDEX('[1]Pokemon Stats'!$E$2:$E$781,MATCH($A270,'[1]Pokemon Stats'!$B$2:$B$781,0),0),"")</f>
        <v>Grass</v>
      </c>
      <c r="D270">
        <f>ROUND(('Base Stats'!D270+15)*'CP Multiplier'!$B$102,2)</f>
        <v>72.7</v>
      </c>
      <c r="E270">
        <f>ROUND(('Base Stats'!E270+15)*'CP Multiplier'!$B$102,2)</f>
        <v>77.77</v>
      </c>
      <c r="F270">
        <f>ROUND(('Base Stats'!F270+15)*'CP Multiplier'!$B$102,0)</f>
        <v>114</v>
      </c>
      <c r="G270">
        <f>_xlfn.FLOOR.MATH(($D270+15)*SQRT($E270+15)*SQRT($F270+15)*('CP Multiplier'!$B$102)^2/10)</f>
        <v>685</v>
      </c>
    </row>
    <row r="271" spans="1:7" x14ac:dyDescent="0.25">
      <c r="A271" t="s">
        <v>267</v>
      </c>
      <c r="B271" t="str">
        <f>IFERROR(INDEX('[1]Pokemon Stats'!$D$2:$D$781,MATCH($A271,'[1]Pokemon Stats'!$B$2:$B$781,0),0),"")</f>
        <v>Water</v>
      </c>
      <c r="C271" t="str">
        <f>IFERROR(INDEX('[1]Pokemon Stats'!$E$2:$E$781,MATCH($A271,'[1]Pokemon Stats'!$B$2:$B$781,0),0),"")</f>
        <v>Grass</v>
      </c>
      <c r="D271">
        <f>ROUND(('Base Stats'!D271+15)*'CP Multiplier'!$B$102,2)</f>
        <v>107.35</v>
      </c>
      <c r="E271">
        <f>ROUND(('Base Stats'!E271+15)*'CP Multiplier'!$B$102,2)</f>
        <v>113.27</v>
      </c>
      <c r="F271">
        <f>ROUND(('Base Stats'!F271+15)*'CP Multiplier'!$B$102,0)</f>
        <v>144</v>
      </c>
      <c r="G271">
        <f>_xlfn.FLOOR.MATH(($D271+15)*SQRT($E271+15)*SQRT($F271+15)*('CP Multiplier'!$B$102)^2/10)</f>
        <v>1248</v>
      </c>
    </row>
    <row r="272" spans="1:7" x14ac:dyDescent="0.25">
      <c r="A272" t="s">
        <v>268</v>
      </c>
      <c r="B272" t="str">
        <f>IFERROR(INDEX('[1]Pokemon Stats'!$D$2:$D$781,MATCH($A272,'[1]Pokemon Stats'!$B$2:$B$781,0),0),"")</f>
        <v>Water</v>
      </c>
      <c r="C272" t="str">
        <f>IFERROR(INDEX('[1]Pokemon Stats'!$E$2:$E$781,MATCH($A272,'[1]Pokemon Stats'!$B$2:$B$781,0),0),"")</f>
        <v>Grass</v>
      </c>
      <c r="D272">
        <f>ROUND(('Base Stats'!D272+15)*'CP Multiplier'!$B$102,2)</f>
        <v>158.91999999999999</v>
      </c>
      <c r="E272">
        <f>ROUND(('Base Stats'!E272+15)*'CP Multiplier'!$B$102,2)</f>
        <v>161.44999999999999</v>
      </c>
      <c r="F272">
        <f>ROUND(('Base Stats'!F272+15)*'CP Multiplier'!$B$102,0)</f>
        <v>173</v>
      </c>
      <c r="G272">
        <f>_xlfn.FLOOR.MATH(($D272+15)*SQRT($E272+15)*SQRT($F272+15)*('CP Multiplier'!$B$102)^2/10)</f>
        <v>2263</v>
      </c>
    </row>
    <row r="273" spans="1:7" x14ac:dyDescent="0.25">
      <c r="A273" t="s">
        <v>269</v>
      </c>
      <c r="B273" t="str">
        <f>IFERROR(INDEX('[1]Pokemon Stats'!$D$2:$D$781,MATCH($A273,'[1]Pokemon Stats'!$B$2:$B$781,0),0),"")</f>
        <v>Grass</v>
      </c>
      <c r="C273" t="str">
        <f>IFERROR(INDEX('[1]Pokemon Stats'!$E$2:$E$781,MATCH($A273,'[1]Pokemon Stats'!$B$2:$B$781,0),0),"")</f>
        <v>Grass</v>
      </c>
      <c r="D273">
        <f>ROUND(('Base Stats'!D273+15)*'CP Multiplier'!$B$102,2)</f>
        <v>72.7</v>
      </c>
      <c r="E273">
        <f>ROUND(('Base Stats'!E273+15)*'CP Multiplier'!$B$102,2)</f>
        <v>77.77</v>
      </c>
      <c r="F273">
        <f>ROUND(('Base Stats'!F273+15)*'CP Multiplier'!$B$102,0)</f>
        <v>114</v>
      </c>
      <c r="G273">
        <f>_xlfn.FLOOR.MATH(($D273+15)*SQRT($E273+15)*SQRT($F273+15)*('CP Multiplier'!$B$102)^2/10)</f>
        <v>685</v>
      </c>
    </row>
    <row r="274" spans="1:7" x14ac:dyDescent="0.25">
      <c r="A274" t="s">
        <v>270</v>
      </c>
      <c r="B274" t="str">
        <f>IFERROR(INDEX('[1]Pokemon Stats'!$D$2:$D$781,MATCH($A274,'[1]Pokemon Stats'!$B$2:$B$781,0),0),"")</f>
        <v>Grass</v>
      </c>
      <c r="C274" t="str">
        <f>IFERROR(INDEX('[1]Pokemon Stats'!$E$2:$E$781,MATCH($A274,'[1]Pokemon Stats'!$B$2:$B$781,0),0),"")</f>
        <v>Dark</v>
      </c>
      <c r="D274">
        <f>ROUND(('Base Stats'!D274+15)*'CP Multiplier'!$B$102,2)</f>
        <v>125.95</v>
      </c>
      <c r="E274">
        <f>ROUND(('Base Stats'!E274+15)*'CP Multiplier'!$B$102,2)</f>
        <v>78.61</v>
      </c>
      <c r="F274">
        <f>ROUND(('Base Stats'!F274+15)*'CP Multiplier'!$B$102,0)</f>
        <v>158</v>
      </c>
      <c r="G274">
        <f>_xlfn.FLOOR.MATH(($D274+15)*SQRT($E274+15)*SQRT($F274+15)*('CP Multiplier'!$B$102)^2/10)</f>
        <v>1281</v>
      </c>
    </row>
    <row r="275" spans="1:7" x14ac:dyDescent="0.25">
      <c r="A275" t="s">
        <v>271</v>
      </c>
      <c r="B275" t="str">
        <f>IFERROR(INDEX('[1]Pokemon Stats'!$D$2:$D$781,MATCH($A275,'[1]Pokemon Stats'!$B$2:$B$781,0),0),"")</f>
        <v>Grass</v>
      </c>
      <c r="C275" t="str">
        <f>IFERROR(INDEX('[1]Pokemon Stats'!$E$2:$E$781,MATCH($A275,'[1]Pokemon Stats'!$B$2:$B$781,0),0),"")</f>
        <v>Dark</v>
      </c>
      <c r="D275">
        <f>ROUND(('Base Stats'!D275+15)*'CP Multiplier'!$B$102,2)</f>
        <v>181.74</v>
      </c>
      <c r="E275">
        <f>ROUND(('Base Stats'!E275+15)*'CP Multiplier'!$B$102,2)</f>
        <v>114.96</v>
      </c>
      <c r="F275">
        <f>ROUND(('Base Stats'!F275+15)*'CP Multiplier'!$B$102,0)</f>
        <v>188</v>
      </c>
      <c r="G275">
        <f>_xlfn.FLOOR.MATH(($D275+15)*SQRT($E275+15)*SQRT($F275+15)*('CP Multiplier'!$B$102)^2/10)</f>
        <v>2283</v>
      </c>
    </row>
    <row r="276" spans="1:7" x14ac:dyDescent="0.25">
      <c r="A276" t="s">
        <v>272</v>
      </c>
      <c r="B276" t="str">
        <f>IFERROR(INDEX('[1]Pokemon Stats'!$D$2:$D$781,MATCH($A276,'[1]Pokemon Stats'!$B$2:$B$781,0),0),"")</f>
        <v>Normal</v>
      </c>
      <c r="C276" t="str">
        <f>IFERROR(INDEX('[1]Pokemon Stats'!$E$2:$E$781,MATCH($A276,'[1]Pokemon Stats'!$B$2:$B$781,0),0),"")</f>
        <v>Flying</v>
      </c>
      <c r="D276">
        <f>ROUND(('Base Stats'!D276+15)*'CP Multiplier'!$B$102,2)</f>
        <v>102.28</v>
      </c>
      <c r="E276">
        <f>ROUND(('Base Stats'!E276+15)*'CP Multiplier'!$B$102,2)</f>
        <v>64.239999999999995</v>
      </c>
      <c r="F276">
        <f>ROUND(('Base Stats'!F276+15)*'CP Multiplier'!$B$102,0)</f>
        <v>114</v>
      </c>
      <c r="G276">
        <f>_xlfn.FLOOR.MATH(($D276+15)*SQRT($E276+15)*SQRT($F276+15)*('CP Multiplier'!$B$102)^2/10)</f>
        <v>847</v>
      </c>
    </row>
    <row r="277" spans="1:7" x14ac:dyDescent="0.25">
      <c r="A277" t="s">
        <v>273</v>
      </c>
      <c r="B277" t="str">
        <f>IFERROR(INDEX('[1]Pokemon Stats'!$D$2:$D$781,MATCH($A277,'[1]Pokemon Stats'!$B$2:$B$781,0),0),"")</f>
        <v>Normal</v>
      </c>
      <c r="C277" t="str">
        <f>IFERROR(INDEX('[1]Pokemon Stats'!$E$2:$E$781,MATCH($A277,'[1]Pokemon Stats'!$B$2:$B$781,0),0),"")</f>
        <v>Flying</v>
      </c>
      <c r="D277">
        <f>ROUND(('Base Stats'!D277+15)*'CP Multiplier'!$B$102,2)</f>
        <v>169.06</v>
      </c>
      <c r="E277">
        <f>ROUND(('Base Stats'!E277+15)*'CP Multiplier'!$B$102,2)</f>
        <v>117.5</v>
      </c>
      <c r="F277">
        <f>ROUND(('Base Stats'!F277+15)*'CP Multiplier'!$B$102,0)</f>
        <v>144</v>
      </c>
      <c r="G277">
        <f>_xlfn.FLOOR.MATH(($D277+15)*SQRT($E277+15)*SQRT($F277+15)*('CP Multiplier'!$B$102)^2/10)</f>
        <v>1908</v>
      </c>
    </row>
    <row r="278" spans="1:7" x14ac:dyDescent="0.25">
      <c r="A278" t="s">
        <v>274</v>
      </c>
      <c r="B278" t="str">
        <f>IFERROR(INDEX('[1]Pokemon Stats'!$D$2:$D$781,MATCH($A278,'[1]Pokemon Stats'!$B$2:$B$781,0),0),"")</f>
        <v>Water</v>
      </c>
      <c r="C278" t="str">
        <f>IFERROR(INDEX('[1]Pokemon Stats'!$E$2:$E$781,MATCH($A278,'[1]Pokemon Stats'!$B$2:$B$781,0),0),"")</f>
        <v>Flying</v>
      </c>
      <c r="D278">
        <f>ROUND(('Base Stats'!D278+15)*'CP Multiplier'!$B$102,2)</f>
        <v>102.28</v>
      </c>
      <c r="E278">
        <f>ROUND(('Base Stats'!E278+15)*'CP Multiplier'!$B$102,2)</f>
        <v>64.239999999999995</v>
      </c>
      <c r="F278">
        <f>ROUND(('Base Stats'!F278+15)*'CP Multiplier'!$B$102,0)</f>
        <v>114</v>
      </c>
      <c r="G278">
        <f>_xlfn.FLOOR.MATH(($D278+15)*SQRT($E278+15)*SQRT($F278+15)*('CP Multiplier'!$B$102)^2/10)</f>
        <v>847</v>
      </c>
    </row>
    <row r="279" spans="1:7" x14ac:dyDescent="0.25">
      <c r="A279" t="s">
        <v>275</v>
      </c>
      <c r="B279" t="str">
        <f>IFERROR(INDEX('[1]Pokemon Stats'!$D$2:$D$781,MATCH($A279,'[1]Pokemon Stats'!$B$2:$B$781,0),0),"")</f>
        <v>Water</v>
      </c>
      <c r="C279" t="str">
        <f>IFERROR(INDEX('[1]Pokemon Stats'!$E$2:$E$781,MATCH($A279,'[1]Pokemon Stats'!$B$2:$B$781,0),0),"")</f>
        <v>Flying</v>
      </c>
      <c r="D279">
        <f>ROUND(('Base Stats'!D279+15)*'CP Multiplier'!$B$102,2)</f>
        <v>160.61000000000001</v>
      </c>
      <c r="E279">
        <f>ROUND(('Base Stats'!E279+15)*'CP Multiplier'!$B$102,2)</f>
        <v>159.76</v>
      </c>
      <c r="F279">
        <f>ROUND(('Base Stats'!F279+15)*'CP Multiplier'!$B$102,0)</f>
        <v>144</v>
      </c>
      <c r="G279">
        <f>_xlfn.FLOOR.MATH(($D279+15)*SQRT($E279+15)*SQRT($F279+15)*('CP Multiplier'!$B$102)^2/10)</f>
        <v>2091</v>
      </c>
    </row>
    <row r="280" spans="1:7" x14ac:dyDescent="0.25">
      <c r="A280" t="s">
        <v>276</v>
      </c>
      <c r="B280" t="str">
        <f>IFERROR(INDEX('[1]Pokemon Stats'!$D$2:$D$781,MATCH($A280,'[1]Pokemon Stats'!$B$2:$B$781,0),0),"")</f>
        <v>Psychic</v>
      </c>
      <c r="C280" t="str">
        <f>IFERROR(INDEX('[1]Pokemon Stats'!$E$2:$E$781,MATCH($A280,'[1]Pokemon Stats'!$B$2:$B$781,0),0),"")</f>
        <v>Fairy</v>
      </c>
      <c r="D280">
        <f>ROUND(('Base Stats'!D280+15)*'CP Multiplier'!$B$102,2)</f>
        <v>79.459999999999994</v>
      </c>
      <c r="E280">
        <f>ROUND(('Base Stats'!E280+15)*'CP Multiplier'!$B$102,2)</f>
        <v>62.55</v>
      </c>
      <c r="F280">
        <f>ROUND(('Base Stats'!F280+15)*'CP Multiplier'!$B$102,0)</f>
        <v>96</v>
      </c>
      <c r="G280">
        <f>_xlfn.FLOOR.MATH(($D280+15)*SQRT($E280+15)*SQRT($F280+15)*('CP Multiplier'!$B$102)^2/10)</f>
        <v>626</v>
      </c>
    </row>
    <row r="281" spans="1:7" x14ac:dyDescent="0.25">
      <c r="A281" t="s">
        <v>277</v>
      </c>
      <c r="B281" t="str">
        <f>IFERROR(INDEX('[1]Pokemon Stats'!$D$2:$D$781,MATCH($A281,'[1]Pokemon Stats'!$B$2:$B$781,0),0),"")</f>
        <v>Psychic</v>
      </c>
      <c r="C281" t="str">
        <f>IFERROR(INDEX('[1]Pokemon Stats'!$E$2:$E$781,MATCH($A281,'[1]Pokemon Stats'!$B$2:$B$781,0),0),"")</f>
        <v>Fairy</v>
      </c>
      <c r="D281">
        <f>ROUND(('Base Stats'!D281+15)*'CP Multiplier'!$B$102,2)</f>
        <v>111.58</v>
      </c>
      <c r="E281">
        <f>ROUND(('Base Stats'!E281+15)*'CP Multiplier'!$B$102,2)</f>
        <v>88.76</v>
      </c>
      <c r="F281">
        <f>ROUND(('Base Stats'!F281+15)*'CP Multiplier'!$B$102,0)</f>
        <v>111</v>
      </c>
      <c r="G281">
        <f>_xlfn.FLOOR.MATH(($D281+15)*SQRT($E281+15)*SQRT($F281+15)*('CP Multiplier'!$B$102)^2/10)</f>
        <v>1034</v>
      </c>
    </row>
    <row r="282" spans="1:7" x14ac:dyDescent="0.25">
      <c r="A282" t="s">
        <v>278</v>
      </c>
      <c r="B282" t="str">
        <f>IFERROR(INDEX('[1]Pokemon Stats'!$D$2:$D$781,MATCH($A282,'[1]Pokemon Stats'!$B$2:$B$781,0),0),"")</f>
        <v>Psychic</v>
      </c>
      <c r="C282" t="str">
        <f>IFERROR(INDEX('[1]Pokemon Stats'!$E$2:$E$781,MATCH($A282,'[1]Pokemon Stats'!$B$2:$B$781,0),0),"")</f>
        <v>Fairy</v>
      </c>
      <c r="D282">
        <f>ROUND(('Base Stats'!D282+15)*'CP Multiplier'!$B$102,2)</f>
        <v>213.02</v>
      </c>
      <c r="E282">
        <f>ROUND(('Base Stats'!E282+15)*'CP Multiplier'!$B$102,2)</f>
        <v>177.51</v>
      </c>
      <c r="F282">
        <f>ROUND(('Base Stats'!F282+15)*'CP Multiplier'!$B$102,0)</f>
        <v>156</v>
      </c>
      <c r="G282">
        <f>_xlfn.FLOOR.MATH(($D282+15)*SQRT($E282+15)*SQRT($F282+15)*('CP Multiplier'!$B$102)^2/10)</f>
        <v>2956</v>
      </c>
    </row>
    <row r="283" spans="1:7" x14ac:dyDescent="0.25">
      <c r="A283" t="s">
        <v>279</v>
      </c>
      <c r="B283" t="str">
        <f>IFERROR(INDEX('[1]Pokemon Stats'!$D$2:$D$781,MATCH($A283,'[1]Pokemon Stats'!$B$2:$B$781,0),0),"")</f>
        <v>Bug</v>
      </c>
      <c r="C283" t="str">
        <f>IFERROR(INDEX('[1]Pokemon Stats'!$E$2:$E$781,MATCH($A283,'[1]Pokemon Stats'!$B$2:$B$781,0),0),"")</f>
        <v>Water</v>
      </c>
      <c r="D283">
        <f>ROUND(('Base Stats'!D283+15)*'CP Multiplier'!$B$102,2)</f>
        <v>91.29</v>
      </c>
      <c r="E283">
        <f>ROUND(('Base Stats'!E283+15)*'CP Multiplier'!$B$102,2)</f>
        <v>86.22</v>
      </c>
      <c r="F283">
        <f>ROUND(('Base Stats'!F283+15)*'CP Multiplier'!$B$102,0)</f>
        <v>114</v>
      </c>
      <c r="G283">
        <f>_xlfn.FLOOR.MATH(($D283+15)*SQRT($E283+15)*SQRT($F283+15)*('CP Multiplier'!$B$102)^2/10)</f>
        <v>867</v>
      </c>
    </row>
    <row r="284" spans="1:7" x14ac:dyDescent="0.25">
      <c r="A284" t="s">
        <v>280</v>
      </c>
      <c r="B284" t="str">
        <f>IFERROR(INDEX('[1]Pokemon Stats'!$D$2:$D$781,MATCH($A284,'[1]Pokemon Stats'!$B$2:$B$781,0),0),"")</f>
        <v>Bug</v>
      </c>
      <c r="C284" t="str">
        <f>IFERROR(INDEX('[1]Pokemon Stats'!$E$2:$E$781,MATCH($A284,'[1]Pokemon Stats'!$B$2:$B$781,0),0),"")</f>
        <v>Flying</v>
      </c>
      <c r="D284">
        <f>ROUND(('Base Stats'!D284+15)*'CP Multiplier'!$B$102,2)</f>
        <v>174.98</v>
      </c>
      <c r="E284">
        <f>ROUND(('Base Stats'!E284+15)*'CP Multiplier'!$B$102,2)</f>
        <v>139.47</v>
      </c>
      <c r="F284">
        <f>ROUND(('Base Stats'!F284+15)*'CP Multiplier'!$B$102,0)</f>
        <v>158</v>
      </c>
      <c r="G284">
        <f>_xlfn.FLOOR.MATH(($D284+15)*SQRT($E284+15)*SQRT($F284+15)*('CP Multiplier'!$B$102)^2/10)</f>
        <v>2219</v>
      </c>
    </row>
    <row r="285" spans="1:7" x14ac:dyDescent="0.25">
      <c r="A285" t="s">
        <v>281</v>
      </c>
      <c r="B285" t="str">
        <f>IFERROR(INDEX('[1]Pokemon Stats'!$D$2:$D$781,MATCH($A285,'[1]Pokemon Stats'!$B$2:$B$781,0),0),"")</f>
        <v>Grass</v>
      </c>
      <c r="C285" t="str">
        <f>IFERROR(INDEX('[1]Pokemon Stats'!$E$2:$E$781,MATCH($A285,'[1]Pokemon Stats'!$B$2:$B$781,0),0),"")</f>
        <v>Flying</v>
      </c>
      <c r="D285">
        <f>ROUND(('Base Stats'!D285+15)*'CP Multiplier'!$B$102,2)</f>
        <v>75.23</v>
      </c>
      <c r="E285">
        <f>ROUND(('Base Stats'!E285+15)*'CP Multiplier'!$B$102,2)</f>
        <v>105.66</v>
      </c>
      <c r="F285">
        <f>ROUND(('Base Stats'!F285+15)*'CP Multiplier'!$B$102,0)</f>
        <v>144</v>
      </c>
      <c r="G285">
        <f>_xlfn.FLOOR.MATH(($D285+15)*SQRT($E285+15)*SQRT($F285+15)*('CP Multiplier'!$B$102)^2/10)</f>
        <v>893</v>
      </c>
    </row>
    <row r="286" spans="1:7" x14ac:dyDescent="0.25">
      <c r="A286" t="s">
        <v>282</v>
      </c>
      <c r="B286" t="str">
        <f>IFERROR(INDEX('[1]Pokemon Stats'!$D$2:$D$781,MATCH($A286,'[1]Pokemon Stats'!$B$2:$B$781,0),0),"")</f>
        <v>Grass</v>
      </c>
      <c r="C286" t="str">
        <f>IFERROR(INDEX('[1]Pokemon Stats'!$E$2:$E$781,MATCH($A286,'[1]Pokemon Stats'!$B$2:$B$781,0),0),"")</f>
        <v>Fighting</v>
      </c>
      <c r="D286">
        <f>ROUND(('Base Stats'!D286+15)*'CP Multiplier'!$B$102,2)</f>
        <v>216.4</v>
      </c>
      <c r="E286">
        <f>ROUND(('Base Stats'!E286+15)*'CP Multiplier'!$B$102,2)</f>
        <v>134.4</v>
      </c>
      <c r="F286">
        <f>ROUND(('Base Stats'!F286+15)*'CP Multiplier'!$B$102,0)</f>
        <v>144</v>
      </c>
      <c r="G286">
        <f>_xlfn.FLOOR.MATH(($D286+15)*SQRT($E286+15)*SQRT($F286+15)*('CP Multiplier'!$B$102)^2/10)</f>
        <v>2548</v>
      </c>
    </row>
    <row r="287" spans="1:7" x14ac:dyDescent="0.25">
      <c r="A287" t="s">
        <v>283</v>
      </c>
      <c r="B287" t="str">
        <f>IFERROR(INDEX('[1]Pokemon Stats'!$D$2:$D$781,MATCH($A287,'[1]Pokemon Stats'!$B$2:$B$781,0),0),"")</f>
        <v>Normal</v>
      </c>
      <c r="C287" t="str">
        <f>IFERROR(INDEX('[1]Pokemon Stats'!$E$2:$E$781,MATCH($A287,'[1]Pokemon Stats'!$B$2:$B$781,0),0),"")</f>
        <v>Fighting</v>
      </c>
      <c r="D287">
        <f>ROUND(('Base Stats'!D287+15)*'CP Multiplier'!$B$102,2)</f>
        <v>100.59</v>
      </c>
      <c r="E287">
        <f>ROUND(('Base Stats'!E287+15)*'CP Multiplier'!$B$102,2)</f>
        <v>90.45</v>
      </c>
      <c r="F287">
        <f>ROUND(('Base Stats'!F287+15)*'CP Multiplier'!$B$102,0)</f>
        <v>144</v>
      </c>
      <c r="G287">
        <f>_xlfn.FLOOR.MATH(($D287+15)*SQRT($E287+15)*SQRT($F287+15)*('CP Multiplier'!$B$102)^2/10)</f>
        <v>1069</v>
      </c>
    </row>
    <row r="288" spans="1:7" x14ac:dyDescent="0.25">
      <c r="A288" t="s">
        <v>284</v>
      </c>
      <c r="B288" t="str">
        <f>IFERROR(INDEX('[1]Pokemon Stats'!$D$2:$D$781,MATCH($A288,'[1]Pokemon Stats'!$B$2:$B$781,0),0),"")</f>
        <v>Normal</v>
      </c>
      <c r="C288" t="str">
        <f>IFERROR(INDEX('[1]Pokemon Stats'!$E$2:$E$781,MATCH($A288,'[1]Pokemon Stats'!$B$2:$B$781,0),0),"")</f>
        <v>Fighting</v>
      </c>
      <c r="D288">
        <f>ROUND(('Base Stats'!D288+15)*'CP Multiplier'!$B$102,2)</f>
        <v>147.08000000000001</v>
      </c>
      <c r="E288">
        <f>ROUND(('Base Stats'!E288+15)*'CP Multiplier'!$B$102,2)</f>
        <v>135.25</v>
      </c>
      <c r="F288">
        <f>ROUND(('Base Stats'!F288+15)*'CP Multiplier'!$B$102,0)</f>
        <v>173</v>
      </c>
      <c r="G288">
        <f>_xlfn.FLOOR.MATH(($D288+15)*SQRT($E288+15)*SQRT($F288+15)*('CP Multiplier'!$B$102)^2/10)</f>
        <v>1946</v>
      </c>
    </row>
    <row r="289" spans="1:7" x14ac:dyDescent="0.25">
      <c r="A289" t="s">
        <v>285</v>
      </c>
      <c r="B289" t="str">
        <f>IFERROR(INDEX('[1]Pokemon Stats'!$D$2:$D$781,MATCH($A289,'[1]Pokemon Stats'!$B$2:$B$781,0),0),"")</f>
        <v>Normal</v>
      </c>
      <c r="C289" t="str">
        <f>IFERROR(INDEX('[1]Pokemon Stats'!$E$2:$E$781,MATCH($A289,'[1]Pokemon Stats'!$B$2:$B$781,0),0),"")</f>
        <v>Fighting</v>
      </c>
      <c r="D289">
        <f>ROUND(('Base Stats'!D289+15)*'CP Multiplier'!$B$102,2)</f>
        <v>257.82</v>
      </c>
      <c r="E289">
        <f>ROUND(('Base Stats'!E289+15)*'CP Multiplier'!$B$102,2)</f>
        <v>153</v>
      </c>
      <c r="F289">
        <f>ROUND(('Base Stats'!F289+15)*'CP Multiplier'!$B$102,0)</f>
        <v>253</v>
      </c>
      <c r="G289">
        <f>_xlfn.FLOOR.MATH(($D289+15)*SQRT($E289+15)*SQRT($F289+15)*('CP Multiplier'!$B$102)^2/10)</f>
        <v>4136</v>
      </c>
    </row>
    <row r="290" spans="1:7" x14ac:dyDescent="0.25">
      <c r="A290" t="s">
        <v>286</v>
      </c>
      <c r="B290" t="str">
        <f>IFERROR(INDEX('[1]Pokemon Stats'!$D$2:$D$781,MATCH($A290,'[1]Pokemon Stats'!$B$2:$B$781,0),0),"")</f>
        <v>Normal</v>
      </c>
      <c r="C290" t="str">
        <f>IFERROR(INDEX('[1]Pokemon Stats'!$E$2:$E$781,MATCH($A290,'[1]Pokemon Stats'!$B$2:$B$781,0),0),"")</f>
        <v>Ghost</v>
      </c>
      <c r="D290">
        <f>ROUND(('Base Stats'!D290+15)*'CP Multiplier'!$B$102,2)</f>
        <v>90.45</v>
      </c>
      <c r="E290">
        <f>ROUND(('Base Stats'!E290+15)*'CP Multiplier'!$B$102,2)</f>
        <v>48.18</v>
      </c>
      <c r="F290">
        <f>ROUND(('Base Stats'!F290+15)*'CP Multiplier'!$B$102,0)</f>
        <v>150</v>
      </c>
      <c r="G290">
        <f>_xlfn.FLOOR.MATH(($D290+15)*SQRT($E290+15)*SQRT($F290+15)*('CP Multiplier'!$B$102)^2/10)</f>
        <v>769</v>
      </c>
    </row>
    <row r="291" spans="1:7" x14ac:dyDescent="0.25">
      <c r="A291" t="s">
        <v>287</v>
      </c>
      <c r="B291" t="str">
        <f>IFERROR(INDEX('[1]Pokemon Stats'!$D$2:$D$781,MATCH($A291,'[1]Pokemon Stats'!$B$2:$B$781,0),0),"")</f>
        <v>Normal</v>
      </c>
      <c r="C291" t="str">
        <f>IFERROR(INDEX('[1]Pokemon Stats'!$E$2:$E$781,MATCH($A291,'[1]Pokemon Stats'!$B$2:$B$781,0),0),"")</f>
        <v>Ghost</v>
      </c>
      <c r="D291">
        <f>ROUND(('Base Stats'!D291+15)*'CP Multiplier'!$B$102,2)</f>
        <v>125.95</v>
      </c>
      <c r="E291">
        <f>ROUND(('Base Stats'!E291+15)*'CP Multiplier'!$B$102,2)</f>
        <v>81.150000000000006</v>
      </c>
      <c r="F291">
        <f>ROUND(('Base Stats'!F291+15)*'CP Multiplier'!$B$102,0)</f>
        <v>179</v>
      </c>
      <c r="G291">
        <f>_xlfn.FLOOR.MATH(($D291+15)*SQRT($E291+15)*SQRT($F291+15)*('CP Multiplier'!$B$102)^2/10)</f>
        <v>1375</v>
      </c>
    </row>
    <row r="292" spans="1:7" x14ac:dyDescent="0.25">
      <c r="A292" t="s">
        <v>288</v>
      </c>
      <c r="B292" t="str">
        <f>IFERROR(INDEX('[1]Pokemon Stats'!$D$2:$D$781,MATCH($A292,'[1]Pokemon Stats'!$B$2:$B$781,0),0),"")</f>
        <v>Normal</v>
      </c>
      <c r="C292" t="str">
        <f>IFERROR(INDEX('[1]Pokemon Stats'!$E$2:$E$781,MATCH($A292,'[1]Pokemon Stats'!$B$2:$B$781,0),0),"")</f>
        <v>Ghost</v>
      </c>
      <c r="D292">
        <f>ROUND(('Base Stats'!D292+15)*'CP Multiplier'!$B$102,2)</f>
        <v>163.99</v>
      </c>
      <c r="E292">
        <f>ROUND(('Base Stats'!E292+15)*'CP Multiplier'!$B$102,2)</f>
        <v>128.49</v>
      </c>
      <c r="F292">
        <f>ROUND(('Base Stats'!F292+15)*'CP Multiplier'!$B$102,0)</f>
        <v>209</v>
      </c>
      <c r="G292">
        <f>_xlfn.FLOOR.MATH(($D292+15)*SQRT($E292+15)*SQRT($F292+15)*('CP Multiplier'!$B$102)^2/10)</f>
        <v>2292</v>
      </c>
    </row>
    <row r="293" spans="1:7" x14ac:dyDescent="0.25">
      <c r="A293" t="s">
        <v>289</v>
      </c>
      <c r="B293" t="str">
        <f>IFERROR(INDEX('[1]Pokemon Stats'!$D$2:$D$781,MATCH($A293,'[1]Pokemon Stats'!$B$2:$B$781,0),0),"")</f>
        <v>Fighting</v>
      </c>
      <c r="C293" t="str">
        <f>IFERROR(INDEX('[1]Pokemon Stats'!$E$2:$E$781,MATCH($A293,'[1]Pokemon Stats'!$B$2:$B$781,0),0),"")</f>
        <v>Ghost</v>
      </c>
      <c r="D293">
        <f>ROUND(('Base Stats'!D293+15)*'CP Multiplier'!$B$102,2)</f>
        <v>96.36</v>
      </c>
      <c r="E293">
        <f>ROUND(('Base Stats'!E293+15)*'CP Multiplier'!$B$102,2)</f>
        <v>58.33</v>
      </c>
      <c r="F293">
        <f>ROUND(('Base Stats'!F293+15)*'CP Multiplier'!$B$102,0)</f>
        <v>161</v>
      </c>
      <c r="G293">
        <f>_xlfn.FLOOR.MATH(($D293+15)*SQRT($E293+15)*SQRT($F293+15)*('CP Multiplier'!$B$102)^2/10)</f>
        <v>903</v>
      </c>
    </row>
    <row r="294" spans="1:7" x14ac:dyDescent="0.25">
      <c r="A294" t="s">
        <v>290</v>
      </c>
      <c r="B294" t="str">
        <f>IFERROR(INDEX('[1]Pokemon Stats'!$D$2:$D$781,MATCH($A294,'[1]Pokemon Stats'!$B$2:$B$781,0),0),"")</f>
        <v>Fighting</v>
      </c>
      <c r="C294" t="str">
        <f>IFERROR(INDEX('[1]Pokemon Stats'!$E$2:$E$781,MATCH($A294,'[1]Pokemon Stats'!$B$2:$B$781,0),0),"")</f>
        <v>Ghost</v>
      </c>
      <c r="D294">
        <f>ROUND(('Base Stats'!D294+15)*'CP Multiplier'!$B$102,2)</f>
        <v>189.35</v>
      </c>
      <c r="E294">
        <f>ROUND(('Base Stats'!E294+15)*'CP Multiplier'!$B$102,2)</f>
        <v>109.04</v>
      </c>
      <c r="F294">
        <f>ROUND(('Base Stats'!F294+15)*'CP Multiplier'!$B$102,0)</f>
        <v>268</v>
      </c>
      <c r="G294">
        <f>_xlfn.FLOOR.MATH(($D294+15)*SQRT($E294+15)*SQRT($F294+15)*('CP Multiplier'!$B$102)^2/10)</f>
        <v>2735</v>
      </c>
    </row>
    <row r="295" spans="1:7" x14ac:dyDescent="0.25">
      <c r="A295" t="s">
        <v>291</v>
      </c>
      <c r="B295" t="str">
        <f>IFERROR(INDEX('[1]Pokemon Stats'!$D$2:$D$781,MATCH($A295,'[1]Pokemon Stats'!$B$2:$B$781,0),0),"")</f>
        <v>Normal</v>
      </c>
      <c r="C295" t="str">
        <f>IFERROR(INDEX('[1]Pokemon Stats'!$E$2:$E$781,MATCH($A295,'[1]Pokemon Stats'!$B$2:$B$781,0),0),"")</f>
        <v>Fairy</v>
      </c>
      <c r="D295">
        <f>ROUND(('Base Stats'!D295+15)*'CP Multiplier'!$B$102,2)</f>
        <v>43.11</v>
      </c>
      <c r="E295">
        <f>ROUND(('Base Stats'!E295+15)*'CP Multiplier'!$B$102,2)</f>
        <v>72.7</v>
      </c>
      <c r="F295">
        <f>ROUND(('Base Stats'!F295+15)*'CP Multiplier'!$B$102,0)</f>
        <v>128</v>
      </c>
      <c r="G295">
        <f>_xlfn.FLOOR.MATH(($D295+15)*SQRT($E295+15)*SQRT($F295+15)*('CP Multiplier'!$B$102)^2/10)</f>
        <v>464</v>
      </c>
    </row>
    <row r="296" spans="1:7" x14ac:dyDescent="0.25">
      <c r="A296" t="s">
        <v>292</v>
      </c>
      <c r="B296" t="str">
        <f>IFERROR(INDEX('[1]Pokemon Stats'!$D$2:$D$781,MATCH($A296,'[1]Pokemon Stats'!$B$2:$B$781,0),0),"")</f>
        <v>Rock</v>
      </c>
      <c r="C296" t="str">
        <f>IFERROR(INDEX('[1]Pokemon Stats'!$E$2:$E$781,MATCH($A296,'[1]Pokemon Stats'!$B$2:$B$781,0),0),"")</f>
        <v>Fairy</v>
      </c>
      <c r="D296">
        <f>ROUND(('Base Stats'!D296+15)*'CP Multiplier'!$B$102,2)</f>
        <v>81.99</v>
      </c>
      <c r="E296">
        <f>ROUND(('Base Stats'!E296+15)*'CP Multiplier'!$B$102,2)</f>
        <v>194.42</v>
      </c>
      <c r="F296">
        <f>ROUND(('Base Stats'!F296+15)*'CP Multiplier'!$B$102,0)</f>
        <v>99</v>
      </c>
      <c r="G296">
        <f>_xlfn.FLOOR.MATH(($D296+15)*SQRT($E296+15)*SQRT($F296+15)*('CP Multiplier'!$B$102)^2/10)</f>
        <v>1070</v>
      </c>
    </row>
    <row r="297" spans="1:7" x14ac:dyDescent="0.25">
      <c r="A297" t="s">
        <v>293</v>
      </c>
      <c r="B297" t="str">
        <f>IFERROR(INDEX('[1]Pokemon Stats'!$D$2:$D$781,MATCH($A297,'[1]Pokemon Stats'!$B$2:$B$781,0),0),"")</f>
        <v>Normal</v>
      </c>
      <c r="C297" t="str">
        <f>IFERROR(INDEX('[1]Pokemon Stats'!$E$2:$E$781,MATCH($A297,'[1]Pokemon Stats'!$B$2:$B$781,0),0),"")</f>
        <v>Fairy</v>
      </c>
      <c r="D297">
        <f>ROUND(('Base Stats'!D297+15)*'CP Multiplier'!$B$102,2)</f>
        <v>83.68</v>
      </c>
      <c r="E297">
        <f>ROUND(('Base Stats'!E297+15)*'CP Multiplier'!$B$102,2)</f>
        <v>79.459999999999994</v>
      </c>
      <c r="F297">
        <f>ROUND(('Base Stats'!F297+15)*'CP Multiplier'!$B$102,0)</f>
        <v>128</v>
      </c>
      <c r="G297">
        <f>_xlfn.FLOOR.MATH(($D297+15)*SQRT($E297+15)*SQRT($F297+15)*('CP Multiplier'!$B$102)^2/10)</f>
        <v>819</v>
      </c>
    </row>
    <row r="298" spans="1:7" x14ac:dyDescent="0.25">
      <c r="A298" t="s">
        <v>294</v>
      </c>
      <c r="B298" t="str">
        <f>IFERROR(INDEX('[1]Pokemon Stats'!$D$2:$D$781,MATCH($A298,'[1]Pokemon Stats'!$B$2:$B$781,0),0),"")</f>
        <v>Normal</v>
      </c>
      <c r="C298" t="str">
        <f>IFERROR(INDEX('[1]Pokemon Stats'!$E$2:$E$781,MATCH($A298,'[1]Pokemon Stats'!$B$2:$B$781,0),0),"")</f>
        <v>Fairy</v>
      </c>
      <c r="D298">
        <f>ROUND(('Base Stats'!D298+15)*'CP Multiplier'!$B$102,2)</f>
        <v>124.26</v>
      </c>
      <c r="E298">
        <f>ROUND(('Base Stats'!E298+15)*'CP Multiplier'!$B$102,2)</f>
        <v>120.03</v>
      </c>
      <c r="F298">
        <f>ROUND(('Base Stats'!F298+15)*'CP Multiplier'!$B$102,0)</f>
        <v>158</v>
      </c>
      <c r="G298">
        <f>_xlfn.FLOOR.MATH(($D298+15)*SQRT($E298+15)*SQRT($F298+15)*('CP Multiplier'!$B$102)^2/10)</f>
        <v>1520</v>
      </c>
    </row>
    <row r="299" spans="1:7" x14ac:dyDescent="0.25">
      <c r="A299" t="s">
        <v>295</v>
      </c>
      <c r="B299" t="str">
        <f>IFERROR(INDEX('[1]Pokemon Stats'!$D$2:$D$781,MATCH($A299,'[1]Pokemon Stats'!$B$2:$B$781,0),0),"")</f>
        <v>Dark</v>
      </c>
      <c r="C299" t="str">
        <f>IFERROR(INDEX('[1]Pokemon Stats'!$E$2:$E$781,MATCH($A299,'[1]Pokemon Stats'!$B$2:$B$781,0),0),"")</f>
        <v>Ghost</v>
      </c>
      <c r="D299">
        <f>ROUND(('Base Stats'!D299+15)*'CP Multiplier'!$B$102,2)</f>
        <v>131.87</v>
      </c>
      <c r="E299">
        <f>ROUND(('Base Stats'!E299+15)*'CP Multiplier'!$B$102,2)</f>
        <v>127.64</v>
      </c>
      <c r="F299">
        <f>ROUND(('Base Stats'!F299+15)*'CP Multiplier'!$B$102,0)</f>
        <v>128</v>
      </c>
      <c r="G299">
        <f>_xlfn.FLOOR.MATH(($D299+15)*SQRT($E299+15)*SQRT($F299+15)*('CP Multiplier'!$B$102)^2/10)</f>
        <v>1498</v>
      </c>
    </row>
    <row r="300" spans="1:7" x14ac:dyDescent="0.25">
      <c r="A300" t="s">
        <v>296</v>
      </c>
      <c r="B300" t="str">
        <f>IFERROR(INDEX('[1]Pokemon Stats'!$D$2:$D$781,MATCH($A300,'[1]Pokemon Stats'!$B$2:$B$781,0),0),"")</f>
        <v>Steel</v>
      </c>
      <c r="C300" t="str">
        <f>IFERROR(INDEX('[1]Pokemon Stats'!$E$2:$E$781,MATCH($A300,'[1]Pokemon Stats'!$B$2:$B$781,0),0),"")</f>
        <v>Fairy</v>
      </c>
      <c r="D300">
        <f>ROUND(('Base Stats'!D300+15)*'CP Multiplier'!$B$102,2)</f>
        <v>143.69999999999999</v>
      </c>
      <c r="E300">
        <f>ROUND(('Base Stats'!E300+15)*'CP Multiplier'!$B$102,2)</f>
        <v>131.87</v>
      </c>
      <c r="F300">
        <f>ROUND(('Base Stats'!F300+15)*'CP Multiplier'!$B$102,0)</f>
        <v>128</v>
      </c>
      <c r="G300">
        <f>_xlfn.FLOOR.MATH(($D300+15)*SQRT($E300+15)*SQRT($F300+15)*('CP Multiplier'!$B$102)^2/10)</f>
        <v>1643</v>
      </c>
    </row>
    <row r="301" spans="1:7" x14ac:dyDescent="0.25">
      <c r="A301" t="s">
        <v>297</v>
      </c>
      <c r="B301" t="str">
        <f>IFERROR(INDEX('[1]Pokemon Stats'!$D$2:$D$781,MATCH($A301,'[1]Pokemon Stats'!$B$2:$B$781,0),0),"")</f>
        <v>Steel</v>
      </c>
      <c r="C301" t="str">
        <f>IFERROR(INDEX('[1]Pokemon Stats'!$E$2:$E$781,MATCH($A301,'[1]Pokemon Stats'!$B$2:$B$781,0),0),"")</f>
        <v>Rock</v>
      </c>
      <c r="D301">
        <f>ROUND(('Base Stats'!D301+15)*'CP Multiplier'!$B$102,2)</f>
        <v>114.96</v>
      </c>
      <c r="E301">
        <f>ROUND(('Base Stats'!E301+15)*'CP Multiplier'!$B$102,2)</f>
        <v>131.87</v>
      </c>
      <c r="F301">
        <f>ROUND(('Base Stats'!F301+15)*'CP Multiplier'!$B$102,0)</f>
        <v>128</v>
      </c>
      <c r="G301">
        <f>_xlfn.FLOOR.MATH(($D301+15)*SQRT($E301+15)*SQRT($F301+15)*('CP Multiplier'!$B$102)^2/10)</f>
        <v>1345</v>
      </c>
    </row>
    <row r="302" spans="1:7" x14ac:dyDescent="0.25">
      <c r="A302" t="s">
        <v>298</v>
      </c>
      <c r="B302" t="str">
        <f>IFERROR(INDEX('[1]Pokemon Stats'!$D$2:$D$781,MATCH($A302,'[1]Pokemon Stats'!$B$2:$B$781,0),0),"")</f>
        <v>Steel</v>
      </c>
      <c r="C302" t="str">
        <f>IFERROR(INDEX('[1]Pokemon Stats'!$E$2:$E$781,MATCH($A302,'[1]Pokemon Stats'!$B$2:$B$781,0),0),"")</f>
        <v>Rock</v>
      </c>
      <c r="D302">
        <f>ROUND(('Base Stats'!D302+15)*'CP Multiplier'!$B$102,2)</f>
        <v>146.24</v>
      </c>
      <c r="E302">
        <f>ROUND(('Base Stats'!E302+15)*'CP Multiplier'!$B$102,2)</f>
        <v>180.05</v>
      </c>
      <c r="F302">
        <f>ROUND(('Base Stats'!F302+15)*'CP Multiplier'!$B$102,0)</f>
        <v>144</v>
      </c>
      <c r="G302">
        <f>_xlfn.FLOOR.MATH(($D302+15)*SQRT($E302+15)*SQRT($F302+15)*('CP Multiplier'!$B$102)^2/10)</f>
        <v>2028</v>
      </c>
    </row>
    <row r="303" spans="1:7" x14ac:dyDescent="0.25">
      <c r="A303" t="s">
        <v>299</v>
      </c>
      <c r="B303" t="str">
        <f>IFERROR(INDEX('[1]Pokemon Stats'!$D$2:$D$781,MATCH($A303,'[1]Pokemon Stats'!$B$2:$B$781,0),0),"")</f>
        <v>Steel</v>
      </c>
      <c r="C303" t="str">
        <f>IFERROR(INDEX('[1]Pokemon Stats'!$E$2:$E$781,MATCH($A303,'[1]Pokemon Stats'!$B$2:$B$781,0),0),"")</f>
        <v>Rock</v>
      </c>
      <c r="D303">
        <f>ROUND(('Base Stats'!D303+15)*'CP Multiplier'!$B$102,2)</f>
        <v>180.05</v>
      </c>
      <c r="E303">
        <f>ROUND(('Base Stats'!E303+15)*'CP Multiplier'!$B$102,2)</f>
        <v>229.92</v>
      </c>
      <c r="F303">
        <f>ROUND(('Base Stats'!F303+15)*'CP Multiplier'!$B$102,0)</f>
        <v>158</v>
      </c>
      <c r="G303">
        <f>_xlfn.FLOOR.MATH(($D303+15)*SQRT($E303+15)*SQRT($F303+15)*('CP Multiplier'!$B$102)^2/10)</f>
        <v>2868</v>
      </c>
    </row>
    <row r="304" spans="1:7" x14ac:dyDescent="0.25">
      <c r="A304" t="s">
        <v>300</v>
      </c>
      <c r="B304" t="str">
        <f>IFERROR(INDEX('[1]Pokemon Stats'!$D$2:$D$781,MATCH($A304,'[1]Pokemon Stats'!$B$2:$B$781,0),0),"")</f>
        <v>Fighting</v>
      </c>
      <c r="C304" t="str">
        <f>IFERROR(INDEX('[1]Pokemon Stats'!$E$2:$E$781,MATCH($A304,'[1]Pokemon Stats'!$B$2:$B$781,0),0),"")</f>
        <v>Psychic</v>
      </c>
      <c r="D304">
        <f>ROUND(('Base Stats'!D304+15)*'CP Multiplier'!$B$102,2)</f>
        <v>78.61</v>
      </c>
      <c r="E304">
        <f>ROUND(('Base Stats'!E304+15)*'CP Multiplier'!$B$102,2)</f>
        <v>103.13</v>
      </c>
      <c r="F304">
        <f>ROUND(('Base Stats'!F304+15)*'CP Multiplier'!$B$102,0)</f>
        <v>99</v>
      </c>
      <c r="G304">
        <f>_xlfn.FLOOR.MATH(($D304+15)*SQRT($E304+15)*SQRT($F304+15)*('CP Multiplier'!$B$102)^2/10)</f>
        <v>776</v>
      </c>
    </row>
    <row r="305" spans="1:7" x14ac:dyDescent="0.25">
      <c r="A305" t="s">
        <v>301</v>
      </c>
      <c r="B305" t="str">
        <f>IFERROR(INDEX('[1]Pokemon Stats'!$D$2:$D$781,MATCH($A305,'[1]Pokemon Stats'!$B$2:$B$781,0),0),"")</f>
        <v>Fighting</v>
      </c>
      <c r="C305" t="str">
        <f>IFERROR(INDEX('[1]Pokemon Stats'!$E$2:$E$781,MATCH($A305,'[1]Pokemon Stats'!$B$2:$B$781,0),0),"")</f>
        <v>Psychic</v>
      </c>
      <c r="D305">
        <f>ROUND(('Base Stats'!D305+15)*'CP Multiplier'!$B$102,2)</f>
        <v>114.96</v>
      </c>
      <c r="E305">
        <f>ROUND(('Base Stats'!E305+15)*'CP Multiplier'!$B$102,2)</f>
        <v>141.16999999999999</v>
      </c>
      <c r="F305">
        <f>ROUND(('Base Stats'!F305+15)*'CP Multiplier'!$B$102,0)</f>
        <v>144</v>
      </c>
      <c r="G305">
        <f>_xlfn.FLOOR.MATH(($D305+15)*SQRT($E305+15)*SQRT($F305+15)*('CP Multiplier'!$B$102)^2/10)</f>
        <v>1463</v>
      </c>
    </row>
    <row r="306" spans="1:7" x14ac:dyDescent="0.25">
      <c r="A306" t="s">
        <v>302</v>
      </c>
      <c r="B306" t="str">
        <f>IFERROR(INDEX('[1]Pokemon Stats'!$D$2:$D$781,MATCH($A306,'[1]Pokemon Stats'!$B$2:$B$781,0),0),"")</f>
        <v>Electric</v>
      </c>
      <c r="C306" t="str">
        <f>IFERROR(INDEX('[1]Pokemon Stats'!$E$2:$E$781,MATCH($A306,'[1]Pokemon Stats'!$B$2:$B$781,0),0),"")</f>
        <v>Psychic</v>
      </c>
      <c r="D306">
        <f>ROUND(('Base Stats'!D306+15)*'CP Multiplier'!$B$102,2)</f>
        <v>116.65</v>
      </c>
      <c r="E306">
        <f>ROUND(('Base Stats'!E306+15)*'CP Multiplier'!$B$102,2)</f>
        <v>78.61</v>
      </c>
      <c r="F306">
        <f>ROUND(('Base Stats'!F306+15)*'CP Multiplier'!$B$102,0)</f>
        <v>114</v>
      </c>
      <c r="G306">
        <f>_xlfn.FLOOR.MATH(($D306+15)*SQRT($E306+15)*SQRT($F306+15)*('CP Multiplier'!$B$102)^2/10)</f>
        <v>1033</v>
      </c>
    </row>
    <row r="307" spans="1:7" x14ac:dyDescent="0.25">
      <c r="A307" t="s">
        <v>303</v>
      </c>
      <c r="B307" t="str">
        <f>IFERROR(INDEX('[1]Pokemon Stats'!$D$2:$D$781,MATCH($A307,'[1]Pokemon Stats'!$B$2:$B$781,0),0),"")</f>
        <v>Electric</v>
      </c>
      <c r="C307" t="str">
        <f>IFERROR(INDEX('[1]Pokemon Stats'!$E$2:$E$781,MATCH($A307,'[1]Pokemon Stats'!$B$2:$B$781,0),0),"")</f>
        <v>Psychic</v>
      </c>
      <c r="D307">
        <f>ROUND(('Base Stats'!D307+15)*'CP Multiplier'!$B$102,2)</f>
        <v>194.42</v>
      </c>
      <c r="E307">
        <f>ROUND(('Base Stats'!E307+15)*'CP Multiplier'!$B$102,2)</f>
        <v>120.03</v>
      </c>
      <c r="F307">
        <f>ROUND(('Base Stats'!F307+15)*'CP Multiplier'!$B$102,0)</f>
        <v>158</v>
      </c>
      <c r="G307">
        <f>_xlfn.FLOOR.MATH(($D307+15)*SQRT($E307+15)*SQRT($F307+15)*('CP Multiplier'!$B$102)^2/10)</f>
        <v>2287</v>
      </c>
    </row>
    <row r="308" spans="1:7" x14ac:dyDescent="0.25">
      <c r="A308" t="s">
        <v>304</v>
      </c>
      <c r="B308" t="str">
        <f>IFERROR(INDEX('[1]Pokemon Stats'!$D$2:$D$781,MATCH($A308,'[1]Pokemon Stats'!$B$2:$B$781,0),0),"")</f>
        <v>Electric</v>
      </c>
      <c r="C308" t="str">
        <f>IFERROR(INDEX('[1]Pokemon Stats'!$E$2:$E$781,MATCH($A308,'[1]Pokemon Stats'!$B$2:$B$781,0),0),"")</f>
        <v>Psychic</v>
      </c>
      <c r="D308">
        <f>ROUND(('Base Stats'!D308+15)*'CP Multiplier'!$B$102,2)</f>
        <v>153.84</v>
      </c>
      <c r="E308">
        <f>ROUND(('Base Stats'!E308+15)*'CP Multiplier'!$B$102,2)</f>
        <v>121.72</v>
      </c>
      <c r="F308">
        <f>ROUND(('Base Stats'!F308+15)*'CP Multiplier'!$B$102,0)</f>
        <v>144</v>
      </c>
      <c r="G308">
        <f>_xlfn.FLOOR.MATH(($D308+15)*SQRT($E308+15)*SQRT($F308+15)*('CP Multiplier'!$B$102)^2/10)</f>
        <v>1778</v>
      </c>
    </row>
    <row r="309" spans="1:7" x14ac:dyDescent="0.25">
      <c r="A309" t="s">
        <v>305</v>
      </c>
      <c r="B309" t="str">
        <f>IFERROR(INDEX('[1]Pokemon Stats'!$D$2:$D$781,MATCH($A309,'[1]Pokemon Stats'!$B$2:$B$781,0),0),"")</f>
        <v>Electric</v>
      </c>
      <c r="C309" t="str">
        <f>IFERROR(INDEX('[1]Pokemon Stats'!$E$2:$E$781,MATCH($A309,'[1]Pokemon Stats'!$B$2:$B$781,0),0),"")</f>
        <v>Psychic</v>
      </c>
      <c r="D309">
        <f>ROUND(('Base Stats'!D309+15)*'CP Multiplier'!$B$102,2)</f>
        <v>136.94</v>
      </c>
      <c r="E309">
        <f>ROUND(('Base Stats'!E309+15)*'CP Multiplier'!$B$102,2)</f>
        <v>139.47</v>
      </c>
      <c r="F309">
        <f>ROUND(('Base Stats'!F309+15)*'CP Multiplier'!$B$102,0)</f>
        <v>144</v>
      </c>
      <c r="G309">
        <f>_xlfn.FLOOR.MATH(($D309+15)*SQRT($E309+15)*SQRT($F309+15)*('CP Multiplier'!$B$102)^2/10)</f>
        <v>1701</v>
      </c>
    </row>
    <row r="310" spans="1:7" x14ac:dyDescent="0.25">
      <c r="A310" t="s">
        <v>306</v>
      </c>
      <c r="B310" t="str">
        <f>IFERROR(INDEX('[1]Pokemon Stats'!$D$2:$D$781,MATCH($A310,'[1]Pokemon Stats'!$B$2:$B$781,0),0),"")</f>
        <v>Bug</v>
      </c>
      <c r="C310" t="str">
        <f>IFERROR(INDEX('[1]Pokemon Stats'!$E$2:$E$781,MATCH($A310,'[1]Pokemon Stats'!$B$2:$B$781,0),0),"")</f>
        <v>Psychic</v>
      </c>
      <c r="D310">
        <f>ROUND(('Base Stats'!D310+15)*'CP Multiplier'!$B$102,2)</f>
        <v>133.56</v>
      </c>
      <c r="E310">
        <f>ROUND(('Base Stats'!E310+15)*'CP Multiplier'!$B$102,2)</f>
        <v>153</v>
      </c>
      <c r="F310">
        <f>ROUND(('Base Stats'!F310+15)*'CP Multiplier'!$B$102,0)</f>
        <v>150</v>
      </c>
      <c r="G310">
        <f>_xlfn.FLOOR.MATH(($D310+15)*SQRT($E310+15)*SQRT($F310+15)*('CP Multiplier'!$B$102)^2/10)</f>
        <v>1767</v>
      </c>
    </row>
    <row r="311" spans="1:7" x14ac:dyDescent="0.25">
      <c r="A311" t="s">
        <v>307</v>
      </c>
      <c r="B311" t="str">
        <f>IFERROR(INDEX('[1]Pokemon Stats'!$D$2:$D$781,MATCH($A311,'[1]Pokemon Stats'!$B$2:$B$781,0),0),"")</f>
        <v>Bug</v>
      </c>
      <c r="C311" t="str">
        <f>IFERROR(INDEX('[1]Pokemon Stats'!$E$2:$E$781,MATCH($A311,'[1]Pokemon Stats'!$B$2:$B$781,0),0),"")</f>
        <v>Psychic</v>
      </c>
      <c r="D311">
        <f>ROUND(('Base Stats'!D311+15)*'CP Multiplier'!$B$102,2)</f>
        <v>133.56</v>
      </c>
      <c r="E311">
        <f>ROUND(('Base Stats'!E311+15)*'CP Multiplier'!$B$102,2)</f>
        <v>153</v>
      </c>
      <c r="F311">
        <f>ROUND(('Base Stats'!F311+15)*'CP Multiplier'!$B$102,0)</f>
        <v>150</v>
      </c>
      <c r="G311">
        <f>_xlfn.FLOOR.MATH(($D311+15)*SQRT($E311+15)*SQRT($F311+15)*('CP Multiplier'!$B$102)^2/10)</f>
        <v>1767</v>
      </c>
    </row>
    <row r="312" spans="1:7" x14ac:dyDescent="0.25">
      <c r="A312" t="s">
        <v>308</v>
      </c>
      <c r="B312" t="str">
        <f>IFERROR(INDEX('[1]Pokemon Stats'!$D$2:$D$781,MATCH($A312,'[1]Pokemon Stats'!$B$2:$B$781,0),0),"")</f>
        <v>Grass</v>
      </c>
      <c r="C312" t="str">
        <f>IFERROR(INDEX('[1]Pokemon Stats'!$E$2:$E$781,MATCH($A312,'[1]Pokemon Stats'!$B$2:$B$781,0),0),"")</f>
        <v>Poison</v>
      </c>
      <c r="D312">
        <f>ROUND(('Base Stats'!D312+15)*'CP Multiplier'!$B$102,2)</f>
        <v>169.91</v>
      </c>
      <c r="E312">
        <f>ROUND(('Base Stats'!E312+15)*'CP Multiplier'!$B$102,2)</f>
        <v>123.41</v>
      </c>
      <c r="F312">
        <f>ROUND(('Base Stats'!F312+15)*'CP Multiplier'!$B$102,0)</f>
        <v>128</v>
      </c>
      <c r="G312">
        <f>_xlfn.FLOOR.MATH(($D312+15)*SQRT($E312+15)*SQRT($F312+15)*('CP Multiplier'!$B$102)^2/10)</f>
        <v>1858</v>
      </c>
    </row>
    <row r="313" spans="1:7" x14ac:dyDescent="0.25">
      <c r="A313" t="s">
        <v>309</v>
      </c>
      <c r="B313" t="str">
        <f>IFERROR(INDEX('[1]Pokemon Stats'!$D$2:$D$781,MATCH($A313,'[1]Pokemon Stats'!$B$2:$B$781,0),0),"")</f>
        <v>Poison</v>
      </c>
      <c r="C313" t="str">
        <f>IFERROR(INDEX('[1]Pokemon Stats'!$E$2:$E$781,MATCH($A313,'[1]Pokemon Stats'!$B$2:$B$781,0),0),"")</f>
        <v>Poison</v>
      </c>
      <c r="D313">
        <f>ROUND(('Base Stats'!D313+15)*'CP Multiplier'!$B$102,2)</f>
        <v>80.3</v>
      </c>
      <c r="E313">
        <f>ROUND(('Base Stats'!E313+15)*'CP Multiplier'!$B$102,2)</f>
        <v>96.36</v>
      </c>
      <c r="F313">
        <f>ROUND(('Base Stats'!F313+15)*'CP Multiplier'!$B$102,0)</f>
        <v>158</v>
      </c>
      <c r="G313">
        <f>_xlfn.FLOOR.MATH(($D313+15)*SQRT($E313+15)*SQRT($F313+15)*('CP Multiplier'!$B$102)^2/10)</f>
        <v>945</v>
      </c>
    </row>
    <row r="314" spans="1:7" x14ac:dyDescent="0.25">
      <c r="A314" t="s">
        <v>310</v>
      </c>
      <c r="B314" t="str">
        <f>IFERROR(INDEX('[1]Pokemon Stats'!$D$2:$D$781,MATCH($A314,'[1]Pokemon Stats'!$B$2:$B$781,0),0),"")</f>
        <v>Poison</v>
      </c>
      <c r="C314" t="str">
        <f>IFERROR(INDEX('[1]Pokemon Stats'!$E$2:$E$781,MATCH($A314,'[1]Pokemon Stats'!$B$2:$B$781,0),0),"")</f>
        <v>Poison</v>
      </c>
      <c r="D314">
        <f>ROUND(('Base Stats'!D314+15)*'CP Multiplier'!$B$102,2)</f>
        <v>131.02000000000001</v>
      </c>
      <c r="E314">
        <f>ROUND(('Base Stats'!E314+15)*'CP Multiplier'!$B$102,2)</f>
        <v>147.08000000000001</v>
      </c>
      <c r="F314">
        <f>ROUND(('Base Stats'!F314+15)*'CP Multiplier'!$B$102,0)</f>
        <v>203</v>
      </c>
      <c r="G314">
        <f>_xlfn.FLOOR.MATH(($D314+15)*SQRT($E314+15)*SQRT($F314+15)*('CP Multiplier'!$B$102)^2/10)</f>
        <v>1961</v>
      </c>
    </row>
    <row r="315" spans="1:7" x14ac:dyDescent="0.25">
      <c r="A315" t="s">
        <v>311</v>
      </c>
      <c r="B315" t="str">
        <f>IFERROR(INDEX('[1]Pokemon Stats'!$D$2:$D$781,MATCH($A315,'[1]Pokemon Stats'!$B$2:$B$781,0),0),"")</f>
        <v>Water</v>
      </c>
      <c r="C315" t="str">
        <f>IFERROR(INDEX('[1]Pokemon Stats'!$E$2:$E$781,MATCH($A315,'[1]Pokemon Stats'!$B$2:$B$781,0),0),"")</f>
        <v>Dark</v>
      </c>
      <c r="D315">
        <f>ROUND(('Base Stats'!D315+15)*'CP Multiplier'!$B$102,2)</f>
        <v>157.22999999999999</v>
      </c>
      <c r="E315">
        <f>ROUND(('Base Stats'!E315+15)*'CP Multiplier'!$B$102,2)</f>
        <v>45.65</v>
      </c>
      <c r="F315">
        <f>ROUND(('Base Stats'!F315+15)*'CP Multiplier'!$B$102,0)</f>
        <v>121</v>
      </c>
      <c r="G315">
        <f>_xlfn.FLOOR.MATH(($D315+15)*SQRT($E315+15)*SQRT($F315+15)*('CP Multiplier'!$B$102)^2/10)</f>
        <v>1117</v>
      </c>
    </row>
    <row r="316" spans="1:7" x14ac:dyDescent="0.25">
      <c r="A316" t="s">
        <v>312</v>
      </c>
      <c r="B316" t="str">
        <f>IFERROR(INDEX('[1]Pokemon Stats'!$D$2:$D$781,MATCH($A316,'[1]Pokemon Stats'!$B$2:$B$781,0),0),"")</f>
        <v>Water</v>
      </c>
      <c r="C316" t="str">
        <f>IFERROR(INDEX('[1]Pokemon Stats'!$E$2:$E$781,MATCH($A316,'[1]Pokemon Stats'!$B$2:$B$781,0),0),"")</f>
        <v>Dark</v>
      </c>
      <c r="D316">
        <f>ROUND(('Base Stats'!D316+15)*'CP Multiplier'!$B$102,2)</f>
        <v>218.09</v>
      </c>
      <c r="E316">
        <f>ROUND(('Base Stats'!E316+15)*'CP Multiplier'!$B$102,2)</f>
        <v>82.84</v>
      </c>
      <c r="F316">
        <f>ROUND(('Base Stats'!F316+15)*'CP Multiplier'!$B$102,0)</f>
        <v>158</v>
      </c>
      <c r="G316">
        <f>_xlfn.FLOOR.MATH(($D316+15)*SQRT($E316+15)*SQRT($F316+15)*('CP Multiplier'!$B$102)^2/10)</f>
        <v>2166</v>
      </c>
    </row>
    <row r="317" spans="1:7" x14ac:dyDescent="0.25">
      <c r="A317" t="s">
        <v>313</v>
      </c>
      <c r="B317" t="str">
        <f>IFERROR(INDEX('[1]Pokemon Stats'!$D$2:$D$781,MATCH($A317,'[1]Pokemon Stats'!$B$2:$B$781,0),0),"")</f>
        <v>Water</v>
      </c>
      <c r="C317" t="str">
        <f>IFERROR(INDEX('[1]Pokemon Stats'!$E$2:$E$781,MATCH($A317,'[1]Pokemon Stats'!$B$2:$B$781,0),0),"")</f>
        <v>Dark</v>
      </c>
      <c r="D317">
        <f>ROUND(('Base Stats'!D317+15)*'CP Multiplier'!$B$102,2)</f>
        <v>127.64</v>
      </c>
      <c r="E317">
        <f>ROUND(('Base Stats'!E317+15)*'CP Multiplier'!$B$102,2)</f>
        <v>70.16</v>
      </c>
      <c r="F317">
        <f>ROUND(('Base Stats'!F317+15)*'CP Multiplier'!$B$102,0)</f>
        <v>247</v>
      </c>
      <c r="G317">
        <f>_xlfn.FLOOR.MATH(($D317+15)*SQRT($E317+15)*SQRT($F317+15)*('CP Multiplier'!$B$102)^2/10)</f>
        <v>1522</v>
      </c>
    </row>
    <row r="318" spans="1:7" x14ac:dyDescent="0.25">
      <c r="A318" t="s">
        <v>314</v>
      </c>
      <c r="B318" t="str">
        <f>IFERROR(INDEX('[1]Pokemon Stats'!$D$2:$D$781,MATCH($A318,'[1]Pokemon Stats'!$B$2:$B$781,0),0),"")</f>
        <v>Water</v>
      </c>
      <c r="C318" t="str">
        <f>IFERROR(INDEX('[1]Pokemon Stats'!$E$2:$E$781,MATCH($A318,'[1]Pokemon Stats'!$B$2:$B$781,0),0),"")</f>
        <v>Dark</v>
      </c>
      <c r="D318">
        <f>ROUND(('Base Stats'!D318+15)*'CP Multiplier'!$B$102,2)</f>
        <v>160.61000000000001</v>
      </c>
      <c r="E318">
        <f>ROUND(('Base Stats'!E318+15)*'CP Multiplier'!$B$102,2)</f>
        <v>86.22</v>
      </c>
      <c r="F318">
        <f>ROUND(('Base Stats'!F318+15)*'CP Multiplier'!$B$102,0)</f>
        <v>306</v>
      </c>
      <c r="G318">
        <f>_xlfn.FLOOR.MATH(($D318+15)*SQRT($E318+15)*SQRT($F318+15)*('CP Multiplier'!$B$102)^2/10)</f>
        <v>2261</v>
      </c>
    </row>
    <row r="319" spans="1:7" x14ac:dyDescent="0.25">
      <c r="A319" t="s">
        <v>315</v>
      </c>
      <c r="B319" t="str">
        <f>IFERROR(INDEX('[1]Pokemon Stats'!$D$2:$D$781,MATCH($A319,'[1]Pokemon Stats'!$B$2:$B$781,0),0),"")</f>
        <v>Fire</v>
      </c>
      <c r="C319" t="str">
        <f>IFERROR(INDEX('[1]Pokemon Stats'!$E$2:$E$781,MATCH($A319,'[1]Pokemon Stats'!$B$2:$B$781,0),0),"")</f>
        <v>Ground</v>
      </c>
      <c r="D319">
        <f>ROUND(('Base Stats'!D319+15)*'CP Multiplier'!$B$102,2)</f>
        <v>113.27</v>
      </c>
      <c r="E319">
        <f>ROUND(('Base Stats'!E319+15)*'CP Multiplier'!$B$102,2)</f>
        <v>79.459999999999994</v>
      </c>
      <c r="F319">
        <f>ROUND(('Base Stats'!F319+15)*'CP Multiplier'!$B$102,0)</f>
        <v>144</v>
      </c>
      <c r="G319">
        <f>_xlfn.FLOOR.MATH(($D319+15)*SQRT($E319+15)*SQRT($F319+15)*('CP Multiplier'!$B$102)^2/10)</f>
        <v>1123</v>
      </c>
    </row>
    <row r="320" spans="1:7" x14ac:dyDescent="0.25">
      <c r="A320" t="s">
        <v>316</v>
      </c>
      <c r="B320" t="str">
        <f>IFERROR(INDEX('[1]Pokemon Stats'!$D$2:$D$781,MATCH($A320,'[1]Pokemon Stats'!$B$2:$B$781,0),0),"")</f>
        <v>Fire</v>
      </c>
      <c r="C320" t="str">
        <f>IFERROR(INDEX('[1]Pokemon Stats'!$E$2:$E$781,MATCH($A320,'[1]Pokemon Stats'!$B$2:$B$781,0),0),"")</f>
        <v>Ground</v>
      </c>
      <c r="D320">
        <f>ROUND(('Base Stats'!D320+15)*'CP Multiplier'!$B$102,2)</f>
        <v>176.67</v>
      </c>
      <c r="E320">
        <f>ROUND(('Base Stats'!E320+15)*'CP Multiplier'!$B$102,2)</f>
        <v>127.64</v>
      </c>
      <c r="F320">
        <f>ROUND(('Base Stats'!F320+15)*'CP Multiplier'!$B$102,0)</f>
        <v>158</v>
      </c>
      <c r="G320">
        <f>_xlfn.FLOOR.MATH(($D320+15)*SQRT($E320+15)*SQRT($F320+15)*('CP Multiplier'!$B$102)^2/10)</f>
        <v>2151</v>
      </c>
    </row>
    <row r="321" spans="1:7" x14ac:dyDescent="0.25">
      <c r="A321" t="s">
        <v>317</v>
      </c>
      <c r="B321" t="str">
        <f>IFERROR(INDEX('[1]Pokemon Stats'!$D$2:$D$781,MATCH($A321,'[1]Pokemon Stats'!$B$2:$B$781,0),0),"")</f>
        <v>Fire</v>
      </c>
      <c r="C321" t="str">
        <f>IFERROR(INDEX('[1]Pokemon Stats'!$E$2:$E$781,MATCH($A321,'[1]Pokemon Stats'!$B$2:$B$781,0),0),"")</f>
        <v>Ground</v>
      </c>
      <c r="D321">
        <f>ROUND(('Base Stats'!D321+15)*'CP Multiplier'!$B$102,2)</f>
        <v>140.32</v>
      </c>
      <c r="E321">
        <f>ROUND(('Base Stats'!E321+15)*'CP Multiplier'!$B$102,2)</f>
        <v>184.28</v>
      </c>
      <c r="F321">
        <f>ROUND(('Base Stats'!F321+15)*'CP Multiplier'!$B$102,0)</f>
        <v>158</v>
      </c>
      <c r="G321">
        <f>_xlfn.FLOOR.MATH(($D321+15)*SQRT($E321+15)*SQRT($F321+15)*('CP Multiplier'!$B$102)^2/10)</f>
        <v>2060</v>
      </c>
    </row>
    <row r="322" spans="1:7" x14ac:dyDescent="0.25">
      <c r="A322" t="s">
        <v>318</v>
      </c>
      <c r="B322" t="str">
        <f>IFERROR(INDEX('[1]Pokemon Stats'!$D$2:$D$781,MATCH($A322,'[1]Pokemon Stats'!$B$2:$B$781,0),0),"")</f>
        <v>Psychic</v>
      </c>
      <c r="C322" t="str">
        <f>IFERROR(INDEX('[1]Pokemon Stats'!$E$2:$E$781,MATCH($A322,'[1]Pokemon Stats'!$B$2:$B$781,0),0),"")</f>
        <v>Ground</v>
      </c>
      <c r="D322">
        <f>ROUND(('Base Stats'!D322+15)*'CP Multiplier'!$B$102,2)</f>
        <v>118.34</v>
      </c>
      <c r="E322">
        <f>ROUND(('Base Stats'!E322+15)*'CP Multiplier'!$B$102,2)</f>
        <v>115.81</v>
      </c>
      <c r="F322">
        <f>ROUND(('Base Stats'!F322+15)*'CP Multiplier'!$B$102,0)</f>
        <v>144</v>
      </c>
      <c r="G322">
        <f>_xlfn.FLOOR.MATH(($D322+15)*SQRT($E322+15)*SQRT($F322+15)*('CP Multiplier'!$B$102)^2/10)</f>
        <v>1374</v>
      </c>
    </row>
    <row r="323" spans="1:7" x14ac:dyDescent="0.25">
      <c r="A323" t="s">
        <v>319</v>
      </c>
      <c r="B323" t="str">
        <f>IFERROR(INDEX('[1]Pokemon Stats'!$D$2:$D$781,MATCH($A323,'[1]Pokemon Stats'!$B$2:$B$781,0),0),"")</f>
        <v>Psychic</v>
      </c>
      <c r="C323" t="str">
        <f>IFERROR(INDEX('[1]Pokemon Stats'!$E$2:$E$781,MATCH($A323,'[1]Pokemon Stats'!$B$2:$B$781,0),0),"")</f>
        <v>Ground</v>
      </c>
      <c r="D323">
        <f>ROUND(('Base Stats'!D323+15)*'CP Multiplier'!$B$102,2)</f>
        <v>157.22999999999999</v>
      </c>
      <c r="E323">
        <f>ROUND(('Base Stats'!E323+15)*'CP Multiplier'!$B$102,2)</f>
        <v>171.6</v>
      </c>
      <c r="F323">
        <f>ROUND(('Base Stats'!F323+15)*'CP Multiplier'!$B$102,0)</f>
        <v>173</v>
      </c>
      <c r="G323">
        <f>_xlfn.FLOOR.MATH(($D323+15)*SQRT($E323+15)*SQRT($F323+15)*('CP Multiplier'!$B$102)^2/10)</f>
        <v>2304</v>
      </c>
    </row>
    <row r="324" spans="1:7" x14ac:dyDescent="0.25">
      <c r="A324" t="s">
        <v>320</v>
      </c>
      <c r="B324" t="str">
        <f>IFERROR(INDEX('[1]Pokemon Stats'!$D$2:$D$781,MATCH($A324,'[1]Pokemon Stats'!$B$2:$B$781,0),0),"")</f>
        <v>Normal</v>
      </c>
      <c r="C324" t="str">
        <f>IFERROR(INDEX('[1]Pokemon Stats'!$E$2:$E$781,MATCH($A324,'[1]Pokemon Stats'!$B$2:$B$781,0),0),"")</f>
        <v>Ground</v>
      </c>
      <c r="D324">
        <f>ROUND(('Base Stats'!D324+15)*'CP Multiplier'!$B$102,2)</f>
        <v>110.73</v>
      </c>
      <c r="E324">
        <f>ROUND(('Base Stats'!E324+15)*'CP Multiplier'!$B$102,2)</f>
        <v>110.73</v>
      </c>
      <c r="F324">
        <f>ROUND(('Base Stats'!F324+15)*'CP Multiplier'!$B$102,0)</f>
        <v>144</v>
      </c>
      <c r="G324">
        <f>_xlfn.FLOOR.MATH(($D324+15)*SQRT($E324+15)*SQRT($F324+15)*('CP Multiplier'!$B$102)^2/10)</f>
        <v>1270</v>
      </c>
    </row>
    <row r="325" spans="1:7" x14ac:dyDescent="0.25">
      <c r="A325" t="s">
        <v>321</v>
      </c>
      <c r="B325" t="str">
        <f>IFERROR(INDEX('[1]Pokemon Stats'!$D$2:$D$781,MATCH($A325,'[1]Pokemon Stats'!$B$2:$B$781,0),0),"")</f>
        <v>Ground</v>
      </c>
      <c r="C325" t="str">
        <f>IFERROR(INDEX('[1]Pokemon Stats'!$E$2:$E$781,MATCH($A325,'[1]Pokemon Stats'!$B$2:$B$781,0),0),"")</f>
        <v>Ground</v>
      </c>
      <c r="D325">
        <f>ROUND(('Base Stats'!D325+15)*'CP Multiplier'!$B$102,2)</f>
        <v>149.62</v>
      </c>
      <c r="E325">
        <f>ROUND(('Base Stats'!E325+15)*'CP Multiplier'!$B$102,2)</f>
        <v>78.61</v>
      </c>
      <c r="F325">
        <f>ROUND(('Base Stats'!F325+15)*'CP Multiplier'!$B$102,0)</f>
        <v>121</v>
      </c>
      <c r="G325">
        <f>_xlfn.FLOOR.MATH(($D325+15)*SQRT($E325+15)*SQRT($F325+15)*('CP Multiplier'!$B$102)^2/10)</f>
        <v>1327</v>
      </c>
    </row>
    <row r="326" spans="1:7" x14ac:dyDescent="0.25">
      <c r="A326" t="s">
        <v>322</v>
      </c>
      <c r="B326" t="str">
        <f>IFERROR(INDEX('[1]Pokemon Stats'!$D$2:$D$781,MATCH($A326,'[1]Pokemon Stats'!$B$2:$B$781,0),0),"")</f>
        <v>Ground</v>
      </c>
      <c r="C326" t="str">
        <f>IFERROR(INDEX('[1]Pokemon Stats'!$E$2:$E$781,MATCH($A326,'[1]Pokemon Stats'!$B$2:$B$781,0),0),"")</f>
        <v>Dragon</v>
      </c>
      <c r="D326">
        <f>ROUND(('Base Stats'!D326+15)*'CP Multiplier'!$B$102,2)</f>
        <v>125.95</v>
      </c>
      <c r="E326">
        <f>ROUND(('Base Stats'!E326+15)*'CP Multiplier'!$B$102,2)</f>
        <v>96.36</v>
      </c>
      <c r="F326">
        <f>ROUND(('Base Stats'!F326+15)*'CP Multiplier'!$B$102,0)</f>
        <v>128</v>
      </c>
      <c r="G326">
        <f>_xlfn.FLOOR.MATH(($D326+15)*SQRT($E326+15)*SQRT($F326+15)*('CP Multiplier'!$B$102)^2/10)</f>
        <v>1270</v>
      </c>
    </row>
    <row r="327" spans="1:7" x14ac:dyDescent="0.25">
      <c r="A327" t="s">
        <v>323</v>
      </c>
      <c r="B327" t="str">
        <f>IFERROR(INDEX('[1]Pokemon Stats'!$D$2:$D$781,MATCH($A327,'[1]Pokemon Stats'!$B$2:$B$781,0),0),"")</f>
        <v>Ground</v>
      </c>
      <c r="C327" t="str">
        <f>IFERROR(INDEX('[1]Pokemon Stats'!$E$2:$E$781,MATCH($A327,'[1]Pokemon Stats'!$B$2:$B$781,0),0),"")</f>
        <v>Dragon</v>
      </c>
      <c r="D327">
        <f>ROUND(('Base Stats'!D327+15)*'CP Multiplier'!$B$102,2)</f>
        <v>185.97</v>
      </c>
      <c r="E327">
        <f>ROUND(('Base Stats'!E327+15)*'CP Multiplier'!$B$102,2)</f>
        <v>154.69</v>
      </c>
      <c r="F327">
        <f>ROUND(('Base Stats'!F327+15)*'CP Multiplier'!$B$102,0)</f>
        <v>173</v>
      </c>
      <c r="G327">
        <f>_xlfn.FLOOR.MATH(($D327+15)*SQRT($E327+15)*SQRT($F327+15)*('CP Multiplier'!$B$102)^2/10)</f>
        <v>2564</v>
      </c>
    </row>
    <row r="328" spans="1:7" x14ac:dyDescent="0.25">
      <c r="A328" t="s">
        <v>324</v>
      </c>
      <c r="B328" t="str">
        <f>IFERROR(INDEX('[1]Pokemon Stats'!$D$2:$D$781,MATCH($A328,'[1]Pokemon Stats'!$B$2:$B$781,0),0),"")</f>
        <v>Grass</v>
      </c>
      <c r="C328" t="str">
        <f>IFERROR(INDEX('[1]Pokemon Stats'!$E$2:$E$781,MATCH($A328,'[1]Pokemon Stats'!$B$2:$B$781,0),0),"")</f>
        <v>Dragon</v>
      </c>
      <c r="D328">
        <f>ROUND(('Base Stats'!D328+15)*'CP Multiplier'!$B$102,2)</f>
        <v>144.55000000000001</v>
      </c>
      <c r="E328">
        <f>ROUND(('Base Stats'!E328+15)*'CP Multiplier'!$B$102,2)</f>
        <v>75.23</v>
      </c>
      <c r="F328">
        <f>ROUND(('Base Stats'!F328+15)*'CP Multiplier'!$B$102,0)</f>
        <v>128</v>
      </c>
      <c r="G328">
        <f>_xlfn.FLOOR.MATH(($D328+15)*SQRT($E328+15)*SQRT($F328+15)*('CP Multiplier'!$B$102)^2/10)</f>
        <v>1294</v>
      </c>
    </row>
    <row r="329" spans="1:7" x14ac:dyDescent="0.25">
      <c r="A329" t="s">
        <v>325</v>
      </c>
      <c r="B329" t="str">
        <f>IFERROR(INDEX('[1]Pokemon Stats'!$D$2:$D$781,MATCH($A329,'[1]Pokemon Stats'!$B$2:$B$781,0),0),"")</f>
        <v>Grass</v>
      </c>
      <c r="C329" t="str">
        <f>IFERROR(INDEX('[1]Pokemon Stats'!$E$2:$E$781,MATCH($A329,'[1]Pokemon Stats'!$B$2:$B$781,0),0),"")</f>
        <v>Dark</v>
      </c>
      <c r="D329">
        <f>ROUND(('Base Stats'!D329+15)*'CP Multiplier'!$B$102,2)</f>
        <v>199.49</v>
      </c>
      <c r="E329">
        <f>ROUND(('Base Stats'!E329+15)*'CP Multiplier'!$B$102,2)</f>
        <v>109.89</v>
      </c>
      <c r="F329">
        <f>ROUND(('Base Stats'!F329+15)*'CP Multiplier'!$B$102,0)</f>
        <v>158</v>
      </c>
      <c r="G329">
        <f>_xlfn.FLOOR.MATH(($D329+15)*SQRT($E329+15)*SQRT($F329+15)*('CP Multiplier'!$B$102)^2/10)</f>
        <v>2252</v>
      </c>
    </row>
    <row r="330" spans="1:7" x14ac:dyDescent="0.25">
      <c r="A330" t="s">
        <v>326</v>
      </c>
      <c r="B330" t="str">
        <f>IFERROR(INDEX('[1]Pokemon Stats'!$D$2:$D$781,MATCH($A330,'[1]Pokemon Stats'!$B$2:$B$781,0),0),"")</f>
        <v>Normal</v>
      </c>
      <c r="C330" t="str">
        <f>IFERROR(INDEX('[1]Pokemon Stats'!$E$2:$E$781,MATCH($A330,'[1]Pokemon Stats'!$B$2:$B$781,0),0),"")</f>
        <v>Flying</v>
      </c>
      <c r="D330">
        <f>ROUND(('Base Stats'!D330+15)*'CP Multiplier'!$B$102,2)</f>
        <v>76.92</v>
      </c>
      <c r="E330">
        <f>ROUND(('Base Stats'!E330+15)*'CP Multiplier'!$B$102,2)</f>
        <v>124.26</v>
      </c>
      <c r="F330">
        <f>ROUND(('Base Stats'!F330+15)*'CP Multiplier'!$B$102,0)</f>
        <v>121</v>
      </c>
      <c r="G330">
        <f>_xlfn.FLOOR.MATH(($D330+15)*SQRT($E330+15)*SQRT($F330+15)*('CP Multiplier'!$B$102)^2/10)</f>
        <v>903</v>
      </c>
    </row>
    <row r="331" spans="1:7" x14ac:dyDescent="0.25">
      <c r="A331" t="s">
        <v>327</v>
      </c>
      <c r="B331" t="str">
        <f>IFERROR(INDEX('[1]Pokemon Stats'!$D$2:$D$781,MATCH($A331,'[1]Pokemon Stats'!$B$2:$B$781,0),0),"")</f>
        <v>Dragon</v>
      </c>
      <c r="C331" t="str">
        <f>IFERROR(INDEX('[1]Pokemon Stats'!$E$2:$E$781,MATCH($A331,'[1]Pokemon Stats'!$B$2:$B$781,0),0),"")</f>
        <v>Flying</v>
      </c>
      <c r="D331">
        <f>ROUND(('Base Stats'!D331+15)*'CP Multiplier'!$B$102,2)</f>
        <v>131.87</v>
      </c>
      <c r="E331">
        <f>ROUND(('Base Stats'!E331+15)*'CP Multiplier'!$B$102,2)</f>
        <v>182.58</v>
      </c>
      <c r="F331">
        <f>ROUND(('Base Stats'!F331+15)*'CP Multiplier'!$B$102,0)</f>
        <v>166</v>
      </c>
      <c r="G331">
        <f>_xlfn.FLOOR.MATH(($D331+15)*SQRT($E331+15)*SQRT($F331+15)*('CP Multiplier'!$B$102)^2/10)</f>
        <v>1984</v>
      </c>
    </row>
    <row r="332" spans="1:7" x14ac:dyDescent="0.25">
      <c r="A332" t="s">
        <v>328</v>
      </c>
      <c r="B332" t="str">
        <f>IFERROR(INDEX('[1]Pokemon Stats'!$D$2:$D$781,MATCH($A332,'[1]Pokemon Stats'!$B$2:$B$781,0),0),"")</f>
        <v>Normal</v>
      </c>
      <c r="C332" t="str">
        <f>IFERROR(INDEX('[1]Pokemon Stats'!$E$2:$E$781,MATCH($A332,'[1]Pokemon Stats'!$B$2:$B$781,0),0),"")</f>
        <v>Flying</v>
      </c>
      <c r="D332">
        <f>ROUND(('Base Stats'!D332+15)*'CP Multiplier'!$B$102,2)</f>
        <v>200.34</v>
      </c>
      <c r="E332">
        <f>ROUND(('Base Stats'!E332+15)*'CP Multiplier'!$B$102,2)</f>
        <v>117.5</v>
      </c>
      <c r="F332">
        <f>ROUND(('Base Stats'!F332+15)*'CP Multiplier'!$B$102,0)</f>
        <v>162</v>
      </c>
      <c r="G332">
        <f>_xlfn.FLOOR.MATH(($D332+15)*SQRT($E332+15)*SQRT($F332+15)*('CP Multiplier'!$B$102)^2/10)</f>
        <v>2356</v>
      </c>
    </row>
    <row r="333" spans="1:7" x14ac:dyDescent="0.25">
      <c r="A333" t="s">
        <v>329</v>
      </c>
      <c r="B333" t="str">
        <f>IFERROR(INDEX('[1]Pokemon Stats'!$D$2:$D$781,MATCH($A333,'[1]Pokemon Stats'!$B$2:$B$781,0),0),"")</f>
        <v>Poison</v>
      </c>
      <c r="C333" t="str">
        <f>IFERROR(INDEX('[1]Pokemon Stats'!$E$2:$E$781,MATCH($A333,'[1]Pokemon Stats'!$B$2:$B$781,0),0),"")</f>
        <v>Flying</v>
      </c>
      <c r="D333">
        <f>ROUND(('Base Stats'!D333+15)*'CP Multiplier'!$B$102,2)</f>
        <v>178.36</v>
      </c>
      <c r="E333">
        <f>ROUND(('Base Stats'!E333+15)*'CP Multiplier'!$B$102,2)</f>
        <v>112.42</v>
      </c>
      <c r="F333">
        <f>ROUND(('Base Stats'!F333+15)*'CP Multiplier'!$B$102,0)</f>
        <v>162</v>
      </c>
      <c r="G333">
        <f>_xlfn.FLOOR.MATH(($D333+15)*SQRT($E333+15)*SQRT($F333+15)*('CP Multiplier'!$B$102)^2/10)</f>
        <v>2074</v>
      </c>
    </row>
    <row r="334" spans="1:7" x14ac:dyDescent="0.25">
      <c r="A334" t="s">
        <v>330</v>
      </c>
      <c r="B334" t="str">
        <f>IFERROR(INDEX('[1]Pokemon Stats'!$D$2:$D$781,MATCH($A334,'[1]Pokemon Stats'!$B$2:$B$781,0),0),"")</f>
        <v>Rock</v>
      </c>
      <c r="C334" t="str">
        <f>IFERROR(INDEX('[1]Pokemon Stats'!$E$2:$E$781,MATCH($A334,'[1]Pokemon Stats'!$B$2:$B$781,0),0),"")</f>
        <v>Psychic</v>
      </c>
      <c r="D334">
        <f>ROUND(('Base Stats'!D334+15)*'CP Multiplier'!$B$102,2)</f>
        <v>163.13999999999999</v>
      </c>
      <c r="E334">
        <f>ROUND(('Base Stats'!E334+15)*'CP Multiplier'!$B$102,2)</f>
        <v>142.01</v>
      </c>
      <c r="F334">
        <f>ROUND(('Base Stats'!F334+15)*'CP Multiplier'!$B$102,0)</f>
        <v>188</v>
      </c>
      <c r="G334">
        <f>_xlfn.FLOOR.MATH(($D334+15)*SQRT($E334+15)*SQRT($F334+15)*('CP Multiplier'!$B$102)^2/10)</f>
        <v>2272</v>
      </c>
    </row>
    <row r="335" spans="1:7" x14ac:dyDescent="0.25">
      <c r="A335" t="s">
        <v>331</v>
      </c>
      <c r="B335" t="str">
        <f>IFERROR(INDEX('[1]Pokemon Stats'!$D$2:$D$781,MATCH($A335,'[1]Pokemon Stats'!$B$2:$B$781,0),0),"")</f>
        <v>Rock</v>
      </c>
      <c r="C335" t="str">
        <f>IFERROR(INDEX('[1]Pokemon Stats'!$E$2:$E$781,MATCH($A335,'[1]Pokemon Stats'!$B$2:$B$781,0),0),"")</f>
        <v>Psychic</v>
      </c>
      <c r="D335">
        <f>ROUND(('Base Stats'!D335+15)*'CP Multiplier'!$B$102,2)</f>
        <v>163.13999999999999</v>
      </c>
      <c r="E335">
        <f>ROUND(('Base Stats'!E335+15)*'CP Multiplier'!$B$102,2)</f>
        <v>142.01</v>
      </c>
      <c r="F335">
        <f>ROUND(('Base Stats'!F335+15)*'CP Multiplier'!$B$102,0)</f>
        <v>188</v>
      </c>
      <c r="G335">
        <f>_xlfn.FLOOR.MATH(($D335+15)*SQRT($E335+15)*SQRT($F335+15)*('CP Multiplier'!$B$102)^2/10)</f>
        <v>2272</v>
      </c>
    </row>
    <row r="336" spans="1:7" x14ac:dyDescent="0.25">
      <c r="A336" t="s">
        <v>332</v>
      </c>
      <c r="B336" t="str">
        <f>IFERROR(INDEX('[1]Pokemon Stats'!$D$2:$D$781,MATCH($A336,'[1]Pokemon Stats'!$B$2:$B$781,0),0),"")</f>
        <v>Water</v>
      </c>
      <c r="C336" t="str">
        <f>IFERROR(INDEX('[1]Pokemon Stats'!$E$2:$E$781,MATCH($A336,'[1]Pokemon Stats'!$B$2:$B$781,0),0),"")</f>
        <v>Ground</v>
      </c>
      <c r="D336">
        <f>ROUND(('Base Stats'!D336+15)*'CP Multiplier'!$B$102,2)</f>
        <v>91.29</v>
      </c>
      <c r="E336">
        <f>ROUND(('Base Stats'!E336+15)*'CP Multiplier'!$B$102,2)</f>
        <v>81.99</v>
      </c>
      <c r="F336">
        <f>ROUND(('Base Stats'!F336+15)*'CP Multiplier'!$B$102,0)</f>
        <v>128</v>
      </c>
      <c r="G336">
        <f>_xlfn.FLOOR.MATH(($D336+15)*SQRT($E336+15)*SQRT($F336+15)*('CP Multiplier'!$B$102)^2/10)</f>
        <v>894</v>
      </c>
    </row>
    <row r="337" spans="1:7" x14ac:dyDescent="0.25">
      <c r="A337" t="s">
        <v>333</v>
      </c>
      <c r="B337" t="str">
        <f>IFERROR(INDEX('[1]Pokemon Stats'!$D$2:$D$781,MATCH($A337,'[1]Pokemon Stats'!$B$2:$B$781,0),0),"")</f>
        <v>Water</v>
      </c>
      <c r="C337" t="str">
        <f>IFERROR(INDEX('[1]Pokemon Stats'!$E$2:$E$781,MATCH($A337,'[1]Pokemon Stats'!$B$2:$B$781,0),0),"")</f>
        <v>Ground</v>
      </c>
      <c r="D337">
        <f>ROUND(('Base Stats'!D337+15)*'CP Multiplier'!$B$102,2)</f>
        <v>140.32</v>
      </c>
      <c r="E337">
        <f>ROUND(('Base Stats'!E337+15)*'CP Multiplier'!$B$102,2)</f>
        <v>131.87</v>
      </c>
      <c r="F337">
        <f>ROUND(('Base Stats'!F337+15)*'CP Multiplier'!$B$102,0)</f>
        <v>217</v>
      </c>
      <c r="G337">
        <f>_xlfn.FLOOR.MATH(($D337+15)*SQRT($E337+15)*SQRT($F337+15)*('CP Multiplier'!$B$102)^2/10)</f>
        <v>2048</v>
      </c>
    </row>
    <row r="338" spans="1:7" x14ac:dyDescent="0.25">
      <c r="A338" t="s">
        <v>334</v>
      </c>
      <c r="B338" t="str">
        <f>IFERROR(INDEX('[1]Pokemon Stats'!$D$2:$D$781,MATCH($A338,'[1]Pokemon Stats'!$B$2:$B$781,0),0),"")</f>
        <v>Water</v>
      </c>
      <c r="C338" t="str">
        <f>IFERROR(INDEX('[1]Pokemon Stats'!$E$2:$E$781,MATCH($A338,'[1]Pokemon Stats'!$B$2:$B$781,0),0),"")</f>
        <v>Ground</v>
      </c>
      <c r="D338">
        <f>ROUND(('Base Stats'!D338+15)*'CP Multiplier'!$B$102,2)</f>
        <v>131.87</v>
      </c>
      <c r="E338">
        <f>ROUND(('Base Stats'!E338+15)*'CP Multiplier'!$B$102,2)</f>
        <v>96.36</v>
      </c>
      <c r="F338">
        <f>ROUND(('Base Stats'!F338+15)*'CP Multiplier'!$B$102,0)</f>
        <v>118</v>
      </c>
      <c r="G338">
        <f>_xlfn.FLOOR.MATH(($D338+15)*SQRT($E338+15)*SQRT($F338+15)*('CP Multiplier'!$B$102)^2/10)</f>
        <v>1277</v>
      </c>
    </row>
    <row r="339" spans="1:7" x14ac:dyDescent="0.25">
      <c r="A339" t="s">
        <v>335</v>
      </c>
      <c r="B339" t="str">
        <f>IFERROR(INDEX('[1]Pokemon Stats'!$D$2:$D$781,MATCH($A339,'[1]Pokemon Stats'!$B$2:$B$781,0),0),"")</f>
        <v>Water</v>
      </c>
      <c r="C339" t="str">
        <f>IFERROR(INDEX('[1]Pokemon Stats'!$E$2:$E$781,MATCH($A339,'[1]Pokemon Stats'!$B$2:$B$781,0),0),"")</f>
        <v>Dark</v>
      </c>
      <c r="D339">
        <f>ROUND(('Base Stats'!D339+15)*'CP Multiplier'!$B$102,2)</f>
        <v>202.03</v>
      </c>
      <c r="E339">
        <f>ROUND(('Base Stats'!E339+15)*'CP Multiplier'!$B$102,2)</f>
        <v>132.71</v>
      </c>
      <c r="F339">
        <f>ROUND(('Base Stats'!F339+15)*'CP Multiplier'!$B$102,0)</f>
        <v>148</v>
      </c>
      <c r="G339">
        <f>_xlfn.FLOOR.MATH(($D339+15)*SQRT($E339+15)*SQRT($F339+15)*('CP Multiplier'!$B$102)^2/10)</f>
        <v>2406</v>
      </c>
    </row>
    <row r="340" spans="1:7" x14ac:dyDescent="0.25">
      <c r="A340" t="s">
        <v>336</v>
      </c>
      <c r="B340" t="str">
        <f>IFERROR(INDEX('[1]Pokemon Stats'!$D$2:$D$781,MATCH($A340,'[1]Pokemon Stats'!$B$2:$B$781,0),0),"")</f>
        <v>Ground</v>
      </c>
      <c r="C340" t="str">
        <f>IFERROR(INDEX('[1]Pokemon Stats'!$E$2:$E$781,MATCH($A340,'[1]Pokemon Stats'!$B$2:$B$781,0),0),"")</f>
        <v>Psychic</v>
      </c>
      <c r="D340">
        <f>ROUND(('Base Stats'!D340+15)*'CP Multiplier'!$B$102,2)</f>
        <v>77.77</v>
      </c>
      <c r="E340">
        <f>ROUND(('Base Stats'!E340+15)*'CP Multiplier'!$B$102,2)</f>
        <v>117.5</v>
      </c>
      <c r="F340">
        <f>ROUND(('Base Stats'!F340+15)*'CP Multiplier'!$B$102,0)</f>
        <v>114</v>
      </c>
      <c r="G340">
        <f>_xlfn.FLOOR.MATH(($D340+15)*SQRT($E340+15)*SQRT($F340+15)*('CP Multiplier'!$B$102)^2/10)</f>
        <v>866</v>
      </c>
    </row>
    <row r="341" spans="1:7" x14ac:dyDescent="0.25">
      <c r="A341" t="s">
        <v>337</v>
      </c>
      <c r="B341" t="str">
        <f>IFERROR(INDEX('[1]Pokemon Stats'!$D$2:$D$781,MATCH($A341,'[1]Pokemon Stats'!$B$2:$B$781,0),0),"")</f>
        <v>Ground</v>
      </c>
      <c r="C341" t="str">
        <f>IFERROR(INDEX('[1]Pokemon Stats'!$E$2:$E$781,MATCH($A341,'[1]Pokemon Stats'!$B$2:$B$781,0),0),"")</f>
        <v>Psychic</v>
      </c>
      <c r="D341">
        <f>ROUND(('Base Stats'!D341+15)*'CP Multiplier'!$B$102,2)</f>
        <v>131.02000000000001</v>
      </c>
      <c r="E341">
        <f>ROUND(('Base Stats'!E341+15)*'CP Multiplier'!$B$102,2)</f>
        <v>206.25</v>
      </c>
      <c r="F341">
        <f>ROUND(('Base Stats'!F341+15)*'CP Multiplier'!$B$102,0)</f>
        <v>144</v>
      </c>
      <c r="G341">
        <f>_xlfn.FLOOR.MATH(($D341+15)*SQRT($E341+15)*SQRT($F341+15)*('CP Multiplier'!$B$102)^2/10)</f>
        <v>1956</v>
      </c>
    </row>
    <row r="342" spans="1:7" x14ac:dyDescent="0.25">
      <c r="A342" t="s">
        <v>338</v>
      </c>
      <c r="B342" t="str">
        <f>IFERROR(INDEX('[1]Pokemon Stats'!$D$2:$D$781,MATCH($A342,'[1]Pokemon Stats'!$B$2:$B$781,0),0),"")</f>
        <v>Rock</v>
      </c>
      <c r="C342" t="str">
        <f>IFERROR(INDEX('[1]Pokemon Stats'!$E$2:$E$781,MATCH($A342,'[1]Pokemon Stats'!$B$2:$B$781,0),0),"")</f>
        <v>Grass</v>
      </c>
      <c r="D342">
        <f>ROUND(('Base Stats'!D342+15)*'CP Multiplier'!$B$102,2)</f>
        <v>101.44</v>
      </c>
      <c r="E342">
        <f>ROUND(('Base Stats'!E342+15)*'CP Multiplier'!$B$102,2)</f>
        <v>139.47</v>
      </c>
      <c r="F342">
        <f>ROUND(('Base Stats'!F342+15)*'CP Multiplier'!$B$102,0)</f>
        <v>152</v>
      </c>
      <c r="G342">
        <f>_xlfn.FLOOR.MATH(($D342+15)*SQRT($E342+15)*SQRT($F342+15)*('CP Multiplier'!$B$102)^2/10)</f>
        <v>1336</v>
      </c>
    </row>
    <row r="343" spans="1:7" x14ac:dyDescent="0.25">
      <c r="A343" t="s">
        <v>339</v>
      </c>
      <c r="B343" t="str">
        <f>IFERROR(INDEX('[1]Pokemon Stats'!$D$2:$D$781,MATCH($A343,'[1]Pokemon Stats'!$B$2:$B$781,0),0),"")</f>
        <v>Rock</v>
      </c>
      <c r="C343" t="str">
        <f>IFERROR(INDEX('[1]Pokemon Stats'!$E$2:$E$781,MATCH($A343,'[1]Pokemon Stats'!$B$2:$B$781,0),0),"")</f>
        <v>Grass</v>
      </c>
      <c r="D343">
        <f>ROUND(('Base Stats'!D343+15)*'CP Multiplier'!$B$102,2)</f>
        <v>141.16999999999999</v>
      </c>
      <c r="E343">
        <f>ROUND(('Base Stats'!E343+15)*'CP Multiplier'!$B$102,2)</f>
        <v>176.67</v>
      </c>
      <c r="F343">
        <f>ROUND(('Base Stats'!F343+15)*'CP Multiplier'!$B$102,0)</f>
        <v>182</v>
      </c>
      <c r="G343">
        <f>_xlfn.FLOOR.MATH(($D343+15)*SQRT($E343+15)*SQRT($F343+15)*('CP Multiplier'!$B$102)^2/10)</f>
        <v>2168</v>
      </c>
    </row>
    <row r="344" spans="1:7" x14ac:dyDescent="0.25">
      <c r="A344" t="s">
        <v>340</v>
      </c>
      <c r="B344" t="str">
        <f>IFERROR(INDEX('[1]Pokemon Stats'!$D$2:$D$781,MATCH($A344,'[1]Pokemon Stats'!$B$2:$B$781,0),0),"")</f>
        <v>Rock</v>
      </c>
      <c r="C344" t="str">
        <f>IFERROR(INDEX('[1]Pokemon Stats'!$E$2:$E$781,MATCH($A344,'[1]Pokemon Stats'!$B$2:$B$781,0),0),"")</f>
        <v>Bug</v>
      </c>
      <c r="D344">
        <f>ROUND(('Base Stats'!D344+15)*'CP Multiplier'!$B$102,2)</f>
        <v>161.44999999999999</v>
      </c>
      <c r="E344">
        <f>ROUND(('Base Stats'!E344+15)*'CP Multiplier'!$B$102,2)</f>
        <v>97.21</v>
      </c>
      <c r="F344">
        <f>ROUND(('Base Stats'!F344+15)*'CP Multiplier'!$B$102,0)</f>
        <v>121</v>
      </c>
      <c r="G344">
        <f>_xlfn.FLOOR.MATH(($D344+15)*SQRT($E344+15)*SQRT($F344+15)*('CP Multiplier'!$B$102)^2/10)</f>
        <v>1557</v>
      </c>
    </row>
    <row r="345" spans="1:7" x14ac:dyDescent="0.25">
      <c r="A345" t="s">
        <v>341</v>
      </c>
      <c r="B345" t="str">
        <f>IFERROR(INDEX('[1]Pokemon Stats'!$D$2:$D$781,MATCH($A345,'[1]Pokemon Stats'!$B$2:$B$781,0),0),"")</f>
        <v>Rock</v>
      </c>
      <c r="C345" t="str">
        <f>IFERROR(INDEX('[1]Pokemon Stats'!$E$2:$E$781,MATCH($A345,'[1]Pokemon Stats'!$B$2:$B$781,0),0),"")</f>
        <v>Bug</v>
      </c>
      <c r="D345">
        <f>ROUND(('Base Stats'!D345+15)*'CP Multiplier'!$B$102,2)</f>
        <v>200.34</v>
      </c>
      <c r="E345">
        <f>ROUND(('Base Stats'!E345+15)*'CP Multiplier'!$B$102,2)</f>
        <v>159.76</v>
      </c>
      <c r="F345">
        <f>ROUND(('Base Stats'!F345+15)*'CP Multiplier'!$B$102,0)</f>
        <v>166</v>
      </c>
      <c r="G345">
        <f>_xlfn.FLOOR.MATH(($D345+15)*SQRT($E345+15)*SQRT($F345+15)*('CP Multiplier'!$B$102)^2/10)</f>
        <v>2736</v>
      </c>
    </row>
    <row r="346" spans="1:7" x14ac:dyDescent="0.25">
      <c r="A346" t="s">
        <v>342</v>
      </c>
      <c r="B346" t="str">
        <f>IFERROR(INDEX('[1]Pokemon Stats'!$D$2:$D$781,MATCH($A346,'[1]Pokemon Stats'!$B$2:$B$781,0),0),"")</f>
        <v>Water</v>
      </c>
      <c r="C346" t="str">
        <f>IFERROR(INDEX('[1]Pokemon Stats'!$E$2:$E$781,MATCH($A346,'[1]Pokemon Stats'!$B$2:$B$781,0),0),"")</f>
        <v>Bug</v>
      </c>
      <c r="D346">
        <f>ROUND(('Base Stats'!D346+15)*'CP Multiplier'!$B$102,2)</f>
        <v>37.19</v>
      </c>
      <c r="E346">
        <f>ROUND(('Base Stats'!E346+15)*'CP Multiplier'!$B$102,2)</f>
        <v>84.53</v>
      </c>
      <c r="F346">
        <f>ROUND(('Base Stats'!F346+15)*'CP Multiplier'!$B$102,0)</f>
        <v>85</v>
      </c>
      <c r="G346">
        <f>_xlfn.FLOOR.MATH(($D346+15)*SQRT($E346+15)*SQRT($F346+15)*('CP Multiplier'!$B$102)^2/10)</f>
        <v>372</v>
      </c>
    </row>
    <row r="347" spans="1:7" x14ac:dyDescent="0.25">
      <c r="A347" t="s">
        <v>343</v>
      </c>
      <c r="B347" t="str">
        <f>IFERROR(INDEX('[1]Pokemon Stats'!$D$2:$D$781,MATCH($A347,'[1]Pokemon Stats'!$B$2:$B$781,0),0),"")</f>
        <v>Water</v>
      </c>
      <c r="C347" t="str">
        <f>IFERROR(INDEX('[1]Pokemon Stats'!$E$2:$E$781,MATCH($A347,'[1]Pokemon Stats'!$B$2:$B$781,0),0),"")</f>
        <v>Bug</v>
      </c>
      <c r="D347">
        <f>ROUND(('Base Stats'!D347+15)*'CP Multiplier'!$B$102,2)</f>
        <v>174.98</v>
      </c>
      <c r="E347">
        <f>ROUND(('Base Stats'!E347+15)*'CP Multiplier'!$B$102,2)</f>
        <v>197.8</v>
      </c>
      <c r="F347">
        <f>ROUND(('Base Stats'!F347+15)*'CP Multiplier'!$B$102,0)</f>
        <v>195</v>
      </c>
      <c r="G347">
        <f>_xlfn.FLOOR.MATH(($D347+15)*SQRT($E347+15)*SQRT($F347+15)*('CP Multiplier'!$B$102)^2/10)</f>
        <v>2869</v>
      </c>
    </row>
    <row r="348" spans="1:7" x14ac:dyDescent="0.25">
      <c r="A348" t="s">
        <v>344</v>
      </c>
      <c r="B348" t="str">
        <f>IFERROR(INDEX('[1]Pokemon Stats'!$D$2:$D$781,MATCH($A348,'[1]Pokemon Stats'!$B$2:$B$781,0),0),"")</f>
        <v>Normal</v>
      </c>
      <c r="C348" t="str">
        <f>IFERROR(INDEX('[1]Pokemon Stats'!$E$2:$E$781,MATCH($A348,'[1]Pokemon Stats'!$B$2:$B$781,0),0),"")</f>
        <v>Bug</v>
      </c>
      <c r="D348">
        <f>ROUND(('Base Stats'!D348+15)*'CP Multiplier'!$B$102,2)</f>
        <v>130.18</v>
      </c>
      <c r="E348">
        <f>ROUND(('Base Stats'!E348+15)*'CP Multiplier'!$B$102,2)</f>
        <v>130.18</v>
      </c>
      <c r="F348">
        <f>ROUND(('Base Stats'!F348+15)*'CP Multiplier'!$B$102,0)</f>
        <v>158</v>
      </c>
      <c r="G348">
        <f>_xlfn.FLOOR.MATH(($D348+15)*SQRT($E348+15)*SQRT($F348+15)*('CP Multiplier'!$B$102)^2/10)</f>
        <v>1644</v>
      </c>
    </row>
    <row r="349" spans="1:7" x14ac:dyDescent="0.25">
      <c r="A349" t="s">
        <v>345</v>
      </c>
      <c r="B349" t="str">
        <f>IFERROR(INDEX('[1]Pokemon Stats'!$D$2:$D$781,MATCH($A349,'[1]Pokemon Stats'!$B$2:$B$781,0),0),"")</f>
        <v>Ghost</v>
      </c>
      <c r="C349" t="str">
        <f>IFERROR(INDEX('[1]Pokemon Stats'!$E$2:$E$781,MATCH($A349,'[1]Pokemon Stats'!$B$2:$B$781,0),0),"")</f>
        <v>Bug</v>
      </c>
      <c r="D349">
        <f>ROUND(('Base Stats'!D349+15)*'CP Multiplier'!$B$102,2)</f>
        <v>129.33000000000001</v>
      </c>
      <c r="E349">
        <f>ROUND(('Base Stats'!E349+15)*'CP Multiplier'!$B$102,2)</f>
        <v>67.62</v>
      </c>
      <c r="F349">
        <f>ROUND(('Base Stats'!F349+15)*'CP Multiplier'!$B$102,0)</f>
        <v>120</v>
      </c>
      <c r="G349">
        <f>_xlfn.FLOOR.MATH(($D349+15)*SQRT($E349+15)*SQRT($F349+15)*('CP Multiplier'!$B$102)^2/10)</f>
        <v>1089</v>
      </c>
    </row>
    <row r="350" spans="1:7" x14ac:dyDescent="0.25">
      <c r="A350" t="s">
        <v>346</v>
      </c>
      <c r="B350" t="str">
        <f>IFERROR(INDEX('[1]Pokemon Stats'!$D$2:$D$781,MATCH($A350,'[1]Pokemon Stats'!$B$2:$B$781,0),0),"")</f>
        <v>Ghost</v>
      </c>
      <c r="C350" t="str">
        <f>IFERROR(INDEX('[1]Pokemon Stats'!$E$2:$E$781,MATCH($A350,'[1]Pokemon Stats'!$B$2:$B$781,0),0),"")</f>
        <v>Bug</v>
      </c>
      <c r="D350">
        <f>ROUND(('Base Stats'!D350+15)*'CP Multiplier'!$B$102,2)</f>
        <v>196.95</v>
      </c>
      <c r="E350">
        <f>ROUND(('Base Stats'!E350+15)*'CP Multiplier'!$B$102,2)</f>
        <v>119.19</v>
      </c>
      <c r="F350">
        <f>ROUND(('Base Stats'!F350+15)*'CP Multiplier'!$B$102,0)</f>
        <v>150</v>
      </c>
      <c r="G350">
        <f>_xlfn.FLOOR.MATH(($D350+15)*SQRT($E350+15)*SQRT($F350+15)*('CP Multiplier'!$B$102)^2/10)</f>
        <v>2253</v>
      </c>
    </row>
    <row r="351" spans="1:7" x14ac:dyDescent="0.25">
      <c r="A351" t="s">
        <v>347</v>
      </c>
      <c r="B351" t="str">
        <f>IFERROR(INDEX('[1]Pokemon Stats'!$D$2:$D$781,MATCH($A351,'[1]Pokemon Stats'!$B$2:$B$781,0),0),"")</f>
        <v>Ghost</v>
      </c>
      <c r="C351" t="str">
        <f>IFERROR(INDEX('[1]Pokemon Stats'!$E$2:$E$781,MATCH($A351,'[1]Pokemon Stats'!$B$2:$B$781,0),0),"")</f>
        <v>Bug</v>
      </c>
      <c r="D351">
        <f>ROUND(('Base Stats'!D351+15)*'CP Multiplier'!$B$102,2)</f>
        <v>71.849999999999994</v>
      </c>
      <c r="E351">
        <f>ROUND(('Base Stats'!E351+15)*'CP Multiplier'!$B$102,2)</f>
        <v>149.62</v>
      </c>
      <c r="F351">
        <f>ROUND(('Base Stats'!F351+15)*'CP Multiplier'!$B$102,0)</f>
        <v>85</v>
      </c>
      <c r="G351">
        <f>_xlfn.FLOOR.MATH(($D351+15)*SQRT($E351+15)*SQRT($F351+15)*('CP Multiplier'!$B$102)^2/10)</f>
        <v>796</v>
      </c>
    </row>
    <row r="352" spans="1:7" x14ac:dyDescent="0.25">
      <c r="A352" t="s">
        <v>348</v>
      </c>
      <c r="B352" t="str">
        <f>IFERROR(INDEX('[1]Pokemon Stats'!$D$2:$D$781,MATCH($A352,'[1]Pokemon Stats'!$B$2:$B$781,0),0),"")</f>
        <v>Ghost</v>
      </c>
      <c r="C352" t="str">
        <f>IFERROR(INDEX('[1]Pokemon Stats'!$E$2:$E$781,MATCH($A352,'[1]Pokemon Stats'!$B$2:$B$781,0),0),"")</f>
        <v>Bug</v>
      </c>
      <c r="D352">
        <f>ROUND(('Base Stats'!D352+15)*'CP Multiplier'!$B$102,2)</f>
        <v>117.5</v>
      </c>
      <c r="E352">
        <f>ROUND(('Base Stats'!E352+15)*'CP Multiplier'!$B$102,2)</f>
        <v>210.48</v>
      </c>
      <c r="F352">
        <f>ROUND(('Base Stats'!F352+15)*'CP Multiplier'!$B$102,0)</f>
        <v>114</v>
      </c>
      <c r="G352">
        <f>_xlfn.FLOOR.MATH(($D352+15)*SQRT($E352+15)*SQRT($F352+15)*('CP Multiplier'!$B$102)^2/10)</f>
        <v>1614</v>
      </c>
    </row>
    <row r="353" spans="1:7" x14ac:dyDescent="0.25">
      <c r="A353" t="s">
        <v>349</v>
      </c>
      <c r="B353" t="str">
        <f>IFERROR(INDEX('[1]Pokemon Stats'!$D$2:$D$781,MATCH($A353,'[1]Pokemon Stats'!$B$2:$B$781,0),0),"")</f>
        <v>Grass</v>
      </c>
      <c r="C353" t="str">
        <f>IFERROR(INDEX('[1]Pokemon Stats'!$E$2:$E$781,MATCH($A353,'[1]Pokemon Stats'!$B$2:$B$781,0),0),"")</f>
        <v>Flying</v>
      </c>
      <c r="D353">
        <f>ROUND(('Base Stats'!D353+15)*'CP Multiplier'!$B$102,2)</f>
        <v>127.64</v>
      </c>
      <c r="E353">
        <f>ROUND(('Base Stats'!E353+15)*'CP Multiplier'!$B$102,2)</f>
        <v>150.46</v>
      </c>
      <c r="F353">
        <f>ROUND(('Base Stats'!F353+15)*'CP Multiplier'!$B$102,0)</f>
        <v>201</v>
      </c>
      <c r="G353">
        <f>_xlfn.FLOOR.MATH(($D353+15)*SQRT($E353+15)*SQRT($F353+15)*('CP Multiplier'!$B$102)^2/10)</f>
        <v>1926</v>
      </c>
    </row>
    <row r="354" spans="1:7" x14ac:dyDescent="0.25">
      <c r="A354" t="s">
        <v>350</v>
      </c>
      <c r="B354" t="str">
        <f>IFERROR(INDEX('[1]Pokemon Stats'!$D$2:$D$781,MATCH($A354,'[1]Pokemon Stats'!$B$2:$B$781,0),0),"")</f>
        <v>Psychic</v>
      </c>
      <c r="C354" t="str">
        <f>IFERROR(INDEX('[1]Pokemon Stats'!$E$2:$E$781,MATCH($A354,'[1]Pokemon Stats'!$B$2:$B$781,0),0),"")</f>
        <v>Flying</v>
      </c>
      <c r="D354">
        <f>ROUND(('Base Stats'!D354+15)*'CP Multiplier'!$B$102,2)</f>
        <v>160.61000000000001</v>
      </c>
      <c r="E354">
        <f>ROUND(('Base Stats'!E354+15)*'CP Multiplier'!$B$102,2)</f>
        <v>156.38</v>
      </c>
      <c r="F354">
        <f>ROUND(('Base Stats'!F354+15)*'CP Multiplier'!$B$102,0)</f>
        <v>166</v>
      </c>
      <c r="G354">
        <f>_xlfn.FLOOR.MATH(($D354+15)*SQRT($E354+15)*SQRT($F354+15)*('CP Multiplier'!$B$102)^2/10)</f>
        <v>2209</v>
      </c>
    </row>
    <row r="355" spans="1:7" x14ac:dyDescent="0.25">
      <c r="A355" t="s">
        <v>351</v>
      </c>
      <c r="B355" t="str">
        <f>IFERROR(INDEX('[1]Pokemon Stats'!$D$2:$D$781,MATCH($A355,'[1]Pokemon Stats'!$B$2:$B$781,0),0),"")</f>
        <v>Dark</v>
      </c>
      <c r="C355" t="str">
        <f>IFERROR(INDEX('[1]Pokemon Stats'!$E$2:$E$781,MATCH($A355,'[1]Pokemon Stats'!$B$2:$B$781,0),0),"")</f>
        <v>Flying</v>
      </c>
      <c r="D355">
        <f>ROUND(('Base Stats'!D355+15)*'CP Multiplier'!$B$102,2)</f>
        <v>220.62</v>
      </c>
      <c r="E355">
        <f>ROUND(('Base Stats'!E355+15)*'CP Multiplier'!$B$102,2)</f>
        <v>114.12</v>
      </c>
      <c r="F355">
        <f>ROUND(('Base Stats'!F355+15)*'CP Multiplier'!$B$102,0)</f>
        <v>150</v>
      </c>
      <c r="G355">
        <f>_xlfn.FLOOR.MATH(($D355+15)*SQRT($E355+15)*SQRT($F355+15)*('CP Multiplier'!$B$102)^2/10)</f>
        <v>2457</v>
      </c>
    </row>
    <row r="356" spans="1:7" x14ac:dyDescent="0.25">
      <c r="A356" t="s">
        <v>352</v>
      </c>
      <c r="B356" t="str">
        <f>IFERROR(INDEX('[1]Pokemon Stats'!$D$2:$D$781,MATCH($A356,'[1]Pokemon Stats'!$B$2:$B$781,0),0),"")</f>
        <v>Psychic</v>
      </c>
      <c r="C356" t="str">
        <f>IFERROR(INDEX('[1]Pokemon Stats'!$E$2:$E$781,MATCH($A356,'[1]Pokemon Stats'!$B$2:$B$781,0),0),"")</f>
        <v>Flying</v>
      </c>
      <c r="D356">
        <f>ROUND(('Base Stats'!D356+15)*'CP Multiplier'!$B$102,2)</f>
        <v>47.34</v>
      </c>
      <c r="E356">
        <f>ROUND(('Base Stats'!E356+15)*'CP Multiplier'!$B$102,2)</f>
        <v>85.38</v>
      </c>
      <c r="F356">
        <f>ROUND(('Base Stats'!F356+15)*'CP Multiplier'!$B$102,0)</f>
        <v>195</v>
      </c>
      <c r="G356">
        <f>_xlfn.FLOOR.MATH(($D356+15)*SQRT($E356+15)*SQRT($F356+15)*('CP Multiplier'!$B$102)^2/10)</f>
        <v>646</v>
      </c>
    </row>
    <row r="357" spans="1:7" x14ac:dyDescent="0.25">
      <c r="A357" t="s">
        <v>353</v>
      </c>
      <c r="B357" t="str">
        <f>IFERROR(INDEX('[1]Pokemon Stats'!$D$2:$D$781,MATCH($A357,'[1]Pokemon Stats'!$B$2:$B$781,0),0),"")</f>
        <v>Ice</v>
      </c>
      <c r="C357" t="str">
        <f>IFERROR(INDEX('[1]Pokemon Stats'!$E$2:$E$781,MATCH($A357,'[1]Pokemon Stats'!$B$2:$B$781,0),0),"")</f>
        <v>Flying</v>
      </c>
      <c r="D357">
        <f>ROUND(('Base Stats'!D357+15)*'CP Multiplier'!$B$102,2)</f>
        <v>92.98</v>
      </c>
      <c r="E357">
        <f>ROUND(('Base Stats'!E357+15)*'CP Multiplier'!$B$102,2)</f>
        <v>92.98</v>
      </c>
      <c r="F357">
        <f>ROUND(('Base Stats'!F357+15)*'CP Multiplier'!$B$102,0)</f>
        <v>128</v>
      </c>
      <c r="G357">
        <f>_xlfn.FLOOR.MATH(($D357+15)*SQRT($E357+15)*SQRT($F357+15)*('CP Multiplier'!$B$102)^2/10)</f>
        <v>958</v>
      </c>
    </row>
    <row r="358" spans="1:7" x14ac:dyDescent="0.25">
      <c r="A358" t="s">
        <v>354</v>
      </c>
      <c r="B358" t="str">
        <f>IFERROR(INDEX('[1]Pokemon Stats'!$D$2:$D$781,MATCH($A358,'[1]Pokemon Stats'!$B$2:$B$781,0),0),"")</f>
        <v>Ice</v>
      </c>
      <c r="C358" t="str">
        <f>IFERROR(INDEX('[1]Pokemon Stats'!$E$2:$E$781,MATCH($A358,'[1]Pokemon Stats'!$B$2:$B$781,0),0),"")</f>
        <v>Flying</v>
      </c>
      <c r="D358">
        <f>ROUND(('Base Stats'!D358+15)*'CP Multiplier'!$B$102,2)</f>
        <v>149.62</v>
      </c>
      <c r="E358">
        <f>ROUND(('Base Stats'!E358+15)*'CP Multiplier'!$B$102,2)</f>
        <v>149.62</v>
      </c>
      <c r="F358">
        <f>ROUND(('Base Stats'!F358+15)*'CP Multiplier'!$B$102,0)</f>
        <v>173</v>
      </c>
      <c r="G358">
        <f>_xlfn.FLOOR.MATH(($D358+15)*SQRT($E358+15)*SQRT($F358+15)*('CP Multiplier'!$B$102)^2/10)</f>
        <v>2069</v>
      </c>
    </row>
    <row r="359" spans="1:7" x14ac:dyDescent="0.25">
      <c r="A359" t="s">
        <v>355</v>
      </c>
      <c r="B359" t="str">
        <f>IFERROR(INDEX('[1]Pokemon Stats'!$D$2:$D$781,MATCH($A359,'[1]Pokemon Stats'!$B$2:$B$781,0),0),"")</f>
        <v>Ice</v>
      </c>
      <c r="C359" t="str">
        <f>IFERROR(INDEX('[1]Pokemon Stats'!$E$2:$E$781,MATCH($A359,'[1]Pokemon Stats'!$B$2:$B$781,0),0),"")</f>
        <v>Water</v>
      </c>
      <c r="D359">
        <f>ROUND(('Base Stats'!D359+15)*'CP Multiplier'!$B$102,2)</f>
        <v>92.98</v>
      </c>
      <c r="E359">
        <f>ROUND(('Base Stats'!E359+15)*'CP Multiplier'!$B$102,2)</f>
        <v>88.76</v>
      </c>
      <c r="F359">
        <f>ROUND(('Base Stats'!F359+15)*'CP Multiplier'!$B$102,0)</f>
        <v>158</v>
      </c>
      <c r="G359">
        <f>_xlfn.FLOOR.MATH(($D359+15)*SQRT($E359+15)*SQRT($F359+15)*('CP Multiplier'!$B$102)^2/10)</f>
        <v>1033</v>
      </c>
    </row>
    <row r="360" spans="1:7" x14ac:dyDescent="0.25">
      <c r="A360" t="s">
        <v>356</v>
      </c>
      <c r="B360" t="str">
        <f>IFERROR(INDEX('[1]Pokemon Stats'!$D$2:$D$781,MATCH($A360,'[1]Pokemon Stats'!$B$2:$B$781,0),0),"")</f>
        <v>Ice</v>
      </c>
      <c r="C360" t="str">
        <f>IFERROR(INDEX('[1]Pokemon Stats'!$E$2:$E$781,MATCH($A360,'[1]Pokemon Stats'!$B$2:$B$781,0),0),"")</f>
        <v>Water</v>
      </c>
      <c r="D360">
        <f>ROUND(('Base Stats'!D360+15)*'CP Multiplier'!$B$102,2)</f>
        <v>128.49</v>
      </c>
      <c r="E360">
        <f>ROUND(('Base Stats'!E360+15)*'CP Multiplier'!$B$102,2)</f>
        <v>124.26</v>
      </c>
      <c r="F360">
        <f>ROUND(('Base Stats'!F360+15)*'CP Multiplier'!$B$102,0)</f>
        <v>188</v>
      </c>
      <c r="G360">
        <f>_xlfn.FLOOR.MATH(($D360+15)*SQRT($E360+15)*SQRT($F360+15)*('CP Multiplier'!$B$102)^2/10)</f>
        <v>1723</v>
      </c>
    </row>
    <row r="361" spans="1:7" x14ac:dyDescent="0.25">
      <c r="A361" t="s">
        <v>357</v>
      </c>
      <c r="B361" t="str">
        <f>IFERROR(INDEX('[1]Pokemon Stats'!$D$2:$D$781,MATCH($A361,'[1]Pokemon Stats'!$B$2:$B$781,0),0),"")</f>
        <v>Ice</v>
      </c>
      <c r="C361" t="str">
        <f>IFERROR(INDEX('[1]Pokemon Stats'!$E$2:$E$781,MATCH($A361,'[1]Pokemon Stats'!$B$2:$B$781,0),0),"")</f>
        <v>Water</v>
      </c>
      <c r="D361">
        <f>ROUND(('Base Stats'!D361+15)*'CP Multiplier'!$B$102,2)</f>
        <v>166.52</v>
      </c>
      <c r="E361">
        <f>ROUND(('Base Stats'!E361+15)*'CP Multiplier'!$B$102,2)</f>
        <v>161.44999999999999</v>
      </c>
      <c r="F361">
        <f>ROUND(('Base Stats'!F361+15)*'CP Multiplier'!$B$102,0)</f>
        <v>217</v>
      </c>
      <c r="G361">
        <f>_xlfn.FLOOR.MATH(($D361+15)*SQRT($E361+15)*SQRT($F361+15)*('CP Multiplier'!$B$102)^2/10)</f>
        <v>2624</v>
      </c>
    </row>
    <row r="362" spans="1:7" x14ac:dyDescent="0.25">
      <c r="A362" t="s">
        <v>358</v>
      </c>
      <c r="B362" t="str">
        <f>IFERROR(INDEX('[1]Pokemon Stats'!$D$2:$D$781,MATCH($A362,'[1]Pokemon Stats'!$B$2:$B$781,0),0),"")</f>
        <v>Water</v>
      </c>
      <c r="C362" t="str">
        <f>IFERROR(INDEX('[1]Pokemon Stats'!$E$2:$E$781,MATCH($A362,'[1]Pokemon Stats'!$B$2:$B$781,0),0),"")</f>
        <v>Rock</v>
      </c>
      <c r="D362">
        <f>ROUND(('Base Stats'!D362+15)*'CP Multiplier'!$B$102,2)</f>
        <v>149.62</v>
      </c>
      <c r="E362">
        <f>ROUND(('Base Stats'!E362+15)*'CP Multiplier'!$B$102,2)</f>
        <v>184.28</v>
      </c>
      <c r="F362">
        <f>ROUND(('Base Stats'!F362+15)*'CP Multiplier'!$B$102,0)</f>
        <v>203</v>
      </c>
      <c r="G362">
        <f>_xlfn.FLOOR.MATH(($D362+15)*SQRT($E362+15)*SQRT($F362+15)*('CP Multiplier'!$B$102)^2/10)</f>
        <v>2451</v>
      </c>
    </row>
    <row r="363" spans="1:7" x14ac:dyDescent="0.25">
      <c r="A363" t="s">
        <v>359</v>
      </c>
      <c r="B363" t="str">
        <f>IFERROR(INDEX('[1]Pokemon Stats'!$D$2:$D$781,MATCH($A363,'[1]Pokemon Stats'!$B$2:$B$781,0),0),"")</f>
        <v>Water</v>
      </c>
      <c r="C363" t="str">
        <f>IFERROR(INDEX('[1]Pokemon Stats'!$E$2:$E$781,MATCH($A363,'[1]Pokemon Stats'!$B$2:$B$781,0),0),"")</f>
        <v>Rock</v>
      </c>
      <c r="D363">
        <f>ROUND(('Base Stats'!D363+15)*'CP Multiplier'!$B$102,2)</f>
        <v>81.150000000000006</v>
      </c>
      <c r="E363">
        <f>ROUND(('Base Stats'!E363+15)*'CP Multiplier'!$B$102,2)</f>
        <v>120.88</v>
      </c>
      <c r="F363">
        <f>ROUND(('Base Stats'!F363+15)*'CP Multiplier'!$B$102,0)</f>
        <v>118</v>
      </c>
      <c r="G363">
        <f>_xlfn.FLOOR.MATH(($D363+15)*SQRT($E363+15)*SQRT($F363+15)*('CP Multiplier'!$B$102)^2/10)</f>
        <v>923</v>
      </c>
    </row>
    <row r="364" spans="1:7" x14ac:dyDescent="0.25">
      <c r="A364" t="s">
        <v>360</v>
      </c>
      <c r="B364" t="str">
        <f>IFERROR(INDEX('[1]Pokemon Stats'!$D$2:$D$781,MATCH($A364,'[1]Pokemon Stats'!$B$2:$B$781,0),0),"")</f>
        <v>Dragon</v>
      </c>
      <c r="C364" t="str">
        <f>IFERROR(INDEX('[1]Pokemon Stats'!$E$2:$E$781,MATCH($A364,'[1]Pokemon Stats'!$B$2:$B$781,0),0),"")</f>
        <v>Rock</v>
      </c>
      <c r="D364">
        <f>ROUND(('Base Stats'!D364+15)*'CP Multiplier'!$B$102,2)</f>
        <v>125.95</v>
      </c>
      <c r="E364">
        <f>ROUND(('Base Stats'!E364+15)*'CP Multiplier'!$B$102,2)</f>
        <v>91.29</v>
      </c>
      <c r="F364">
        <f>ROUND(('Base Stats'!F364+15)*'CP Multiplier'!$B$102,0)</f>
        <v>121</v>
      </c>
      <c r="G364">
        <f>_xlfn.FLOOR.MATH(($D364+15)*SQRT($E364+15)*SQRT($F364+15)*('CP Multiplier'!$B$102)^2/10)</f>
        <v>1210</v>
      </c>
    </row>
    <row r="365" spans="1:7" x14ac:dyDescent="0.25">
      <c r="A365" t="s">
        <v>361</v>
      </c>
      <c r="B365" t="str">
        <f>IFERROR(INDEX('[1]Pokemon Stats'!$D$2:$D$781,MATCH($A365,'[1]Pokemon Stats'!$B$2:$B$781,0),0),"")</f>
        <v>Dragon</v>
      </c>
      <c r="C365" t="str">
        <f>IFERROR(INDEX('[1]Pokemon Stats'!$E$2:$E$781,MATCH($A365,'[1]Pokemon Stats'!$B$2:$B$781,0),0),"")</f>
        <v>Rock</v>
      </c>
      <c r="D365">
        <f>ROUND(('Base Stats'!D365+15)*'CP Multiplier'!$B$102,2)</f>
        <v>158.07</v>
      </c>
      <c r="E365">
        <f>ROUND(('Base Stats'!E365+15)*'CP Multiplier'!$B$102,2)</f>
        <v>143.69999999999999</v>
      </c>
      <c r="F365">
        <f>ROUND(('Base Stats'!F365+15)*'CP Multiplier'!$B$102,0)</f>
        <v>150</v>
      </c>
      <c r="G365">
        <f>_xlfn.FLOOR.MATH(($D365+15)*SQRT($E365+15)*SQRT($F365+15)*('CP Multiplier'!$B$102)^2/10)</f>
        <v>2001</v>
      </c>
    </row>
    <row r="366" spans="1:7" x14ac:dyDescent="0.25">
      <c r="A366" t="s">
        <v>362</v>
      </c>
      <c r="B366" t="str">
        <f>IFERROR(INDEX('[1]Pokemon Stats'!$D$2:$D$781,MATCH($A366,'[1]Pokemon Stats'!$B$2:$B$781,0),0),"")</f>
        <v>Dragon</v>
      </c>
      <c r="C366" t="str">
        <f>IFERROR(INDEX('[1]Pokemon Stats'!$E$2:$E$781,MATCH($A366,'[1]Pokemon Stats'!$B$2:$B$781,0),0),"")</f>
        <v>Flying</v>
      </c>
      <c r="D366">
        <f>ROUND(('Base Stats'!D366+15)*'CP Multiplier'!$B$102,2)</f>
        <v>246.83</v>
      </c>
      <c r="E366">
        <f>ROUND(('Base Stats'!E366+15)*'CP Multiplier'!$B$102,2)</f>
        <v>154.69</v>
      </c>
      <c r="F366">
        <f>ROUND(('Base Stats'!F366+15)*'CP Multiplier'!$B$102,0)</f>
        <v>195</v>
      </c>
      <c r="G366">
        <f>_xlfn.FLOOR.MATH(($D366+15)*SQRT($E366+15)*SQRT($F366+15)*('CP Multiplier'!$B$102)^2/10)</f>
        <v>3531</v>
      </c>
    </row>
    <row r="367" spans="1:7" x14ac:dyDescent="0.25">
      <c r="A367" t="s">
        <v>363</v>
      </c>
      <c r="B367" t="str">
        <f>IFERROR(INDEX('[1]Pokemon Stats'!$D$2:$D$781,MATCH($A367,'[1]Pokemon Stats'!$B$2:$B$781,0),0),"")</f>
        <v>Steel</v>
      </c>
      <c r="C367" t="str">
        <f>IFERROR(INDEX('[1]Pokemon Stats'!$E$2:$E$781,MATCH($A367,'[1]Pokemon Stats'!$B$2:$B$781,0),0),"")</f>
        <v>Psychic</v>
      </c>
      <c r="D367">
        <f>ROUND(('Base Stats'!D367+15)*'CP Multiplier'!$B$102,2)</f>
        <v>93.83</v>
      </c>
      <c r="E367">
        <f>ROUND(('Base Stats'!E367+15)*'CP Multiplier'!$B$102,2)</f>
        <v>124.26</v>
      </c>
      <c r="F367">
        <f>ROUND(('Base Stats'!F367+15)*'CP Multiplier'!$B$102,0)</f>
        <v>114</v>
      </c>
      <c r="G367">
        <f>_xlfn.FLOOR.MATH(($D367+15)*SQRT($E367+15)*SQRT($F367+15)*('CP Multiplier'!$B$102)^2/10)</f>
        <v>1042</v>
      </c>
    </row>
    <row r="368" spans="1:7" x14ac:dyDescent="0.25">
      <c r="A368" t="s">
        <v>364</v>
      </c>
      <c r="B368" t="str">
        <f>IFERROR(INDEX('[1]Pokemon Stats'!$D$2:$D$781,MATCH($A368,'[1]Pokemon Stats'!$B$2:$B$781,0),0),"")</f>
        <v>Steel</v>
      </c>
      <c r="C368" t="str">
        <f>IFERROR(INDEX('[1]Pokemon Stats'!$E$2:$E$781,MATCH($A368,'[1]Pokemon Stats'!$B$2:$B$781,0),0),"")</f>
        <v>Psychic</v>
      </c>
      <c r="D368">
        <f>ROUND(('Base Stats'!D368+15)*'CP Multiplier'!$B$102,2)</f>
        <v>129.33000000000001</v>
      </c>
      <c r="E368">
        <f>ROUND(('Base Stats'!E368+15)*'CP Multiplier'!$B$102,2)</f>
        <v>161.44999999999999</v>
      </c>
      <c r="F368">
        <f>ROUND(('Base Stats'!F368+15)*'CP Multiplier'!$B$102,0)</f>
        <v>144</v>
      </c>
      <c r="G368">
        <f>_xlfn.FLOOR.MATH(($D368+15)*SQRT($E368+15)*SQRT($F368+15)*('CP Multiplier'!$B$102)^2/10)</f>
        <v>1727</v>
      </c>
    </row>
    <row r="369" spans="1:7" x14ac:dyDescent="0.25">
      <c r="A369" t="s">
        <v>365</v>
      </c>
      <c r="B369" t="str">
        <f>IFERROR(INDEX('[1]Pokemon Stats'!$D$2:$D$781,MATCH($A369,'[1]Pokemon Stats'!$B$2:$B$781,0),0),"")</f>
        <v>Steel</v>
      </c>
      <c r="C369" t="str">
        <f>IFERROR(INDEX('[1]Pokemon Stats'!$E$2:$E$781,MATCH($A369,'[1]Pokemon Stats'!$B$2:$B$781,0),0),"")</f>
        <v>Psychic</v>
      </c>
      <c r="D369">
        <f>ROUND(('Base Stats'!D369+15)*'CP Multiplier'!$B$102,2)</f>
        <v>229.92</v>
      </c>
      <c r="E369">
        <f>ROUND(('Base Stats'!E369+15)*'CP Multiplier'!$B$102,2)</f>
        <v>205.41</v>
      </c>
      <c r="F369">
        <f>ROUND(('Base Stats'!F369+15)*'CP Multiplier'!$B$102,0)</f>
        <v>173</v>
      </c>
      <c r="G369">
        <f>_xlfn.FLOOR.MATH(($D369+15)*SQRT($E369+15)*SQRT($F369+15)*('CP Multiplier'!$B$102)^2/10)</f>
        <v>3562</v>
      </c>
    </row>
    <row r="370" spans="1:7" x14ac:dyDescent="0.25">
      <c r="A370" t="s">
        <v>366</v>
      </c>
      <c r="B370" t="str">
        <f>IFERROR(INDEX('[1]Pokemon Stats'!$D$2:$D$781,MATCH($A370,'[1]Pokemon Stats'!$B$2:$B$781,0),0),"")</f>
        <v>Ice</v>
      </c>
      <c r="C370" t="str">
        <f>IFERROR(INDEX('[1]Pokemon Stats'!$E$2:$E$781,MATCH($A370,'[1]Pokemon Stats'!$B$2:$B$781,0),0),"")</f>
        <v>Psychic</v>
      </c>
      <c r="D370">
        <f>ROUND(('Base Stats'!D370+15)*'CP Multiplier'!$B$102,2)</f>
        <v>163.99</v>
      </c>
      <c r="E370">
        <f>ROUND(('Base Stats'!E370+15)*'CP Multiplier'!$B$102,2)</f>
        <v>273.88</v>
      </c>
      <c r="F370">
        <f>ROUND(('Base Stats'!F370+15)*'CP Multiplier'!$B$102,0)</f>
        <v>173</v>
      </c>
      <c r="G370">
        <f>_xlfn.FLOOR.MATH(($D370+15)*SQRT($E370+15)*SQRT($F370+15)*('CP Multiplier'!$B$102)^2/10)</f>
        <v>2980</v>
      </c>
    </row>
    <row r="371" spans="1:7" x14ac:dyDescent="0.25">
      <c r="A371" t="s">
        <v>367</v>
      </c>
      <c r="B371" t="str">
        <f>IFERROR(INDEX('[1]Pokemon Stats'!$D$2:$D$781,MATCH($A371,'[1]Pokemon Stats'!$B$2:$B$781,0),0),"")</f>
        <v>Steel</v>
      </c>
      <c r="C371" t="str">
        <f>IFERROR(INDEX('[1]Pokemon Stats'!$E$2:$E$781,MATCH($A371,'[1]Pokemon Stats'!$B$2:$B$781,0),0),"")</f>
        <v>Psychic</v>
      </c>
      <c r="D371">
        <f>ROUND(('Base Stats'!D371+15)*'CP Multiplier'!$B$102,2)</f>
        <v>133.56</v>
      </c>
      <c r="E371">
        <f>ROUND(('Base Stats'!E371+15)*'CP Multiplier'!$B$102,2)</f>
        <v>253.59</v>
      </c>
      <c r="F371">
        <f>ROUND(('Base Stats'!F371+15)*'CP Multiplier'!$B$102,0)</f>
        <v>173</v>
      </c>
      <c r="G371">
        <f>_xlfn.FLOOR.MATH(($D371+15)*SQRT($E371+15)*SQRT($F371+15)*('CP Multiplier'!$B$102)^2/10)</f>
        <v>2385</v>
      </c>
    </row>
    <row r="372" spans="1:7" x14ac:dyDescent="0.25">
      <c r="A372" t="s">
        <v>368</v>
      </c>
      <c r="B372" t="str">
        <f>IFERROR(INDEX('[1]Pokemon Stats'!$D$2:$D$781,MATCH($A372,'[1]Pokemon Stats'!$B$2:$B$781,0),0),"")</f>
        <v>Dragon</v>
      </c>
      <c r="C372" t="str">
        <f>IFERROR(INDEX('[1]Pokemon Stats'!$E$2:$E$781,MATCH($A372,'[1]Pokemon Stats'!$B$2:$B$781,0),0),"")</f>
        <v>Psychic</v>
      </c>
      <c r="D372">
        <f>ROUND(('Base Stats'!D372+15)*'CP Multiplier'!$B$102,2)</f>
        <v>205.41</v>
      </c>
      <c r="E372">
        <f>ROUND(('Base Stats'!E372+15)*'CP Multiplier'!$B$102,2)</f>
        <v>220.62</v>
      </c>
      <c r="F372">
        <f>ROUND(('Base Stats'!F372+15)*'CP Multiplier'!$B$102,0)</f>
        <v>173</v>
      </c>
      <c r="G372">
        <f>_xlfn.FLOOR.MATH(($D372+15)*SQRT($E372+15)*SQRT($F372+15)*('CP Multiplier'!$B$102)^2/10)</f>
        <v>3314</v>
      </c>
    </row>
    <row r="373" spans="1:7" x14ac:dyDescent="0.25">
      <c r="A373" t="s">
        <v>369</v>
      </c>
      <c r="B373" t="str">
        <f>IFERROR(INDEX('[1]Pokemon Stats'!$D$2:$D$781,MATCH($A373,'[1]Pokemon Stats'!$B$2:$B$781,0),0),"")</f>
        <v>Dragon</v>
      </c>
      <c r="C373" t="str">
        <f>IFERROR(INDEX('[1]Pokemon Stats'!$E$2:$E$781,MATCH($A373,'[1]Pokemon Stats'!$B$2:$B$781,0),0),"")</f>
        <v>Psychic</v>
      </c>
      <c r="D373">
        <f>ROUND(('Base Stats'!D373+15)*'CP Multiplier'!$B$102,2)</f>
        <v>239.22</v>
      </c>
      <c r="E373">
        <f>ROUND(('Base Stats'!E373+15)*'CP Multiplier'!$B$102,2)</f>
        <v>191.88</v>
      </c>
      <c r="F373">
        <f>ROUND(('Base Stats'!F373+15)*'CP Multiplier'!$B$102,0)</f>
        <v>173</v>
      </c>
      <c r="G373">
        <f>_xlfn.FLOOR.MATH(($D373+15)*SQRT($E373+15)*SQRT($F373+15)*('CP Multiplier'!$B$102)^2/10)</f>
        <v>3582</v>
      </c>
    </row>
    <row r="374" spans="1:7" x14ac:dyDescent="0.25">
      <c r="A374" t="s">
        <v>370</v>
      </c>
      <c r="B374" t="str">
        <f>IFERROR(INDEX('[1]Pokemon Stats'!$D$2:$D$781,MATCH($A374,'[1]Pokemon Stats'!$B$2:$B$781,0),0),"")</f>
        <v>Water</v>
      </c>
      <c r="C374" t="str">
        <f>IFERROR(INDEX('[1]Pokemon Stats'!$E$2:$E$781,MATCH($A374,'[1]Pokemon Stats'!$B$2:$B$781,0),0),"")</f>
        <v>Psychic</v>
      </c>
      <c r="D374">
        <f>ROUND(('Base Stats'!D374+15)*'CP Multiplier'!$B$102,2)</f>
        <v>240.91</v>
      </c>
      <c r="E374">
        <f>ROUND(('Base Stats'!E374+15)*'CP Multiplier'!$B$102,2)</f>
        <v>205.41</v>
      </c>
      <c r="F374">
        <f>ROUND(('Base Stats'!F374+15)*'CP Multiplier'!$B$102,0)</f>
        <v>186</v>
      </c>
      <c r="G374">
        <f>_xlfn.FLOOR.MATH(($D374+15)*SQRT($E374+15)*SQRT($F374+15)*('CP Multiplier'!$B$102)^2/10)</f>
        <v>3848</v>
      </c>
    </row>
    <row r="375" spans="1:7" x14ac:dyDescent="0.25">
      <c r="A375" t="s">
        <v>371</v>
      </c>
      <c r="B375" t="str">
        <f>IFERROR(INDEX('[1]Pokemon Stats'!$D$2:$D$781,MATCH($A375,'[1]Pokemon Stats'!$B$2:$B$781,0),0),"")</f>
        <v>Ground</v>
      </c>
      <c r="C375" t="str">
        <f>IFERROR(INDEX('[1]Pokemon Stats'!$E$2:$E$781,MATCH($A375,'[1]Pokemon Stats'!$B$2:$B$781,0),0),"")</f>
        <v>Psychic</v>
      </c>
      <c r="D375">
        <f>ROUND(('Base Stats'!D375+15)*'CP Multiplier'!$B$102,2)</f>
        <v>240.91</v>
      </c>
      <c r="E375">
        <f>ROUND(('Base Stats'!E375+15)*'CP Multiplier'!$B$102,2)</f>
        <v>205.41</v>
      </c>
      <c r="F375">
        <f>ROUND(('Base Stats'!F375+15)*'CP Multiplier'!$B$102,0)</f>
        <v>186</v>
      </c>
      <c r="G375">
        <f>_xlfn.FLOOR.MATH(($D375+15)*SQRT($E375+15)*SQRT($F375+15)*('CP Multiplier'!$B$102)^2/10)</f>
        <v>3848</v>
      </c>
    </row>
    <row r="376" spans="1:7" x14ac:dyDescent="0.25">
      <c r="A376" t="s">
        <v>372</v>
      </c>
      <c r="B376" t="str">
        <f>IFERROR(INDEX('[1]Pokemon Stats'!$D$2:$D$781,MATCH($A376,'[1]Pokemon Stats'!$B$2:$B$781,0),0),"")</f>
        <v>Dragon</v>
      </c>
      <c r="C376" t="str">
        <f>IFERROR(INDEX('[1]Pokemon Stats'!$E$2:$E$781,MATCH($A376,'[1]Pokemon Stats'!$B$2:$B$781,0),0),"")</f>
        <v>Flying</v>
      </c>
      <c r="D376">
        <f>ROUND(('Base Stats'!D376+15)*'CP Multiplier'!$B$102,2)</f>
        <v>252.74</v>
      </c>
      <c r="E376">
        <f>ROUND(('Base Stats'!E376+15)*'CP Multiplier'!$B$102,2)</f>
        <v>156.38</v>
      </c>
      <c r="F376">
        <f>ROUND(('Base Stats'!F376+15)*'CP Multiplier'!$B$102,0)</f>
        <v>193</v>
      </c>
      <c r="G376">
        <f>_xlfn.FLOOR.MATH(($D376+15)*SQRT($E376+15)*SQRT($F376+15)*('CP Multiplier'!$B$102)^2/10)</f>
        <v>3611</v>
      </c>
    </row>
    <row r="377" spans="1:7" x14ac:dyDescent="0.25">
      <c r="A377" t="s">
        <v>373</v>
      </c>
      <c r="B377" t="str">
        <f>IFERROR(INDEX('[1]Pokemon Stats'!$D$2:$D$781,MATCH($A377,'[1]Pokemon Stats'!$B$2:$B$781,0),0),"")</f>
        <v>Psychic</v>
      </c>
      <c r="C377" t="str">
        <f>IFERROR(INDEX('[1]Pokemon Stats'!$E$2:$E$781,MATCH($A377,'[1]Pokemon Stats'!$B$2:$B$781,0),0),"")</f>
        <v>Psychic</v>
      </c>
      <c r="D377">
        <f>ROUND(('Base Stats'!D377+15)*'CP Multiplier'!$B$102,2)</f>
        <v>304.31</v>
      </c>
      <c r="E377">
        <f>ROUND(('Base Stats'!E377+15)*'CP Multiplier'!$B$102,2)</f>
        <v>109.89</v>
      </c>
      <c r="F377">
        <f>ROUND(('Base Stats'!F377+15)*'CP Multiplier'!$B$102,0)</f>
        <v>128</v>
      </c>
      <c r="G377">
        <f>_xlfn.FLOOR.MATH(($D377+15)*SQRT($E377+15)*SQRT($F377+15)*('CP Multiplier'!$B$102)^2/10)</f>
        <v>3049</v>
      </c>
    </row>
    <row r="378" spans="1:7" x14ac:dyDescent="0.25">
      <c r="A378" t="s">
        <v>374</v>
      </c>
      <c r="B378" t="str">
        <f>IFERROR(INDEX('[1]Pokemon Stats'!$D$2:$D$781,MATCH($A378,'[1]Pokemon Stats'!$B$2:$B$781,0),0),"")</f>
        <v>Grass</v>
      </c>
      <c r="C378" t="str">
        <f>IFERROR(INDEX('[1]Pokemon Stats'!$E$2:$E$781,MATCH($A378,'[1]Pokemon Stats'!$B$2:$B$781,0),0),"")</f>
        <v>Psychic</v>
      </c>
      <c r="D378">
        <f>ROUND(('Base Stats'!D378+15)*'CP Multiplier'!$B$102,2)</f>
        <v>113.27</v>
      </c>
      <c r="E378">
        <f>ROUND(('Base Stats'!E378+15)*'CP Multiplier'!$B$102,2)</f>
        <v>105.66</v>
      </c>
      <c r="F378">
        <f>ROUND(('Base Stats'!F378+15)*'CP Multiplier'!$B$102,0)</f>
        <v>136</v>
      </c>
      <c r="G378">
        <f>_xlfn.FLOOR.MATH(($D378+15)*SQRT($E378+15)*SQRT($F378+15)*('CP Multiplier'!$B$102)^2/10)</f>
        <v>1237</v>
      </c>
    </row>
    <row r="379" spans="1:7" x14ac:dyDescent="0.25">
      <c r="A379" t="s">
        <v>375</v>
      </c>
      <c r="B379" t="str">
        <f>IFERROR(INDEX('[1]Pokemon Stats'!$D$2:$D$781,MATCH($A379,'[1]Pokemon Stats'!$B$2:$B$781,0),0),"")</f>
        <v>Grass</v>
      </c>
      <c r="C379" t="str">
        <f>IFERROR(INDEX('[1]Pokemon Stats'!$E$2:$E$781,MATCH($A379,'[1]Pokemon Stats'!$B$2:$B$781,0),0),"")</f>
        <v>Psychic</v>
      </c>
      <c r="D379">
        <f>ROUND(('Base Stats'!D379+15)*'CP Multiplier'!$B$102,2)</f>
        <v>145.38999999999999</v>
      </c>
      <c r="E379">
        <f>ROUND(('Base Stats'!E379+15)*'CP Multiplier'!$B$102,2)</f>
        <v>133.56</v>
      </c>
      <c r="F379">
        <f>ROUND(('Base Stats'!F379+15)*'CP Multiplier'!$B$102,0)</f>
        <v>166</v>
      </c>
      <c r="G379">
        <f>_xlfn.FLOOR.MATH(($D379+15)*SQRT($E379+15)*SQRT($F379+15)*('CP Multiplier'!$B$102)^2/10)</f>
        <v>1879</v>
      </c>
    </row>
    <row r="380" spans="1:7" x14ac:dyDescent="0.25">
      <c r="A380" t="s">
        <v>376</v>
      </c>
      <c r="B380" t="str">
        <f>IFERROR(INDEX('[1]Pokemon Stats'!$D$2:$D$781,MATCH($A380,'[1]Pokemon Stats'!$B$2:$B$781,0),0),"")</f>
        <v>Grass</v>
      </c>
      <c r="C380" t="str">
        <f>IFERROR(INDEX('[1]Pokemon Stats'!$E$2:$E$781,MATCH($A380,'[1]Pokemon Stats'!$B$2:$B$781,0),0),"")</f>
        <v>Ground</v>
      </c>
      <c r="D380">
        <f>ROUND(('Base Stats'!D380+15)*'CP Multiplier'!$B$102,2)</f>
        <v>183.43</v>
      </c>
      <c r="E380">
        <f>ROUND(('Base Stats'!E380+15)*'CP Multiplier'!$B$102,2)</f>
        <v>171.6</v>
      </c>
      <c r="F380">
        <f>ROUND(('Base Stats'!F380+15)*'CP Multiplier'!$B$102,0)</f>
        <v>195</v>
      </c>
      <c r="G380">
        <f>_xlfn.FLOOR.MATH(($D380+15)*SQRT($E380+15)*SQRT($F380+15)*('CP Multiplier'!$B$102)^2/10)</f>
        <v>2806</v>
      </c>
    </row>
    <row r="381" spans="1:7" x14ac:dyDescent="0.25">
      <c r="A381" t="s">
        <v>377</v>
      </c>
      <c r="B381" t="str">
        <f>IFERROR(INDEX('[1]Pokemon Stats'!$D$2:$D$781,MATCH($A381,'[1]Pokemon Stats'!$B$2:$B$781,0),0),"")</f>
        <v>Fire</v>
      </c>
      <c r="C381" t="str">
        <f>IFERROR(INDEX('[1]Pokemon Stats'!$E$2:$E$781,MATCH($A381,'[1]Pokemon Stats'!$B$2:$B$781,0),0),"")</f>
        <v>Ground</v>
      </c>
      <c r="D381">
        <f>ROUND(('Base Stats'!D381+15)*'CP Multiplier'!$B$102,2)</f>
        <v>108.2</v>
      </c>
      <c r="E381">
        <f>ROUND(('Base Stats'!E381+15)*'CP Multiplier'!$B$102,2)</f>
        <v>85.38</v>
      </c>
      <c r="F381">
        <f>ROUND(('Base Stats'!F381+15)*'CP Multiplier'!$B$102,0)</f>
        <v>120</v>
      </c>
      <c r="G381">
        <f>_xlfn.FLOOR.MATH(($D381+15)*SQRT($E381+15)*SQRT($F381+15)*('CP Multiplier'!$B$102)^2/10)</f>
        <v>1024</v>
      </c>
    </row>
    <row r="382" spans="1:7" x14ac:dyDescent="0.25">
      <c r="A382" t="s">
        <v>378</v>
      </c>
      <c r="B382" t="str">
        <f>IFERROR(INDEX('[1]Pokemon Stats'!$D$2:$D$781,MATCH($A382,'[1]Pokemon Stats'!$B$2:$B$781,0),0),"")</f>
        <v>Fire</v>
      </c>
      <c r="C382" t="str">
        <f>IFERROR(INDEX('[1]Pokemon Stats'!$E$2:$E$781,MATCH($A382,'[1]Pokemon Stats'!$B$2:$B$781,0),0),"")</f>
        <v>Fighting</v>
      </c>
      <c r="D382">
        <f>ROUND(('Base Stats'!D382+15)*'CP Multiplier'!$B$102,2)</f>
        <v>146.24</v>
      </c>
      <c r="E382">
        <f>ROUND(('Base Stats'!E382+15)*'CP Multiplier'!$B$102,2)</f>
        <v>101.44</v>
      </c>
      <c r="F382">
        <f>ROUND(('Base Stats'!F382+15)*'CP Multiplier'!$B$102,0)</f>
        <v>150</v>
      </c>
      <c r="G382">
        <f>_xlfn.FLOOR.MATH(($D382+15)*SQRT($E382+15)*SQRT($F382+15)*('CP Multiplier'!$B$102)^2/10)</f>
        <v>1596</v>
      </c>
    </row>
    <row r="383" spans="1:7" x14ac:dyDescent="0.25">
      <c r="A383" t="s">
        <v>379</v>
      </c>
      <c r="B383" t="str">
        <f>IFERROR(INDEX('[1]Pokemon Stats'!$D$2:$D$781,MATCH($A383,'[1]Pokemon Stats'!$B$2:$B$781,0),0),"")</f>
        <v>Fire</v>
      </c>
      <c r="C383" t="str">
        <f>IFERROR(INDEX('[1]Pokemon Stats'!$E$2:$E$781,MATCH($A383,'[1]Pokemon Stats'!$B$2:$B$781,0),0),"")</f>
        <v>Fighting</v>
      </c>
      <c r="D383">
        <f>ROUND(('Base Stats'!D383+15)*'CP Multiplier'!$B$102,2)</f>
        <v>200.34</v>
      </c>
      <c r="E383">
        <f>ROUND(('Base Stats'!E383+15)*'CP Multiplier'!$B$102,2)</f>
        <v>140.32</v>
      </c>
      <c r="F383">
        <f>ROUND(('Base Stats'!F383+15)*'CP Multiplier'!$B$102,0)</f>
        <v>167</v>
      </c>
      <c r="G383">
        <f>_xlfn.FLOOR.MATH(($D383+15)*SQRT($E383+15)*SQRT($F383+15)*('CP Multiplier'!$B$102)^2/10)</f>
        <v>2586</v>
      </c>
    </row>
    <row r="384" spans="1:7" x14ac:dyDescent="0.25">
      <c r="A384" t="s">
        <v>380</v>
      </c>
      <c r="B384" t="str">
        <f>IFERROR(INDEX('[1]Pokemon Stats'!$D$2:$D$781,MATCH($A384,'[1]Pokemon Stats'!$B$2:$B$781,0),0),"")</f>
        <v>Water</v>
      </c>
      <c r="C384" t="str">
        <f>IFERROR(INDEX('[1]Pokemon Stats'!$E$2:$E$781,MATCH($A384,'[1]Pokemon Stats'!$B$2:$B$781,0),0),"")</f>
        <v>Fighting</v>
      </c>
      <c r="D384">
        <f>ROUND(('Base Stats'!D384+15)*'CP Multiplier'!$B$102,2)</f>
        <v>107.35</v>
      </c>
      <c r="E384">
        <f>ROUND(('Base Stats'!E384+15)*'CP Multiplier'!$B$102,2)</f>
        <v>98.9</v>
      </c>
      <c r="F384">
        <f>ROUND(('Base Stats'!F384+15)*'CP Multiplier'!$B$102,0)</f>
        <v>133</v>
      </c>
      <c r="G384">
        <f>_xlfn.FLOOR.MATH(($D384+15)*SQRT($E384+15)*SQRT($F384+15)*('CP Multiplier'!$B$102)^2/10)</f>
        <v>1135</v>
      </c>
    </row>
    <row r="385" spans="1:7" x14ac:dyDescent="0.25">
      <c r="A385" t="s">
        <v>381</v>
      </c>
      <c r="B385" t="str">
        <f>IFERROR(INDEX('[1]Pokemon Stats'!$D$2:$D$781,MATCH($A385,'[1]Pokemon Stats'!$B$2:$B$781,0),0),"")</f>
        <v>Water</v>
      </c>
      <c r="C385" t="str">
        <f>IFERROR(INDEX('[1]Pokemon Stats'!$E$2:$E$781,MATCH($A385,'[1]Pokemon Stats'!$B$2:$B$781,0),0),"")</f>
        <v>Fighting</v>
      </c>
      <c r="D385">
        <f>ROUND(('Base Stats'!D385+15)*'CP Multiplier'!$B$102,2)</f>
        <v>139.47</v>
      </c>
      <c r="E385">
        <f>ROUND(('Base Stats'!E385+15)*'CP Multiplier'!$B$102,2)</f>
        <v>130.18</v>
      </c>
      <c r="F385">
        <f>ROUND(('Base Stats'!F385+15)*'CP Multiplier'!$B$102,0)</f>
        <v>150</v>
      </c>
      <c r="G385">
        <f>_xlfn.FLOOR.MATH(($D385+15)*SQRT($E385+15)*SQRT($F385+15)*('CP Multiplier'!$B$102)^2/10)</f>
        <v>1708</v>
      </c>
    </row>
    <row r="386" spans="1:7" x14ac:dyDescent="0.25">
      <c r="A386" t="s">
        <v>382</v>
      </c>
      <c r="B386" t="str">
        <f>IFERROR(INDEX('[1]Pokemon Stats'!$D$2:$D$781,MATCH($A386,'[1]Pokemon Stats'!$B$2:$B$781,0),0),"")</f>
        <v>Water</v>
      </c>
      <c r="C386" t="str">
        <f>IFERROR(INDEX('[1]Pokemon Stats'!$E$2:$E$781,MATCH($A386,'[1]Pokemon Stats'!$B$2:$B$781,0),0),"")</f>
        <v>Steel</v>
      </c>
      <c r="D386">
        <f>ROUND(('Base Stats'!D386+15)*'CP Multiplier'!$B$102,2)</f>
        <v>190.19</v>
      </c>
      <c r="E386">
        <f>ROUND(('Base Stats'!E386+15)*'CP Multiplier'!$B$102,2)</f>
        <v>169.91</v>
      </c>
      <c r="F386">
        <f>ROUND(('Base Stats'!F386+15)*'CP Multiplier'!$B$102,0)</f>
        <v>179</v>
      </c>
      <c r="G386">
        <f>_xlfn.FLOOR.MATH(($D386+15)*SQRT($E386+15)*SQRT($F386+15)*('CP Multiplier'!$B$102)^2/10)</f>
        <v>2776</v>
      </c>
    </row>
    <row r="387" spans="1:7" x14ac:dyDescent="0.25">
      <c r="A387" t="s">
        <v>383</v>
      </c>
      <c r="B387" t="str">
        <f>IFERROR(INDEX('[1]Pokemon Stats'!$D$2:$D$781,MATCH($A387,'[1]Pokemon Stats'!$B$2:$B$781,0),0),"")</f>
        <v>Normal</v>
      </c>
      <c r="C387" t="str">
        <f>IFERROR(INDEX('[1]Pokemon Stats'!$E$2:$E$781,MATCH($A387,'[1]Pokemon Stats'!$B$2:$B$781,0),0),"")</f>
        <v>Flying</v>
      </c>
      <c r="D387">
        <f>ROUND(('Base Stats'!D387+15)*'CP Multiplier'!$B$102,2)</f>
        <v>98.05</v>
      </c>
      <c r="E387">
        <f>ROUND(('Base Stats'!E387+15)*'CP Multiplier'!$B$102,2)</f>
        <v>61.71</v>
      </c>
      <c r="F387">
        <f>ROUND(('Base Stats'!F387+15)*'CP Multiplier'!$B$102,0)</f>
        <v>114</v>
      </c>
      <c r="G387">
        <f>_xlfn.FLOOR.MATH(($D387+15)*SQRT($E387+15)*SQRT($F387+15)*('CP Multiplier'!$B$102)^2/10)</f>
        <v>803</v>
      </c>
    </row>
    <row r="388" spans="1:7" x14ac:dyDescent="0.25">
      <c r="A388" t="s">
        <v>384</v>
      </c>
      <c r="B388" t="str">
        <f>IFERROR(INDEX('[1]Pokemon Stats'!$D$2:$D$781,MATCH($A388,'[1]Pokemon Stats'!$B$2:$B$781,0),0),"")</f>
        <v>Normal</v>
      </c>
      <c r="C388" t="str">
        <f>IFERROR(INDEX('[1]Pokemon Stats'!$E$2:$E$781,MATCH($A388,'[1]Pokemon Stats'!$B$2:$B$781,0),0),"")</f>
        <v>Flying</v>
      </c>
      <c r="D388">
        <f>ROUND(('Base Stats'!D388+15)*'CP Multiplier'!$B$102,2)</f>
        <v>132.71</v>
      </c>
      <c r="E388">
        <f>ROUND(('Base Stats'!E388+15)*'CP Multiplier'!$B$102,2)</f>
        <v>92.14</v>
      </c>
      <c r="F388">
        <f>ROUND(('Base Stats'!F388+15)*'CP Multiplier'!$B$102,0)</f>
        <v>136</v>
      </c>
      <c r="G388">
        <f>_xlfn.FLOOR.MATH(($D388+15)*SQRT($E388+15)*SQRT($F388+15)*('CP Multiplier'!$B$102)^2/10)</f>
        <v>1342</v>
      </c>
    </row>
    <row r="389" spans="1:7" x14ac:dyDescent="0.25">
      <c r="A389" t="s">
        <v>385</v>
      </c>
      <c r="B389" t="str">
        <f>IFERROR(INDEX('[1]Pokemon Stats'!$D$2:$D$781,MATCH($A389,'[1]Pokemon Stats'!$B$2:$B$781,0),0),"")</f>
        <v>Normal</v>
      </c>
      <c r="C389" t="str">
        <f>IFERROR(INDEX('[1]Pokemon Stats'!$E$2:$E$781,MATCH($A389,'[1]Pokemon Stats'!$B$2:$B$781,0),0),"")</f>
        <v>Flying</v>
      </c>
      <c r="D389">
        <f>ROUND(('Base Stats'!D389+15)*'CP Multiplier'!$B$102,2)</f>
        <v>210.48</v>
      </c>
      <c r="E389">
        <f>ROUND(('Base Stats'!E389+15)*'CP Multiplier'!$B$102,2)</f>
        <v>131.02000000000001</v>
      </c>
      <c r="F389">
        <f>ROUND(('Base Stats'!F389+15)*'CP Multiplier'!$B$102,0)</f>
        <v>180</v>
      </c>
      <c r="G389">
        <f>_xlfn.FLOOR.MATH(($D389+15)*SQRT($E389+15)*SQRT($F389+15)*('CP Multiplier'!$B$102)^2/10)</f>
        <v>2718</v>
      </c>
    </row>
    <row r="390" spans="1:7" x14ac:dyDescent="0.25">
      <c r="A390" t="s">
        <v>386</v>
      </c>
      <c r="B390" t="str">
        <f>IFERROR(INDEX('[1]Pokemon Stats'!$D$2:$D$781,MATCH($A390,'[1]Pokemon Stats'!$B$2:$B$781,0),0),"")</f>
        <v>Normal</v>
      </c>
      <c r="C390" t="str">
        <f>IFERROR(INDEX('[1]Pokemon Stats'!$E$2:$E$781,MATCH($A390,'[1]Pokemon Stats'!$B$2:$B$781,0),0),"")</f>
        <v>Flying</v>
      </c>
      <c r="D390">
        <f>ROUND(('Base Stats'!D390+15)*'CP Multiplier'!$B$102,2)</f>
        <v>80.3</v>
      </c>
      <c r="E390">
        <f>ROUND(('Base Stats'!E390+15)*'CP Multiplier'!$B$102,2)</f>
        <v>74.39</v>
      </c>
      <c r="F390">
        <f>ROUND(('Base Stats'!F390+15)*'CP Multiplier'!$B$102,0)</f>
        <v>142</v>
      </c>
      <c r="G390">
        <f>_xlfn.FLOOR.MATH(($D390+15)*SQRT($E390+15)*SQRT($F390+15)*('CP Multiplier'!$B$102)^2/10)</f>
        <v>806</v>
      </c>
    </row>
    <row r="391" spans="1:7" x14ac:dyDescent="0.25">
      <c r="A391" t="s">
        <v>387</v>
      </c>
      <c r="B391" t="str">
        <f>IFERROR(INDEX('[1]Pokemon Stats'!$D$2:$D$781,MATCH($A391,'[1]Pokemon Stats'!$B$2:$B$781,0),0),"")</f>
        <v>Normal</v>
      </c>
      <c r="C391" t="str">
        <f>IFERROR(INDEX('[1]Pokemon Stats'!$E$2:$E$781,MATCH($A391,'[1]Pokemon Stats'!$B$2:$B$781,0),0),"")</f>
        <v>Water</v>
      </c>
      <c r="D391">
        <f>ROUND(('Base Stats'!D391+15)*'CP Multiplier'!$B$102,2)</f>
        <v>149.62</v>
      </c>
      <c r="E391">
        <f>ROUND(('Base Stats'!E391+15)*'CP Multiplier'!$B$102,2)</f>
        <v>113.27</v>
      </c>
      <c r="F391">
        <f>ROUND(('Base Stats'!F391+15)*'CP Multiplier'!$B$102,0)</f>
        <v>172</v>
      </c>
      <c r="G391">
        <f>_xlfn.FLOOR.MATH(($D391+15)*SQRT($E391+15)*SQRT($F391+15)*('CP Multiplier'!$B$102)^2/10)</f>
        <v>1821</v>
      </c>
    </row>
    <row r="392" spans="1:7" x14ac:dyDescent="0.25">
      <c r="A392" t="s">
        <v>388</v>
      </c>
      <c r="B392" t="str">
        <f>IFERROR(INDEX('[1]Pokemon Stats'!$D$2:$D$781,MATCH($A392,'[1]Pokemon Stats'!$B$2:$B$781,0),0),"")</f>
        <v>Bug</v>
      </c>
      <c r="C392" t="str">
        <f>IFERROR(INDEX('[1]Pokemon Stats'!$E$2:$E$781,MATCH($A392,'[1]Pokemon Stats'!$B$2:$B$781,0),0),"")</f>
        <v>Water</v>
      </c>
      <c r="D392">
        <f>ROUND(('Base Stats'!D392+15)*'CP Multiplier'!$B$102,2)</f>
        <v>50.72</v>
      </c>
      <c r="E392">
        <f>ROUND(('Base Stats'!E392+15)*'CP Multiplier'!$B$102,2)</f>
        <v>75.23</v>
      </c>
      <c r="F392">
        <f>ROUND(('Base Stats'!F392+15)*'CP Multiplier'!$B$102,0)</f>
        <v>109</v>
      </c>
      <c r="G392">
        <f>_xlfn.FLOOR.MATH(($D392+15)*SQRT($E392+15)*SQRT($F392+15)*('CP Multiplier'!$B$102)^2/10)</f>
        <v>496</v>
      </c>
    </row>
    <row r="393" spans="1:7" x14ac:dyDescent="0.25">
      <c r="A393" t="s">
        <v>389</v>
      </c>
      <c r="B393" t="str">
        <f>IFERROR(INDEX('[1]Pokemon Stats'!$D$2:$D$781,MATCH($A393,'[1]Pokemon Stats'!$B$2:$B$781,0),0),"")</f>
        <v>Bug</v>
      </c>
      <c r="C393" t="str">
        <f>IFERROR(INDEX('[1]Pokemon Stats'!$E$2:$E$781,MATCH($A393,'[1]Pokemon Stats'!$B$2:$B$781,0),0),"")</f>
        <v>Water</v>
      </c>
      <c r="D393">
        <f>ROUND(('Base Stats'!D393+15)*'CP Multiplier'!$B$102,2)</f>
        <v>147.93</v>
      </c>
      <c r="E393">
        <f>ROUND(('Base Stats'!E393+15)*'CP Multiplier'!$B$102,2)</f>
        <v>97.21</v>
      </c>
      <c r="F393">
        <f>ROUND(('Base Stats'!F393+15)*'CP Multiplier'!$B$102,0)</f>
        <v>168</v>
      </c>
      <c r="G393">
        <f>_xlfn.FLOOR.MATH(($D393+15)*SQRT($E393+15)*SQRT($F393+15)*('CP Multiplier'!$B$102)^2/10)</f>
        <v>1668</v>
      </c>
    </row>
    <row r="394" spans="1:7" x14ac:dyDescent="0.25">
      <c r="A394" t="s">
        <v>390</v>
      </c>
      <c r="B394" t="str">
        <f>IFERROR(INDEX('[1]Pokemon Stats'!$D$2:$D$781,MATCH($A394,'[1]Pokemon Stats'!$B$2:$B$781,0),0),"")</f>
        <v>Electric</v>
      </c>
      <c r="C394" t="str">
        <f>IFERROR(INDEX('[1]Pokemon Stats'!$E$2:$E$781,MATCH($A394,'[1]Pokemon Stats'!$B$2:$B$781,0),0),"")</f>
        <v>Water</v>
      </c>
      <c r="D394">
        <f>ROUND(('Base Stats'!D394+15)*'CP Multiplier'!$B$102,2)</f>
        <v>111.58</v>
      </c>
      <c r="E394">
        <f>ROUND(('Base Stats'!E394+15)*'CP Multiplier'!$B$102,2)</f>
        <v>66.78</v>
      </c>
      <c r="F394">
        <f>ROUND(('Base Stats'!F394+15)*'CP Multiplier'!$B$102,0)</f>
        <v>121</v>
      </c>
      <c r="G394">
        <f>_xlfn.FLOOR.MATH(($D394+15)*SQRT($E394+15)*SQRT($F394+15)*('CP Multiplier'!$B$102)^2/10)</f>
        <v>953</v>
      </c>
    </row>
    <row r="395" spans="1:7" x14ac:dyDescent="0.25">
      <c r="A395" t="s">
        <v>391</v>
      </c>
      <c r="B395" t="str">
        <f>IFERROR(INDEX('[1]Pokemon Stats'!$D$2:$D$781,MATCH($A395,'[1]Pokemon Stats'!$B$2:$B$781,0),0),"")</f>
        <v>Electric</v>
      </c>
      <c r="C395" t="str">
        <f>IFERROR(INDEX('[1]Pokemon Stats'!$E$2:$E$781,MATCH($A395,'[1]Pokemon Stats'!$B$2:$B$781,0),0),"")</f>
        <v>Water</v>
      </c>
      <c r="D395">
        <f>ROUND(('Base Stats'!D395+15)*'CP Multiplier'!$B$102,2)</f>
        <v>147.08000000000001</v>
      </c>
      <c r="E395">
        <f>ROUND(('Base Stats'!E395+15)*'CP Multiplier'!$B$102,2)</f>
        <v>92.98</v>
      </c>
      <c r="F395">
        <f>ROUND(('Base Stats'!F395+15)*'CP Multiplier'!$B$102,0)</f>
        <v>144</v>
      </c>
      <c r="G395">
        <f>_xlfn.FLOOR.MATH(($D395+15)*SQRT($E395+15)*SQRT($F395+15)*('CP Multiplier'!$B$102)^2/10)</f>
        <v>1517</v>
      </c>
    </row>
    <row r="396" spans="1:7" x14ac:dyDescent="0.25">
      <c r="A396" t="s">
        <v>392</v>
      </c>
      <c r="B396" t="str">
        <f>IFERROR(INDEX('[1]Pokemon Stats'!$D$2:$D$781,MATCH($A396,'[1]Pokemon Stats'!$B$2:$B$781,0),0),"")</f>
        <v>Electric</v>
      </c>
      <c r="C396" t="str">
        <f>IFERROR(INDEX('[1]Pokemon Stats'!$E$2:$E$781,MATCH($A396,'[1]Pokemon Stats'!$B$2:$B$781,0),0),"")</f>
        <v>Water</v>
      </c>
      <c r="D396">
        <f>ROUND(('Base Stats'!D396+15)*'CP Multiplier'!$B$102,2)</f>
        <v>208.79</v>
      </c>
      <c r="E396">
        <f>ROUND(('Base Stats'!E396+15)*'CP Multiplier'!$B$102,2)</f>
        <v>144.55000000000001</v>
      </c>
      <c r="F396">
        <f>ROUND(('Base Stats'!F396+15)*'CP Multiplier'!$B$102,0)</f>
        <v>173</v>
      </c>
      <c r="G396">
        <f>_xlfn.FLOOR.MATH(($D396+15)*SQRT($E396+15)*SQRT($F396+15)*('CP Multiplier'!$B$102)^2/10)</f>
        <v>2769</v>
      </c>
    </row>
    <row r="397" spans="1:7" x14ac:dyDescent="0.25">
      <c r="A397" t="s">
        <v>393</v>
      </c>
      <c r="B397" t="str">
        <f>IFERROR(INDEX('[1]Pokemon Stats'!$D$2:$D$781,MATCH($A397,'[1]Pokemon Stats'!$B$2:$B$781,0),0),"")</f>
        <v>Grass</v>
      </c>
      <c r="C397" t="str">
        <f>IFERROR(INDEX('[1]Pokemon Stats'!$E$2:$E$781,MATCH($A397,'[1]Pokemon Stats'!$B$2:$B$781,0),0),"")</f>
        <v>Poison</v>
      </c>
      <c r="D397">
        <f>ROUND(('Base Stats'!D397+15)*'CP Multiplier'!$B$102,2)</f>
        <v>89.6</v>
      </c>
      <c r="E397">
        <f>ROUND(('Base Stats'!E397+15)*'CP Multiplier'!$B$102,2)</f>
        <v>104.82</v>
      </c>
      <c r="F397">
        <f>ROUND(('Base Stats'!F397+15)*'CP Multiplier'!$B$102,0)</f>
        <v>114</v>
      </c>
      <c r="G397">
        <f>_xlfn.FLOOR.MATH(($D397+15)*SQRT($E397+15)*SQRT($F397+15)*('CP Multiplier'!$B$102)^2/10)</f>
        <v>929</v>
      </c>
    </row>
    <row r="398" spans="1:7" x14ac:dyDescent="0.25">
      <c r="A398" t="s">
        <v>394</v>
      </c>
      <c r="B398" t="str">
        <f>IFERROR(INDEX('[1]Pokemon Stats'!$D$2:$D$781,MATCH($A398,'[1]Pokemon Stats'!$B$2:$B$781,0),0),"")</f>
        <v>Grass</v>
      </c>
      <c r="C398" t="str">
        <f>IFERROR(INDEX('[1]Pokemon Stats'!$E$2:$E$781,MATCH($A398,'[1]Pokemon Stats'!$B$2:$B$781,0),0),"")</f>
        <v>Poison</v>
      </c>
      <c r="D398">
        <f>ROUND(('Base Stats'!D398+15)*'CP Multiplier'!$B$102,2)</f>
        <v>218.09</v>
      </c>
      <c r="E398">
        <f>ROUND(('Base Stats'!E398+15)*'CP Multiplier'!$B$102,2)</f>
        <v>169.06</v>
      </c>
      <c r="F398">
        <f>ROUND(('Base Stats'!F398+15)*'CP Multiplier'!$B$102,0)</f>
        <v>144</v>
      </c>
      <c r="G398">
        <f>_xlfn.FLOOR.MATH(($D398+15)*SQRT($E398+15)*SQRT($F398+15)*('CP Multiplier'!$B$102)^2/10)</f>
        <v>2849</v>
      </c>
    </row>
    <row r="399" spans="1:7" x14ac:dyDescent="0.25">
      <c r="A399" t="s">
        <v>395</v>
      </c>
      <c r="B399" t="str">
        <f>IFERROR(INDEX('[1]Pokemon Stats'!$D$2:$D$781,MATCH($A399,'[1]Pokemon Stats'!$B$2:$B$781,0),0),"")</f>
        <v>Rock</v>
      </c>
      <c r="C399" t="str">
        <f>IFERROR(INDEX('[1]Pokemon Stats'!$E$2:$E$781,MATCH($A399,'[1]Pokemon Stats'!$B$2:$B$781,0),0),"")</f>
        <v>Poison</v>
      </c>
      <c r="D399">
        <f>ROUND(('Base Stats'!D399+15)*'CP Multiplier'!$B$102,2)</f>
        <v>196.95</v>
      </c>
      <c r="E399">
        <f>ROUND(('Base Stats'!E399+15)*'CP Multiplier'!$B$102,2)</f>
        <v>72.7</v>
      </c>
      <c r="F399">
        <f>ROUND(('Base Stats'!F399+15)*'CP Multiplier'!$B$102,0)</f>
        <v>154</v>
      </c>
      <c r="G399">
        <f>_xlfn.FLOOR.MATH(($D399+15)*SQRT($E399+15)*SQRT($F399+15)*('CP Multiplier'!$B$102)^2/10)</f>
        <v>1843</v>
      </c>
    </row>
    <row r="400" spans="1:7" x14ac:dyDescent="0.25">
      <c r="A400" t="s">
        <v>396</v>
      </c>
      <c r="B400" t="str">
        <f>IFERROR(INDEX('[1]Pokemon Stats'!$D$2:$D$781,MATCH($A400,'[1]Pokemon Stats'!$B$2:$B$781,0),0),"")</f>
        <v>Rock</v>
      </c>
      <c r="C400" t="str">
        <f>IFERROR(INDEX('[1]Pokemon Stats'!$E$2:$E$781,MATCH($A400,'[1]Pokemon Stats'!$B$2:$B$781,0),0),"")</f>
        <v>Poison</v>
      </c>
      <c r="D400">
        <f>ROUND(('Base Stats'!D400+15)*'CP Multiplier'!$B$102,2)</f>
        <v>262.04000000000002</v>
      </c>
      <c r="E400">
        <f>ROUND(('Base Stats'!E400+15)*'CP Multiplier'!$B$102,2)</f>
        <v>104.82</v>
      </c>
      <c r="F400">
        <f>ROUND(('Base Stats'!F400+15)*'CP Multiplier'!$B$102,0)</f>
        <v>198</v>
      </c>
      <c r="G400">
        <f>_xlfn.FLOOR.MATH(($D400+15)*SQRT($E400+15)*SQRT($F400+15)*('CP Multiplier'!$B$102)^2/10)</f>
        <v>3162</v>
      </c>
    </row>
    <row r="401" spans="1:7" x14ac:dyDescent="0.25">
      <c r="A401" t="s">
        <v>397</v>
      </c>
      <c r="B401" t="str">
        <f>IFERROR(INDEX('[1]Pokemon Stats'!$D$2:$D$781,MATCH($A401,'[1]Pokemon Stats'!$B$2:$B$781,0),0),"")</f>
        <v>Rock</v>
      </c>
      <c r="C401" t="str">
        <f>IFERROR(INDEX('[1]Pokemon Stats'!$E$2:$E$781,MATCH($A401,'[1]Pokemon Stats'!$B$2:$B$781,0),0),"")</f>
        <v>Steel</v>
      </c>
      <c r="D401">
        <f>ROUND(('Base Stats'!D401+15)*'CP Multiplier'!$B$102,2)</f>
        <v>76.92</v>
      </c>
      <c r="E401">
        <f>ROUND(('Base Stats'!E401+15)*'CP Multiplier'!$B$102,2)</f>
        <v>177.51</v>
      </c>
      <c r="F401">
        <f>ROUND(('Base Stats'!F401+15)*'CP Multiplier'!$B$102,0)</f>
        <v>99</v>
      </c>
      <c r="G401">
        <f>_xlfn.FLOOR.MATH(($D401+15)*SQRT($E401+15)*SQRT($F401+15)*('CP Multiplier'!$B$102)^2/10)</f>
        <v>972</v>
      </c>
    </row>
    <row r="402" spans="1:7" x14ac:dyDescent="0.25">
      <c r="A402" t="s">
        <v>398</v>
      </c>
      <c r="B402" t="str">
        <f>IFERROR(INDEX('[1]Pokemon Stats'!$D$2:$D$781,MATCH($A402,'[1]Pokemon Stats'!$B$2:$B$781,0),0),"")</f>
        <v>Rock</v>
      </c>
      <c r="C402" t="str">
        <f>IFERROR(INDEX('[1]Pokemon Stats'!$E$2:$E$781,MATCH($A402,'[1]Pokemon Stats'!$B$2:$B$781,0),0),"")</f>
        <v>Steel</v>
      </c>
      <c r="D402">
        <f>ROUND(('Base Stats'!D402+15)*'CP Multiplier'!$B$102,2)</f>
        <v>92.14</v>
      </c>
      <c r="E402">
        <f>ROUND(('Base Stats'!E402+15)*'CP Multiplier'!$B$102,2)</f>
        <v>254.44</v>
      </c>
      <c r="F402">
        <f>ROUND(('Base Stats'!F402+15)*'CP Multiplier'!$B$102,0)</f>
        <v>144</v>
      </c>
      <c r="G402">
        <f>_xlfn.FLOOR.MATH(($D402+15)*SQRT($E402+15)*SQRT($F402+15)*('CP Multiplier'!$B$102)^2/10)</f>
        <v>1584</v>
      </c>
    </row>
    <row r="403" spans="1:7" x14ac:dyDescent="0.25">
      <c r="A403" t="s">
        <v>399</v>
      </c>
      <c r="B403" t="str">
        <f>IFERROR(INDEX('[1]Pokemon Stats'!$D$2:$D$781,MATCH($A403,'[1]Pokemon Stats'!$B$2:$B$781,0),0),"")</f>
        <v>Bug</v>
      </c>
      <c r="C403" t="str">
        <f>IFERROR(INDEX('[1]Pokemon Stats'!$E$2:$E$781,MATCH($A403,'[1]Pokemon Stats'!$B$2:$B$781,0),0),"")</f>
        <v>Steel</v>
      </c>
      <c r="D403">
        <f>ROUND(('Base Stats'!D403+15)*'CP Multiplier'!$B$102,2)</f>
        <v>57.48</v>
      </c>
      <c r="E403">
        <f>ROUND(('Base Stats'!E403+15)*'CP Multiplier'!$B$102,2)</f>
        <v>82.84</v>
      </c>
      <c r="F403">
        <f>ROUND(('Base Stats'!F403+15)*'CP Multiplier'!$B$102,0)</f>
        <v>114</v>
      </c>
      <c r="G403">
        <f>_xlfn.FLOOR.MATH(($D403+15)*SQRT($E403+15)*SQRT($F403+15)*('CP Multiplier'!$B$102)^2/10)</f>
        <v>581</v>
      </c>
    </row>
    <row r="404" spans="1:7" x14ac:dyDescent="0.25">
      <c r="A404" t="s">
        <v>400</v>
      </c>
      <c r="B404" t="str">
        <f>IFERROR(INDEX('[1]Pokemon Stats'!$D$2:$D$781,MATCH($A404,'[1]Pokemon Stats'!$B$2:$B$781,0),0),"")</f>
        <v>Bug</v>
      </c>
      <c r="C404" t="str">
        <f>IFERROR(INDEX('[1]Pokemon Stats'!$E$2:$E$781,MATCH($A404,'[1]Pokemon Stats'!$B$2:$B$781,0),0),"")</f>
        <v>Grass</v>
      </c>
      <c r="D404">
        <f>ROUND(('Base Stats'!D404+15)*'CP Multiplier'!$B$102,2)</f>
        <v>131.87</v>
      </c>
      <c r="E404">
        <f>ROUND(('Base Stats'!E404+15)*'CP Multiplier'!$B$102,2)</f>
        <v>164.83</v>
      </c>
      <c r="F404">
        <f>ROUND(('Base Stats'!F404+15)*'CP Multiplier'!$B$102,0)</f>
        <v>144</v>
      </c>
      <c r="G404">
        <f>_xlfn.FLOOR.MATH(($D404+15)*SQRT($E404+15)*SQRT($F404+15)*('CP Multiplier'!$B$102)^2/10)</f>
        <v>1774</v>
      </c>
    </row>
    <row r="405" spans="1:7" x14ac:dyDescent="0.25">
      <c r="A405" t="s">
        <v>401</v>
      </c>
      <c r="B405" t="str">
        <f>IFERROR(INDEX('[1]Pokemon Stats'!$D$2:$D$781,MATCH($A405,'[1]Pokemon Stats'!$B$2:$B$781,0),0),"")</f>
        <v>Bug</v>
      </c>
      <c r="C405" t="str">
        <f>IFERROR(INDEX('[1]Pokemon Stats'!$E$2:$E$781,MATCH($A405,'[1]Pokemon Stats'!$B$2:$B$781,0),0),"")</f>
        <v>Flying</v>
      </c>
      <c r="D405">
        <f>ROUND(('Base Stats'!D405+15)*'CP Multiplier'!$B$102,2)</f>
        <v>169.06</v>
      </c>
      <c r="E405">
        <f>ROUND(('Base Stats'!E405+15)*'CP Multiplier'!$B$102,2)</f>
        <v>95.52</v>
      </c>
      <c r="F405">
        <f>ROUND(('Base Stats'!F405+15)*'CP Multiplier'!$B$102,0)</f>
        <v>158</v>
      </c>
      <c r="G405">
        <f>_xlfn.FLOOR.MATH(($D405+15)*SQRT($E405+15)*SQRT($F405+15)*('CP Multiplier'!$B$102)^2/10)</f>
        <v>1818</v>
      </c>
    </row>
    <row r="406" spans="1:7" x14ac:dyDescent="0.25">
      <c r="A406" t="s">
        <v>402</v>
      </c>
      <c r="B406" t="str">
        <f>IFERROR(INDEX('[1]Pokemon Stats'!$D$2:$D$781,MATCH($A406,'[1]Pokemon Stats'!$B$2:$B$781,0),0),"")</f>
        <v>Bug</v>
      </c>
      <c r="C406" t="str">
        <f>IFERROR(INDEX('[1]Pokemon Stats'!$E$2:$E$781,MATCH($A406,'[1]Pokemon Stats'!$B$2:$B$781,0),0),"")</f>
        <v>Flying</v>
      </c>
      <c r="D406">
        <f>ROUND(('Base Stats'!D406+15)*'CP Multiplier'!$B$102,2)</f>
        <v>62.55</v>
      </c>
      <c r="E406">
        <f>ROUND(('Base Stats'!E406+15)*'CP Multiplier'!$B$102,2)</f>
        <v>82.84</v>
      </c>
      <c r="F406">
        <f>ROUND(('Base Stats'!F406+15)*'CP Multiplier'!$B$102,0)</f>
        <v>99</v>
      </c>
      <c r="G406">
        <f>_xlfn.FLOOR.MATH(($D406+15)*SQRT($E406+15)*SQRT($F406+15)*('CP Multiplier'!$B$102)^2/10)</f>
        <v>585</v>
      </c>
    </row>
    <row r="407" spans="1:7" x14ac:dyDescent="0.25">
      <c r="A407" t="s">
        <v>403</v>
      </c>
      <c r="B407" t="str">
        <f>IFERROR(INDEX('[1]Pokemon Stats'!$D$2:$D$781,MATCH($A407,'[1]Pokemon Stats'!$B$2:$B$781,0),0),"")</f>
        <v>Bug</v>
      </c>
      <c r="C407" t="str">
        <f>IFERROR(INDEX('[1]Pokemon Stats'!$E$2:$E$781,MATCH($A407,'[1]Pokemon Stats'!$B$2:$B$781,0),0),"")</f>
        <v>Flying</v>
      </c>
      <c r="D407">
        <f>ROUND(('Base Stats'!D407+15)*'CP Multiplier'!$B$102,2)</f>
        <v>138.63</v>
      </c>
      <c r="E407">
        <f>ROUND(('Base Stats'!E407+15)*'CP Multiplier'!$B$102,2)</f>
        <v>173.29</v>
      </c>
      <c r="F407">
        <f>ROUND(('Base Stats'!F407+15)*'CP Multiplier'!$B$102,0)</f>
        <v>158</v>
      </c>
      <c r="G407">
        <f>_xlfn.FLOOR.MATH(($D407+15)*SQRT($E407+15)*SQRT($F407+15)*('CP Multiplier'!$B$102)^2/10)</f>
        <v>1981</v>
      </c>
    </row>
    <row r="408" spans="1:7" x14ac:dyDescent="0.25">
      <c r="A408" t="s">
        <v>404</v>
      </c>
      <c r="B408" t="str">
        <f>IFERROR(INDEX('[1]Pokemon Stats'!$D$2:$D$781,MATCH($A408,'[1]Pokemon Stats'!$B$2:$B$781,0),0),"")</f>
        <v>Electric</v>
      </c>
      <c r="C408" t="str">
        <f>IFERROR(INDEX('[1]Pokemon Stats'!$E$2:$E$781,MATCH($A408,'[1]Pokemon Stats'!$B$2:$B$781,0),0),"")</f>
        <v>Flying</v>
      </c>
      <c r="D408">
        <f>ROUND(('Base Stats'!D408+15)*'CP Multiplier'!$B$102,2)</f>
        <v>92.14</v>
      </c>
      <c r="E408">
        <f>ROUND(('Base Stats'!E408+15)*'CP Multiplier'!$B$102,2)</f>
        <v>158.07</v>
      </c>
      <c r="F408">
        <f>ROUND(('Base Stats'!F408+15)*'CP Multiplier'!$B$102,0)</f>
        <v>144</v>
      </c>
      <c r="G408">
        <f>_xlfn.FLOOR.MATH(($D408+15)*SQRT($E408+15)*SQRT($F408+15)*('CP Multiplier'!$B$102)^2/10)</f>
        <v>1269</v>
      </c>
    </row>
    <row r="409" spans="1:7" x14ac:dyDescent="0.25">
      <c r="A409" t="s">
        <v>405</v>
      </c>
      <c r="B409" t="str">
        <f>IFERROR(INDEX('[1]Pokemon Stats'!$D$2:$D$781,MATCH($A409,'[1]Pokemon Stats'!$B$2:$B$781,0),0),"")</f>
        <v>Water</v>
      </c>
      <c r="C409" t="str">
        <f>IFERROR(INDEX('[1]Pokemon Stats'!$E$2:$E$781,MATCH($A409,'[1]Pokemon Stats'!$B$2:$B$781,0),0),"")</f>
        <v>Flying</v>
      </c>
      <c r="D409">
        <f>ROUND(('Base Stats'!D409+15)*'CP Multiplier'!$B$102,2)</f>
        <v>124.26</v>
      </c>
      <c r="E409">
        <f>ROUND(('Base Stats'!E409+15)*'CP Multiplier'!$B$102,2)</f>
        <v>69.31</v>
      </c>
      <c r="F409">
        <f>ROUND(('Base Stats'!F409+15)*'CP Multiplier'!$B$102,0)</f>
        <v>136</v>
      </c>
      <c r="G409">
        <f>_xlfn.FLOOR.MATH(($D409+15)*SQRT($E409+15)*SQRT($F409+15)*('CP Multiplier'!$B$102)^2/10)</f>
        <v>1122</v>
      </c>
    </row>
    <row r="410" spans="1:7" x14ac:dyDescent="0.25">
      <c r="A410" t="s">
        <v>406</v>
      </c>
      <c r="B410" t="str">
        <f>IFERROR(INDEX('[1]Pokemon Stats'!$D$2:$D$781,MATCH($A410,'[1]Pokemon Stats'!$B$2:$B$781,0),0),"")</f>
        <v>Water</v>
      </c>
      <c r="C410" t="str">
        <f>IFERROR(INDEX('[1]Pokemon Stats'!$E$2:$E$781,MATCH($A410,'[1]Pokemon Stats'!$B$2:$B$781,0),0),"")</f>
        <v>Flying</v>
      </c>
      <c r="D410">
        <f>ROUND(('Base Stats'!D410+15)*'CP Multiplier'!$B$102,2)</f>
        <v>199.49</v>
      </c>
      <c r="E410">
        <f>ROUND(('Base Stats'!E410+15)*'CP Multiplier'!$B$102,2)</f>
        <v>109.04</v>
      </c>
      <c r="F410">
        <f>ROUND(('Base Stats'!F410+15)*'CP Multiplier'!$B$102,0)</f>
        <v>180</v>
      </c>
      <c r="G410">
        <f>_xlfn.FLOOR.MATH(($D410+15)*SQRT($E410+15)*SQRT($F410+15)*('CP Multiplier'!$B$102)^2/10)</f>
        <v>2383</v>
      </c>
    </row>
    <row r="411" spans="1:7" x14ac:dyDescent="0.25">
      <c r="A411" t="s">
        <v>407</v>
      </c>
      <c r="B411" t="str">
        <f>IFERROR(INDEX('[1]Pokemon Stats'!$D$2:$D$781,MATCH($A411,'[1]Pokemon Stats'!$B$2:$B$781,0),0),"")</f>
        <v>Grass</v>
      </c>
      <c r="C411" t="str">
        <f>IFERROR(INDEX('[1]Pokemon Stats'!$E$2:$E$781,MATCH($A411,'[1]Pokemon Stats'!$B$2:$B$781,0),0),"")</f>
        <v>Flying</v>
      </c>
      <c r="D411">
        <f>ROUND(('Base Stats'!D411+15)*'CP Multiplier'!$B$102,2)</f>
        <v>103.97</v>
      </c>
      <c r="E411">
        <f>ROUND(('Base Stats'!E411+15)*'CP Multiplier'!$B$102,2)</f>
        <v>90.45</v>
      </c>
      <c r="F411">
        <f>ROUND(('Base Stats'!F411+15)*'CP Multiplier'!$B$102,0)</f>
        <v>121</v>
      </c>
      <c r="G411">
        <f>_xlfn.FLOOR.MATH(($D411+15)*SQRT($E411+15)*SQRT($F411+15)*('CP Multiplier'!$B$102)^2/10)</f>
        <v>1018</v>
      </c>
    </row>
    <row r="412" spans="1:7" x14ac:dyDescent="0.25">
      <c r="A412" t="s">
        <v>408</v>
      </c>
      <c r="B412" t="str">
        <f>IFERROR(INDEX('[1]Pokemon Stats'!$D$2:$D$781,MATCH($A412,'[1]Pokemon Stats'!$B$2:$B$781,0),0),"")</f>
        <v>Grass</v>
      </c>
      <c r="C412" t="str">
        <f>IFERROR(INDEX('[1]Pokemon Stats'!$E$2:$E$781,MATCH($A412,'[1]Pokemon Stats'!$B$2:$B$781,0),0),"")</f>
        <v>Flying</v>
      </c>
      <c r="D412">
        <f>ROUND(('Base Stats'!D412+15)*'CP Multiplier'!$B$102,2)</f>
        <v>156.38</v>
      </c>
      <c r="E412">
        <f>ROUND(('Base Stats'!E412+15)*'CP Multiplier'!$B$102,2)</f>
        <v>142.01</v>
      </c>
      <c r="F412">
        <f>ROUND(('Base Stats'!F412+15)*'CP Multiplier'!$B$102,0)</f>
        <v>158</v>
      </c>
      <c r="G412">
        <f>_xlfn.FLOOR.MATH(($D412+15)*SQRT($E412+15)*SQRT($F412+15)*('CP Multiplier'!$B$102)^2/10)</f>
        <v>2018</v>
      </c>
    </row>
    <row r="413" spans="1:7" x14ac:dyDescent="0.25">
      <c r="A413" t="s">
        <v>409</v>
      </c>
      <c r="B413" t="str">
        <f>IFERROR(INDEX('[1]Pokemon Stats'!$D$2:$D$781,MATCH($A413,'[1]Pokemon Stats'!$B$2:$B$781,0),0),"")</f>
        <v>Water</v>
      </c>
      <c r="C413" t="str">
        <f>IFERROR(INDEX('[1]Pokemon Stats'!$E$2:$E$781,MATCH($A413,'[1]Pokemon Stats'!$B$2:$B$781,0),0),"")</f>
        <v>Flying</v>
      </c>
      <c r="D413">
        <f>ROUND(('Base Stats'!D413+15)*'CP Multiplier'!$B$102,2)</f>
        <v>99.75</v>
      </c>
      <c r="E413">
        <f>ROUND(('Base Stats'!E413+15)*'CP Multiplier'!$B$102,2)</f>
        <v>101.44</v>
      </c>
      <c r="F413">
        <f>ROUND(('Base Stats'!F413+15)*'CP Multiplier'!$B$102,0)</f>
        <v>167</v>
      </c>
      <c r="G413">
        <f>_xlfn.FLOOR.MATH(($D413+15)*SQRT($E413+15)*SQRT($F413+15)*('CP Multiplier'!$B$102)^2/10)</f>
        <v>1193</v>
      </c>
    </row>
    <row r="414" spans="1:7" x14ac:dyDescent="0.25">
      <c r="A414" t="s">
        <v>410</v>
      </c>
      <c r="B414" t="str">
        <f>IFERROR(INDEX('[1]Pokemon Stats'!$D$2:$D$781,MATCH($A414,'[1]Pokemon Stats'!$B$2:$B$781,0),0),"")</f>
        <v>Water</v>
      </c>
      <c r="C414" t="str">
        <f>IFERROR(INDEX('[1]Pokemon Stats'!$E$2:$E$781,MATCH($A414,'[1]Pokemon Stats'!$B$2:$B$781,0),0),"")</f>
        <v>Ground</v>
      </c>
      <c r="D414">
        <f>ROUND(('Base Stats'!D414+15)*'CP Multiplier'!$B$102,2)</f>
        <v>155.54</v>
      </c>
      <c r="E414">
        <f>ROUND(('Base Stats'!E414+15)*'CP Multiplier'!$B$102,2)</f>
        <v>133.56</v>
      </c>
      <c r="F414">
        <f>ROUND(('Base Stats'!F414+15)*'CP Multiplier'!$B$102,0)</f>
        <v>219</v>
      </c>
      <c r="G414">
        <f>_xlfn.FLOOR.MATH(($D414+15)*SQRT($E414+15)*SQRT($F414+15)*('CP Multiplier'!$B$102)^2/10)</f>
        <v>2271</v>
      </c>
    </row>
    <row r="415" spans="1:7" x14ac:dyDescent="0.25">
      <c r="A415" t="s">
        <v>411</v>
      </c>
      <c r="B415" t="str">
        <f>IFERROR(INDEX('[1]Pokemon Stats'!$D$2:$D$781,MATCH($A415,'[1]Pokemon Stats'!$B$2:$B$781,0),0),"")</f>
        <v>Normal</v>
      </c>
      <c r="C415" t="str">
        <f>IFERROR(INDEX('[1]Pokemon Stats'!$E$2:$E$781,MATCH($A415,'[1]Pokemon Stats'!$B$2:$B$781,0),0),"")</f>
        <v>Ground</v>
      </c>
      <c r="D415">
        <f>ROUND(('Base Stats'!D415+15)*'CP Multiplier'!$B$102,2)</f>
        <v>185.97</v>
      </c>
      <c r="E415">
        <f>ROUND(('Base Stats'!E415+15)*'CP Multiplier'!$B$102,2)</f>
        <v>133.56</v>
      </c>
      <c r="F415">
        <f>ROUND(('Base Stats'!F415+15)*'CP Multiplier'!$B$102,0)</f>
        <v>166</v>
      </c>
      <c r="G415">
        <f>_xlfn.FLOOR.MATH(($D415+15)*SQRT($E415+15)*SQRT($F415+15)*('CP Multiplier'!$B$102)^2/10)</f>
        <v>2354</v>
      </c>
    </row>
    <row r="416" spans="1:7" x14ac:dyDescent="0.25">
      <c r="A416" t="s">
        <v>412</v>
      </c>
      <c r="B416" t="str">
        <f>IFERROR(INDEX('[1]Pokemon Stats'!$D$2:$D$781,MATCH($A416,'[1]Pokemon Stats'!$B$2:$B$781,0),0),"")</f>
        <v>Ghost</v>
      </c>
      <c r="C416" t="str">
        <f>IFERROR(INDEX('[1]Pokemon Stats'!$E$2:$E$781,MATCH($A416,'[1]Pokemon Stats'!$B$2:$B$781,0),0),"")</f>
        <v>Flying</v>
      </c>
      <c r="D416">
        <f>ROUND(('Base Stats'!D416+15)*'CP Multiplier'!$B$102,2)</f>
        <v>111.58</v>
      </c>
      <c r="E416">
        <f>ROUND(('Base Stats'!E416+15)*'CP Multiplier'!$B$102,2)</f>
        <v>80.3</v>
      </c>
      <c r="F416">
        <f>ROUND(('Base Stats'!F416+15)*'CP Multiplier'!$B$102,0)</f>
        <v>188</v>
      </c>
      <c r="G416">
        <f>_xlfn.FLOOR.MATH(($D416+15)*SQRT($E416+15)*SQRT($F416+15)*('CP Multiplier'!$B$102)^2/10)</f>
        <v>1258</v>
      </c>
    </row>
    <row r="417" spans="1:7" x14ac:dyDescent="0.25">
      <c r="A417" t="s">
        <v>413</v>
      </c>
      <c r="B417" t="str">
        <f>IFERROR(INDEX('[1]Pokemon Stats'!$D$2:$D$781,MATCH($A417,'[1]Pokemon Stats'!$B$2:$B$781,0),0),"")</f>
        <v>Ghost</v>
      </c>
      <c r="C417" t="str">
        <f>IFERROR(INDEX('[1]Pokemon Stats'!$E$2:$E$781,MATCH($A417,'[1]Pokemon Stats'!$B$2:$B$781,0),0),"")</f>
        <v>Flying</v>
      </c>
      <c r="D417">
        <f>ROUND(('Base Stats'!D417+15)*'CP Multiplier'!$B$102,2)</f>
        <v>164.83</v>
      </c>
      <c r="E417">
        <f>ROUND(('Base Stats'!E417+15)*'CP Multiplier'!$B$102,2)</f>
        <v>98.9</v>
      </c>
      <c r="F417">
        <f>ROUND(('Base Stats'!F417+15)*'CP Multiplier'!$B$102,0)</f>
        <v>276</v>
      </c>
      <c r="G417">
        <f>_xlfn.FLOOR.MATH(($D417+15)*SQRT($E417+15)*SQRT($F417+15)*('CP Multiplier'!$B$102)^2/10)</f>
        <v>2339</v>
      </c>
    </row>
    <row r="418" spans="1:7" x14ac:dyDescent="0.25">
      <c r="A418" t="s">
        <v>414</v>
      </c>
      <c r="B418" t="str">
        <f>IFERROR(INDEX('[1]Pokemon Stats'!$D$2:$D$781,MATCH($A418,'[1]Pokemon Stats'!$B$2:$B$781,0),0),"")</f>
        <v>Normal</v>
      </c>
      <c r="C418" t="str">
        <f>IFERROR(INDEX('[1]Pokemon Stats'!$E$2:$E$781,MATCH($A418,'[1]Pokemon Stats'!$B$2:$B$781,0),0),"")</f>
        <v>Flying</v>
      </c>
      <c r="D418">
        <f>ROUND(('Base Stats'!D418+15)*'CP Multiplier'!$B$102,2)</f>
        <v>122.57</v>
      </c>
      <c r="E418">
        <f>ROUND(('Base Stats'!E418+15)*'CP Multiplier'!$B$102,2)</f>
        <v>101.44</v>
      </c>
      <c r="F418">
        <f>ROUND(('Base Stats'!F418+15)*'CP Multiplier'!$B$102,0)</f>
        <v>136</v>
      </c>
      <c r="G418">
        <f>_xlfn.FLOOR.MATH(($D418+15)*SQRT($E418+15)*SQRT($F418+15)*('CP Multiplier'!$B$102)^2/10)</f>
        <v>1303</v>
      </c>
    </row>
    <row r="419" spans="1:7" x14ac:dyDescent="0.25">
      <c r="A419" t="s">
        <v>415</v>
      </c>
      <c r="B419" t="str">
        <f>IFERROR(INDEX('[1]Pokemon Stats'!$D$2:$D$781,MATCH($A419,'[1]Pokemon Stats'!$B$2:$B$781,0),0),"")</f>
        <v>Normal</v>
      </c>
      <c r="C419" t="str">
        <f>IFERROR(INDEX('[1]Pokemon Stats'!$E$2:$E$781,MATCH($A419,'[1]Pokemon Stats'!$B$2:$B$781,0),0),"")</f>
        <v>Flying</v>
      </c>
      <c r="D419">
        <f>ROUND(('Base Stats'!D419+15)*'CP Multiplier'!$B$102,2)</f>
        <v>144.55000000000001</v>
      </c>
      <c r="E419">
        <f>ROUND(('Base Stats'!E419+15)*'CP Multiplier'!$B$102,2)</f>
        <v>176.67</v>
      </c>
      <c r="F419">
        <f>ROUND(('Base Stats'!F419+15)*'CP Multiplier'!$B$102,0)</f>
        <v>150</v>
      </c>
      <c r="G419">
        <f>_xlfn.FLOOR.MATH(($D419+15)*SQRT($E419+15)*SQRT($F419+15)*('CP Multiplier'!$B$102)^2/10)</f>
        <v>2027</v>
      </c>
    </row>
    <row r="420" spans="1:7" x14ac:dyDescent="0.25">
      <c r="A420" t="s">
        <v>416</v>
      </c>
      <c r="B420" t="str">
        <f>IFERROR(INDEX('[1]Pokemon Stats'!$D$2:$D$781,MATCH($A420,'[1]Pokemon Stats'!$B$2:$B$781,0),0),"")</f>
        <v>Ghost</v>
      </c>
      <c r="C420" t="str">
        <f>IFERROR(INDEX('[1]Pokemon Stats'!$E$2:$E$781,MATCH($A420,'[1]Pokemon Stats'!$B$2:$B$781,0),0),"")</f>
        <v>Flying</v>
      </c>
      <c r="D420">
        <f>ROUND(('Base Stats'!D420+15)*'CP Multiplier'!$B$102,2)</f>
        <v>191.04</v>
      </c>
      <c r="E420">
        <f>ROUND(('Base Stats'!E420+15)*'CP Multiplier'!$B$102,2)</f>
        <v>170.75</v>
      </c>
      <c r="F420">
        <f>ROUND(('Base Stats'!F420+15)*'CP Multiplier'!$B$102,0)</f>
        <v>144</v>
      </c>
      <c r="G420">
        <f>_xlfn.FLOOR.MATH(($D420+15)*SQRT($E420+15)*SQRT($F420+15)*('CP Multiplier'!$B$102)^2/10)</f>
        <v>2530</v>
      </c>
    </row>
    <row r="421" spans="1:7" x14ac:dyDescent="0.25">
      <c r="A421" t="s">
        <v>417</v>
      </c>
      <c r="B421" t="str">
        <f>IFERROR(INDEX('[1]Pokemon Stats'!$D$2:$D$781,MATCH($A421,'[1]Pokemon Stats'!$B$2:$B$781,0),0),"")</f>
        <v>Dark</v>
      </c>
      <c r="C421" t="str">
        <f>IFERROR(INDEX('[1]Pokemon Stats'!$E$2:$E$781,MATCH($A421,'[1]Pokemon Stats'!$B$2:$B$781,0),0),"")</f>
        <v>Flying</v>
      </c>
      <c r="D421">
        <f>ROUND(('Base Stats'!D421+15)*'CP Multiplier'!$B$102,2)</f>
        <v>218.09</v>
      </c>
      <c r="E421">
        <f>ROUND(('Base Stats'!E421+15)*'CP Multiplier'!$B$102,2)</f>
        <v>99.75</v>
      </c>
      <c r="F421">
        <f>ROUND(('Base Stats'!F421+15)*'CP Multiplier'!$B$102,0)</f>
        <v>203</v>
      </c>
      <c r="G421">
        <f>_xlfn.FLOOR.MATH(($D421+15)*SQRT($E421+15)*SQRT($F421+15)*('CP Multiplier'!$B$102)^2/10)</f>
        <v>2634</v>
      </c>
    </row>
    <row r="422" spans="1:7" x14ac:dyDescent="0.25">
      <c r="A422" t="s">
        <v>418</v>
      </c>
      <c r="B422" t="str">
        <f>IFERROR(INDEX('[1]Pokemon Stats'!$D$2:$D$781,MATCH($A422,'[1]Pokemon Stats'!$B$2:$B$781,0),0),"")</f>
        <v>Normal</v>
      </c>
      <c r="C422" t="str">
        <f>IFERROR(INDEX('[1]Pokemon Stats'!$E$2:$E$781,MATCH($A422,'[1]Pokemon Stats'!$B$2:$B$781,0),0),"")</f>
        <v>Flying</v>
      </c>
      <c r="D422">
        <f>ROUND(('Base Stats'!D422+15)*'CP Multiplier'!$B$102,2)</f>
        <v>104.82</v>
      </c>
      <c r="E422">
        <f>ROUND(('Base Stats'!E422+15)*'CP Multiplier'!$B$102,2)</f>
        <v>81.99</v>
      </c>
      <c r="F422">
        <f>ROUND(('Base Stats'!F422+15)*'CP Multiplier'!$B$102,0)</f>
        <v>127</v>
      </c>
      <c r="G422">
        <f>_xlfn.FLOOR.MATH(($D422+15)*SQRT($E422+15)*SQRT($F422+15)*('CP Multiplier'!$B$102)^2/10)</f>
        <v>1004</v>
      </c>
    </row>
    <row r="423" spans="1:7" x14ac:dyDescent="0.25">
      <c r="A423" t="s">
        <v>419</v>
      </c>
      <c r="B423" t="str">
        <f>IFERROR(INDEX('[1]Pokemon Stats'!$D$2:$D$781,MATCH($A423,'[1]Pokemon Stats'!$B$2:$B$781,0),0),"")</f>
        <v>Normal</v>
      </c>
      <c r="C423" t="str">
        <f>IFERROR(INDEX('[1]Pokemon Stats'!$E$2:$E$781,MATCH($A423,'[1]Pokemon Stats'!$B$2:$B$781,0),0),"")</f>
        <v>Flying</v>
      </c>
      <c r="D423">
        <f>ROUND(('Base Stats'!D423+15)*'CP Multiplier'!$B$102,2)</f>
        <v>158.07</v>
      </c>
      <c r="E423">
        <f>ROUND(('Base Stats'!E423+15)*'CP Multiplier'!$B$102,2)</f>
        <v>125.1</v>
      </c>
      <c r="F423">
        <f>ROUND(('Base Stats'!F423+15)*'CP Multiplier'!$B$102,0)</f>
        <v>160</v>
      </c>
      <c r="G423">
        <f>_xlfn.FLOOR.MATH(($D423+15)*SQRT($E423+15)*SQRT($F423+15)*('CP Multiplier'!$B$102)^2/10)</f>
        <v>1936</v>
      </c>
    </row>
    <row r="424" spans="1:7" x14ac:dyDescent="0.25">
      <c r="A424" t="s">
        <v>420</v>
      </c>
      <c r="B424" t="str">
        <f>IFERROR(INDEX('[1]Pokemon Stats'!$D$2:$D$781,MATCH($A424,'[1]Pokemon Stats'!$B$2:$B$781,0),0),"")</f>
        <v>Psychic</v>
      </c>
      <c r="C424" t="str">
        <f>IFERROR(INDEX('[1]Pokemon Stats'!$E$2:$E$781,MATCH($A424,'[1]Pokemon Stats'!$B$2:$B$781,0),0),"")</f>
        <v>Flying</v>
      </c>
      <c r="D424">
        <f>ROUND(('Base Stats'!D424+15)*'CP Multiplier'!$B$102,2)</f>
        <v>109.04</v>
      </c>
      <c r="E424">
        <f>ROUND(('Base Stats'!E424+15)*'CP Multiplier'!$B$102,2)</f>
        <v>92.14</v>
      </c>
      <c r="F424">
        <f>ROUND(('Base Stats'!F424+15)*'CP Multiplier'!$B$102,0)</f>
        <v>121</v>
      </c>
      <c r="G424">
        <f>_xlfn.FLOOR.MATH(($D424+15)*SQRT($E424+15)*SQRT($F424+15)*('CP Multiplier'!$B$102)^2/10)</f>
        <v>1069</v>
      </c>
    </row>
    <row r="425" spans="1:7" x14ac:dyDescent="0.25">
      <c r="A425" t="s">
        <v>421</v>
      </c>
      <c r="B425" t="str">
        <f>IFERROR(INDEX('[1]Pokemon Stats'!$D$2:$D$781,MATCH($A425,'[1]Pokemon Stats'!$B$2:$B$781,0),0),"")</f>
        <v>Poison</v>
      </c>
      <c r="C425" t="str">
        <f>IFERROR(INDEX('[1]Pokemon Stats'!$E$2:$E$781,MATCH($A425,'[1]Pokemon Stats'!$B$2:$B$781,0),0),"")</f>
        <v>Dark</v>
      </c>
      <c r="D425">
        <f>ROUND(('Base Stats'!D425+15)*'CP Multiplier'!$B$102,2)</f>
        <v>114.96</v>
      </c>
      <c r="E425">
        <f>ROUND(('Base Stats'!E425+15)*'CP Multiplier'!$B$102,2)</f>
        <v>88.76</v>
      </c>
      <c r="F425">
        <f>ROUND(('Base Stats'!F425+15)*'CP Multiplier'!$B$102,0)</f>
        <v>148</v>
      </c>
      <c r="G425">
        <f>_xlfn.FLOOR.MATH(($D425+15)*SQRT($E425+15)*SQRT($F425+15)*('CP Multiplier'!$B$102)^2/10)</f>
        <v>1207</v>
      </c>
    </row>
    <row r="426" spans="1:7" x14ac:dyDescent="0.25">
      <c r="A426" t="s">
        <v>422</v>
      </c>
      <c r="B426" t="str">
        <f>IFERROR(INDEX('[1]Pokemon Stats'!$D$2:$D$781,MATCH($A426,'[1]Pokemon Stats'!$B$2:$B$781,0),0),"")</f>
        <v>Poison</v>
      </c>
      <c r="C426" t="str">
        <f>IFERROR(INDEX('[1]Pokemon Stats'!$E$2:$E$781,MATCH($A426,'[1]Pokemon Stats'!$B$2:$B$781,0),0),"")</f>
        <v>Dark</v>
      </c>
      <c r="D426">
        <f>ROUND(('Base Stats'!D426+15)*'CP Multiplier'!$B$102,2)</f>
        <v>168.21</v>
      </c>
      <c r="E426">
        <f>ROUND(('Base Stats'!E426+15)*'CP Multiplier'!$B$102,2)</f>
        <v>124.26</v>
      </c>
      <c r="F426">
        <f>ROUND(('Base Stats'!F426+15)*'CP Multiplier'!$B$102,0)</f>
        <v>207</v>
      </c>
      <c r="G426">
        <f>_xlfn.FLOOR.MATH(($D426+15)*SQRT($E426+15)*SQRT($F426+15)*('CP Multiplier'!$B$102)^2/10)</f>
        <v>2301</v>
      </c>
    </row>
    <row r="427" spans="1:7" x14ac:dyDescent="0.25">
      <c r="A427" t="s">
        <v>423</v>
      </c>
      <c r="B427" t="str">
        <f>IFERROR(INDEX('[1]Pokemon Stats'!$D$2:$D$781,MATCH($A427,'[1]Pokemon Stats'!$B$2:$B$781,0),0),"")</f>
        <v>Steel</v>
      </c>
      <c r="C427" t="str">
        <f>IFERROR(INDEX('[1]Pokemon Stats'!$E$2:$E$781,MATCH($A427,'[1]Pokemon Stats'!$B$2:$B$781,0),0),"")</f>
        <v>Psychic</v>
      </c>
      <c r="D427">
        <f>ROUND(('Base Stats'!D427+15)*'CP Multiplier'!$B$102,2)</f>
        <v>49.03</v>
      </c>
      <c r="E427">
        <f>ROUND(('Base Stats'!E427+15)*'CP Multiplier'!$B$102,2)</f>
        <v>142.86000000000001</v>
      </c>
      <c r="F427">
        <f>ROUND(('Base Stats'!F427+15)*'CP Multiplier'!$B$102,0)</f>
        <v>139</v>
      </c>
      <c r="G427">
        <f>_xlfn.FLOOR.MATH(($D427+15)*SQRT($E427+15)*SQRT($F427+15)*('CP Multiplier'!$B$102)^2/10)</f>
        <v>713</v>
      </c>
    </row>
    <row r="428" spans="1:7" x14ac:dyDescent="0.25">
      <c r="A428" t="s">
        <v>424</v>
      </c>
      <c r="B428" t="str">
        <f>IFERROR(INDEX('[1]Pokemon Stats'!$D$2:$D$781,MATCH($A428,'[1]Pokemon Stats'!$B$2:$B$781,0),0),"")</f>
        <v>Steel</v>
      </c>
      <c r="C428" t="str">
        <f>IFERROR(INDEX('[1]Pokemon Stats'!$E$2:$E$781,MATCH($A428,'[1]Pokemon Stats'!$B$2:$B$781,0),0),"")</f>
        <v>Psychic</v>
      </c>
      <c r="D428">
        <f>ROUND(('Base Stats'!D428+15)*'CP Multiplier'!$B$102,2)</f>
        <v>148.77000000000001</v>
      </c>
      <c r="E428">
        <f>ROUND(('Base Stats'!E428+15)*'CP Multiplier'!$B$102,2)</f>
        <v>192.73</v>
      </c>
      <c r="F428">
        <f>ROUND(('Base Stats'!F428+15)*'CP Multiplier'!$B$102,0)</f>
        <v>154</v>
      </c>
      <c r="G428">
        <f>_xlfn.FLOOR.MATH(($D428+15)*SQRT($E428+15)*SQRT($F428+15)*('CP Multiplier'!$B$102)^2/10)</f>
        <v>2192</v>
      </c>
    </row>
    <row r="429" spans="1:7" x14ac:dyDescent="0.25">
      <c r="A429" t="s">
        <v>425</v>
      </c>
      <c r="B429" t="str">
        <f>IFERROR(INDEX('[1]Pokemon Stats'!$D$2:$D$781,MATCH($A429,'[1]Pokemon Stats'!$B$2:$B$781,0),0),"")</f>
        <v>Rock</v>
      </c>
      <c r="C429" t="str">
        <f>IFERROR(INDEX('[1]Pokemon Stats'!$E$2:$E$781,MATCH($A429,'[1]Pokemon Stats'!$B$2:$B$781,0),0),"")</f>
        <v>Psychic</v>
      </c>
      <c r="D429">
        <f>ROUND(('Base Stats'!D429+15)*'CP Multiplier'!$B$102,2)</f>
        <v>117.5</v>
      </c>
      <c r="E429">
        <f>ROUND(('Base Stats'!E429+15)*'CP Multiplier'!$B$102,2)</f>
        <v>125.1</v>
      </c>
      <c r="F429">
        <f>ROUND(('Base Stats'!F429+15)*'CP Multiplier'!$B$102,0)</f>
        <v>128</v>
      </c>
      <c r="G429">
        <f>_xlfn.FLOOR.MATH(($D429+15)*SQRT($E429+15)*SQRT($F429+15)*('CP Multiplier'!$B$102)^2/10)</f>
        <v>1340</v>
      </c>
    </row>
    <row r="430" spans="1:7" x14ac:dyDescent="0.25">
      <c r="A430" t="s">
        <v>426</v>
      </c>
      <c r="B430" t="str">
        <f>IFERROR(INDEX('[1]Pokemon Stats'!$D$2:$D$781,MATCH($A430,'[1]Pokemon Stats'!$B$2:$B$781,0),0),"")</f>
        <v>Psychic</v>
      </c>
      <c r="C430" t="str">
        <f>IFERROR(INDEX('[1]Pokemon Stats'!$E$2:$E$781,MATCH($A430,'[1]Pokemon Stats'!$B$2:$B$781,0),0),"")</f>
        <v>Fairy</v>
      </c>
      <c r="D430">
        <f>ROUND(('Base Stats'!D430+15)*'CP Multiplier'!$B$102,2)</f>
        <v>118.34</v>
      </c>
      <c r="E430">
        <f>ROUND(('Base Stats'!E430+15)*'CP Multiplier'!$B$102,2)</f>
        <v>132.71</v>
      </c>
      <c r="F430">
        <f>ROUND(('Base Stats'!F430+15)*'CP Multiplier'!$B$102,0)</f>
        <v>85</v>
      </c>
      <c r="G430">
        <f>_xlfn.FLOOR.MATH(($D430+15)*SQRT($E430+15)*SQRT($F430+15)*('CP Multiplier'!$B$102)^2/10)</f>
        <v>1157</v>
      </c>
    </row>
    <row r="431" spans="1:7" x14ac:dyDescent="0.25">
      <c r="A431" t="s">
        <v>427</v>
      </c>
      <c r="B431" t="str">
        <f>IFERROR(INDEX('[1]Pokemon Stats'!$D$2:$D$781,MATCH($A431,'[1]Pokemon Stats'!$B$2:$B$781,0),0),"")</f>
        <v>Normal</v>
      </c>
      <c r="C431" t="str">
        <f>IFERROR(INDEX('[1]Pokemon Stats'!$E$2:$E$781,MATCH($A431,'[1]Pokemon Stats'!$B$2:$B$781,0),0),"")</f>
        <v>Fairy</v>
      </c>
      <c r="D431">
        <f>ROUND(('Base Stats'!D431+15)*'CP Multiplier'!$B$102,2)</f>
        <v>33.81</v>
      </c>
      <c r="E431">
        <f>ROUND(('Base Stats'!E431+15)*'CP Multiplier'!$B$102,2)</f>
        <v>77.77</v>
      </c>
      <c r="F431">
        <f>ROUND(('Base Stats'!F431+15)*'CP Multiplier'!$B$102,0)</f>
        <v>203</v>
      </c>
      <c r="G431">
        <f>_xlfn.FLOOR.MATH(($D431+15)*SQRT($E431+15)*SQRT($F431+15)*('CP Multiplier'!$B$102)^2/10)</f>
        <v>495</v>
      </c>
    </row>
    <row r="432" spans="1:7" x14ac:dyDescent="0.25">
      <c r="A432" t="s">
        <v>428</v>
      </c>
      <c r="B432" t="str">
        <f>IFERROR(INDEX('[1]Pokemon Stats'!$D$2:$D$781,MATCH($A432,'[1]Pokemon Stats'!$B$2:$B$781,0),0),"")</f>
        <v>Normal</v>
      </c>
      <c r="C432" t="str">
        <f>IFERROR(INDEX('[1]Pokemon Stats'!$E$2:$E$781,MATCH($A432,'[1]Pokemon Stats'!$B$2:$B$781,0),0),"")</f>
        <v>Flying</v>
      </c>
      <c r="D432">
        <f>ROUND(('Base Stats'!D432+15)*'CP Multiplier'!$B$102,2)</f>
        <v>167.37</v>
      </c>
      <c r="E432">
        <f>ROUND(('Base Stats'!E432+15)*'CP Multiplier'!$B$102,2)</f>
        <v>89.6</v>
      </c>
      <c r="F432">
        <f>ROUND(('Base Stats'!F432+15)*'CP Multiplier'!$B$102,0)</f>
        <v>167</v>
      </c>
      <c r="G432">
        <f>_xlfn.FLOOR.MATH(($D432+15)*SQRT($E432+15)*SQRT($F432+15)*('CP Multiplier'!$B$102)^2/10)</f>
        <v>1797</v>
      </c>
    </row>
    <row r="433" spans="1:7" x14ac:dyDescent="0.25">
      <c r="A433" t="s">
        <v>429</v>
      </c>
      <c r="B433" t="str">
        <f>IFERROR(INDEX('[1]Pokemon Stats'!$D$2:$D$781,MATCH($A433,'[1]Pokemon Stats'!$B$2:$B$781,0),0),"")</f>
        <v>Ghost</v>
      </c>
      <c r="C433" t="str">
        <f>IFERROR(INDEX('[1]Pokemon Stats'!$E$2:$E$781,MATCH($A433,'[1]Pokemon Stats'!$B$2:$B$781,0),0),"")</f>
        <v>Dark</v>
      </c>
      <c r="D433">
        <f>ROUND(('Base Stats'!D433+15)*'CP Multiplier'!$B$102,2)</f>
        <v>155.54</v>
      </c>
      <c r="E433">
        <f>ROUND(('Base Stats'!E433+15)*'CP Multiplier'!$B$102,2)</f>
        <v>180.89</v>
      </c>
      <c r="F433">
        <f>ROUND(('Base Stats'!F433+15)*'CP Multiplier'!$B$102,0)</f>
        <v>128</v>
      </c>
      <c r="G433">
        <f>_xlfn.FLOOR.MATH(($D433+15)*SQRT($E433+15)*SQRT($F433+15)*('CP Multiplier'!$B$102)^2/10)</f>
        <v>2039</v>
      </c>
    </row>
    <row r="434" spans="1:7" x14ac:dyDescent="0.25">
      <c r="A434" t="s">
        <v>430</v>
      </c>
      <c r="B434" t="str">
        <f>IFERROR(INDEX('[1]Pokemon Stats'!$D$2:$D$781,MATCH($A434,'[1]Pokemon Stats'!$B$2:$B$781,0),0),"")</f>
        <v>Dragon</v>
      </c>
      <c r="C434" t="str">
        <f>IFERROR(INDEX('[1]Pokemon Stats'!$E$2:$E$781,MATCH($A434,'[1]Pokemon Stats'!$B$2:$B$781,0),0),"")</f>
        <v>Ground</v>
      </c>
      <c r="D434">
        <f>ROUND(('Base Stats'!D434+15)*'CP Multiplier'!$B$102,2)</f>
        <v>117.5</v>
      </c>
      <c r="E434">
        <f>ROUND(('Base Stats'!E434+15)*'CP Multiplier'!$B$102,2)</f>
        <v>83.68</v>
      </c>
      <c r="F434">
        <f>ROUND(('Base Stats'!F434+15)*'CP Multiplier'!$B$102,0)</f>
        <v>140</v>
      </c>
      <c r="G434">
        <f>_xlfn.FLOOR.MATH(($D434+15)*SQRT($E434+15)*SQRT($F434+15)*('CP Multiplier'!$B$102)^2/10)</f>
        <v>1170</v>
      </c>
    </row>
    <row r="435" spans="1:7" x14ac:dyDescent="0.25">
      <c r="A435" t="s">
        <v>431</v>
      </c>
      <c r="B435" t="str">
        <f>IFERROR(INDEX('[1]Pokemon Stats'!$D$2:$D$781,MATCH($A435,'[1]Pokemon Stats'!$B$2:$B$781,0),0),"")</f>
        <v>Dragon</v>
      </c>
      <c r="C435" t="str">
        <f>IFERROR(INDEX('[1]Pokemon Stats'!$E$2:$E$781,MATCH($A435,'[1]Pokemon Stats'!$B$2:$B$781,0),0),"")</f>
        <v>Ground</v>
      </c>
      <c r="D435">
        <f>ROUND(('Base Stats'!D435+15)*'CP Multiplier'!$B$102,2)</f>
        <v>158.07</v>
      </c>
      <c r="E435">
        <f>ROUND(('Base Stats'!E435+15)*'CP Multiplier'!$B$102,2)</f>
        <v>118.34</v>
      </c>
      <c r="F435">
        <f>ROUND(('Base Stats'!F435+15)*'CP Multiplier'!$B$102,0)</f>
        <v>156</v>
      </c>
      <c r="G435">
        <f>_xlfn.FLOOR.MATH(($D435+15)*SQRT($E435+15)*SQRT($F435+15)*('CP Multiplier'!$B$102)^2/10)</f>
        <v>1867</v>
      </c>
    </row>
    <row r="436" spans="1:7" x14ac:dyDescent="0.25">
      <c r="A436" t="s">
        <v>432</v>
      </c>
      <c r="B436" t="str">
        <f>IFERROR(INDEX('[1]Pokemon Stats'!$D$2:$D$781,MATCH($A436,'[1]Pokemon Stats'!$B$2:$B$781,0),0),"")</f>
        <v>Dragon</v>
      </c>
      <c r="C436" t="str">
        <f>IFERROR(INDEX('[1]Pokemon Stats'!$E$2:$E$781,MATCH($A436,'[1]Pokemon Stats'!$B$2:$B$781,0),0),"")</f>
        <v>Ground</v>
      </c>
      <c r="D436">
        <f>ROUND(('Base Stats'!D436+15)*'CP Multiplier'!$B$102,2)</f>
        <v>233.3</v>
      </c>
      <c r="E436">
        <f>ROUND(('Base Stats'!E436+15)*'CP Multiplier'!$B$102,2)</f>
        <v>175.82</v>
      </c>
      <c r="F436">
        <f>ROUND(('Base Stats'!F436+15)*'CP Multiplier'!$B$102,0)</f>
        <v>215</v>
      </c>
      <c r="G436">
        <f>_xlfn.FLOOR.MATH(($D436+15)*SQRT($E436+15)*SQRT($F436+15)*('CP Multiplier'!$B$102)^2/10)</f>
        <v>3716</v>
      </c>
    </row>
    <row r="437" spans="1:7" x14ac:dyDescent="0.25">
      <c r="A437" t="s">
        <v>433</v>
      </c>
      <c r="B437" t="str">
        <f>IFERROR(INDEX('[1]Pokemon Stats'!$D$2:$D$781,MATCH($A437,'[1]Pokemon Stats'!$B$2:$B$781,0),0),"")</f>
        <v>Normal</v>
      </c>
      <c r="C437" t="str">
        <f>IFERROR(INDEX('[1]Pokemon Stats'!$E$2:$E$781,MATCH($A437,'[1]Pokemon Stats'!$B$2:$B$781,0),0),"")</f>
        <v>Ground</v>
      </c>
      <c r="D437">
        <f>ROUND(('Base Stats'!D437+15)*'CP Multiplier'!$B$102,2)</f>
        <v>128.49</v>
      </c>
      <c r="E437">
        <f>ROUND(('Base Stats'!E437+15)*'CP Multiplier'!$B$102,2)</f>
        <v>111.58</v>
      </c>
      <c r="F437">
        <f>ROUND(('Base Stats'!F437+15)*'CP Multiplier'!$B$102,0)</f>
        <v>254</v>
      </c>
      <c r="G437">
        <f>_xlfn.FLOOR.MATH(($D437+15)*SQRT($E437+15)*SQRT($F437+15)*('CP Multiplier'!$B$102)^2/10)</f>
        <v>1891</v>
      </c>
    </row>
    <row r="438" spans="1:7" x14ac:dyDescent="0.25">
      <c r="A438" t="s">
        <v>434</v>
      </c>
      <c r="B438" t="str">
        <f>IFERROR(INDEX('[1]Pokemon Stats'!$D$2:$D$781,MATCH($A438,'[1]Pokemon Stats'!$B$2:$B$781,0),0),"")</f>
        <v>Fighting</v>
      </c>
      <c r="C438" t="str">
        <f>IFERROR(INDEX('[1]Pokemon Stats'!$E$2:$E$781,MATCH($A438,'[1]Pokemon Stats'!$B$2:$B$781,0),0),"")</f>
        <v>Ground</v>
      </c>
      <c r="D438">
        <f>ROUND(('Base Stats'!D438+15)*'CP Multiplier'!$B$102,2)</f>
        <v>120.03</v>
      </c>
      <c r="E438">
        <f>ROUND(('Base Stats'!E438+15)*'CP Multiplier'!$B$102,2)</f>
        <v>78.61</v>
      </c>
      <c r="F438">
        <f>ROUND(('Base Stats'!F438+15)*'CP Multiplier'!$B$102,0)</f>
        <v>114</v>
      </c>
      <c r="G438">
        <f>_xlfn.FLOOR.MATH(($D438+15)*SQRT($E438+15)*SQRT($F438+15)*('CP Multiplier'!$B$102)^2/10)</f>
        <v>1060</v>
      </c>
    </row>
    <row r="439" spans="1:7" x14ac:dyDescent="0.25">
      <c r="A439" t="s">
        <v>435</v>
      </c>
      <c r="B439" t="str">
        <f>IFERROR(INDEX('[1]Pokemon Stats'!$D$2:$D$781,MATCH($A439,'[1]Pokemon Stats'!$B$2:$B$781,0),0),"")</f>
        <v>Fighting</v>
      </c>
      <c r="C439" t="str">
        <f>IFERROR(INDEX('[1]Pokemon Stats'!$E$2:$E$781,MATCH($A439,'[1]Pokemon Stats'!$B$2:$B$781,0),0),"")</f>
        <v>Steel</v>
      </c>
      <c r="D439">
        <f>ROUND(('Base Stats'!D439+15)*'CP Multiplier'!$B$102,2)</f>
        <v>212.17</v>
      </c>
      <c r="E439">
        <f>ROUND(('Base Stats'!E439+15)*'CP Multiplier'!$B$102,2)</f>
        <v>134.4</v>
      </c>
      <c r="F439">
        <f>ROUND(('Base Stats'!F439+15)*'CP Multiplier'!$B$102,0)</f>
        <v>158</v>
      </c>
      <c r="G439">
        <f>_xlfn.FLOOR.MATH(($D439+15)*SQRT($E439+15)*SQRT($F439+15)*('CP Multiplier'!$B$102)^2/10)</f>
        <v>2609</v>
      </c>
    </row>
    <row r="440" spans="1:7" x14ac:dyDescent="0.25">
      <c r="A440" t="s">
        <v>436</v>
      </c>
      <c r="B440" t="str">
        <f>IFERROR(INDEX('[1]Pokemon Stats'!$D$2:$D$781,MATCH($A440,'[1]Pokemon Stats'!$B$2:$B$781,0),0),"")</f>
        <v>Ground</v>
      </c>
      <c r="C440" t="str">
        <f>IFERROR(INDEX('[1]Pokemon Stats'!$E$2:$E$781,MATCH($A440,'[1]Pokemon Stats'!$B$2:$B$781,0),0),"")</f>
        <v>Steel</v>
      </c>
      <c r="D440">
        <f>ROUND(('Base Stats'!D440+15)*'CP Multiplier'!$B$102,2)</f>
        <v>117.5</v>
      </c>
      <c r="E440">
        <f>ROUND(('Base Stats'!E440+15)*'CP Multiplier'!$B$102,2)</f>
        <v>112.42</v>
      </c>
      <c r="F440">
        <f>ROUND(('Base Stats'!F440+15)*'CP Multiplier'!$B$102,0)</f>
        <v>156</v>
      </c>
      <c r="G440">
        <f>_xlfn.FLOOR.MATH(($D440+15)*SQRT($E440+15)*SQRT($F440+15)*('CP Multiplier'!$B$102)^2/10)</f>
        <v>1397</v>
      </c>
    </row>
    <row r="441" spans="1:7" x14ac:dyDescent="0.25">
      <c r="A441" t="s">
        <v>437</v>
      </c>
      <c r="B441" t="str">
        <f>IFERROR(INDEX('[1]Pokemon Stats'!$D$2:$D$781,MATCH($A441,'[1]Pokemon Stats'!$B$2:$B$781,0),0),"")</f>
        <v>Ground</v>
      </c>
      <c r="C441" t="str">
        <f>IFERROR(INDEX('[1]Pokemon Stats'!$E$2:$E$781,MATCH($A441,'[1]Pokemon Stats'!$B$2:$B$781,0),0),"")</f>
        <v>Steel</v>
      </c>
      <c r="D441">
        <f>ROUND(('Base Stats'!D441+15)*'CP Multiplier'!$B$102,2)</f>
        <v>182.58</v>
      </c>
      <c r="E441">
        <f>ROUND(('Base Stats'!E441+15)*'CP Multiplier'!$B$102,2)</f>
        <v>174.13</v>
      </c>
      <c r="F441">
        <f>ROUND(('Base Stats'!F441+15)*'CP Multiplier'!$B$102,0)</f>
        <v>215</v>
      </c>
      <c r="G441">
        <f>_xlfn.FLOOR.MATH(($D441+15)*SQRT($E441+15)*SQRT($F441+15)*('CP Multiplier'!$B$102)^2/10)</f>
        <v>2944</v>
      </c>
    </row>
    <row r="442" spans="1:7" x14ac:dyDescent="0.25">
      <c r="A442" t="s">
        <v>438</v>
      </c>
      <c r="B442" t="str">
        <f>IFERROR(INDEX('[1]Pokemon Stats'!$D$2:$D$781,MATCH($A442,'[1]Pokemon Stats'!$B$2:$B$781,0),0),"")</f>
        <v>Poison</v>
      </c>
      <c r="C442" t="str">
        <f>IFERROR(INDEX('[1]Pokemon Stats'!$E$2:$E$781,MATCH($A442,'[1]Pokemon Stats'!$B$2:$B$781,0),0),"")</f>
        <v>Bug</v>
      </c>
      <c r="D442">
        <f>ROUND(('Base Stats'!D442+15)*'CP Multiplier'!$B$102,2)</f>
        <v>91.29</v>
      </c>
      <c r="E442">
        <f>ROUND(('Base Stats'!E442+15)*'CP Multiplier'!$B$102,2)</f>
        <v>140.32</v>
      </c>
      <c r="F442">
        <f>ROUND(('Base Stats'!F442+15)*'CP Multiplier'!$B$102,0)</f>
        <v>114</v>
      </c>
      <c r="G442">
        <f>_xlfn.FLOOR.MATH(($D442+15)*SQRT($E442+15)*SQRT($F442+15)*('CP Multiplier'!$B$102)^2/10)</f>
        <v>1075</v>
      </c>
    </row>
    <row r="443" spans="1:7" x14ac:dyDescent="0.25">
      <c r="A443" t="s">
        <v>439</v>
      </c>
      <c r="B443" t="str">
        <f>IFERROR(INDEX('[1]Pokemon Stats'!$D$2:$D$781,MATCH($A443,'[1]Pokemon Stats'!$B$2:$B$781,0),0),"")</f>
        <v>Poison</v>
      </c>
      <c r="C443" t="str">
        <f>IFERROR(INDEX('[1]Pokemon Stats'!$E$2:$E$781,MATCH($A443,'[1]Pokemon Stats'!$B$2:$B$781,0),0),"")</f>
        <v>Dark</v>
      </c>
      <c r="D443">
        <f>ROUND(('Base Stats'!D443+15)*'CP Multiplier'!$B$102,2)</f>
        <v>164.83</v>
      </c>
      <c r="E443">
        <f>ROUND(('Base Stats'!E443+15)*'CP Multiplier'!$B$102,2)</f>
        <v>183.43</v>
      </c>
      <c r="F443">
        <f>ROUND(('Base Stats'!F443+15)*'CP Multiplier'!$B$102,0)</f>
        <v>158</v>
      </c>
      <c r="G443">
        <f>_xlfn.FLOOR.MATH(($D443+15)*SQRT($E443+15)*SQRT($F443+15)*('CP Multiplier'!$B$102)^2/10)</f>
        <v>2380</v>
      </c>
    </row>
    <row r="444" spans="1:7" x14ac:dyDescent="0.25">
      <c r="A444" t="s">
        <v>440</v>
      </c>
      <c r="B444" t="str">
        <f>IFERROR(INDEX('[1]Pokemon Stats'!$D$2:$D$781,MATCH($A444,'[1]Pokemon Stats'!$B$2:$B$781,0),0),"")</f>
        <v>Poison</v>
      </c>
      <c r="C444" t="str">
        <f>IFERROR(INDEX('[1]Pokemon Stats'!$E$2:$E$781,MATCH($A444,'[1]Pokemon Stats'!$B$2:$B$781,0),0),"")</f>
        <v>Fighting</v>
      </c>
      <c r="D444">
        <f>ROUND(('Base Stats'!D444+15)*'CP Multiplier'!$B$102,2)</f>
        <v>110.73</v>
      </c>
      <c r="E444">
        <f>ROUND(('Base Stats'!E444+15)*'CP Multiplier'!$B$102,2)</f>
        <v>76.92</v>
      </c>
      <c r="F444">
        <f>ROUND(('Base Stats'!F444+15)*'CP Multiplier'!$B$102,0)</f>
        <v>126</v>
      </c>
      <c r="G444">
        <f>_xlfn.FLOOR.MATH(($D444+15)*SQRT($E444+15)*SQRT($F444+15)*('CP Multiplier'!$B$102)^2/10)</f>
        <v>1022</v>
      </c>
    </row>
    <row r="445" spans="1:7" x14ac:dyDescent="0.25">
      <c r="A445" t="s">
        <v>441</v>
      </c>
      <c r="B445" t="str">
        <f>IFERROR(INDEX('[1]Pokemon Stats'!$D$2:$D$781,MATCH($A445,'[1]Pokemon Stats'!$B$2:$B$781,0),0),"")</f>
        <v>Poison</v>
      </c>
      <c r="C445" t="str">
        <f>IFERROR(INDEX('[1]Pokemon Stats'!$E$2:$E$781,MATCH($A445,'[1]Pokemon Stats'!$B$2:$B$781,0),0),"")</f>
        <v>Fighting</v>
      </c>
      <c r="D445">
        <f>ROUND(('Base Stats'!D445+15)*'CP Multiplier'!$B$102,2)</f>
        <v>191.04</v>
      </c>
      <c r="E445">
        <f>ROUND(('Base Stats'!E445+15)*'CP Multiplier'!$B$102,2)</f>
        <v>125.1</v>
      </c>
      <c r="F445">
        <f>ROUND(('Base Stats'!F445+15)*'CP Multiplier'!$B$102,0)</f>
        <v>178</v>
      </c>
      <c r="G445">
        <f>_xlfn.FLOOR.MATH(($D445+15)*SQRT($E445+15)*SQRT($F445+15)*('CP Multiplier'!$B$102)^2/10)</f>
        <v>2420</v>
      </c>
    </row>
    <row r="446" spans="1:7" x14ac:dyDescent="0.25">
      <c r="A446" t="s">
        <v>442</v>
      </c>
      <c r="B446" t="str">
        <f>IFERROR(INDEX('[1]Pokemon Stats'!$D$2:$D$781,MATCH($A446,'[1]Pokemon Stats'!$B$2:$B$781,0),0),"")</f>
        <v>Grass</v>
      </c>
      <c r="C446" t="str">
        <f>IFERROR(INDEX('[1]Pokemon Stats'!$E$2:$E$781,MATCH($A446,'[1]Pokemon Stats'!$B$2:$B$781,0),0),"")</f>
        <v>Fighting</v>
      </c>
      <c r="D446">
        <f>ROUND(('Base Stats'!D446+15)*'CP Multiplier'!$B$102,2)</f>
        <v>170.75</v>
      </c>
      <c r="E446">
        <f>ROUND(('Base Stats'!E446+15)*'CP Multiplier'!$B$102,2)</f>
        <v>127.64</v>
      </c>
      <c r="F446">
        <f>ROUND(('Base Stats'!F446+15)*'CP Multiplier'!$B$102,0)</f>
        <v>164</v>
      </c>
      <c r="G446">
        <f>_xlfn.FLOOR.MATH(($D446+15)*SQRT($E446+15)*SQRT($F446+15)*('CP Multiplier'!$B$102)^2/10)</f>
        <v>2120</v>
      </c>
    </row>
    <row r="447" spans="1:7" x14ac:dyDescent="0.25">
      <c r="A447" t="s">
        <v>443</v>
      </c>
      <c r="B447" t="str">
        <f>IFERROR(INDEX('[1]Pokemon Stats'!$D$2:$D$781,MATCH($A447,'[1]Pokemon Stats'!$B$2:$B$781,0),0),"")</f>
        <v>Water</v>
      </c>
      <c r="C447" t="str">
        <f>IFERROR(INDEX('[1]Pokemon Stats'!$E$2:$E$781,MATCH($A447,'[1]Pokemon Stats'!$B$2:$B$781,0),0),"")</f>
        <v>Fighting</v>
      </c>
      <c r="D447">
        <f>ROUND(('Base Stats'!D447+15)*'CP Multiplier'!$B$102,2)</f>
        <v>93.83</v>
      </c>
      <c r="E447">
        <f>ROUND(('Base Stats'!E447+15)*'CP Multiplier'!$B$102,2)</f>
        <v>110.73</v>
      </c>
      <c r="F447">
        <f>ROUND(('Base Stats'!F447+15)*'CP Multiplier'!$B$102,0)</f>
        <v>127</v>
      </c>
      <c r="G447">
        <f>_xlfn.FLOOR.MATH(($D447+15)*SQRT($E447+15)*SQRT($F447+15)*('CP Multiplier'!$B$102)^2/10)</f>
        <v>1039</v>
      </c>
    </row>
    <row r="448" spans="1:7" x14ac:dyDescent="0.25">
      <c r="A448" t="s">
        <v>444</v>
      </c>
      <c r="B448" t="str">
        <f>IFERROR(INDEX('[1]Pokemon Stats'!$D$2:$D$781,MATCH($A448,'[1]Pokemon Stats'!$B$2:$B$781,0),0),"")</f>
        <v>Water</v>
      </c>
      <c r="C448" t="str">
        <f>IFERROR(INDEX('[1]Pokemon Stats'!$E$2:$E$781,MATCH($A448,'[1]Pokemon Stats'!$B$2:$B$781,0),0),"")</f>
        <v>Fighting</v>
      </c>
      <c r="D448">
        <f>ROUND(('Base Stats'!D448+15)*'CP Multiplier'!$B$102,2)</f>
        <v>132.71</v>
      </c>
      <c r="E448">
        <f>ROUND(('Base Stats'!E448+15)*'CP Multiplier'!$B$102,2)</f>
        <v>156.38</v>
      </c>
      <c r="F448">
        <f>ROUND(('Base Stats'!F448+15)*'CP Multiplier'!$B$102,0)</f>
        <v>156</v>
      </c>
      <c r="G448">
        <f>_xlfn.FLOOR.MATH(($D448+15)*SQRT($E448+15)*SQRT($F448+15)*('CP Multiplier'!$B$102)^2/10)</f>
        <v>1806</v>
      </c>
    </row>
    <row r="449" spans="1:7" x14ac:dyDescent="0.25">
      <c r="A449" t="s">
        <v>445</v>
      </c>
      <c r="B449" t="str">
        <f>IFERROR(INDEX('[1]Pokemon Stats'!$D$2:$D$781,MATCH($A449,'[1]Pokemon Stats'!$B$2:$B$781,0),0),"")</f>
        <v>Water</v>
      </c>
      <c r="C449" t="str">
        <f>IFERROR(INDEX('[1]Pokemon Stats'!$E$2:$E$781,MATCH($A449,'[1]Pokemon Stats'!$B$2:$B$781,0),0),"")</f>
        <v>Flying</v>
      </c>
      <c r="D449">
        <f>ROUND(('Base Stats'!D449+15)*'CP Multiplier'!$B$102,2)</f>
        <v>101.44</v>
      </c>
      <c r="E449">
        <f>ROUND(('Base Stats'!E449+15)*'CP Multiplier'!$B$102,2)</f>
        <v>163.99</v>
      </c>
      <c r="F449">
        <f>ROUND(('Base Stats'!F449+15)*'CP Multiplier'!$B$102,0)</f>
        <v>121</v>
      </c>
      <c r="G449">
        <f>_xlfn.FLOOR.MATH(($D449+15)*SQRT($E449+15)*SQRT($F449+15)*('CP Multiplier'!$B$102)^2/10)</f>
        <v>1298</v>
      </c>
    </row>
    <row r="450" spans="1:7" x14ac:dyDescent="0.25">
      <c r="A450" t="s">
        <v>446</v>
      </c>
      <c r="B450" t="str">
        <f>IFERROR(INDEX('[1]Pokemon Stats'!$D$2:$D$781,MATCH($A450,'[1]Pokemon Stats'!$B$2:$B$781,0),0),"")</f>
        <v>Grass</v>
      </c>
      <c r="C450" t="str">
        <f>IFERROR(INDEX('[1]Pokemon Stats'!$E$2:$E$781,MATCH($A450,'[1]Pokemon Stats'!$B$2:$B$781,0),0),"")</f>
        <v>Ice</v>
      </c>
      <c r="D450">
        <f>ROUND(('Base Stats'!D450+15)*'CP Multiplier'!$B$102,2)</f>
        <v>109.89</v>
      </c>
      <c r="E450">
        <f>ROUND(('Base Stats'!E450+15)*'CP Multiplier'!$B$102,2)</f>
        <v>101.44</v>
      </c>
      <c r="F450">
        <f>ROUND(('Base Stats'!F450+15)*'CP Multiplier'!$B$102,0)</f>
        <v>144</v>
      </c>
      <c r="G450">
        <f>_xlfn.FLOOR.MATH(($D450+15)*SQRT($E450+15)*SQRT($F450+15)*('CP Multiplier'!$B$102)^2/10)</f>
        <v>1214</v>
      </c>
    </row>
    <row r="451" spans="1:7" x14ac:dyDescent="0.25">
      <c r="A451" t="s">
        <v>447</v>
      </c>
      <c r="B451" t="str">
        <f>IFERROR(INDEX('[1]Pokemon Stats'!$D$2:$D$781,MATCH($A451,'[1]Pokemon Stats'!$B$2:$B$781,0),0),"")</f>
        <v>Grass</v>
      </c>
      <c r="C451" t="str">
        <f>IFERROR(INDEX('[1]Pokemon Stats'!$E$2:$E$781,MATCH($A451,'[1]Pokemon Stats'!$B$2:$B$781,0),0),"")</f>
        <v>Ice</v>
      </c>
      <c r="D451">
        <f>ROUND(('Base Stats'!D451+15)*'CP Multiplier'!$B$102,2)</f>
        <v>163.13999999999999</v>
      </c>
      <c r="E451">
        <f>ROUND(('Base Stats'!E451+15)*'CP Multiplier'!$B$102,2)</f>
        <v>146.24</v>
      </c>
      <c r="F451">
        <f>ROUND(('Base Stats'!F451+15)*'CP Multiplier'!$B$102,0)</f>
        <v>188</v>
      </c>
      <c r="G451">
        <f>_xlfn.FLOOR.MATH(($D451+15)*SQRT($E451+15)*SQRT($F451+15)*('CP Multiplier'!$B$102)^2/10)</f>
        <v>2302</v>
      </c>
    </row>
    <row r="452" spans="1:7" x14ac:dyDescent="0.25">
      <c r="A452" t="s">
        <v>448</v>
      </c>
      <c r="B452" t="str">
        <f>IFERROR(INDEX('[1]Pokemon Stats'!$D$2:$D$781,MATCH($A452,'[1]Pokemon Stats'!$B$2:$B$781,0),0),"")</f>
        <v>Dark</v>
      </c>
      <c r="C452" t="str">
        <f>IFERROR(INDEX('[1]Pokemon Stats'!$E$2:$E$781,MATCH($A452,'[1]Pokemon Stats'!$B$2:$B$781,0),0),"")</f>
        <v>Ice</v>
      </c>
      <c r="D452">
        <f>ROUND(('Base Stats'!D452+15)*'CP Multiplier'!$B$102,2)</f>
        <v>218.09</v>
      </c>
      <c r="E452">
        <f>ROUND(('Base Stats'!E452+15)*'CP Multiplier'!$B$102,2)</f>
        <v>157.22999999999999</v>
      </c>
      <c r="F452">
        <f>ROUND(('Base Stats'!F452+15)*'CP Multiplier'!$B$102,0)</f>
        <v>158</v>
      </c>
      <c r="G452">
        <f>_xlfn.FLOOR.MATH(($D452+15)*SQRT($E452+15)*SQRT($F452+15)*('CP Multiplier'!$B$102)^2/10)</f>
        <v>2874</v>
      </c>
    </row>
    <row r="453" spans="1:7" x14ac:dyDescent="0.25">
      <c r="A453" t="s">
        <v>449</v>
      </c>
      <c r="B453" t="str">
        <f>IFERROR(INDEX('[1]Pokemon Stats'!$D$2:$D$781,MATCH($A453,'[1]Pokemon Stats'!$B$2:$B$781,0),0),"")</f>
        <v>Electric</v>
      </c>
      <c r="C453" t="str">
        <f>IFERROR(INDEX('[1]Pokemon Stats'!$E$2:$E$781,MATCH($A453,'[1]Pokemon Stats'!$B$2:$B$781,0),0),"")</f>
        <v>Steel</v>
      </c>
      <c r="D453">
        <f>ROUND(('Base Stats'!D453+15)*'CP Multiplier'!$B$102,2)</f>
        <v>213.86</v>
      </c>
      <c r="E453">
        <f>ROUND(('Base Stats'!E453+15)*'CP Multiplier'!$B$102,2)</f>
        <v>185.97</v>
      </c>
      <c r="F453">
        <f>ROUND(('Base Stats'!F453+15)*'CP Multiplier'!$B$102,0)</f>
        <v>158</v>
      </c>
      <c r="G453">
        <f>_xlfn.FLOOR.MATH(($D453+15)*SQRT($E453+15)*SQRT($F453+15)*('CP Multiplier'!$B$102)^2/10)</f>
        <v>3049</v>
      </c>
    </row>
    <row r="454" spans="1:7" x14ac:dyDescent="0.25">
      <c r="A454" t="s">
        <v>450</v>
      </c>
      <c r="B454" t="str">
        <f>IFERROR(INDEX('[1]Pokemon Stats'!$D$2:$D$781,MATCH($A454,'[1]Pokemon Stats'!$B$2:$B$781,0),0),"")</f>
        <v>Normal</v>
      </c>
      <c r="C454" t="str">
        <f>IFERROR(INDEX('[1]Pokemon Stats'!$E$2:$E$781,MATCH($A454,'[1]Pokemon Stats'!$B$2:$B$781,0),0),"")</f>
        <v>Steel</v>
      </c>
      <c r="D454">
        <f>ROUND(('Base Stats'!D454+15)*'CP Multiplier'!$B$102,2)</f>
        <v>148.77000000000001</v>
      </c>
      <c r="E454">
        <f>ROUND(('Base Stats'!E454+15)*'CP Multiplier'!$B$102,2)</f>
        <v>165.68</v>
      </c>
      <c r="F454">
        <f>ROUND(('Base Stats'!F454+15)*'CP Multiplier'!$B$102,0)</f>
        <v>217</v>
      </c>
      <c r="G454">
        <f>_xlfn.FLOOR.MATH(($D454+15)*SQRT($E454+15)*SQRT($F454+15)*('CP Multiplier'!$B$102)^2/10)</f>
        <v>2395</v>
      </c>
    </row>
    <row r="455" spans="1:7" x14ac:dyDescent="0.25">
      <c r="A455" t="s">
        <v>451</v>
      </c>
      <c r="B455" t="str">
        <f>IFERROR(INDEX('[1]Pokemon Stats'!$D$2:$D$781,MATCH($A455,'[1]Pokemon Stats'!$B$2:$B$781,0),0),"")</f>
        <v>Ground</v>
      </c>
      <c r="C455" t="str">
        <f>IFERROR(INDEX('[1]Pokemon Stats'!$E$2:$E$781,MATCH($A455,'[1]Pokemon Stats'!$B$2:$B$781,0),0),"")</f>
        <v>Rock</v>
      </c>
      <c r="D455">
        <f>ROUND(('Base Stats'!D455+15)*'CP Multiplier'!$B$102,2)</f>
        <v>216.4</v>
      </c>
      <c r="E455">
        <f>ROUND(('Base Stats'!E455+15)*'CP Multiplier'!$B$102,2)</f>
        <v>173.29</v>
      </c>
      <c r="F455">
        <f>ROUND(('Base Stats'!F455+15)*'CP Multiplier'!$B$102,0)</f>
        <v>225</v>
      </c>
      <c r="G455">
        <f>_xlfn.FLOOR.MATH(($D455+15)*SQRT($E455+15)*SQRT($F455+15)*('CP Multiplier'!$B$102)^2/10)</f>
        <v>3514</v>
      </c>
    </row>
    <row r="456" spans="1:7" x14ac:dyDescent="0.25">
      <c r="A456" t="s">
        <v>452</v>
      </c>
      <c r="B456" t="str">
        <f>IFERROR(INDEX('[1]Pokemon Stats'!$D$2:$D$781,MATCH($A456,'[1]Pokemon Stats'!$B$2:$B$781,0),0),"")</f>
        <v>Grass</v>
      </c>
      <c r="C456" t="str">
        <f>IFERROR(INDEX('[1]Pokemon Stats'!$E$2:$E$781,MATCH($A456,'[1]Pokemon Stats'!$B$2:$B$781,0),0),"")</f>
        <v>Rock</v>
      </c>
      <c r="D456">
        <f>ROUND(('Base Stats'!D456+15)*'CP Multiplier'!$B$102,2)</f>
        <v>187.66</v>
      </c>
      <c r="E456">
        <f>ROUND(('Base Stats'!E456+15)*'CP Multiplier'!$B$102,2)</f>
        <v>168.21</v>
      </c>
      <c r="F456">
        <f>ROUND(('Base Stats'!F456+15)*'CP Multiplier'!$B$102,0)</f>
        <v>203</v>
      </c>
      <c r="G456">
        <f>_xlfn.FLOOR.MATH(($D456+15)*SQRT($E456+15)*SQRT($F456+15)*('CP Multiplier'!$B$102)^2/10)</f>
        <v>2893</v>
      </c>
    </row>
    <row r="457" spans="1:7" x14ac:dyDescent="0.25">
      <c r="A457" t="s">
        <v>453</v>
      </c>
      <c r="B457" t="str">
        <f>IFERROR(INDEX('[1]Pokemon Stats'!$D$2:$D$781,MATCH($A457,'[1]Pokemon Stats'!$B$2:$B$781,0),0),"")</f>
        <v>Electric</v>
      </c>
      <c r="C457" t="str">
        <f>IFERROR(INDEX('[1]Pokemon Stats'!$E$2:$E$781,MATCH($A457,'[1]Pokemon Stats'!$B$2:$B$781,0),0),"")</f>
        <v>Rock</v>
      </c>
      <c r="D457">
        <f>ROUND(('Base Stats'!D457+15)*'CP Multiplier'!$B$102,2)</f>
        <v>223.16</v>
      </c>
      <c r="E457">
        <f>ROUND(('Base Stats'!E457+15)*'CP Multiplier'!$B$102,2)</f>
        <v>150.46</v>
      </c>
      <c r="F457">
        <f>ROUND(('Base Stats'!F457+15)*'CP Multiplier'!$B$102,0)</f>
        <v>166</v>
      </c>
      <c r="G457">
        <f>_xlfn.FLOOR.MATH(($D457+15)*SQRT($E457+15)*SQRT($F457+15)*('CP Multiplier'!$B$102)^2/10)</f>
        <v>2944</v>
      </c>
    </row>
    <row r="458" spans="1:7" x14ac:dyDescent="0.25">
      <c r="A458" t="s">
        <v>454</v>
      </c>
      <c r="B458" t="str">
        <f>IFERROR(INDEX('[1]Pokemon Stats'!$D$2:$D$781,MATCH($A458,'[1]Pokemon Stats'!$B$2:$B$781,0),0),"")</f>
        <v>Fire</v>
      </c>
      <c r="C458" t="str">
        <f>IFERROR(INDEX('[1]Pokemon Stats'!$E$2:$E$781,MATCH($A458,'[1]Pokemon Stats'!$B$2:$B$781,0),0),"")</f>
        <v>Rock</v>
      </c>
      <c r="D458">
        <f>ROUND(('Base Stats'!D458+15)*'CP Multiplier'!$B$102,2)</f>
        <v>221.47</v>
      </c>
      <c r="E458">
        <f>ROUND(('Base Stats'!E458+15)*'CP Multiplier'!$B$102,2)</f>
        <v>158.07</v>
      </c>
      <c r="F458">
        <f>ROUND(('Base Stats'!F458+15)*'CP Multiplier'!$B$102,0)</f>
        <v>166</v>
      </c>
      <c r="G458">
        <f>_xlfn.FLOOR.MATH(($D458+15)*SQRT($E458+15)*SQRT($F458+15)*('CP Multiplier'!$B$102)^2/10)</f>
        <v>2990</v>
      </c>
    </row>
    <row r="459" spans="1:7" x14ac:dyDescent="0.25">
      <c r="A459" t="s">
        <v>455</v>
      </c>
      <c r="B459" t="str">
        <f>IFERROR(INDEX('[1]Pokemon Stats'!$D$2:$D$781,MATCH($A459,'[1]Pokemon Stats'!$B$2:$B$781,0),0),"")</f>
        <v>Fairy</v>
      </c>
      <c r="C459" t="str">
        <f>IFERROR(INDEX('[1]Pokemon Stats'!$E$2:$E$781,MATCH($A459,'[1]Pokemon Stats'!$B$2:$B$781,0),0),"")</f>
        <v>Flying</v>
      </c>
      <c r="D459">
        <f>ROUND(('Base Stats'!D459+15)*'CP Multiplier'!$B$102,2)</f>
        <v>202.87</v>
      </c>
      <c r="E459">
        <f>ROUND(('Base Stats'!E459+15)*'CP Multiplier'!$B$102,2)</f>
        <v>196.11</v>
      </c>
      <c r="F459">
        <f>ROUND(('Base Stats'!F459+15)*'CP Multiplier'!$B$102,0)</f>
        <v>180</v>
      </c>
      <c r="G459">
        <f>_xlfn.FLOOR.MATH(($D459+15)*SQRT($E459+15)*SQRT($F459+15)*('CP Multiplier'!$B$102)^2/10)</f>
        <v>3158</v>
      </c>
    </row>
    <row r="460" spans="1:7" x14ac:dyDescent="0.25">
      <c r="A460" t="s">
        <v>456</v>
      </c>
      <c r="B460" t="str">
        <f>IFERROR(INDEX('[1]Pokemon Stats'!$D$2:$D$781,MATCH($A460,'[1]Pokemon Stats'!$B$2:$B$781,0),0),"")</f>
        <v>Bug</v>
      </c>
      <c r="C460" t="str">
        <f>IFERROR(INDEX('[1]Pokemon Stats'!$E$2:$E$781,MATCH($A460,'[1]Pokemon Stats'!$B$2:$B$781,0),0),"")</f>
        <v>Flying</v>
      </c>
      <c r="D460">
        <f>ROUND(('Base Stats'!D460+15)*'CP Multiplier'!$B$102,2)</f>
        <v>207.94</v>
      </c>
      <c r="E460">
        <f>ROUND(('Base Stats'!E460+15)*'CP Multiplier'!$B$102,2)</f>
        <v>144.55000000000001</v>
      </c>
      <c r="F460">
        <f>ROUND(('Base Stats'!F460+15)*'CP Multiplier'!$B$102,0)</f>
        <v>182</v>
      </c>
      <c r="G460">
        <f>_xlfn.FLOOR.MATH(($D460+15)*SQRT($E460+15)*SQRT($F460+15)*('CP Multiplier'!$B$102)^2/10)</f>
        <v>2824</v>
      </c>
    </row>
    <row r="461" spans="1:7" x14ac:dyDescent="0.25">
      <c r="A461" t="s">
        <v>457</v>
      </c>
      <c r="B461" t="str">
        <f>IFERROR(INDEX('[1]Pokemon Stats'!$D$2:$D$781,MATCH($A461,'[1]Pokemon Stats'!$B$2:$B$781,0),0),"")</f>
        <v>Grass</v>
      </c>
      <c r="C461" t="str">
        <f>IFERROR(INDEX('[1]Pokemon Stats'!$E$2:$E$781,MATCH($A461,'[1]Pokemon Stats'!$B$2:$B$781,0),0),"")</f>
        <v>Flying</v>
      </c>
      <c r="D461">
        <f>ROUND(('Base Stats'!D461+15)*'CP Multiplier'!$B$102,2)</f>
        <v>195.26</v>
      </c>
      <c r="E461">
        <f>ROUND(('Base Stats'!E461+15)*'CP Multiplier'!$B$102,2)</f>
        <v>197.8</v>
      </c>
      <c r="F461">
        <f>ROUND(('Base Stats'!F461+15)*'CP Multiplier'!$B$102,0)</f>
        <v>150</v>
      </c>
      <c r="G461">
        <f>_xlfn.FLOOR.MATH(($D461+15)*SQRT($E461+15)*SQRT($F461+15)*('CP Multiplier'!$B$102)^2/10)</f>
        <v>2815</v>
      </c>
    </row>
    <row r="462" spans="1:7" x14ac:dyDescent="0.25">
      <c r="A462" t="s">
        <v>458</v>
      </c>
      <c r="B462" t="str">
        <f>IFERROR(INDEX('[1]Pokemon Stats'!$D$2:$D$781,MATCH($A462,'[1]Pokemon Stats'!$B$2:$B$781,0),0),"")</f>
        <v>Ice</v>
      </c>
      <c r="C462" t="str">
        <f>IFERROR(INDEX('[1]Pokemon Stats'!$E$2:$E$781,MATCH($A462,'[1]Pokemon Stats'!$B$2:$B$781,0),0),"")</f>
        <v>Flying</v>
      </c>
      <c r="D462">
        <f>ROUND(('Base Stats'!D462+15)*'CP Multiplier'!$B$102,2)</f>
        <v>213.86</v>
      </c>
      <c r="E462">
        <f>ROUND(('Base Stats'!E462+15)*'CP Multiplier'!$B$102,2)</f>
        <v>185.97</v>
      </c>
      <c r="F462">
        <f>ROUND(('Base Stats'!F462+15)*'CP Multiplier'!$B$102,0)</f>
        <v>150</v>
      </c>
      <c r="G462">
        <f>_xlfn.FLOOR.MATH(($D462+15)*SQRT($E462+15)*SQRT($F462+15)*('CP Multiplier'!$B$102)^2/10)</f>
        <v>2977</v>
      </c>
    </row>
    <row r="463" spans="1:7" x14ac:dyDescent="0.25">
      <c r="A463" t="s">
        <v>459</v>
      </c>
      <c r="B463" t="str">
        <f>IFERROR(INDEX('[1]Pokemon Stats'!$D$2:$D$781,MATCH($A463,'[1]Pokemon Stats'!$B$2:$B$781,0),0),"")</f>
        <v>Ground</v>
      </c>
      <c r="C463" t="str">
        <f>IFERROR(INDEX('[1]Pokemon Stats'!$E$2:$E$781,MATCH($A463,'[1]Pokemon Stats'!$B$2:$B$781,0),0),"")</f>
        <v>Flying</v>
      </c>
      <c r="D463">
        <f>ROUND(('Base Stats'!D463+15)*'CP Multiplier'!$B$102,2)</f>
        <v>169.06</v>
      </c>
      <c r="E463">
        <f>ROUND(('Base Stats'!E463+15)*'CP Multiplier'!$B$102,2)</f>
        <v>200.34</v>
      </c>
      <c r="F463">
        <f>ROUND(('Base Stats'!F463+15)*'CP Multiplier'!$B$102,0)</f>
        <v>166</v>
      </c>
      <c r="G463">
        <f>_xlfn.FLOOR.MATH(($D463+15)*SQRT($E463+15)*SQRT($F463+15)*('CP Multiplier'!$B$102)^2/10)</f>
        <v>2596</v>
      </c>
    </row>
    <row r="464" spans="1:7" x14ac:dyDescent="0.25">
      <c r="A464" t="s">
        <v>460</v>
      </c>
      <c r="B464" t="str">
        <f>IFERROR(INDEX('[1]Pokemon Stats'!$D$2:$D$781,MATCH($A464,'[1]Pokemon Stats'!$B$2:$B$781,0),0),"")</f>
        <v>Ice</v>
      </c>
      <c r="C464" t="str">
        <f>IFERROR(INDEX('[1]Pokemon Stats'!$E$2:$E$781,MATCH($A464,'[1]Pokemon Stats'!$B$2:$B$781,0),0),"")</f>
        <v>Ground</v>
      </c>
      <c r="D464">
        <f>ROUND(('Base Stats'!D464+15)*'CP Multiplier'!$B$102,2)</f>
        <v>221.47</v>
      </c>
      <c r="E464">
        <f>ROUND(('Base Stats'!E464+15)*'CP Multiplier'!$B$102,2)</f>
        <v>136.09</v>
      </c>
      <c r="F464">
        <f>ROUND(('Base Stats'!F464+15)*'CP Multiplier'!$B$102,0)</f>
        <v>217</v>
      </c>
      <c r="G464">
        <f>_xlfn.FLOOR.MATH(($D464+15)*SQRT($E464+15)*SQRT($F464+15)*('CP Multiplier'!$B$102)^2/10)</f>
        <v>3163</v>
      </c>
    </row>
    <row r="465" spans="1:7" x14ac:dyDescent="0.25">
      <c r="A465" t="s">
        <v>461</v>
      </c>
      <c r="B465" t="str">
        <f>IFERROR(INDEX('[1]Pokemon Stats'!$D$2:$D$781,MATCH($A465,'[1]Pokemon Stats'!$B$2:$B$781,0),0),"")</f>
        <v>Normal</v>
      </c>
      <c r="C465" t="str">
        <f>IFERROR(INDEX('[1]Pokemon Stats'!$E$2:$E$781,MATCH($A465,'[1]Pokemon Stats'!$B$2:$B$781,0),0),"")</f>
        <v>Ground</v>
      </c>
      <c r="D465">
        <f>ROUND(('Base Stats'!D465+15)*'CP Multiplier'!$B$102,2)</f>
        <v>235.84</v>
      </c>
      <c r="E465">
        <f>ROUND(('Base Stats'!E465+15)*'CP Multiplier'!$B$102,2)</f>
        <v>139.47</v>
      </c>
      <c r="F465">
        <f>ROUND(('Base Stats'!F465+15)*'CP Multiplier'!$B$102,0)</f>
        <v>180</v>
      </c>
      <c r="G465">
        <f>_xlfn.FLOOR.MATH(($D465+15)*SQRT($E465+15)*SQRT($F465+15)*('CP Multiplier'!$B$102)^2/10)</f>
        <v>3110</v>
      </c>
    </row>
    <row r="466" spans="1:7" x14ac:dyDescent="0.25">
      <c r="A466" t="s">
        <v>462</v>
      </c>
      <c r="B466" t="str">
        <f>IFERROR(INDEX('[1]Pokemon Stats'!$D$2:$D$781,MATCH($A466,'[1]Pokemon Stats'!$B$2:$B$781,0),0),"")</f>
        <v>Psychic</v>
      </c>
      <c r="C466" t="str">
        <f>IFERROR(INDEX('[1]Pokemon Stats'!$E$2:$E$781,MATCH($A466,'[1]Pokemon Stats'!$B$2:$B$781,0),0),"")</f>
        <v>Fighting</v>
      </c>
      <c r="D466">
        <f>ROUND(('Base Stats'!D466+15)*'CP Multiplier'!$B$102,2)</f>
        <v>213.02</v>
      </c>
      <c r="E466">
        <f>ROUND(('Base Stats'!E466+15)*'CP Multiplier'!$B$102,2)</f>
        <v>177.51</v>
      </c>
      <c r="F466">
        <f>ROUND(('Base Stats'!F466+15)*'CP Multiplier'!$B$102,0)</f>
        <v>156</v>
      </c>
      <c r="G466">
        <f>_xlfn.FLOOR.MATH(($D466+15)*SQRT($E466+15)*SQRT($F466+15)*('CP Multiplier'!$B$102)^2/10)</f>
        <v>2956</v>
      </c>
    </row>
    <row r="467" spans="1:7" x14ac:dyDescent="0.25">
      <c r="A467" t="s">
        <v>463</v>
      </c>
      <c r="B467" t="str">
        <f>IFERROR(INDEX('[1]Pokemon Stats'!$D$2:$D$781,MATCH($A467,'[1]Pokemon Stats'!$B$2:$B$781,0),0),"")</f>
        <v>Rock</v>
      </c>
      <c r="C467" t="str">
        <f>IFERROR(INDEX('[1]Pokemon Stats'!$E$2:$E$781,MATCH($A467,'[1]Pokemon Stats'!$B$2:$B$781,0),0),"")</f>
        <v>Steel</v>
      </c>
      <c r="D467">
        <f>ROUND(('Base Stats'!D467+15)*'CP Multiplier'!$B$102,2)</f>
        <v>126.79</v>
      </c>
      <c r="E467">
        <f>ROUND(('Base Stats'!E467+15)*'CP Multiplier'!$B$102,2)</f>
        <v>245.14</v>
      </c>
      <c r="F467">
        <f>ROUND(('Base Stats'!F467+15)*'CP Multiplier'!$B$102,0)</f>
        <v>144</v>
      </c>
      <c r="G467">
        <f>_xlfn.FLOOR.MATH(($D467+15)*SQRT($E467+15)*SQRT($F467+15)*('CP Multiplier'!$B$102)^2/10)</f>
        <v>2060</v>
      </c>
    </row>
    <row r="468" spans="1:7" x14ac:dyDescent="0.25">
      <c r="A468" t="s">
        <v>464</v>
      </c>
      <c r="B468" t="str">
        <f>IFERROR(INDEX('[1]Pokemon Stats'!$D$2:$D$781,MATCH($A468,'[1]Pokemon Stats'!$B$2:$B$781,0),0),"")</f>
        <v>Ghost</v>
      </c>
      <c r="C468" t="str">
        <f>IFERROR(INDEX('[1]Pokemon Stats'!$E$2:$E$781,MATCH($A468,'[1]Pokemon Stats'!$B$2:$B$781,0),0),"")</f>
        <v>Steel</v>
      </c>
      <c r="D468">
        <f>ROUND(('Base Stats'!D468+15)*'CP Multiplier'!$B$102,2)</f>
        <v>164.83</v>
      </c>
      <c r="E468">
        <f>ROUND(('Base Stats'!E468+15)*'CP Multiplier'!$B$102,2)</f>
        <v>227.39</v>
      </c>
      <c r="F468">
        <f>ROUND(('Base Stats'!F468+15)*'CP Multiplier'!$B$102,0)</f>
        <v>121</v>
      </c>
      <c r="G468">
        <f>_xlfn.FLOOR.MATH(($D468+15)*SQRT($E468+15)*SQRT($F468+15)*('CP Multiplier'!$B$102)^2/10)</f>
        <v>2332</v>
      </c>
    </row>
    <row r="469" spans="1:7" x14ac:dyDescent="0.25">
      <c r="A469" t="s">
        <v>465</v>
      </c>
      <c r="B469" t="str">
        <f>IFERROR(INDEX('[1]Pokemon Stats'!$D$2:$D$781,MATCH($A469,'[1]Pokemon Stats'!$B$2:$B$781,0),0),"")</f>
        <v>Ice</v>
      </c>
      <c r="C469" t="str">
        <f>IFERROR(INDEX('[1]Pokemon Stats'!$E$2:$E$781,MATCH($A469,'[1]Pokemon Stats'!$B$2:$B$781,0),0),"")</f>
        <v>Ghost</v>
      </c>
      <c r="D469">
        <f>ROUND(('Base Stats'!D469+15)*'CP Multiplier'!$B$102,2)</f>
        <v>157.22999999999999</v>
      </c>
      <c r="E469">
        <f>ROUND(('Base Stats'!E469+15)*'CP Multiplier'!$B$102,2)</f>
        <v>139.47</v>
      </c>
      <c r="F469">
        <f>ROUND(('Base Stats'!F469+15)*'CP Multiplier'!$B$102,0)</f>
        <v>158</v>
      </c>
      <c r="G469">
        <f>_xlfn.FLOOR.MATH(($D469+15)*SQRT($E469+15)*SQRT($F469+15)*('CP Multiplier'!$B$102)^2/10)</f>
        <v>2011</v>
      </c>
    </row>
    <row r="470" spans="1:7" x14ac:dyDescent="0.25">
      <c r="A470" t="s">
        <v>466</v>
      </c>
      <c r="B470" t="str">
        <f>IFERROR(INDEX('[1]Pokemon Stats'!$D$2:$D$781,MATCH($A470,'[1]Pokemon Stats'!$B$2:$B$781,0),0),"")</f>
        <v>Electric</v>
      </c>
      <c r="C470" t="str">
        <f>IFERROR(INDEX('[1]Pokemon Stats'!$E$2:$E$781,MATCH($A470,'[1]Pokemon Stats'!$B$2:$B$781,0),0),"")</f>
        <v>Water</v>
      </c>
      <c r="D470">
        <f>ROUND(('Base Stats'!D470+15)*'CP Multiplier'!$B$102,2)</f>
        <v>169.06</v>
      </c>
      <c r="E470">
        <f>ROUND(('Base Stats'!E470+15)*'CP Multiplier'!$B$102,2)</f>
        <v>147.08000000000001</v>
      </c>
      <c r="F470">
        <f>ROUND(('Base Stats'!F470+15)*'CP Multiplier'!$B$102,0)</f>
        <v>128</v>
      </c>
      <c r="G470">
        <f>_xlfn.FLOOR.MATH(($D470+15)*SQRT($E470+15)*SQRT($F470+15)*('CP Multiplier'!$B$102)^2/10)</f>
        <v>2002</v>
      </c>
    </row>
    <row r="471" spans="1:7" x14ac:dyDescent="0.25">
      <c r="A471" t="s">
        <v>467</v>
      </c>
      <c r="B471" t="str">
        <f>IFERROR(INDEX('[1]Pokemon Stats'!$D$2:$D$781,MATCH($A471,'[1]Pokemon Stats'!$B$2:$B$781,0),0),"")</f>
        <v>Steel</v>
      </c>
      <c r="C471" t="str">
        <f>IFERROR(INDEX('[1]Pokemon Stats'!$E$2:$E$781,MATCH($A471,'[1]Pokemon Stats'!$B$2:$B$781,0),0),"")</f>
        <v>Dragon</v>
      </c>
      <c r="D471">
        <f>ROUND(('Base Stats'!D471+15)*'CP Multiplier'!$B$102,2)</f>
        <v>245.14</v>
      </c>
      <c r="E471">
        <f>ROUND(('Base Stats'!E471+15)*'CP Multiplier'!$B$102,2)</f>
        <v>191.04</v>
      </c>
      <c r="F471">
        <f>ROUND(('Base Stats'!F471+15)*'CP Multiplier'!$B$102,0)</f>
        <v>186</v>
      </c>
      <c r="G471">
        <f>_xlfn.FLOOR.MATH(($D471+15)*SQRT($E471+15)*SQRT($F471+15)*('CP Multiplier'!$B$102)^2/10)</f>
        <v>3782</v>
      </c>
    </row>
    <row r="472" spans="1:7" x14ac:dyDescent="0.25">
      <c r="A472" t="s">
        <v>468</v>
      </c>
      <c r="B472" t="str">
        <f>IFERROR(INDEX('[1]Pokemon Stats'!$D$2:$D$781,MATCH($A472,'[1]Pokemon Stats'!$B$2:$B$781,0),0),"")</f>
        <v>Ghost</v>
      </c>
      <c r="C472" t="str">
        <f>IFERROR(INDEX('[1]Pokemon Stats'!$E$2:$E$781,MATCH($A472,'[1]Pokemon Stats'!$B$2:$B$781,0),0),"")</f>
        <v>Dragon</v>
      </c>
      <c r="D472">
        <f>ROUND(('Base Stats'!D472+15)*'CP Multiplier'!$B$102,2)</f>
        <v>170.75</v>
      </c>
      <c r="E472">
        <f>ROUND(('Base Stats'!E472+15)*'CP Multiplier'!$B$102,2)</f>
        <v>202.87</v>
      </c>
      <c r="F472">
        <f>ROUND(('Base Stats'!F472+15)*'CP Multiplier'!$B$102,0)</f>
        <v>253</v>
      </c>
      <c r="G472">
        <f>_xlfn.FLOOR.MATH(($D472+15)*SQRT($E472+15)*SQRT($F472+15)*('CP Multiplier'!$B$102)^2/10)</f>
        <v>3207</v>
      </c>
    </row>
    <row r="473" spans="1:7" x14ac:dyDescent="0.25">
      <c r="A473" t="s">
        <v>469</v>
      </c>
      <c r="B473" t="str">
        <f>IFERROR(INDEX('[1]Pokemon Stats'!$D$2:$D$781,MATCH($A473,'[1]Pokemon Stats'!$B$2:$B$781,0),0),"")</f>
        <v>Psychic</v>
      </c>
      <c r="C473" t="str">
        <f>IFERROR(INDEX('[1]Pokemon Stats'!$E$2:$E$781,MATCH($A473,'[1]Pokemon Stats'!$B$2:$B$781,0),0),"")</f>
        <v>Dragon</v>
      </c>
      <c r="D473">
        <f>ROUND(('Base Stats'!D473+15)*'CP Multiplier'!$B$102,2)</f>
        <v>141.16999999999999</v>
      </c>
      <c r="E473">
        <f>ROUND(('Base Stats'!E473+15)*'CP Multiplier'!$B$102,2)</f>
        <v>230.77</v>
      </c>
      <c r="F473">
        <f>ROUND(('Base Stats'!F473+15)*'CP Multiplier'!$B$102,0)</f>
        <v>232</v>
      </c>
      <c r="G473">
        <f>_xlfn.FLOOR.MATH(($D473+15)*SQRT($E473+15)*SQRT($F473+15)*('CP Multiplier'!$B$102)^2/10)</f>
        <v>2749</v>
      </c>
    </row>
    <row r="474" spans="1:7" x14ac:dyDescent="0.25">
      <c r="A474" t="s">
        <v>470</v>
      </c>
      <c r="B474" t="str">
        <f>IFERROR(INDEX('[1]Pokemon Stats'!$D$2:$D$781,MATCH($A474,'[1]Pokemon Stats'!$B$2:$B$781,0),0),"")</f>
        <v>Psychic</v>
      </c>
      <c r="C474" t="str">
        <f>IFERROR(INDEX('[1]Pokemon Stats'!$E$2:$E$781,MATCH($A474,'[1]Pokemon Stats'!$B$2:$B$781,0),0),"")</f>
        <v>Fire</v>
      </c>
      <c r="D474">
        <f>ROUND(('Base Stats'!D474+15)*'CP Multiplier'!$B$102,2)</f>
        <v>190.19</v>
      </c>
      <c r="E474">
        <f>ROUND(('Base Stats'!E474+15)*'CP Multiplier'!$B$102,2)</f>
        <v>190.19</v>
      </c>
      <c r="F474">
        <f>ROUND(('Base Stats'!F474+15)*'CP Multiplier'!$B$102,0)</f>
        <v>203</v>
      </c>
      <c r="G474">
        <f>_xlfn.FLOOR.MATH(($D474+15)*SQRT($E474+15)*SQRT($F474+15)*('CP Multiplier'!$B$102)^2/10)</f>
        <v>3100</v>
      </c>
    </row>
    <row r="475" spans="1:7" x14ac:dyDescent="0.25">
      <c r="A475" t="s">
        <v>471</v>
      </c>
      <c r="B475" t="str">
        <f>IFERROR(INDEX('[1]Pokemon Stats'!$D$2:$D$781,MATCH($A475,'[1]Pokemon Stats'!$B$2:$B$781,0),0),"")</f>
        <v>Grass</v>
      </c>
      <c r="C475" t="str">
        <f>IFERROR(INDEX('[1]Pokemon Stats'!$E$2:$E$781,MATCH($A475,'[1]Pokemon Stats'!$B$2:$B$781,0),0),"")</f>
        <v>Fire</v>
      </c>
      <c r="D475">
        <f>ROUND(('Base Stats'!D475+15)*'CP Multiplier'!$B$102,2)</f>
        <v>87.07</v>
      </c>
      <c r="E475">
        <f>ROUND(('Base Stats'!E475+15)*'CP Multiplier'!$B$102,2)</f>
        <v>103.13</v>
      </c>
      <c r="F475">
        <f>ROUND(('Base Stats'!F475+15)*'CP Multiplier'!$B$102,0)</f>
        <v>121</v>
      </c>
      <c r="G475">
        <f>_xlfn.FLOOR.MATH(($D475+15)*SQRT($E475+15)*SQRT($F475+15)*('CP Multiplier'!$B$102)^2/10)</f>
        <v>924</v>
      </c>
    </row>
    <row r="476" spans="1:7" x14ac:dyDescent="0.25">
      <c r="A476" t="s">
        <v>472</v>
      </c>
      <c r="B476" t="str">
        <f>IFERROR(INDEX('[1]Pokemon Stats'!$D$2:$D$781,MATCH($A476,'[1]Pokemon Stats'!$B$2:$B$781,0),0),"")</f>
        <v>Grass</v>
      </c>
      <c r="C476" t="str">
        <f>IFERROR(INDEX('[1]Pokemon Stats'!$E$2:$E$781,MATCH($A476,'[1]Pokemon Stats'!$B$2:$B$781,0),0),"")</f>
        <v>Fire</v>
      </c>
      <c r="D476">
        <f>ROUND(('Base Stats'!D476+15)*'CP Multiplier'!$B$102,2)</f>
        <v>115.81</v>
      </c>
      <c r="E476">
        <f>ROUND(('Base Stats'!E476+15)*'CP Multiplier'!$B$102,2)</f>
        <v>141.16999999999999</v>
      </c>
      <c r="F476">
        <f>ROUND(('Base Stats'!F476+15)*'CP Multiplier'!$B$102,0)</f>
        <v>144</v>
      </c>
      <c r="G476">
        <f>_xlfn.FLOOR.MATH(($D476+15)*SQRT($E476+15)*SQRT($F476+15)*('CP Multiplier'!$B$102)^2/10)</f>
        <v>1472</v>
      </c>
    </row>
    <row r="477" spans="1:7" x14ac:dyDescent="0.25">
      <c r="A477" t="s">
        <v>473</v>
      </c>
      <c r="B477" t="str">
        <f>IFERROR(INDEX('[1]Pokemon Stats'!$D$2:$D$781,MATCH($A477,'[1]Pokemon Stats'!$B$2:$B$781,0),0),"")</f>
        <v>Grass</v>
      </c>
      <c r="C477" t="str">
        <f>IFERROR(INDEX('[1]Pokemon Stats'!$E$2:$E$781,MATCH($A477,'[1]Pokemon Stats'!$B$2:$B$781,0),0),"")</f>
        <v>Fire</v>
      </c>
      <c r="D477">
        <f>ROUND(('Base Stats'!D477+15)*'CP Multiplier'!$B$102,2)</f>
        <v>148.77000000000001</v>
      </c>
      <c r="E477">
        <f>ROUND(('Base Stats'!E477+15)*'CP Multiplier'!$B$102,2)</f>
        <v>185.12</v>
      </c>
      <c r="F477">
        <f>ROUND(('Base Stats'!F477+15)*'CP Multiplier'!$B$102,0)</f>
        <v>166</v>
      </c>
      <c r="G477">
        <f>_xlfn.FLOOR.MATH(($D477+15)*SQRT($E477+15)*SQRT($F477+15)*('CP Multiplier'!$B$102)^2/10)</f>
        <v>2227</v>
      </c>
    </row>
    <row r="478" spans="1:7" x14ac:dyDescent="0.25">
      <c r="A478" t="s">
        <v>474</v>
      </c>
      <c r="B478" t="str">
        <f>IFERROR(INDEX('[1]Pokemon Stats'!$D$2:$D$781,MATCH($A478,'[1]Pokemon Stats'!$B$2:$B$781,0),0),"")</f>
        <v>Fire</v>
      </c>
      <c r="C478" t="str">
        <f>IFERROR(INDEX('[1]Pokemon Stats'!$E$2:$E$781,MATCH($A478,'[1]Pokemon Stats'!$B$2:$B$781,0),0),"")</f>
        <v>Fire</v>
      </c>
      <c r="D478">
        <f>ROUND(('Base Stats'!D478+15)*'CP Multiplier'!$B$102,2)</f>
        <v>109.89</v>
      </c>
      <c r="E478">
        <f>ROUND(('Base Stats'!E478+15)*'CP Multiplier'!$B$102,2)</f>
        <v>84.53</v>
      </c>
      <c r="F478">
        <f>ROUND(('Base Stats'!F478+15)*'CP Multiplier'!$B$102,0)</f>
        <v>150</v>
      </c>
      <c r="G478">
        <f>_xlfn.FLOOR.MATH(($D478+15)*SQRT($E478+15)*SQRT($F478+15)*('CP Multiplier'!$B$102)^2/10)</f>
        <v>1143</v>
      </c>
    </row>
    <row r="479" spans="1:7" x14ac:dyDescent="0.25">
      <c r="A479" t="s">
        <v>475</v>
      </c>
      <c r="B479" t="str">
        <f>IFERROR(INDEX('[1]Pokemon Stats'!$D$2:$D$781,MATCH($A479,'[1]Pokemon Stats'!$B$2:$B$781,0),0),"")</f>
        <v>Fire</v>
      </c>
      <c r="C479" t="str">
        <f>IFERROR(INDEX('[1]Pokemon Stats'!$E$2:$E$781,MATCH($A479,'[1]Pokemon Stats'!$B$2:$B$781,0),0),"")</f>
        <v>Fighting</v>
      </c>
      <c r="D479">
        <f>ROUND(('Base Stats'!D479+15)*'CP Multiplier'!$B$102,2)</f>
        <v>158.91999999999999</v>
      </c>
      <c r="E479">
        <f>ROUND(('Base Stats'!E479+15)*'CP Multiplier'!$B$102,2)</f>
        <v>102.28</v>
      </c>
      <c r="F479">
        <f>ROUND(('Base Stats'!F479+15)*'CP Multiplier'!$B$102,0)</f>
        <v>188</v>
      </c>
      <c r="G479">
        <f>_xlfn.FLOOR.MATH(($D479+15)*SQRT($E479+15)*SQRT($F479+15)*('CP Multiplier'!$B$102)^2/10)</f>
        <v>1917</v>
      </c>
    </row>
    <row r="480" spans="1:7" x14ac:dyDescent="0.25">
      <c r="A480" t="s">
        <v>476</v>
      </c>
      <c r="B480" t="str">
        <f>IFERROR(INDEX('[1]Pokemon Stats'!$D$2:$D$781,MATCH($A480,'[1]Pokemon Stats'!$B$2:$B$781,0),0),"")</f>
        <v>Fire</v>
      </c>
      <c r="C480" t="str">
        <f>IFERROR(INDEX('[1]Pokemon Stats'!$E$2:$E$781,MATCH($A480,'[1]Pokemon Stats'!$B$2:$B$781,0),0),"")</f>
        <v>Fighting</v>
      </c>
      <c r="D480">
        <f>ROUND(('Base Stats'!D480+15)*'CP Multiplier'!$B$102,2)</f>
        <v>211.32</v>
      </c>
      <c r="E480">
        <f>ROUND(('Base Stats'!E480+15)*'CP Multiplier'!$B$102,2)</f>
        <v>120.03</v>
      </c>
      <c r="F480">
        <f>ROUND(('Base Stats'!F480+15)*'CP Multiplier'!$B$102,0)</f>
        <v>217</v>
      </c>
      <c r="G480">
        <f>_xlfn.FLOOR.MATH(($D480+15)*SQRT($E480+15)*SQRT($F480+15)*('CP Multiplier'!$B$102)^2/10)</f>
        <v>2862</v>
      </c>
    </row>
    <row r="481" spans="1:7" x14ac:dyDescent="0.25">
      <c r="A481" t="s">
        <v>477</v>
      </c>
      <c r="B481" t="str">
        <f>IFERROR(INDEX('[1]Pokemon Stats'!$D$2:$D$781,MATCH($A481,'[1]Pokemon Stats'!$B$2:$B$781,0),0),"")</f>
        <v>Water</v>
      </c>
      <c r="C481" t="str">
        <f>IFERROR(INDEX('[1]Pokemon Stats'!$E$2:$E$781,MATCH($A481,'[1]Pokemon Stats'!$B$2:$B$781,0),0),"")</f>
        <v>Fighting</v>
      </c>
      <c r="D481">
        <f>ROUND(('Base Stats'!D481+15)*'CP Multiplier'!$B$102,2)</f>
        <v>111.58</v>
      </c>
      <c r="E481">
        <f>ROUND(('Base Stats'!E481+15)*'CP Multiplier'!$B$102,2)</f>
        <v>84.53</v>
      </c>
      <c r="F481">
        <f>ROUND(('Base Stats'!F481+15)*'CP Multiplier'!$B$102,0)</f>
        <v>136</v>
      </c>
      <c r="G481">
        <f>_xlfn.FLOOR.MATH(($D481+15)*SQRT($E481+15)*SQRT($F481+15)*('CP Multiplier'!$B$102)^2/10)</f>
        <v>1108</v>
      </c>
    </row>
    <row r="482" spans="1:7" x14ac:dyDescent="0.25">
      <c r="A482" t="s">
        <v>478</v>
      </c>
      <c r="B482" t="str">
        <f>IFERROR(INDEX('[1]Pokemon Stats'!$D$2:$D$781,MATCH($A482,'[1]Pokemon Stats'!$B$2:$B$781,0),0),"")</f>
        <v>Water</v>
      </c>
      <c r="C482" t="str">
        <f>IFERROR(INDEX('[1]Pokemon Stats'!$E$2:$E$781,MATCH($A482,'[1]Pokemon Stats'!$B$2:$B$781,0),0),"")</f>
        <v>Fighting</v>
      </c>
      <c r="D482">
        <f>ROUND(('Base Stats'!D482+15)*'CP Multiplier'!$B$102,2)</f>
        <v>147.08000000000001</v>
      </c>
      <c r="E482">
        <f>ROUND(('Base Stats'!E482+15)*'CP Multiplier'!$B$102,2)</f>
        <v>110.73</v>
      </c>
      <c r="F482">
        <f>ROUND(('Base Stats'!F482+15)*'CP Multiplier'!$B$102,0)</f>
        <v>166</v>
      </c>
      <c r="G482">
        <f>_xlfn.FLOOR.MATH(($D482+15)*SQRT($E482+15)*SQRT($F482+15)*('CP Multiplier'!$B$102)^2/10)</f>
        <v>1747</v>
      </c>
    </row>
    <row r="483" spans="1:7" x14ac:dyDescent="0.25">
      <c r="A483" t="s">
        <v>479</v>
      </c>
      <c r="B483" t="str">
        <f>IFERROR(INDEX('[1]Pokemon Stats'!$D$2:$D$781,MATCH($A483,'[1]Pokemon Stats'!$B$2:$B$781,0),0),"")</f>
        <v>Water</v>
      </c>
      <c r="C483" t="str">
        <f>IFERROR(INDEX('[1]Pokemon Stats'!$E$2:$E$781,MATCH($A483,'[1]Pokemon Stats'!$B$2:$B$781,0),0),"")</f>
        <v>Fighting</v>
      </c>
      <c r="D483">
        <f>ROUND(('Base Stats'!D483+15)*'CP Multiplier'!$B$102,2)</f>
        <v>191.88</v>
      </c>
      <c r="E483">
        <f>ROUND(('Base Stats'!E483+15)*'CP Multiplier'!$B$102,2)</f>
        <v>145.38999999999999</v>
      </c>
      <c r="F483">
        <f>ROUND(('Base Stats'!F483+15)*'CP Multiplier'!$B$102,0)</f>
        <v>195</v>
      </c>
      <c r="G483">
        <f>_xlfn.FLOOR.MATH(($D483+15)*SQRT($E483+15)*SQRT($F483+15)*('CP Multiplier'!$B$102)^2/10)</f>
        <v>2712</v>
      </c>
    </row>
    <row r="484" spans="1:7" x14ac:dyDescent="0.25">
      <c r="A484" t="s">
        <v>480</v>
      </c>
      <c r="B484" t="str">
        <f>IFERROR(INDEX('[1]Pokemon Stats'!$D$2:$D$781,MATCH($A484,'[1]Pokemon Stats'!$B$2:$B$781,0),0),"")</f>
        <v>Normal</v>
      </c>
      <c r="C484" t="str">
        <f>IFERROR(INDEX('[1]Pokemon Stats'!$E$2:$E$781,MATCH($A484,'[1]Pokemon Stats'!$B$2:$B$781,0),0),"")</f>
        <v>Fighting</v>
      </c>
      <c r="D484">
        <f>ROUND(('Base Stats'!D484+15)*'CP Multiplier'!$B$102,2)</f>
        <v>95.52</v>
      </c>
      <c r="E484">
        <f>ROUND(('Base Stats'!E484+15)*'CP Multiplier'!$B$102,2)</f>
        <v>74.39</v>
      </c>
      <c r="F484">
        <f>ROUND(('Base Stats'!F484+15)*'CP Multiplier'!$B$102,0)</f>
        <v>121</v>
      </c>
      <c r="G484">
        <f>_xlfn.FLOOR.MATH(($D484+15)*SQRT($E484+15)*SQRT($F484+15)*('CP Multiplier'!$B$102)^2/10)</f>
        <v>870</v>
      </c>
    </row>
    <row r="485" spans="1:7" x14ac:dyDescent="0.25">
      <c r="A485" t="s">
        <v>481</v>
      </c>
      <c r="B485" t="str">
        <f>IFERROR(INDEX('[1]Pokemon Stats'!$D$2:$D$781,MATCH($A485,'[1]Pokemon Stats'!$B$2:$B$781,0),0),"")</f>
        <v>Normal</v>
      </c>
      <c r="C485" t="str">
        <f>IFERROR(INDEX('[1]Pokemon Stats'!$E$2:$E$781,MATCH($A485,'[1]Pokemon Stats'!$B$2:$B$781,0),0),"")</f>
        <v>Fighting</v>
      </c>
      <c r="D485">
        <f>ROUND(('Base Stats'!D485+15)*'CP Multiplier'!$B$102,2)</f>
        <v>152.15</v>
      </c>
      <c r="E485">
        <f>ROUND(('Base Stats'!E485+15)*'CP Multiplier'!$B$102,2)</f>
        <v>130.18</v>
      </c>
      <c r="F485">
        <f>ROUND(('Base Stats'!F485+15)*'CP Multiplier'!$B$102,0)</f>
        <v>144</v>
      </c>
      <c r="G485">
        <f>_xlfn.FLOOR.MATH(($D485+15)*SQRT($E485+15)*SQRT($F485+15)*('CP Multiplier'!$B$102)^2/10)</f>
        <v>1814</v>
      </c>
    </row>
    <row r="486" spans="1:7" x14ac:dyDescent="0.25">
      <c r="A486" t="s">
        <v>482</v>
      </c>
      <c r="B486" t="str">
        <f>IFERROR(INDEX('[1]Pokemon Stats'!$D$2:$D$781,MATCH($A486,'[1]Pokemon Stats'!$B$2:$B$781,0),0),"")</f>
        <v>Normal</v>
      </c>
      <c r="C486" t="str">
        <f>IFERROR(INDEX('[1]Pokemon Stats'!$E$2:$E$781,MATCH($A486,'[1]Pokemon Stats'!$B$2:$B$781,0),0),"")</f>
        <v>Fighting</v>
      </c>
      <c r="D486">
        <f>ROUND(('Base Stats'!D486+15)*'CP Multiplier'!$B$102,2)</f>
        <v>103.13</v>
      </c>
      <c r="E486">
        <f>ROUND(('Base Stats'!E486+15)*'CP Multiplier'!$B$102,2)</f>
        <v>85.38</v>
      </c>
      <c r="F486">
        <f>ROUND(('Base Stats'!F486+15)*'CP Multiplier'!$B$102,0)</f>
        <v>121</v>
      </c>
      <c r="G486">
        <f>_xlfn.FLOOR.MATH(($D486+15)*SQRT($E486+15)*SQRT($F486+15)*('CP Multiplier'!$B$102)^2/10)</f>
        <v>986</v>
      </c>
    </row>
    <row r="487" spans="1:7" x14ac:dyDescent="0.25">
      <c r="A487" t="s">
        <v>483</v>
      </c>
      <c r="B487" t="str">
        <f>IFERROR(INDEX('[1]Pokemon Stats'!$D$2:$D$781,MATCH($A487,'[1]Pokemon Stats'!$B$2:$B$781,0),0),"")</f>
        <v>Normal</v>
      </c>
      <c r="C487" t="str">
        <f>IFERROR(INDEX('[1]Pokemon Stats'!$E$2:$E$781,MATCH($A487,'[1]Pokemon Stats'!$B$2:$B$781,0),0),"")</f>
        <v>Fighting</v>
      </c>
      <c r="D487">
        <f>ROUND(('Base Stats'!D487+15)*'CP Multiplier'!$B$102,2)</f>
        <v>135.25</v>
      </c>
      <c r="E487">
        <f>ROUND(('Base Stats'!E487+15)*'CP Multiplier'!$B$102,2)</f>
        <v>119.19</v>
      </c>
      <c r="F487">
        <f>ROUND(('Base Stats'!F487+15)*'CP Multiplier'!$B$102,0)</f>
        <v>150</v>
      </c>
      <c r="G487">
        <f>_xlfn.FLOOR.MATH(($D487+15)*SQRT($E487+15)*SQRT($F487+15)*('CP Multiplier'!$B$102)^2/10)</f>
        <v>1597</v>
      </c>
    </row>
    <row r="488" spans="1:7" x14ac:dyDescent="0.25">
      <c r="A488" t="s">
        <v>484</v>
      </c>
      <c r="B488" t="str">
        <f>IFERROR(INDEX('[1]Pokemon Stats'!$D$2:$D$781,MATCH($A488,'[1]Pokemon Stats'!$B$2:$B$781,0),0),"")</f>
        <v>Normal</v>
      </c>
      <c r="C488" t="str">
        <f>IFERROR(INDEX('[1]Pokemon Stats'!$E$2:$E$781,MATCH($A488,'[1]Pokemon Stats'!$B$2:$B$781,0),0),"")</f>
        <v>Fighting</v>
      </c>
      <c r="D488">
        <f>ROUND(('Base Stats'!D488+15)*'CP Multiplier'!$B$102,2)</f>
        <v>186.81</v>
      </c>
      <c r="E488">
        <f>ROUND(('Base Stats'!E488+15)*'CP Multiplier'!$B$102,2)</f>
        <v>166.52</v>
      </c>
      <c r="F488">
        <f>ROUND(('Base Stats'!F488+15)*'CP Multiplier'!$B$102,0)</f>
        <v>180</v>
      </c>
      <c r="G488">
        <f>_xlfn.FLOOR.MATH(($D488+15)*SQRT($E488+15)*SQRT($F488+15)*('CP Multiplier'!$B$102)^2/10)</f>
        <v>2712</v>
      </c>
    </row>
    <row r="489" spans="1:7" x14ac:dyDescent="0.25">
      <c r="A489" t="s">
        <v>485</v>
      </c>
      <c r="B489" t="str">
        <f>IFERROR(INDEX('[1]Pokemon Stats'!$D$2:$D$781,MATCH($A489,'[1]Pokemon Stats'!$B$2:$B$781,0),0),"")</f>
        <v>Dark</v>
      </c>
      <c r="C489" t="str">
        <f>IFERROR(INDEX('[1]Pokemon Stats'!$E$2:$E$781,MATCH($A489,'[1]Pokemon Stats'!$B$2:$B$781,0),0),"")</f>
        <v>Fighting</v>
      </c>
      <c r="D489">
        <f>ROUND(('Base Stats'!D489+15)*'CP Multiplier'!$B$102,2)</f>
        <v>95.52</v>
      </c>
      <c r="E489">
        <f>ROUND(('Base Stats'!E489+15)*'CP Multiplier'!$B$102,2)</f>
        <v>74.39</v>
      </c>
      <c r="F489">
        <f>ROUND(('Base Stats'!F489+15)*'CP Multiplier'!$B$102,0)</f>
        <v>115</v>
      </c>
      <c r="G489">
        <f>_xlfn.FLOOR.MATH(($D489+15)*SQRT($E489+15)*SQRT($F489+15)*('CP Multiplier'!$B$102)^2/10)</f>
        <v>851</v>
      </c>
    </row>
    <row r="490" spans="1:7" x14ac:dyDescent="0.25">
      <c r="A490" t="s">
        <v>486</v>
      </c>
      <c r="B490" t="str">
        <f>IFERROR(INDEX('[1]Pokemon Stats'!$D$2:$D$781,MATCH($A490,'[1]Pokemon Stats'!$B$2:$B$781,0),0),"")</f>
        <v>Dark</v>
      </c>
      <c r="C490" t="str">
        <f>IFERROR(INDEX('[1]Pokemon Stats'!$E$2:$E$781,MATCH($A490,'[1]Pokemon Stats'!$B$2:$B$781,0),0),"")</f>
        <v>Fighting</v>
      </c>
      <c r="D490">
        <f>ROUND(('Base Stats'!D490+15)*'CP Multiplier'!$B$102,2)</f>
        <v>170.75</v>
      </c>
      <c r="E490">
        <f>ROUND(('Base Stats'!E490+15)*'CP Multiplier'!$B$102,2)</f>
        <v>102.28</v>
      </c>
      <c r="F490">
        <f>ROUND(('Base Stats'!F490+15)*'CP Multiplier'!$B$102,0)</f>
        <v>150</v>
      </c>
      <c r="G490">
        <f>_xlfn.FLOOR.MATH(($D490+15)*SQRT($E490+15)*SQRT($F490+15)*('CP Multiplier'!$B$102)^2/10)</f>
        <v>1846</v>
      </c>
    </row>
    <row r="491" spans="1:7" x14ac:dyDescent="0.25">
      <c r="A491" t="s">
        <v>487</v>
      </c>
      <c r="B491" t="str">
        <f>IFERROR(INDEX('[1]Pokemon Stats'!$D$2:$D$781,MATCH($A491,'[1]Pokemon Stats'!$B$2:$B$781,0),0),"")</f>
        <v>Grass</v>
      </c>
      <c r="C491" t="str">
        <f>IFERROR(INDEX('[1]Pokemon Stats'!$E$2:$E$781,MATCH($A491,'[1]Pokemon Stats'!$B$2:$B$781,0),0),"")</f>
        <v>Fighting</v>
      </c>
      <c r="D491">
        <f>ROUND(('Base Stats'!D491+15)*'CP Multiplier'!$B$102,2)</f>
        <v>100.59</v>
      </c>
      <c r="E491">
        <f>ROUND(('Base Stats'!E491+15)*'CP Multiplier'!$B$102,2)</f>
        <v>92.14</v>
      </c>
      <c r="F491">
        <f>ROUND(('Base Stats'!F491+15)*'CP Multiplier'!$B$102,0)</f>
        <v>128</v>
      </c>
      <c r="G491">
        <f>_xlfn.FLOOR.MATH(($D491+15)*SQRT($E491+15)*SQRT($F491+15)*('CP Multiplier'!$B$102)^2/10)</f>
        <v>1022</v>
      </c>
    </row>
    <row r="492" spans="1:7" x14ac:dyDescent="0.25">
      <c r="A492" t="s">
        <v>488</v>
      </c>
      <c r="B492" t="str">
        <f>IFERROR(INDEX('[1]Pokemon Stats'!$D$2:$D$781,MATCH($A492,'[1]Pokemon Stats'!$B$2:$B$781,0),0),"")</f>
        <v>Grass</v>
      </c>
      <c r="C492" t="str">
        <f>IFERROR(INDEX('[1]Pokemon Stats'!$E$2:$E$781,MATCH($A492,'[1]Pokemon Stats'!$B$2:$B$781,0),0),"")</f>
        <v>Fighting</v>
      </c>
      <c r="D492">
        <f>ROUND(('Base Stats'!D492+15)*'CP Multiplier'!$B$102,2)</f>
        <v>186.81</v>
      </c>
      <c r="E492">
        <f>ROUND(('Base Stats'!E492+15)*'CP Multiplier'!$B$102,2)</f>
        <v>125.1</v>
      </c>
      <c r="F492">
        <f>ROUND(('Base Stats'!F492+15)*'CP Multiplier'!$B$102,0)</f>
        <v>166</v>
      </c>
      <c r="G492">
        <f>_xlfn.FLOOR.MATH(($D492+15)*SQRT($E492+15)*SQRT($F492+15)*('CP Multiplier'!$B$102)^2/10)</f>
        <v>2296</v>
      </c>
    </row>
    <row r="493" spans="1:7" x14ac:dyDescent="0.25">
      <c r="A493" t="s">
        <v>489</v>
      </c>
      <c r="B493" t="str">
        <f>IFERROR(INDEX('[1]Pokemon Stats'!$D$2:$D$781,MATCH($A493,'[1]Pokemon Stats'!$B$2:$B$781,0),0),"")</f>
        <v>Fire</v>
      </c>
      <c r="C493" t="str">
        <f>IFERROR(INDEX('[1]Pokemon Stats'!$E$2:$E$781,MATCH($A493,'[1]Pokemon Stats'!$B$2:$B$781,0),0),"")</f>
        <v>Fighting</v>
      </c>
      <c r="D493">
        <f>ROUND(('Base Stats'!D493+15)*'CP Multiplier'!$B$102,2)</f>
        <v>100.59</v>
      </c>
      <c r="E493">
        <f>ROUND(('Base Stats'!E493+15)*'CP Multiplier'!$B$102,2)</f>
        <v>92.14</v>
      </c>
      <c r="F493">
        <f>ROUND(('Base Stats'!F493+15)*'CP Multiplier'!$B$102,0)</f>
        <v>128</v>
      </c>
      <c r="G493">
        <f>_xlfn.FLOOR.MATH(($D493+15)*SQRT($E493+15)*SQRT($F493+15)*('CP Multiplier'!$B$102)^2/10)</f>
        <v>1022</v>
      </c>
    </row>
    <row r="494" spans="1:7" x14ac:dyDescent="0.25">
      <c r="A494" t="s">
        <v>490</v>
      </c>
      <c r="B494" t="str">
        <f>IFERROR(INDEX('[1]Pokemon Stats'!$D$2:$D$781,MATCH($A494,'[1]Pokemon Stats'!$B$2:$B$781,0),0),"")</f>
        <v>Fire</v>
      </c>
      <c r="C494" t="str">
        <f>IFERROR(INDEX('[1]Pokemon Stats'!$E$2:$E$781,MATCH($A494,'[1]Pokemon Stats'!$B$2:$B$781,0),0),"")</f>
        <v>Fighting</v>
      </c>
      <c r="D494">
        <f>ROUND(('Base Stats'!D494+15)*'CP Multiplier'!$B$102,2)</f>
        <v>186.81</v>
      </c>
      <c r="E494">
        <f>ROUND(('Base Stats'!E494+15)*'CP Multiplier'!$B$102,2)</f>
        <v>125.1</v>
      </c>
      <c r="F494">
        <f>ROUND(('Base Stats'!F494+15)*'CP Multiplier'!$B$102,0)</f>
        <v>166</v>
      </c>
      <c r="G494">
        <f>_xlfn.FLOOR.MATH(($D494+15)*SQRT($E494+15)*SQRT($F494+15)*('CP Multiplier'!$B$102)^2/10)</f>
        <v>2296</v>
      </c>
    </row>
    <row r="495" spans="1:7" x14ac:dyDescent="0.25">
      <c r="A495" t="s">
        <v>491</v>
      </c>
      <c r="B495" t="str">
        <f>IFERROR(INDEX('[1]Pokemon Stats'!$D$2:$D$781,MATCH($A495,'[1]Pokemon Stats'!$B$2:$B$781,0),0),"")</f>
        <v>Water</v>
      </c>
      <c r="C495" t="str">
        <f>IFERROR(INDEX('[1]Pokemon Stats'!$E$2:$E$781,MATCH($A495,'[1]Pokemon Stats'!$B$2:$B$781,0),0),"")</f>
        <v>Fighting</v>
      </c>
      <c r="D495">
        <f>ROUND(('Base Stats'!D495+15)*'CP Multiplier'!$B$102,2)</f>
        <v>100.59</v>
      </c>
      <c r="E495">
        <f>ROUND(('Base Stats'!E495+15)*'CP Multiplier'!$B$102,2)</f>
        <v>92.14</v>
      </c>
      <c r="F495">
        <f>ROUND(('Base Stats'!F495+15)*'CP Multiplier'!$B$102,0)</f>
        <v>128</v>
      </c>
      <c r="G495">
        <f>_xlfn.FLOOR.MATH(($D495+15)*SQRT($E495+15)*SQRT($F495+15)*('CP Multiplier'!$B$102)^2/10)</f>
        <v>1022</v>
      </c>
    </row>
    <row r="496" spans="1:7" x14ac:dyDescent="0.25">
      <c r="A496" t="s">
        <v>492</v>
      </c>
      <c r="B496" t="str">
        <f>IFERROR(INDEX('[1]Pokemon Stats'!$D$2:$D$781,MATCH($A496,'[1]Pokemon Stats'!$B$2:$B$781,0),0),"")</f>
        <v>Water</v>
      </c>
      <c r="C496" t="str">
        <f>IFERROR(INDEX('[1]Pokemon Stats'!$E$2:$E$781,MATCH($A496,'[1]Pokemon Stats'!$B$2:$B$781,0),0),"")</f>
        <v>Fighting</v>
      </c>
      <c r="D496">
        <f>ROUND(('Base Stats'!D496+15)*'CP Multiplier'!$B$102,2)</f>
        <v>186.81</v>
      </c>
      <c r="E496">
        <f>ROUND(('Base Stats'!E496+15)*'CP Multiplier'!$B$102,2)</f>
        <v>125.1</v>
      </c>
      <c r="F496">
        <f>ROUND(('Base Stats'!F496+15)*'CP Multiplier'!$B$102,0)</f>
        <v>166</v>
      </c>
      <c r="G496">
        <f>_xlfn.FLOOR.MATH(($D496+15)*SQRT($E496+15)*SQRT($F496+15)*('CP Multiplier'!$B$102)^2/10)</f>
        <v>2296</v>
      </c>
    </row>
    <row r="497" spans="1:7" x14ac:dyDescent="0.25">
      <c r="A497" t="s">
        <v>493</v>
      </c>
      <c r="B497" t="str">
        <f>IFERROR(INDEX('[1]Pokemon Stats'!$D$2:$D$781,MATCH($A497,'[1]Pokemon Stats'!$B$2:$B$781,0),0),"")</f>
        <v>Psychic</v>
      </c>
      <c r="C497" t="str">
        <f>IFERROR(INDEX('[1]Pokemon Stats'!$E$2:$E$781,MATCH($A497,'[1]Pokemon Stats'!$B$2:$B$781,0),0),"")</f>
        <v>Fighting</v>
      </c>
      <c r="D497">
        <f>ROUND(('Base Stats'!D497+15)*'CP Multiplier'!$B$102,2)</f>
        <v>106.51</v>
      </c>
      <c r="E497">
        <f>ROUND(('Base Stats'!E497+15)*'CP Multiplier'!$B$102,2)</f>
        <v>90.45</v>
      </c>
      <c r="F497">
        <f>ROUND(('Base Stats'!F497+15)*'CP Multiplier'!$B$102,0)</f>
        <v>167</v>
      </c>
      <c r="G497">
        <f>_xlfn.FLOOR.MATH(($D497+15)*SQRT($E497+15)*SQRT($F497+15)*('CP Multiplier'!$B$102)^2/10)</f>
        <v>1202</v>
      </c>
    </row>
    <row r="498" spans="1:7" x14ac:dyDescent="0.25">
      <c r="A498" t="s">
        <v>494</v>
      </c>
      <c r="B498" t="str">
        <f>IFERROR(INDEX('[1]Pokemon Stats'!$D$2:$D$781,MATCH($A498,'[1]Pokemon Stats'!$B$2:$B$781,0),0),"")</f>
        <v>Psychic</v>
      </c>
      <c r="C498" t="str">
        <f>IFERROR(INDEX('[1]Pokemon Stats'!$E$2:$E$781,MATCH($A498,'[1]Pokemon Stats'!$B$2:$B$781,0),0),"")</f>
        <v>Fighting</v>
      </c>
      <c r="D498">
        <f>ROUND(('Base Stats'!D498+15)*'CP Multiplier'!$B$102,2)</f>
        <v>167.37</v>
      </c>
      <c r="E498">
        <f>ROUND(('Base Stats'!E498+15)*'CP Multiplier'!$B$102,2)</f>
        <v>153</v>
      </c>
      <c r="F498">
        <f>ROUND(('Base Stats'!F498+15)*'CP Multiplier'!$B$102,0)</f>
        <v>227</v>
      </c>
      <c r="G498">
        <f>_xlfn.FLOOR.MATH(($D498+15)*SQRT($E498+15)*SQRT($F498+15)*('CP Multiplier'!$B$102)^2/10)</f>
        <v>2627</v>
      </c>
    </row>
    <row r="499" spans="1:7" x14ac:dyDescent="0.25">
      <c r="A499" t="s">
        <v>495</v>
      </c>
      <c r="B499" t="str">
        <f>IFERROR(INDEX('[1]Pokemon Stats'!$D$2:$D$781,MATCH($A499,'[1]Pokemon Stats'!$B$2:$B$781,0),0),"")</f>
        <v>Normal</v>
      </c>
      <c r="C499" t="str">
        <f>IFERROR(INDEX('[1]Pokemon Stats'!$E$2:$E$781,MATCH($A499,'[1]Pokemon Stats'!$B$2:$B$781,0),0),"")</f>
        <v>Flying</v>
      </c>
      <c r="D499">
        <f>ROUND(('Base Stats'!D499+15)*'CP Multiplier'!$B$102,2)</f>
        <v>95.52</v>
      </c>
      <c r="E499">
        <f>ROUND(('Base Stats'!E499+15)*'CP Multiplier'!$B$102,2)</f>
        <v>80.3</v>
      </c>
      <c r="F499">
        <f>ROUND(('Base Stats'!F499+15)*'CP Multiplier'!$B$102,0)</f>
        <v>128</v>
      </c>
      <c r="G499">
        <f>_xlfn.FLOOR.MATH(($D499+15)*SQRT($E499+15)*SQRT($F499+15)*('CP Multiplier'!$B$102)^2/10)</f>
        <v>921</v>
      </c>
    </row>
    <row r="500" spans="1:7" x14ac:dyDescent="0.25">
      <c r="A500" t="s">
        <v>496</v>
      </c>
      <c r="B500" t="str">
        <f>IFERROR(INDEX('[1]Pokemon Stats'!$D$2:$D$781,MATCH($A500,'[1]Pokemon Stats'!$B$2:$B$781,0),0),"")</f>
        <v>Normal</v>
      </c>
      <c r="C500" t="str">
        <f>IFERROR(INDEX('[1]Pokemon Stats'!$E$2:$E$781,MATCH($A500,'[1]Pokemon Stats'!$B$2:$B$781,0),0),"")</f>
        <v>Flying</v>
      </c>
      <c r="D500">
        <f>ROUND(('Base Stats'!D500+15)*'CP Multiplier'!$B$102,2)</f>
        <v>134.4</v>
      </c>
      <c r="E500">
        <f>ROUND(('Base Stats'!E500+15)*'CP Multiplier'!$B$102,2)</f>
        <v>103.13</v>
      </c>
      <c r="F500">
        <f>ROUND(('Base Stats'!F500+15)*'CP Multiplier'!$B$102,0)</f>
        <v>146</v>
      </c>
      <c r="G500">
        <f>_xlfn.FLOOR.MATH(($D500+15)*SQRT($E500+15)*SQRT($F500+15)*('CP Multiplier'!$B$102)^2/10)</f>
        <v>1472</v>
      </c>
    </row>
    <row r="501" spans="1:7" x14ac:dyDescent="0.25">
      <c r="A501" t="s">
        <v>497</v>
      </c>
      <c r="B501" t="str">
        <f>IFERROR(INDEX('[1]Pokemon Stats'!$D$2:$D$781,MATCH($A501,'[1]Pokemon Stats'!$B$2:$B$781,0),0),"")</f>
        <v>Normal</v>
      </c>
      <c r="C501" t="str">
        <f>IFERROR(INDEX('[1]Pokemon Stats'!$E$2:$E$781,MATCH($A501,'[1]Pokemon Stats'!$B$2:$B$781,0),0),"")</f>
        <v>Flying</v>
      </c>
      <c r="D501">
        <f>ROUND(('Base Stats'!D501+15)*'CP Multiplier'!$B$102,2)</f>
        <v>203.72</v>
      </c>
      <c r="E501">
        <f>ROUND(('Base Stats'!E501+15)*'CP Multiplier'!$B$102,2)</f>
        <v>136.09</v>
      </c>
      <c r="F501">
        <f>ROUND(('Base Stats'!F501+15)*'CP Multiplier'!$B$102,0)</f>
        <v>173</v>
      </c>
      <c r="G501">
        <f>_xlfn.FLOOR.MATH(($D501+15)*SQRT($E501+15)*SQRT($F501+15)*('CP Multiplier'!$B$102)^2/10)</f>
        <v>2633</v>
      </c>
    </row>
    <row r="502" spans="1:7" x14ac:dyDescent="0.25">
      <c r="A502" t="s">
        <v>498</v>
      </c>
      <c r="B502" t="str">
        <f>IFERROR(INDEX('[1]Pokemon Stats'!$D$2:$D$781,MATCH($A502,'[1]Pokemon Stats'!$B$2:$B$781,0),0),"")</f>
        <v>Electric</v>
      </c>
      <c r="C502" t="str">
        <f>IFERROR(INDEX('[1]Pokemon Stats'!$E$2:$E$781,MATCH($A502,'[1]Pokemon Stats'!$B$2:$B$781,0),0),"")</f>
        <v>Flying</v>
      </c>
      <c r="D502">
        <f>ROUND(('Base Stats'!D502+15)*'CP Multiplier'!$B$102,2)</f>
        <v>112.42</v>
      </c>
      <c r="E502">
        <f>ROUND(('Base Stats'!E502+15)*'CP Multiplier'!$B$102,2)</f>
        <v>66.78</v>
      </c>
      <c r="F502">
        <f>ROUND(('Base Stats'!F502+15)*'CP Multiplier'!$B$102,0)</f>
        <v>121</v>
      </c>
      <c r="G502">
        <f>_xlfn.FLOOR.MATH(($D502+15)*SQRT($E502+15)*SQRT($F502+15)*('CP Multiplier'!$B$102)^2/10)</f>
        <v>960</v>
      </c>
    </row>
    <row r="503" spans="1:7" x14ac:dyDescent="0.25">
      <c r="A503" t="s">
        <v>499</v>
      </c>
      <c r="B503" t="str">
        <f>IFERROR(INDEX('[1]Pokemon Stats'!$D$2:$D$781,MATCH($A503,'[1]Pokemon Stats'!$B$2:$B$781,0),0),"")</f>
        <v>Electric</v>
      </c>
      <c r="C503" t="str">
        <f>IFERROR(INDEX('[1]Pokemon Stats'!$E$2:$E$781,MATCH($A503,'[1]Pokemon Stats'!$B$2:$B$781,0),0),"")</f>
        <v>Flying</v>
      </c>
      <c r="D503">
        <f>ROUND(('Base Stats'!D503+15)*'CP Multiplier'!$B$102,2)</f>
        <v>191.04</v>
      </c>
      <c r="E503">
        <f>ROUND(('Base Stats'!E503+15)*'CP Multiplier'!$B$102,2)</f>
        <v>127.64</v>
      </c>
      <c r="F503">
        <f>ROUND(('Base Stats'!F503+15)*'CP Multiplier'!$B$102,0)</f>
        <v>166</v>
      </c>
      <c r="G503">
        <f>_xlfn.FLOOR.MATH(($D503+15)*SQRT($E503+15)*SQRT($F503+15)*('CP Multiplier'!$B$102)^2/10)</f>
        <v>2365</v>
      </c>
    </row>
    <row r="504" spans="1:7" x14ac:dyDescent="0.25">
      <c r="A504" t="s">
        <v>500</v>
      </c>
      <c r="B504" t="str">
        <f>IFERROR(INDEX('[1]Pokemon Stats'!$D$2:$D$781,MATCH($A504,'[1]Pokemon Stats'!$B$2:$B$781,0),0),"")</f>
        <v>Rock</v>
      </c>
      <c r="C504" t="str">
        <f>IFERROR(INDEX('[1]Pokemon Stats'!$E$2:$E$781,MATCH($A504,'[1]Pokemon Stats'!$B$2:$B$781,0),0),"")</f>
        <v>Flying</v>
      </c>
      <c r="D504">
        <f>ROUND(('Base Stats'!D504+15)*'CP Multiplier'!$B$102,2)</f>
        <v>114.96</v>
      </c>
      <c r="E504">
        <f>ROUND(('Base Stats'!E504+15)*'CP Multiplier'!$B$102,2)</f>
        <v>105.66</v>
      </c>
      <c r="F504">
        <f>ROUND(('Base Stats'!F504+15)*'CP Multiplier'!$B$102,0)</f>
        <v>136</v>
      </c>
      <c r="G504">
        <f>_xlfn.FLOOR.MATH(($D504+15)*SQRT($E504+15)*SQRT($F504+15)*('CP Multiplier'!$B$102)^2/10)</f>
        <v>1253</v>
      </c>
    </row>
    <row r="505" spans="1:7" x14ac:dyDescent="0.25">
      <c r="A505" t="s">
        <v>501</v>
      </c>
      <c r="B505" t="str">
        <f>IFERROR(INDEX('[1]Pokemon Stats'!$D$2:$D$781,MATCH($A505,'[1]Pokemon Stats'!$B$2:$B$781,0),0),"")</f>
        <v>Rock</v>
      </c>
      <c r="C505" t="str">
        <f>IFERROR(INDEX('[1]Pokemon Stats'!$E$2:$E$781,MATCH($A505,'[1]Pokemon Stats'!$B$2:$B$781,0),0),"")</f>
        <v>Flying</v>
      </c>
      <c r="D505">
        <f>ROUND(('Base Stats'!D505+15)*'CP Multiplier'!$B$102,2)</f>
        <v>159.76</v>
      </c>
      <c r="E505">
        <f>ROUND(('Base Stats'!E505+15)*'CP Multiplier'!$B$102,2)</f>
        <v>133.56</v>
      </c>
      <c r="F505">
        <f>ROUND(('Base Stats'!F505+15)*'CP Multiplier'!$B$102,0)</f>
        <v>158</v>
      </c>
      <c r="G505">
        <f>_xlfn.FLOOR.MATH(($D505+15)*SQRT($E505+15)*SQRT($F505+15)*('CP Multiplier'!$B$102)^2/10)</f>
        <v>2001</v>
      </c>
    </row>
    <row r="506" spans="1:7" x14ac:dyDescent="0.25">
      <c r="A506" t="s">
        <v>502</v>
      </c>
      <c r="B506" t="str">
        <f>IFERROR(INDEX('[1]Pokemon Stats'!$D$2:$D$781,MATCH($A506,'[1]Pokemon Stats'!$B$2:$B$781,0),0),"")</f>
        <v>Rock</v>
      </c>
      <c r="C506" t="str">
        <f>IFERROR(INDEX('[1]Pokemon Stats'!$E$2:$E$781,MATCH($A506,'[1]Pokemon Stats'!$B$2:$B$781,0),0),"")</f>
        <v>Flying</v>
      </c>
      <c r="D506">
        <f>ROUND(('Base Stats'!D506+15)*'CP Multiplier'!$B$102,2)</f>
        <v>203.72</v>
      </c>
      <c r="E506">
        <f>ROUND(('Base Stats'!E506+15)*'CP Multiplier'!$B$102,2)</f>
        <v>182.58</v>
      </c>
      <c r="F506">
        <f>ROUND(('Base Stats'!F506+15)*'CP Multiplier'!$B$102,0)</f>
        <v>180</v>
      </c>
      <c r="G506">
        <f>_xlfn.FLOOR.MATH(($D506+15)*SQRT($E506+15)*SQRT($F506+15)*('CP Multiplier'!$B$102)^2/10)</f>
        <v>3067</v>
      </c>
    </row>
    <row r="507" spans="1:7" x14ac:dyDescent="0.25">
      <c r="A507" t="s">
        <v>503</v>
      </c>
      <c r="B507" t="str">
        <f>IFERROR(INDEX('[1]Pokemon Stats'!$D$2:$D$781,MATCH($A507,'[1]Pokemon Stats'!$B$2:$B$781,0),0),"")</f>
        <v>Psychic</v>
      </c>
      <c r="C507" t="str">
        <f>IFERROR(INDEX('[1]Pokemon Stats'!$E$2:$E$781,MATCH($A507,'[1]Pokemon Stats'!$B$2:$B$781,0),0),"")</f>
        <v>Flying</v>
      </c>
      <c r="D507">
        <f>ROUND(('Base Stats'!D507+15)*'CP Multiplier'!$B$102,2)</f>
        <v>103.13</v>
      </c>
      <c r="E507">
        <f>ROUND(('Base Stats'!E507+15)*'CP Multiplier'!$B$102,2)</f>
        <v>84.53</v>
      </c>
      <c r="F507">
        <f>ROUND(('Base Stats'!F507+15)*'CP Multiplier'!$B$102,0)</f>
        <v>150</v>
      </c>
      <c r="G507">
        <f>_xlfn.FLOOR.MATH(($D507+15)*SQRT($E507+15)*SQRT($F507+15)*('CP Multiplier'!$B$102)^2/10)</f>
        <v>1081</v>
      </c>
    </row>
    <row r="508" spans="1:7" x14ac:dyDescent="0.25">
      <c r="A508" t="s">
        <v>504</v>
      </c>
      <c r="B508" t="str">
        <f>IFERROR(INDEX('[1]Pokemon Stats'!$D$2:$D$781,MATCH($A508,'[1]Pokemon Stats'!$B$2:$B$781,0),0),"")</f>
        <v>Psychic</v>
      </c>
      <c r="C508" t="str">
        <f>IFERROR(INDEX('[1]Pokemon Stats'!$E$2:$E$781,MATCH($A508,'[1]Pokemon Stats'!$B$2:$B$781,0),0),"")</f>
        <v>Flying</v>
      </c>
      <c r="D508">
        <f>ROUND(('Base Stats'!D508+15)*'CP Multiplier'!$B$102,2)</f>
        <v>148.77000000000001</v>
      </c>
      <c r="E508">
        <f>ROUND(('Base Stats'!E508+15)*'CP Multiplier'!$B$102,2)</f>
        <v>113.27</v>
      </c>
      <c r="F508">
        <f>ROUND(('Base Stats'!F508+15)*'CP Multiplier'!$B$102,0)</f>
        <v>154</v>
      </c>
      <c r="G508">
        <f>_xlfn.FLOOR.MATH(($D508+15)*SQRT($E508+15)*SQRT($F508+15)*('CP Multiplier'!$B$102)^2/10)</f>
        <v>1722</v>
      </c>
    </row>
    <row r="509" spans="1:7" x14ac:dyDescent="0.25">
      <c r="A509" t="s">
        <v>505</v>
      </c>
      <c r="B509" t="str">
        <f>IFERROR(INDEX('[1]Pokemon Stats'!$D$2:$D$781,MATCH($A509,'[1]Pokemon Stats'!$B$2:$B$781,0),0),"")</f>
        <v>Ground</v>
      </c>
      <c r="C509" t="str">
        <f>IFERROR(INDEX('[1]Pokemon Stats'!$E$2:$E$781,MATCH($A509,'[1]Pokemon Stats'!$B$2:$B$781,0),0),"")</f>
        <v>Flying</v>
      </c>
      <c r="D509">
        <f>ROUND(('Base Stats'!D509+15)*'CP Multiplier'!$B$102,2)</f>
        <v>142.86000000000001</v>
      </c>
      <c r="E509">
        <f>ROUND(('Base Stats'!E509+15)*'CP Multiplier'!$B$102,2)</f>
        <v>84.53</v>
      </c>
      <c r="F509">
        <f>ROUND(('Base Stats'!F509+15)*'CP Multiplier'!$B$102,0)</f>
        <v>144</v>
      </c>
      <c r="G509">
        <f>_xlfn.FLOOR.MATH(($D509+15)*SQRT($E509+15)*SQRT($F509+15)*('CP Multiplier'!$B$102)^2/10)</f>
        <v>1418</v>
      </c>
    </row>
    <row r="510" spans="1:7" x14ac:dyDescent="0.25">
      <c r="A510" t="s">
        <v>506</v>
      </c>
      <c r="B510" t="str">
        <f>IFERROR(INDEX('[1]Pokemon Stats'!$D$2:$D$781,MATCH($A510,'[1]Pokemon Stats'!$B$2:$B$781,0),0),"")</f>
        <v>Ground</v>
      </c>
      <c r="C510" t="str">
        <f>IFERROR(INDEX('[1]Pokemon Stats'!$E$2:$E$781,MATCH($A510,'[1]Pokemon Stats'!$B$2:$B$781,0),0),"")</f>
        <v>Steel</v>
      </c>
      <c r="D510">
        <f>ROUND(('Base Stats'!D510+15)*'CP Multiplier'!$B$102,2)</f>
        <v>228.23</v>
      </c>
      <c r="E510">
        <f>ROUND(('Base Stats'!E510+15)*'CP Multiplier'!$B$102,2)</f>
        <v>121.72</v>
      </c>
      <c r="F510">
        <f>ROUND(('Base Stats'!F510+15)*'CP Multiplier'!$B$102,0)</f>
        <v>217</v>
      </c>
      <c r="G510">
        <f>_xlfn.FLOOR.MATH(($D510+15)*SQRT($E510+15)*SQRT($F510+15)*('CP Multiplier'!$B$102)^2/10)</f>
        <v>3095</v>
      </c>
    </row>
    <row r="511" spans="1:7" x14ac:dyDescent="0.25">
      <c r="A511" t="s">
        <v>507</v>
      </c>
      <c r="B511" t="str">
        <f>IFERROR(INDEX('[1]Pokemon Stats'!$D$2:$D$781,MATCH($A511,'[1]Pokemon Stats'!$B$2:$B$781,0),0),"")</f>
        <v>Normal</v>
      </c>
      <c r="C511" t="str">
        <f>IFERROR(INDEX('[1]Pokemon Stats'!$E$2:$E$781,MATCH($A511,'[1]Pokemon Stats'!$B$2:$B$781,0),0),"")</f>
        <v>Steel</v>
      </c>
      <c r="D511">
        <f>ROUND(('Base Stats'!D511+15)*'CP Multiplier'!$B$102,2)</f>
        <v>109.04</v>
      </c>
      <c r="E511">
        <f>ROUND(('Base Stats'!E511+15)*'CP Multiplier'!$B$102,2)</f>
        <v>150.46</v>
      </c>
      <c r="F511">
        <f>ROUND(('Base Stats'!F511+15)*'CP Multiplier'!$B$102,0)</f>
        <v>207</v>
      </c>
      <c r="G511">
        <f>_xlfn.FLOOR.MATH(($D511+15)*SQRT($E511+15)*SQRT($F511+15)*('CP Multiplier'!$B$102)^2/10)</f>
        <v>1698</v>
      </c>
    </row>
    <row r="512" spans="1:7" x14ac:dyDescent="0.25">
      <c r="A512" t="s">
        <v>508</v>
      </c>
      <c r="B512" t="str">
        <f>IFERROR(INDEX('[1]Pokemon Stats'!$D$2:$D$781,MATCH($A512,'[1]Pokemon Stats'!$B$2:$B$781,0),0),"")</f>
        <v>Fighting</v>
      </c>
      <c r="C512" t="str">
        <f>IFERROR(INDEX('[1]Pokemon Stats'!$E$2:$E$781,MATCH($A512,'[1]Pokemon Stats'!$B$2:$B$781,0),0),"")</f>
        <v>Steel</v>
      </c>
      <c r="D512">
        <f>ROUND(('Base Stats'!D512+15)*'CP Multiplier'!$B$102,2)</f>
        <v>125.95</v>
      </c>
      <c r="E512">
        <f>ROUND(('Base Stats'!E512+15)*'CP Multiplier'!$B$102,2)</f>
        <v>86.22</v>
      </c>
      <c r="F512">
        <f>ROUND(('Base Stats'!F512+15)*'CP Multiplier'!$B$102,0)</f>
        <v>166</v>
      </c>
      <c r="G512">
        <f>_xlfn.FLOOR.MATH(($D512+15)*SQRT($E512+15)*SQRT($F512+15)*('CP Multiplier'!$B$102)^2/10)</f>
        <v>1363</v>
      </c>
    </row>
    <row r="513" spans="1:7" x14ac:dyDescent="0.25">
      <c r="A513" t="s">
        <v>509</v>
      </c>
      <c r="B513" t="str">
        <f>IFERROR(INDEX('[1]Pokemon Stats'!$D$2:$D$781,MATCH($A513,'[1]Pokemon Stats'!$B$2:$B$781,0),0),"")</f>
        <v>Fighting</v>
      </c>
      <c r="C513" t="str">
        <f>IFERROR(INDEX('[1]Pokemon Stats'!$E$2:$E$781,MATCH($A513,'[1]Pokemon Stats'!$B$2:$B$781,0),0),"")</f>
        <v>Steel</v>
      </c>
      <c r="D513">
        <f>ROUND(('Base Stats'!D513+15)*'CP Multiplier'!$B$102,2)</f>
        <v>164.83</v>
      </c>
      <c r="E513">
        <f>ROUND(('Base Stats'!E513+15)*'CP Multiplier'!$B$102,2)</f>
        <v>125.95</v>
      </c>
      <c r="F513">
        <f>ROUND(('Base Stats'!F513+15)*'CP Multiplier'!$B$102,0)</f>
        <v>180</v>
      </c>
      <c r="G513">
        <f>_xlfn.FLOOR.MATH(($D513+15)*SQRT($E513+15)*SQRT($F513+15)*('CP Multiplier'!$B$102)^2/10)</f>
        <v>2130</v>
      </c>
    </row>
    <row r="514" spans="1:7" x14ac:dyDescent="0.25">
      <c r="A514" t="s">
        <v>510</v>
      </c>
      <c r="B514" t="str">
        <f>IFERROR(INDEX('[1]Pokemon Stats'!$D$2:$D$781,MATCH($A514,'[1]Pokemon Stats'!$B$2:$B$781,0),0),"")</f>
        <v>Fighting</v>
      </c>
      <c r="C514" t="str">
        <f>IFERROR(INDEX('[1]Pokemon Stats'!$E$2:$E$781,MATCH($A514,'[1]Pokemon Stats'!$B$2:$B$781,0),0),"")</f>
        <v>Steel</v>
      </c>
      <c r="D514">
        <f>ROUND(('Base Stats'!D514+15)*'CP Multiplier'!$B$102,2)</f>
        <v>218.09</v>
      </c>
      <c r="E514">
        <f>ROUND(('Base Stats'!E514+15)*'CP Multiplier'!$B$102,2)</f>
        <v>146.24</v>
      </c>
      <c r="F514">
        <f>ROUND(('Base Stats'!F514+15)*'CP Multiplier'!$B$102,0)</f>
        <v>210</v>
      </c>
      <c r="G514">
        <f>_xlfn.FLOOR.MATH(($D514+15)*SQRT($E514+15)*SQRT($F514+15)*('CP Multiplier'!$B$102)^2/10)</f>
        <v>3172</v>
      </c>
    </row>
    <row r="515" spans="1:7" x14ac:dyDescent="0.25">
      <c r="A515" t="s">
        <v>511</v>
      </c>
      <c r="B515" t="str">
        <f>IFERROR(INDEX('[1]Pokemon Stats'!$D$2:$D$781,MATCH($A515,'[1]Pokemon Stats'!$B$2:$B$781,0),0),"")</f>
        <v>Water</v>
      </c>
      <c r="C515" t="str">
        <f>IFERROR(INDEX('[1]Pokemon Stats'!$E$2:$E$781,MATCH($A515,'[1]Pokemon Stats'!$B$2:$B$781,0),0),"")</f>
        <v>Steel</v>
      </c>
      <c r="D515">
        <f>ROUND(('Base Stats'!D515+15)*'CP Multiplier'!$B$102,2)</f>
        <v>95.52</v>
      </c>
      <c r="E515">
        <f>ROUND(('Base Stats'!E515+15)*'CP Multiplier'!$B$102,2)</f>
        <v>78.61</v>
      </c>
      <c r="F515">
        <f>ROUND(('Base Stats'!F515+15)*'CP Multiplier'!$B$102,0)</f>
        <v>128</v>
      </c>
      <c r="G515">
        <f>_xlfn.FLOOR.MATH(($D515+15)*SQRT($E515+15)*SQRT($F515+15)*('CP Multiplier'!$B$102)^2/10)</f>
        <v>913</v>
      </c>
    </row>
    <row r="516" spans="1:7" x14ac:dyDescent="0.25">
      <c r="A516" t="s">
        <v>512</v>
      </c>
      <c r="B516" t="str">
        <f>IFERROR(INDEX('[1]Pokemon Stats'!$D$2:$D$781,MATCH($A516,'[1]Pokemon Stats'!$B$2:$B$781,0),0),"")</f>
        <v>Water</v>
      </c>
      <c r="C516" t="str">
        <f>IFERROR(INDEX('[1]Pokemon Stats'!$E$2:$E$781,MATCH($A516,'[1]Pokemon Stats'!$B$2:$B$781,0),0),"")</f>
        <v>Ground</v>
      </c>
      <c r="D516">
        <f>ROUND(('Base Stats'!D516+15)*'CP Multiplier'!$B$102,2)</f>
        <v>120.88</v>
      </c>
      <c r="E516">
        <f>ROUND(('Base Stats'!E516+15)*'CP Multiplier'!$B$102,2)</f>
        <v>104.82</v>
      </c>
      <c r="F516">
        <f>ROUND(('Base Stats'!F516+15)*'CP Multiplier'!$B$102,0)</f>
        <v>166</v>
      </c>
      <c r="G516">
        <f>_xlfn.FLOOR.MATH(($D516+15)*SQRT($E516+15)*SQRT($F516+15)*('CP Multiplier'!$B$102)^2/10)</f>
        <v>1429</v>
      </c>
    </row>
    <row r="517" spans="1:7" x14ac:dyDescent="0.25">
      <c r="A517" t="s">
        <v>513</v>
      </c>
      <c r="B517" t="str">
        <f>IFERROR(INDEX('[1]Pokemon Stats'!$D$2:$D$781,MATCH($A517,'[1]Pokemon Stats'!$B$2:$B$781,0),0),"")</f>
        <v>Water</v>
      </c>
      <c r="C517" t="str">
        <f>IFERROR(INDEX('[1]Pokemon Stats'!$E$2:$E$781,MATCH($A517,'[1]Pokemon Stats'!$B$2:$B$781,0),0),"")</f>
        <v>Ground</v>
      </c>
      <c r="D517">
        <f>ROUND(('Base Stats'!D517+15)*'CP Multiplier'!$B$102,2)</f>
        <v>171.6</v>
      </c>
      <c r="E517">
        <f>ROUND(('Base Stats'!E517+15)*'CP Multiplier'!$B$102,2)</f>
        <v>139.47</v>
      </c>
      <c r="F517">
        <f>ROUND(('Base Stats'!F517+15)*'CP Multiplier'!$B$102,0)</f>
        <v>210</v>
      </c>
      <c r="G517">
        <f>_xlfn.FLOOR.MATH(($D517+15)*SQRT($E517+15)*SQRT($F517+15)*('CP Multiplier'!$B$102)^2/10)</f>
        <v>2485</v>
      </c>
    </row>
    <row r="518" spans="1:7" x14ac:dyDescent="0.25">
      <c r="A518" t="s">
        <v>514</v>
      </c>
      <c r="B518" t="str">
        <f>IFERROR(INDEX('[1]Pokemon Stats'!$D$2:$D$781,MATCH($A518,'[1]Pokemon Stats'!$B$2:$B$781,0),0),"")</f>
        <v>Fighting</v>
      </c>
      <c r="C518" t="str">
        <f>IFERROR(INDEX('[1]Pokemon Stats'!$E$2:$E$781,MATCH($A518,'[1]Pokemon Stats'!$B$2:$B$781,0),0),"")</f>
        <v>Ground</v>
      </c>
      <c r="D518">
        <f>ROUND(('Base Stats'!D518+15)*'CP Multiplier'!$B$102,2)</f>
        <v>158.07</v>
      </c>
      <c r="E518">
        <f>ROUND(('Base Stats'!E518+15)*'CP Multiplier'!$B$102,2)</f>
        <v>147.93</v>
      </c>
      <c r="F518">
        <f>ROUND(('Base Stats'!F518+15)*'CP Multiplier'!$B$102,0)</f>
        <v>232</v>
      </c>
      <c r="G518">
        <f>_xlfn.FLOOR.MATH(($D518+15)*SQRT($E518+15)*SQRT($F518+15)*('CP Multiplier'!$B$102)^2/10)</f>
        <v>2480</v>
      </c>
    </row>
    <row r="519" spans="1:7" x14ac:dyDescent="0.25">
      <c r="A519" t="s">
        <v>515</v>
      </c>
      <c r="B519" t="str">
        <f>IFERROR(INDEX('[1]Pokemon Stats'!$D$2:$D$781,MATCH($A519,'[1]Pokemon Stats'!$B$2:$B$781,0),0),"")</f>
        <v>Fighting</v>
      </c>
      <c r="C519" t="str">
        <f>IFERROR(INDEX('[1]Pokemon Stats'!$E$2:$E$781,MATCH($A519,'[1]Pokemon Stats'!$B$2:$B$781,0),0),"")</f>
        <v>Ground</v>
      </c>
      <c r="D519">
        <f>ROUND(('Base Stats'!D519+15)*'CP Multiplier'!$B$102,2)</f>
        <v>207.94</v>
      </c>
      <c r="E519">
        <f>ROUND(('Base Stats'!E519+15)*'CP Multiplier'!$B$102,2)</f>
        <v>142.01</v>
      </c>
      <c r="F519">
        <f>ROUND(('Base Stats'!F519+15)*'CP Multiplier'!$B$102,0)</f>
        <v>166</v>
      </c>
      <c r="G519">
        <f>_xlfn.FLOOR.MATH(($D519+15)*SQRT($E519+15)*SQRT($F519+15)*('CP Multiplier'!$B$102)^2/10)</f>
        <v>2685</v>
      </c>
    </row>
    <row r="520" spans="1:7" x14ac:dyDescent="0.25">
      <c r="A520" t="s">
        <v>516</v>
      </c>
      <c r="B520" t="str">
        <f>IFERROR(INDEX('[1]Pokemon Stats'!$D$2:$D$781,MATCH($A520,'[1]Pokemon Stats'!$B$2:$B$781,0),0),"")</f>
        <v>Bug</v>
      </c>
      <c r="C520" t="str">
        <f>IFERROR(INDEX('[1]Pokemon Stats'!$E$2:$E$781,MATCH($A520,'[1]Pokemon Stats'!$B$2:$B$781,0),0),"")</f>
        <v>Grass</v>
      </c>
      <c r="D520">
        <f>ROUND(('Base Stats'!D520+15)*'CP Multiplier'!$B$102,2)</f>
        <v>93.83</v>
      </c>
      <c r="E520">
        <f>ROUND(('Base Stats'!E520+15)*'CP Multiplier'!$B$102,2)</f>
        <v>117.5</v>
      </c>
      <c r="F520">
        <f>ROUND(('Base Stats'!F520+15)*'CP Multiplier'!$B$102,0)</f>
        <v>121</v>
      </c>
      <c r="G520">
        <f>_xlfn.FLOOR.MATH(($D520+15)*SQRT($E520+15)*SQRT($F520+15)*('CP Multiplier'!$B$102)^2/10)</f>
        <v>1043</v>
      </c>
    </row>
    <row r="521" spans="1:7" x14ac:dyDescent="0.25">
      <c r="A521" t="s">
        <v>517</v>
      </c>
      <c r="B521" t="str">
        <f>IFERROR(INDEX('[1]Pokemon Stats'!$D$2:$D$781,MATCH($A521,'[1]Pokemon Stats'!$B$2:$B$781,0),0),"")</f>
        <v>Bug</v>
      </c>
      <c r="C521" t="str">
        <f>IFERROR(INDEX('[1]Pokemon Stats'!$E$2:$E$781,MATCH($A521,'[1]Pokemon Stats'!$B$2:$B$781,0),0),"")</f>
        <v>Grass</v>
      </c>
      <c r="D521">
        <f>ROUND(('Base Stats'!D521+15)*'CP Multiplier'!$B$102,2)</f>
        <v>109.89</v>
      </c>
      <c r="E521">
        <f>ROUND(('Base Stats'!E521+15)*'CP Multiplier'!$B$102,2)</f>
        <v>149.62</v>
      </c>
      <c r="F521">
        <f>ROUND(('Base Stats'!F521+15)*'CP Multiplier'!$B$102,0)</f>
        <v>136</v>
      </c>
      <c r="G521">
        <f>_xlfn.FLOOR.MATH(($D521+15)*SQRT($E521+15)*SQRT($F521+15)*('CP Multiplier'!$B$102)^2/10)</f>
        <v>1406</v>
      </c>
    </row>
    <row r="522" spans="1:7" x14ac:dyDescent="0.25">
      <c r="A522" t="s">
        <v>518</v>
      </c>
      <c r="B522" t="str">
        <f>IFERROR(INDEX('[1]Pokemon Stats'!$D$2:$D$781,MATCH($A522,'[1]Pokemon Stats'!$B$2:$B$781,0),0),"")</f>
        <v>Bug</v>
      </c>
      <c r="C522" t="str">
        <f>IFERROR(INDEX('[1]Pokemon Stats'!$E$2:$E$781,MATCH($A522,'[1]Pokemon Stats'!$B$2:$B$781,0),0),"")</f>
        <v>Grass</v>
      </c>
      <c r="D522">
        <f>ROUND(('Base Stats'!D522+15)*'CP Multiplier'!$B$102,2)</f>
        <v>185.97</v>
      </c>
      <c r="E522">
        <f>ROUND(('Base Stats'!E522+15)*'CP Multiplier'!$B$102,2)</f>
        <v>152.15</v>
      </c>
      <c r="F522">
        <f>ROUND(('Base Stats'!F522+15)*'CP Multiplier'!$B$102,0)</f>
        <v>166</v>
      </c>
      <c r="G522">
        <f>_xlfn.FLOOR.MATH(($D522+15)*SQRT($E522+15)*SQRT($F522+15)*('CP Multiplier'!$B$102)^2/10)</f>
        <v>2497</v>
      </c>
    </row>
    <row r="523" spans="1:7" x14ac:dyDescent="0.25">
      <c r="A523" t="s">
        <v>519</v>
      </c>
      <c r="B523" t="str">
        <f>IFERROR(INDEX('[1]Pokemon Stats'!$D$2:$D$781,MATCH($A523,'[1]Pokemon Stats'!$B$2:$B$781,0),0),"")</f>
        <v>Bug</v>
      </c>
      <c r="C523" t="str">
        <f>IFERROR(INDEX('[1]Pokemon Stats'!$E$2:$E$781,MATCH($A523,'[1]Pokemon Stats'!$B$2:$B$781,0),0),"")</f>
        <v>Poison</v>
      </c>
      <c r="D523">
        <f>ROUND(('Base Stats'!D523+15)*'CP Multiplier'!$B$102,2)</f>
        <v>82.84</v>
      </c>
      <c r="E523">
        <f>ROUND(('Base Stats'!E523+15)*'CP Multiplier'!$B$102,2)</f>
        <v>96.36</v>
      </c>
      <c r="F523">
        <f>ROUND(('Base Stats'!F523+15)*'CP Multiplier'!$B$102,0)</f>
        <v>99</v>
      </c>
      <c r="G523">
        <f>_xlfn.FLOOR.MATH(($D523+15)*SQRT($E523+15)*SQRT($F523+15)*('CP Multiplier'!$B$102)^2/10)</f>
        <v>787</v>
      </c>
    </row>
    <row r="524" spans="1:7" x14ac:dyDescent="0.25">
      <c r="A524" t="s">
        <v>520</v>
      </c>
      <c r="B524" t="str">
        <f>IFERROR(INDEX('[1]Pokemon Stats'!$D$2:$D$781,MATCH($A524,'[1]Pokemon Stats'!$B$2:$B$781,0),0),"")</f>
        <v>Bug</v>
      </c>
      <c r="C524" t="str">
        <f>IFERROR(INDEX('[1]Pokemon Stats'!$E$2:$E$781,MATCH($A524,'[1]Pokemon Stats'!$B$2:$B$781,0),0),"")</f>
        <v>Poison</v>
      </c>
      <c r="D524">
        <f>ROUND(('Base Stats'!D524+15)*'CP Multiplier'!$B$102,2)</f>
        <v>97.21</v>
      </c>
      <c r="E524">
        <f>ROUND(('Base Stats'!E524+15)*'CP Multiplier'!$B$102,2)</f>
        <v>158.91999999999999</v>
      </c>
      <c r="F524">
        <f>ROUND(('Base Stats'!F524+15)*'CP Multiplier'!$B$102,0)</f>
        <v>114</v>
      </c>
      <c r="G524">
        <f>_xlfn.FLOOR.MATH(($D524+15)*SQRT($E524+15)*SQRT($F524+15)*('CP Multiplier'!$B$102)^2/10)</f>
        <v>1200</v>
      </c>
    </row>
    <row r="525" spans="1:7" x14ac:dyDescent="0.25">
      <c r="A525" t="s">
        <v>521</v>
      </c>
      <c r="B525" t="str">
        <f>IFERROR(INDEX('[1]Pokemon Stats'!$D$2:$D$781,MATCH($A525,'[1]Pokemon Stats'!$B$2:$B$781,0),0),"")</f>
        <v>Bug</v>
      </c>
      <c r="C525" t="str">
        <f>IFERROR(INDEX('[1]Pokemon Stats'!$E$2:$E$781,MATCH($A525,'[1]Pokemon Stats'!$B$2:$B$781,0),0),"")</f>
        <v>Poison</v>
      </c>
      <c r="D525">
        <f>ROUND(('Base Stats'!D525+15)*'CP Multiplier'!$B$102,2)</f>
        <v>184.28</v>
      </c>
      <c r="E525">
        <f>ROUND(('Base Stats'!E525+15)*'CP Multiplier'!$B$102,2)</f>
        <v>160.61000000000001</v>
      </c>
      <c r="F525">
        <f>ROUND(('Base Stats'!F525+15)*'CP Multiplier'!$B$102,0)</f>
        <v>144</v>
      </c>
      <c r="G525">
        <f>_xlfn.FLOOR.MATH(($D525+15)*SQRT($E525+15)*SQRT($F525+15)*('CP Multiplier'!$B$102)^2/10)</f>
        <v>2379</v>
      </c>
    </row>
    <row r="526" spans="1:7" x14ac:dyDescent="0.25">
      <c r="A526" t="s">
        <v>522</v>
      </c>
      <c r="B526" t="str">
        <f>IFERROR(INDEX('[1]Pokemon Stats'!$D$2:$D$781,MATCH($A526,'[1]Pokemon Stats'!$B$2:$B$781,0),0),"")</f>
        <v>Grass</v>
      </c>
      <c r="C526" t="str">
        <f>IFERROR(INDEX('[1]Pokemon Stats'!$E$2:$E$781,MATCH($A526,'[1]Pokemon Stats'!$B$2:$B$781,0),0),"")</f>
        <v>Fairy</v>
      </c>
      <c r="D526">
        <f>ROUND(('Base Stats'!D526+15)*'CP Multiplier'!$B$102,2)</f>
        <v>72.7</v>
      </c>
      <c r="E526">
        <f>ROUND(('Base Stats'!E526+15)*'CP Multiplier'!$B$102,2)</f>
        <v>106.51</v>
      </c>
      <c r="F526">
        <f>ROUND(('Base Stats'!F526+15)*'CP Multiplier'!$B$102,0)</f>
        <v>114</v>
      </c>
      <c r="G526">
        <f>_xlfn.FLOOR.MATH(($D526+15)*SQRT($E526+15)*SQRT($F526+15)*('CP Multiplier'!$B$102)^2/10)</f>
        <v>784</v>
      </c>
    </row>
    <row r="527" spans="1:7" x14ac:dyDescent="0.25">
      <c r="A527" t="s">
        <v>523</v>
      </c>
      <c r="B527" t="str">
        <f>IFERROR(INDEX('[1]Pokemon Stats'!$D$2:$D$781,MATCH($A527,'[1]Pokemon Stats'!$B$2:$B$781,0),0),"")</f>
        <v>Grass</v>
      </c>
      <c r="C527" t="str">
        <f>IFERROR(INDEX('[1]Pokemon Stats'!$E$2:$E$781,MATCH($A527,'[1]Pokemon Stats'!$B$2:$B$781,0),0),"")</f>
        <v>Fairy</v>
      </c>
      <c r="D527">
        <f>ROUND(('Base Stats'!D527+15)*'CP Multiplier'!$B$102,2)</f>
        <v>151.31</v>
      </c>
      <c r="E527">
        <f>ROUND(('Base Stats'!E527+15)*'CP Multiplier'!$B$102,2)</f>
        <v>161.44999999999999</v>
      </c>
      <c r="F527">
        <f>ROUND(('Base Stats'!F527+15)*'CP Multiplier'!$B$102,0)</f>
        <v>144</v>
      </c>
      <c r="G527">
        <f>_xlfn.FLOOR.MATH(($D527+15)*SQRT($E527+15)*SQRT($F527+15)*('CP Multiplier'!$B$102)^2/10)</f>
        <v>1990</v>
      </c>
    </row>
    <row r="528" spans="1:7" x14ac:dyDescent="0.25">
      <c r="A528" t="s">
        <v>524</v>
      </c>
      <c r="B528" t="str">
        <f>IFERROR(INDEX('[1]Pokemon Stats'!$D$2:$D$781,MATCH($A528,'[1]Pokemon Stats'!$B$2:$B$781,0),0),"")</f>
        <v>Grass</v>
      </c>
      <c r="C528" t="str">
        <f>IFERROR(INDEX('[1]Pokemon Stats'!$E$2:$E$781,MATCH($A528,'[1]Pokemon Stats'!$B$2:$B$781,0),0),"")</f>
        <v>Fairy</v>
      </c>
      <c r="D528">
        <f>ROUND(('Base Stats'!D528+15)*'CP Multiplier'!$B$102,2)</f>
        <v>113.27</v>
      </c>
      <c r="E528">
        <f>ROUND(('Base Stats'!E528+15)*'CP Multiplier'!$B$102,2)</f>
        <v>89.6</v>
      </c>
      <c r="F528">
        <f>ROUND(('Base Stats'!F528+15)*'CP Multiplier'!$B$102,0)</f>
        <v>121</v>
      </c>
      <c r="G528">
        <f>_xlfn.FLOOR.MATH(($D528+15)*SQRT($E528+15)*SQRT($F528+15)*('CP Multiplier'!$B$102)^2/10)</f>
        <v>1093</v>
      </c>
    </row>
    <row r="529" spans="1:7" x14ac:dyDescent="0.25">
      <c r="A529" t="s">
        <v>525</v>
      </c>
      <c r="B529" t="str">
        <f>IFERROR(INDEX('[1]Pokemon Stats'!$D$2:$D$781,MATCH($A529,'[1]Pokemon Stats'!$B$2:$B$781,0),0),"")</f>
        <v>Grass</v>
      </c>
      <c r="C529" t="str">
        <f>IFERROR(INDEX('[1]Pokemon Stats'!$E$2:$E$781,MATCH($A529,'[1]Pokemon Stats'!$B$2:$B$781,0),0),"")</f>
        <v>Fairy</v>
      </c>
      <c r="D529">
        <f>ROUND(('Base Stats'!D529+15)*'CP Multiplier'!$B$102,2)</f>
        <v>193.57</v>
      </c>
      <c r="E529">
        <f>ROUND(('Base Stats'!E529+15)*'CP Multiplier'!$B$102,2)</f>
        <v>143.69999999999999</v>
      </c>
      <c r="F529">
        <f>ROUND(('Base Stats'!F529+15)*'CP Multiplier'!$B$102,0)</f>
        <v>158</v>
      </c>
      <c r="G529">
        <f>_xlfn.FLOOR.MATH(($D529+15)*SQRT($E529+15)*SQRT($F529+15)*('CP Multiplier'!$B$102)^2/10)</f>
        <v>2469</v>
      </c>
    </row>
    <row r="530" spans="1:7" x14ac:dyDescent="0.25">
      <c r="A530" t="s">
        <v>526</v>
      </c>
      <c r="B530" t="str">
        <f>IFERROR(INDEX('[1]Pokemon Stats'!$D$2:$D$781,MATCH($A530,'[1]Pokemon Stats'!$B$2:$B$781,0),0),"")</f>
        <v>Water</v>
      </c>
      <c r="C530" t="str">
        <f>IFERROR(INDEX('[1]Pokemon Stats'!$E$2:$E$781,MATCH($A530,'[1]Pokemon Stats'!$B$2:$B$781,0),0),"")</f>
        <v>Fairy</v>
      </c>
      <c r="D530">
        <f>ROUND(('Base Stats'!D530+15)*'CP Multiplier'!$B$102,2)</f>
        <v>172.44</v>
      </c>
      <c r="E530">
        <f>ROUND(('Base Stats'!E530+15)*'CP Multiplier'!$B$102,2)</f>
        <v>121.72</v>
      </c>
      <c r="F530">
        <f>ROUND(('Base Stats'!F530+15)*'CP Multiplier'!$B$102,0)</f>
        <v>158</v>
      </c>
      <c r="G530">
        <f>_xlfn.FLOOR.MATH(($D530+15)*SQRT($E530+15)*SQRT($F530+15)*('CP Multiplier'!$B$102)^2/10)</f>
        <v>2059</v>
      </c>
    </row>
    <row r="531" spans="1:7" x14ac:dyDescent="0.25">
      <c r="A531" t="s">
        <v>527</v>
      </c>
      <c r="B531" t="str">
        <f>IFERROR(INDEX('[1]Pokemon Stats'!$D$2:$D$781,MATCH($A531,'[1]Pokemon Stats'!$B$2:$B$781,0),0),"")</f>
        <v>Ground</v>
      </c>
      <c r="C531" t="str">
        <f>IFERROR(INDEX('[1]Pokemon Stats'!$E$2:$E$781,MATCH($A531,'[1]Pokemon Stats'!$B$2:$B$781,0),0),"")</f>
        <v>Dark</v>
      </c>
      <c r="D531">
        <f>ROUND(('Base Stats'!D531+15)*'CP Multiplier'!$B$102,2)</f>
        <v>124.26</v>
      </c>
      <c r="E531">
        <f>ROUND(('Base Stats'!E531+15)*'CP Multiplier'!$B$102,2)</f>
        <v>71.010000000000005</v>
      </c>
      <c r="F531">
        <f>ROUND(('Base Stats'!F531+15)*'CP Multiplier'!$B$102,0)</f>
        <v>128</v>
      </c>
      <c r="G531">
        <f>_xlfn.FLOOR.MATH(($D531+15)*SQRT($E531+15)*SQRT($F531+15)*('CP Multiplier'!$B$102)^2/10)</f>
        <v>1103</v>
      </c>
    </row>
    <row r="532" spans="1:7" x14ac:dyDescent="0.25">
      <c r="A532" t="s">
        <v>528</v>
      </c>
      <c r="B532" t="str">
        <f>IFERROR(INDEX('[1]Pokemon Stats'!$D$2:$D$781,MATCH($A532,'[1]Pokemon Stats'!$B$2:$B$781,0),0),"")</f>
        <v>Ground</v>
      </c>
      <c r="C532" t="str">
        <f>IFERROR(INDEX('[1]Pokemon Stats'!$E$2:$E$781,MATCH($A532,'[1]Pokemon Stats'!$B$2:$B$781,0),0),"")</f>
        <v>Dark</v>
      </c>
      <c r="D532">
        <f>ROUND(('Base Stats'!D532+15)*'CP Multiplier'!$B$102,2)</f>
        <v>143.69999999999999</v>
      </c>
      <c r="E532">
        <f>ROUND(('Base Stats'!E532+15)*'CP Multiplier'!$B$102,2)</f>
        <v>88.76</v>
      </c>
      <c r="F532">
        <f>ROUND(('Base Stats'!F532+15)*'CP Multiplier'!$B$102,0)</f>
        <v>144</v>
      </c>
      <c r="G532">
        <f>_xlfn.FLOOR.MATH(($D532+15)*SQRT($E532+15)*SQRT($F532+15)*('CP Multiplier'!$B$102)^2/10)</f>
        <v>1456</v>
      </c>
    </row>
    <row r="533" spans="1:7" x14ac:dyDescent="0.25">
      <c r="A533" t="s">
        <v>529</v>
      </c>
      <c r="B533" t="str">
        <f>IFERROR(INDEX('[1]Pokemon Stats'!$D$2:$D$781,MATCH($A533,'[1]Pokemon Stats'!$B$2:$B$781,0),0),"")</f>
        <v>Ground</v>
      </c>
      <c r="C533" t="str">
        <f>IFERROR(INDEX('[1]Pokemon Stats'!$E$2:$E$781,MATCH($A533,'[1]Pokemon Stats'!$B$2:$B$781,0),0),"")</f>
        <v>Dark</v>
      </c>
      <c r="D533">
        <f>ROUND(('Base Stats'!D533+15)*'CP Multiplier'!$B$102,2)</f>
        <v>206.25</v>
      </c>
      <c r="E533">
        <f>ROUND(('Base Stats'!E533+15)*'CP Multiplier'!$B$102,2)</f>
        <v>146.24</v>
      </c>
      <c r="F533">
        <f>ROUND(('Base Stats'!F533+15)*'CP Multiplier'!$B$102,0)</f>
        <v>195</v>
      </c>
      <c r="G533">
        <f>_xlfn.FLOOR.MATH(($D533+15)*SQRT($E533+15)*SQRT($F533+15)*('CP Multiplier'!$B$102)^2/10)</f>
        <v>2909</v>
      </c>
    </row>
    <row r="534" spans="1:7" x14ac:dyDescent="0.25">
      <c r="A534" t="s">
        <v>530</v>
      </c>
      <c r="B534" t="str">
        <f>IFERROR(INDEX('[1]Pokemon Stats'!$D$2:$D$781,MATCH($A534,'[1]Pokemon Stats'!$B$2:$B$781,0),0),"")</f>
        <v>Fire</v>
      </c>
      <c r="C534" t="str">
        <f>IFERROR(INDEX('[1]Pokemon Stats'!$E$2:$E$781,MATCH($A534,'[1]Pokemon Stats'!$B$2:$B$781,0),0),"")</f>
        <v>Dark</v>
      </c>
      <c r="D534">
        <f>ROUND(('Base Stats'!D534+15)*'CP Multiplier'!$B$102,2)</f>
        <v>142.01</v>
      </c>
      <c r="E534">
        <f>ROUND(('Base Stats'!E534+15)*'CP Multiplier'!$B$102,2)</f>
        <v>85.38</v>
      </c>
      <c r="F534">
        <f>ROUND(('Base Stats'!F534+15)*'CP Multiplier'!$B$102,0)</f>
        <v>158</v>
      </c>
      <c r="G534">
        <f>_xlfn.FLOOR.MATH(($D534+15)*SQRT($E534+15)*SQRT($F534+15)*('CP Multiplier'!$B$102)^2/10)</f>
        <v>1478</v>
      </c>
    </row>
    <row r="535" spans="1:7" x14ac:dyDescent="0.25">
      <c r="A535" t="s">
        <v>531</v>
      </c>
      <c r="B535" t="str">
        <f>IFERROR(INDEX('[1]Pokemon Stats'!$D$2:$D$781,MATCH($A535,'[1]Pokemon Stats'!$B$2:$B$781,0),0),"")</f>
        <v>Fire</v>
      </c>
      <c r="C535" t="str">
        <f>IFERROR(INDEX('[1]Pokemon Stats'!$E$2:$E$781,MATCH($A535,'[1]Pokemon Stats'!$B$2:$B$781,0),0),"")</f>
        <v>Dark</v>
      </c>
      <c r="D535">
        <f>ROUND(('Base Stats'!D535+15)*'CP Multiplier'!$B$102,2)</f>
        <v>234.99</v>
      </c>
      <c r="E535">
        <f>ROUND(('Base Stats'!E535+15)*'CP Multiplier'!$B$102,2)</f>
        <v>109.04</v>
      </c>
      <c r="F535">
        <f>ROUND(('Base Stats'!F535+15)*'CP Multiplier'!$B$102,0)</f>
        <v>210</v>
      </c>
      <c r="G535">
        <f>_xlfn.FLOOR.MATH(($D535+15)*SQRT($E535+15)*SQRT($F535+15)*('CP Multiplier'!$B$102)^2/10)</f>
        <v>2984</v>
      </c>
    </row>
    <row r="536" spans="1:7" x14ac:dyDescent="0.25">
      <c r="A536" t="s">
        <v>532</v>
      </c>
      <c r="B536" t="str">
        <f>IFERROR(INDEX('[1]Pokemon Stats'!$D$2:$D$781,MATCH($A536,'[1]Pokemon Stats'!$B$2:$B$781,0),0),"")</f>
        <v>Grass</v>
      </c>
      <c r="C536" t="str">
        <f>IFERROR(INDEX('[1]Pokemon Stats'!$E$2:$E$781,MATCH($A536,'[1]Pokemon Stats'!$B$2:$B$781,0),0),"")</f>
        <v>Dark</v>
      </c>
      <c r="D536">
        <f>ROUND(('Base Stats'!D536+15)*'CP Multiplier'!$B$102,2)</f>
        <v>182.58</v>
      </c>
      <c r="E536">
        <f>ROUND(('Base Stats'!E536+15)*'CP Multiplier'!$B$102,2)</f>
        <v>122.57</v>
      </c>
      <c r="F536">
        <f>ROUND(('Base Stats'!F536+15)*'CP Multiplier'!$B$102,0)</f>
        <v>166</v>
      </c>
      <c r="G536">
        <f>_xlfn.FLOOR.MATH(($D536+15)*SQRT($E536+15)*SQRT($F536+15)*('CP Multiplier'!$B$102)^2/10)</f>
        <v>2227</v>
      </c>
    </row>
    <row r="537" spans="1:7" x14ac:dyDescent="0.25">
      <c r="A537" t="s">
        <v>533</v>
      </c>
      <c r="B537" t="str">
        <f>IFERROR(INDEX('[1]Pokemon Stats'!$D$2:$D$781,MATCH($A537,'[1]Pokemon Stats'!$B$2:$B$781,0),0),"")</f>
        <v>Bug</v>
      </c>
      <c r="C537" t="str">
        <f>IFERROR(INDEX('[1]Pokemon Stats'!$E$2:$E$781,MATCH($A537,'[1]Pokemon Stats'!$B$2:$B$781,0),0),"")</f>
        <v>Rock</v>
      </c>
      <c r="D537">
        <f>ROUND(('Base Stats'!D537+15)*'CP Multiplier'!$B$102,2)</f>
        <v>112.42</v>
      </c>
      <c r="E537">
        <f>ROUND(('Base Stats'!E537+15)*'CP Multiplier'!$B$102,2)</f>
        <v>120.88</v>
      </c>
      <c r="F537">
        <f>ROUND(('Base Stats'!F537+15)*'CP Multiplier'!$B$102,0)</f>
        <v>128</v>
      </c>
      <c r="G537">
        <f>_xlfn.FLOOR.MATH(($D537+15)*SQRT($E537+15)*SQRT($F537+15)*('CP Multiplier'!$B$102)^2/10)</f>
        <v>1269</v>
      </c>
    </row>
    <row r="538" spans="1:7" x14ac:dyDescent="0.25">
      <c r="A538" t="s">
        <v>534</v>
      </c>
      <c r="B538" t="str">
        <f>IFERROR(INDEX('[1]Pokemon Stats'!$D$2:$D$781,MATCH($A538,'[1]Pokemon Stats'!$B$2:$B$781,0),0),"")</f>
        <v>Bug</v>
      </c>
      <c r="C538" t="str">
        <f>IFERROR(INDEX('[1]Pokemon Stats'!$E$2:$E$781,MATCH($A538,'[1]Pokemon Stats'!$B$2:$B$781,0),0),"")</f>
        <v>Rock</v>
      </c>
      <c r="D538">
        <f>ROUND(('Base Stats'!D538+15)*'CP Multiplier'!$B$102,2)</f>
        <v>171.6</v>
      </c>
      <c r="E538">
        <f>ROUND(('Base Stats'!E538+15)*'CP Multiplier'!$B$102,2)</f>
        <v>181.74</v>
      </c>
      <c r="F538">
        <f>ROUND(('Base Stats'!F538+15)*'CP Multiplier'!$B$102,0)</f>
        <v>158</v>
      </c>
      <c r="G538">
        <f>_xlfn.FLOOR.MATH(($D538+15)*SQRT($E538+15)*SQRT($F538+15)*('CP Multiplier'!$B$102)^2/10)</f>
        <v>2459</v>
      </c>
    </row>
    <row r="539" spans="1:7" x14ac:dyDescent="0.25">
      <c r="A539" t="s">
        <v>535</v>
      </c>
      <c r="B539" t="str">
        <f>IFERROR(INDEX('[1]Pokemon Stats'!$D$2:$D$781,MATCH($A539,'[1]Pokemon Stats'!$B$2:$B$781,0),0),"")</f>
        <v>Dark</v>
      </c>
      <c r="C539" t="str">
        <f>IFERROR(INDEX('[1]Pokemon Stats'!$E$2:$E$781,MATCH($A539,'[1]Pokemon Stats'!$B$2:$B$781,0),0),"")</f>
        <v>Fighting</v>
      </c>
      <c r="D539">
        <f>ROUND(('Base Stats'!D539+15)*'CP Multiplier'!$B$102,2)</f>
        <v>124.26</v>
      </c>
      <c r="E539">
        <f>ROUND(('Base Stats'!E539+15)*'CP Multiplier'!$B$102,2)</f>
        <v>124.26</v>
      </c>
      <c r="F539">
        <f>ROUND(('Base Stats'!F539+15)*'CP Multiplier'!$B$102,0)</f>
        <v>128</v>
      </c>
      <c r="G539">
        <f>_xlfn.FLOOR.MATH(($D539+15)*SQRT($E539+15)*SQRT($F539+15)*('CP Multiplier'!$B$102)^2/10)</f>
        <v>1404</v>
      </c>
    </row>
    <row r="540" spans="1:7" x14ac:dyDescent="0.25">
      <c r="A540" t="s">
        <v>536</v>
      </c>
      <c r="B540" t="str">
        <f>IFERROR(INDEX('[1]Pokemon Stats'!$D$2:$D$781,MATCH($A540,'[1]Pokemon Stats'!$B$2:$B$781,0),0),"")</f>
        <v>Dark</v>
      </c>
      <c r="C540" t="str">
        <f>IFERROR(INDEX('[1]Pokemon Stats'!$E$2:$E$781,MATCH($A540,'[1]Pokemon Stats'!$B$2:$B$781,0),0),"")</f>
        <v>Fighting</v>
      </c>
      <c r="D540">
        <f>ROUND(('Base Stats'!D540+15)*'CP Multiplier'!$B$102,2)</f>
        <v>150.46</v>
      </c>
      <c r="E540">
        <f>ROUND(('Base Stats'!E540+15)*'CP Multiplier'!$B$102,2)</f>
        <v>200.34</v>
      </c>
      <c r="F540">
        <f>ROUND(('Base Stats'!F540+15)*'CP Multiplier'!$B$102,0)</f>
        <v>150</v>
      </c>
      <c r="G540">
        <f>_xlfn.FLOOR.MATH(($D540+15)*SQRT($E540+15)*SQRT($F540+15)*('CP Multiplier'!$B$102)^2/10)</f>
        <v>2228</v>
      </c>
    </row>
    <row r="541" spans="1:7" x14ac:dyDescent="0.25">
      <c r="A541" t="s">
        <v>537</v>
      </c>
      <c r="B541" t="str">
        <f>IFERROR(INDEX('[1]Pokemon Stats'!$D$2:$D$781,MATCH($A541,'[1]Pokemon Stats'!$B$2:$B$781,0),0),"")</f>
        <v>Psychic</v>
      </c>
      <c r="C541" t="str">
        <f>IFERROR(INDEX('[1]Pokemon Stats'!$E$2:$E$781,MATCH($A541,'[1]Pokemon Stats'!$B$2:$B$781,0),0),"")</f>
        <v>Flying</v>
      </c>
      <c r="D541">
        <f>ROUND(('Base Stats'!D541+15)*'CP Multiplier'!$B$102,2)</f>
        <v>185.12</v>
      </c>
      <c r="E541">
        <f>ROUND(('Base Stats'!E541+15)*'CP Multiplier'!$B$102,2)</f>
        <v>153.84</v>
      </c>
      <c r="F541">
        <f>ROUND(('Base Stats'!F541+15)*'CP Multiplier'!$B$102,0)</f>
        <v>161</v>
      </c>
      <c r="G541">
        <f>_xlfn.FLOOR.MATH(($D541+15)*SQRT($E541+15)*SQRT($F541+15)*('CP Multiplier'!$B$102)^2/10)</f>
        <v>2464</v>
      </c>
    </row>
    <row r="542" spans="1:7" x14ac:dyDescent="0.25">
      <c r="A542" t="s">
        <v>538</v>
      </c>
      <c r="B542" t="str">
        <f>IFERROR(INDEX('[1]Pokemon Stats'!$D$2:$D$781,MATCH($A542,'[1]Pokemon Stats'!$B$2:$B$781,0),0),"")</f>
        <v>Ghost</v>
      </c>
      <c r="C542" t="str">
        <f>IFERROR(INDEX('[1]Pokemon Stats'!$E$2:$E$781,MATCH($A542,'[1]Pokemon Stats'!$B$2:$B$781,0),0),"")</f>
        <v>Flying</v>
      </c>
      <c r="D542">
        <f>ROUND(('Base Stats'!D542+15)*'CP Multiplier'!$B$102,2)</f>
        <v>92.98</v>
      </c>
      <c r="E542">
        <f>ROUND(('Base Stats'!E542+15)*'CP Multiplier'!$B$102,2)</f>
        <v>131.87</v>
      </c>
      <c r="F542">
        <f>ROUND(('Base Stats'!F542+15)*'CP Multiplier'!$B$102,0)</f>
        <v>111</v>
      </c>
      <c r="G542">
        <f>_xlfn.FLOOR.MATH(($D542+15)*SQRT($E542+15)*SQRT($F542+15)*('CP Multiplier'!$B$102)^2/10)</f>
        <v>1049</v>
      </c>
    </row>
    <row r="543" spans="1:7" x14ac:dyDescent="0.25">
      <c r="A543" t="s">
        <v>539</v>
      </c>
      <c r="B543" t="str">
        <f>IFERROR(INDEX('[1]Pokemon Stats'!$D$2:$D$781,MATCH($A543,'[1]Pokemon Stats'!$B$2:$B$781,0),0),"")</f>
        <v>Ghost</v>
      </c>
      <c r="C543" t="str">
        <f>IFERROR(INDEX('[1]Pokemon Stats'!$E$2:$E$781,MATCH($A543,'[1]Pokemon Stats'!$B$2:$B$781,0),0),"")</f>
        <v>Ghost</v>
      </c>
      <c r="D543">
        <f>ROUND(('Base Stats'!D543+15)*'CP Multiplier'!$B$102,2)</f>
        <v>150.46</v>
      </c>
      <c r="E543">
        <f>ROUND(('Base Stats'!E543+15)*'CP Multiplier'!$B$102,2)</f>
        <v>213.02</v>
      </c>
      <c r="F543">
        <f>ROUND(('Base Stats'!F543+15)*'CP Multiplier'!$B$102,0)</f>
        <v>140</v>
      </c>
      <c r="G543">
        <f>_xlfn.FLOOR.MATH(($D543+15)*SQRT($E543+15)*SQRT($F543+15)*('CP Multiplier'!$B$102)^2/10)</f>
        <v>2222</v>
      </c>
    </row>
    <row r="544" spans="1:7" x14ac:dyDescent="0.25">
      <c r="A544" t="s">
        <v>540</v>
      </c>
      <c r="B544" t="str">
        <f>IFERROR(INDEX('[1]Pokemon Stats'!$D$2:$D$781,MATCH($A544,'[1]Pokemon Stats'!$B$2:$B$781,0),0),"")</f>
        <v>Water</v>
      </c>
      <c r="C544" t="str">
        <f>IFERROR(INDEX('[1]Pokemon Stats'!$E$2:$E$781,MATCH($A544,'[1]Pokemon Stats'!$B$2:$B$781,0),0),"")</f>
        <v>Rock</v>
      </c>
      <c r="D544">
        <f>ROUND(('Base Stats'!D544+15)*'CP Multiplier'!$B$102,2)</f>
        <v>125.95</v>
      </c>
      <c r="E544">
        <f>ROUND(('Base Stats'!E544+15)*'CP Multiplier'!$B$102,2)</f>
        <v>136.09</v>
      </c>
      <c r="F544">
        <f>ROUND(('Base Stats'!F544+15)*'CP Multiplier'!$B$102,0)</f>
        <v>134</v>
      </c>
      <c r="G544">
        <f>_xlfn.FLOOR.MATH(($D544+15)*SQRT($E544+15)*SQRT($F544+15)*('CP Multiplier'!$B$102)^2/10)</f>
        <v>1511</v>
      </c>
    </row>
    <row r="545" spans="1:7" x14ac:dyDescent="0.25">
      <c r="A545" t="s">
        <v>541</v>
      </c>
      <c r="B545" t="str">
        <f>IFERROR(INDEX('[1]Pokemon Stats'!$D$2:$D$781,MATCH($A545,'[1]Pokemon Stats'!$B$2:$B$781,0),0),"")</f>
        <v>Water</v>
      </c>
      <c r="C545" t="str">
        <f>IFERROR(INDEX('[1]Pokemon Stats'!$E$2:$E$781,MATCH($A545,'[1]Pokemon Stats'!$B$2:$B$781,0),0),"")</f>
        <v>Rock</v>
      </c>
      <c r="D545">
        <f>ROUND(('Base Stats'!D545+15)*'CP Multiplier'!$B$102,2)</f>
        <v>174.98</v>
      </c>
      <c r="E545">
        <f>ROUND(('Base Stats'!E545+15)*'CP Multiplier'!$B$102,2)</f>
        <v>179.2</v>
      </c>
      <c r="F545">
        <f>ROUND(('Base Stats'!F545+15)*'CP Multiplier'!$B$102,0)</f>
        <v>164</v>
      </c>
      <c r="G545">
        <f>_xlfn.FLOOR.MATH(($D545+15)*SQRT($E545+15)*SQRT($F545+15)*('CP Multiplier'!$B$102)^2/10)</f>
        <v>2530</v>
      </c>
    </row>
    <row r="546" spans="1:7" x14ac:dyDescent="0.25">
      <c r="A546" t="s">
        <v>542</v>
      </c>
      <c r="B546" t="str">
        <f>IFERROR(INDEX('[1]Pokemon Stats'!$D$2:$D$781,MATCH($A546,'[1]Pokemon Stats'!$B$2:$B$781,0),0),"")</f>
        <v>Rock</v>
      </c>
      <c r="C546" t="str">
        <f>IFERROR(INDEX('[1]Pokemon Stats'!$E$2:$E$781,MATCH($A546,'[1]Pokemon Stats'!$B$2:$B$781,0),0),"")</f>
        <v>Flying</v>
      </c>
      <c r="D546">
        <f>ROUND(('Base Stats'!D546+15)*'CP Multiplier'!$B$102,2)</f>
        <v>192.73</v>
      </c>
      <c r="E546">
        <f>ROUND(('Base Stats'!E546+15)*'CP Multiplier'!$B$102,2)</f>
        <v>87.91</v>
      </c>
      <c r="F546">
        <f>ROUND(('Base Stats'!F546+15)*'CP Multiplier'!$B$102,0)</f>
        <v>136</v>
      </c>
      <c r="G546">
        <f>_xlfn.FLOOR.MATH(($D546+15)*SQRT($E546+15)*SQRT($F546+15)*('CP Multiplier'!$B$102)^2/10)</f>
        <v>1850</v>
      </c>
    </row>
    <row r="547" spans="1:7" x14ac:dyDescent="0.25">
      <c r="A547" t="s">
        <v>543</v>
      </c>
      <c r="B547" t="str">
        <f>IFERROR(INDEX('[1]Pokemon Stats'!$D$2:$D$781,MATCH($A547,'[1]Pokemon Stats'!$B$2:$B$781,0),0),"")</f>
        <v>Rock</v>
      </c>
      <c r="C547" t="str">
        <f>IFERROR(INDEX('[1]Pokemon Stats'!$E$2:$E$781,MATCH($A547,'[1]Pokemon Stats'!$B$2:$B$781,0),0),"")</f>
        <v>Flying</v>
      </c>
      <c r="D547">
        <f>ROUND(('Base Stats'!D547+15)*'CP Multiplier'!$B$102,2)</f>
        <v>259.51</v>
      </c>
      <c r="E547">
        <f>ROUND(('Base Stats'!E547+15)*'CP Multiplier'!$B$102,2)</f>
        <v>130.18</v>
      </c>
      <c r="F547">
        <f>ROUND(('Base Stats'!F547+15)*'CP Multiplier'!$B$102,0)</f>
        <v>166</v>
      </c>
      <c r="G547">
        <f>_xlfn.FLOOR.MATH(($D547+15)*SQRT($E547+15)*SQRT($F547+15)*('CP Multiplier'!$B$102)^2/10)</f>
        <v>3179</v>
      </c>
    </row>
    <row r="548" spans="1:7" x14ac:dyDescent="0.25">
      <c r="A548" t="s">
        <v>544</v>
      </c>
      <c r="B548" t="str">
        <f>IFERROR(INDEX('[1]Pokemon Stats'!$D$2:$D$781,MATCH($A548,'[1]Pokemon Stats'!$B$2:$B$781,0),0),"")</f>
        <v>Poison</v>
      </c>
      <c r="C548" t="str">
        <f>IFERROR(INDEX('[1]Pokemon Stats'!$E$2:$E$781,MATCH($A548,'[1]Pokemon Stats'!$B$2:$B$781,0),0),"")</f>
        <v>Flying</v>
      </c>
      <c r="D548">
        <f>ROUND(('Base Stats'!D548+15)*'CP Multiplier'!$B$102,2)</f>
        <v>93.83</v>
      </c>
      <c r="E548">
        <f>ROUND(('Base Stats'!E548+15)*'CP Multiplier'!$B$102,2)</f>
        <v>115.81</v>
      </c>
      <c r="F548">
        <f>ROUND(('Base Stats'!F548+15)*'CP Multiplier'!$B$102,0)</f>
        <v>128</v>
      </c>
      <c r="G548">
        <f>_xlfn.FLOOR.MATH(($D548+15)*SQRT($E548+15)*SQRT($F548+15)*('CP Multiplier'!$B$102)^2/10)</f>
        <v>1063</v>
      </c>
    </row>
    <row r="549" spans="1:7" x14ac:dyDescent="0.25">
      <c r="A549" t="s">
        <v>545</v>
      </c>
      <c r="B549" t="str">
        <f>IFERROR(INDEX('[1]Pokemon Stats'!$D$2:$D$781,MATCH($A549,'[1]Pokemon Stats'!$B$2:$B$781,0),0),"")</f>
        <v>Poison</v>
      </c>
      <c r="C549" t="str">
        <f>IFERROR(INDEX('[1]Pokemon Stats'!$E$2:$E$781,MATCH($A549,'[1]Pokemon Stats'!$B$2:$B$781,0),0),"")</f>
        <v>Flying</v>
      </c>
      <c r="D549">
        <f>ROUND(('Base Stats'!D549+15)*'CP Multiplier'!$B$102,2)</f>
        <v>165.68</v>
      </c>
      <c r="E549">
        <f>ROUND(('Base Stats'!E549+15)*'CP Multiplier'!$B$102,2)</f>
        <v>151.31</v>
      </c>
      <c r="F549">
        <f>ROUND(('Base Stats'!F549+15)*'CP Multiplier'!$B$102,0)</f>
        <v>173</v>
      </c>
      <c r="G549">
        <f>_xlfn.FLOOR.MATH(($D549+15)*SQRT($E549+15)*SQRT($F549+15)*('CP Multiplier'!$B$102)^2/10)</f>
        <v>2282</v>
      </c>
    </row>
    <row r="550" spans="1:7" x14ac:dyDescent="0.25">
      <c r="A550" t="s">
        <v>546</v>
      </c>
      <c r="B550" t="str">
        <f>IFERROR(INDEX('[1]Pokemon Stats'!$D$2:$D$781,MATCH($A550,'[1]Pokemon Stats'!$B$2:$B$781,0),0),"")</f>
        <v>Normal</v>
      </c>
      <c r="C550" t="str">
        <f>IFERROR(INDEX('[1]Pokemon Stats'!$E$2:$E$781,MATCH($A550,'[1]Pokemon Stats'!$B$2:$B$781,0),0),"")</f>
        <v>Flying</v>
      </c>
      <c r="D550">
        <f>ROUND(('Base Stats'!D550+15)*'CP Multiplier'!$B$102,2)</f>
        <v>95.52</v>
      </c>
      <c r="E550">
        <f>ROUND(('Base Stats'!E550+15)*'CP Multiplier'!$B$102,2)</f>
        <v>80.3</v>
      </c>
      <c r="F550">
        <f>ROUND(('Base Stats'!F550+15)*'CP Multiplier'!$B$102,0)</f>
        <v>136</v>
      </c>
      <c r="G550">
        <f>_xlfn.FLOOR.MATH(($D550+15)*SQRT($E550+15)*SQRT($F550+15)*('CP Multiplier'!$B$102)^2/10)</f>
        <v>947</v>
      </c>
    </row>
    <row r="551" spans="1:7" x14ac:dyDescent="0.25">
      <c r="A551" t="s">
        <v>547</v>
      </c>
      <c r="B551" t="str">
        <f>IFERROR(INDEX('[1]Pokemon Stats'!$D$2:$D$781,MATCH($A551,'[1]Pokemon Stats'!$B$2:$B$781,0),0),"")</f>
        <v>Normal</v>
      </c>
      <c r="C551" t="str">
        <f>IFERROR(INDEX('[1]Pokemon Stats'!$E$2:$E$781,MATCH($A551,'[1]Pokemon Stats'!$B$2:$B$781,0),0),"")</f>
        <v>Flying</v>
      </c>
      <c r="D551">
        <f>ROUND(('Base Stats'!D551+15)*'CP Multiplier'!$B$102,2)</f>
        <v>180.05</v>
      </c>
      <c r="E551">
        <f>ROUND(('Base Stats'!E551+15)*'CP Multiplier'!$B$102,2)</f>
        <v>122.57</v>
      </c>
      <c r="F551">
        <f>ROUND(('Base Stats'!F551+15)*'CP Multiplier'!$B$102,0)</f>
        <v>166</v>
      </c>
      <c r="G551">
        <f>_xlfn.FLOOR.MATH(($D551+15)*SQRT($E551+15)*SQRT($F551+15)*('CP Multiplier'!$B$102)^2/10)</f>
        <v>2199</v>
      </c>
    </row>
    <row r="552" spans="1:7" x14ac:dyDescent="0.25">
      <c r="A552" t="s">
        <v>548</v>
      </c>
      <c r="B552" t="str">
        <f>IFERROR(INDEX('[1]Pokemon Stats'!$D$2:$D$781,MATCH($A552,'[1]Pokemon Stats'!$B$2:$B$781,0),0),"")</f>
        <v>Psychic</v>
      </c>
      <c r="C552" t="str">
        <f>IFERROR(INDEX('[1]Pokemon Stats'!$E$2:$E$781,MATCH($A552,'[1]Pokemon Stats'!$B$2:$B$781,0),0),"")</f>
        <v>Flying</v>
      </c>
      <c r="D552">
        <f>ROUND(('Base Stats'!D552+15)*'CP Multiplier'!$B$102,2)</f>
        <v>95.52</v>
      </c>
      <c r="E552">
        <f>ROUND(('Base Stats'!E552+15)*'CP Multiplier'!$B$102,2)</f>
        <v>107.35</v>
      </c>
      <c r="F552">
        <f>ROUND(('Base Stats'!F552+15)*'CP Multiplier'!$B$102,0)</f>
        <v>121</v>
      </c>
      <c r="G552">
        <f>_xlfn.FLOOR.MATH(($D552+15)*SQRT($E552+15)*SQRT($F552+15)*('CP Multiplier'!$B$102)^2/10)</f>
        <v>1018</v>
      </c>
    </row>
    <row r="553" spans="1:7" x14ac:dyDescent="0.25">
      <c r="A553" t="s">
        <v>549</v>
      </c>
      <c r="B553" t="str">
        <f>IFERROR(INDEX('[1]Pokemon Stats'!$D$2:$D$781,MATCH($A553,'[1]Pokemon Stats'!$B$2:$B$781,0),0),"")</f>
        <v>Psychic</v>
      </c>
      <c r="C553" t="str">
        <f>IFERROR(INDEX('[1]Pokemon Stats'!$E$2:$E$781,MATCH($A553,'[1]Pokemon Stats'!$B$2:$B$781,0),0),"")</f>
        <v>Flying</v>
      </c>
      <c r="D553">
        <f>ROUND(('Base Stats'!D553+15)*'CP Multiplier'!$B$102,2)</f>
        <v>128.49</v>
      </c>
      <c r="E553">
        <f>ROUND(('Base Stats'!E553+15)*'CP Multiplier'!$B$102,2)</f>
        <v>142.01</v>
      </c>
      <c r="F553">
        <f>ROUND(('Base Stats'!F553+15)*'CP Multiplier'!$B$102,0)</f>
        <v>144</v>
      </c>
      <c r="G553">
        <f>_xlfn.FLOOR.MATH(($D553+15)*SQRT($E553+15)*SQRT($F553+15)*('CP Multiplier'!$B$102)^2/10)</f>
        <v>1619</v>
      </c>
    </row>
    <row r="554" spans="1:7" x14ac:dyDescent="0.25">
      <c r="A554" t="s">
        <v>550</v>
      </c>
      <c r="B554" t="str">
        <f>IFERROR(INDEX('[1]Pokemon Stats'!$D$2:$D$781,MATCH($A554,'[1]Pokemon Stats'!$B$2:$B$781,0),0),"")</f>
        <v>Psychic</v>
      </c>
      <c r="C554" t="str">
        <f>IFERROR(INDEX('[1]Pokemon Stats'!$E$2:$E$781,MATCH($A554,'[1]Pokemon Stats'!$B$2:$B$781,0),0),"")</f>
        <v>Flying</v>
      </c>
      <c r="D554">
        <f>ROUND(('Base Stats'!D554+15)*'CP Multiplier'!$B$102,2)</f>
        <v>161.44999999999999</v>
      </c>
      <c r="E554">
        <f>ROUND(('Base Stats'!E554+15)*'CP Multiplier'!$B$102,2)</f>
        <v>185.97</v>
      </c>
      <c r="F554">
        <f>ROUND(('Base Stats'!F554+15)*'CP Multiplier'!$B$102,0)</f>
        <v>158</v>
      </c>
      <c r="G554">
        <f>_xlfn.FLOOR.MATH(($D554+15)*SQRT($E554+15)*SQRT($F554+15)*('CP Multiplier'!$B$102)^2/10)</f>
        <v>2350</v>
      </c>
    </row>
    <row r="555" spans="1:7" x14ac:dyDescent="0.25">
      <c r="A555" t="s">
        <v>551</v>
      </c>
      <c r="B555" t="str">
        <f>IFERROR(INDEX('[1]Pokemon Stats'!$D$2:$D$781,MATCH($A555,'[1]Pokemon Stats'!$B$2:$B$781,0),0),"")</f>
        <v>Psychic</v>
      </c>
      <c r="C555" t="str">
        <f>IFERROR(INDEX('[1]Pokemon Stats'!$E$2:$E$781,MATCH($A555,'[1]Pokemon Stats'!$B$2:$B$781,0),0),"")</f>
        <v>Flying</v>
      </c>
      <c r="D555">
        <f>ROUND(('Base Stats'!D555+15)*'CP Multiplier'!$B$102,2)</f>
        <v>156.38</v>
      </c>
      <c r="E555">
        <f>ROUND(('Base Stats'!E555+15)*'CP Multiplier'!$B$102,2)</f>
        <v>82.84</v>
      </c>
      <c r="F555">
        <f>ROUND(('Base Stats'!F555+15)*'CP Multiplier'!$B$102,0)</f>
        <v>121</v>
      </c>
      <c r="G555">
        <f>_xlfn.FLOOR.MATH(($D555+15)*SQRT($E555+15)*SQRT($F555+15)*('CP Multiplier'!$B$102)^2/10)</f>
        <v>1412</v>
      </c>
    </row>
    <row r="556" spans="1:7" x14ac:dyDescent="0.25">
      <c r="A556" t="s">
        <v>552</v>
      </c>
      <c r="B556" t="str">
        <f>IFERROR(INDEX('[1]Pokemon Stats'!$D$2:$D$781,MATCH($A556,'[1]Pokemon Stats'!$B$2:$B$781,0),0),"")</f>
        <v>Psychic</v>
      </c>
      <c r="C556" t="str">
        <f>IFERROR(INDEX('[1]Pokemon Stats'!$E$2:$E$781,MATCH($A556,'[1]Pokemon Stats'!$B$2:$B$781,0),0),"")</f>
        <v>Flying</v>
      </c>
      <c r="D556">
        <f>ROUND(('Base Stats'!D556+15)*'CP Multiplier'!$B$102,2)</f>
        <v>188.5</v>
      </c>
      <c r="E556">
        <f>ROUND(('Base Stats'!E556+15)*'CP Multiplier'!$B$102,2)</f>
        <v>99.75</v>
      </c>
      <c r="F556">
        <f>ROUND(('Base Stats'!F556+15)*'CP Multiplier'!$B$102,0)</f>
        <v>150</v>
      </c>
      <c r="G556">
        <f>_xlfn.FLOOR.MATH(($D556+15)*SQRT($E556+15)*SQRT($F556+15)*('CP Multiplier'!$B$102)^2/10)</f>
        <v>2000</v>
      </c>
    </row>
    <row r="557" spans="1:7" x14ac:dyDescent="0.25">
      <c r="A557" t="s">
        <v>553</v>
      </c>
      <c r="B557" t="str">
        <f>IFERROR(INDEX('[1]Pokemon Stats'!$D$2:$D$781,MATCH($A557,'[1]Pokemon Stats'!$B$2:$B$781,0),0),"")</f>
        <v>Psychic</v>
      </c>
      <c r="C557" t="str">
        <f>IFERROR(INDEX('[1]Pokemon Stats'!$E$2:$E$781,MATCH($A557,'[1]Pokemon Stats'!$B$2:$B$781,0),0),"")</f>
        <v>Flying</v>
      </c>
      <c r="D557">
        <f>ROUND(('Base Stats'!D557+15)*'CP Multiplier'!$B$102,2)</f>
        <v>193.57</v>
      </c>
      <c r="E557">
        <f>ROUND(('Base Stats'!E557+15)*'CP Multiplier'!$B$102,2)</f>
        <v>137.78</v>
      </c>
      <c r="F557">
        <f>ROUND(('Base Stats'!F557+15)*'CP Multiplier'!$B$102,0)</f>
        <v>217</v>
      </c>
      <c r="G557">
        <f>_xlfn.FLOOR.MATH(($D557+15)*SQRT($E557+15)*SQRT($F557+15)*('CP Multiplier'!$B$102)^2/10)</f>
        <v>2805</v>
      </c>
    </row>
    <row r="558" spans="1:7" x14ac:dyDescent="0.25">
      <c r="A558" t="s">
        <v>554</v>
      </c>
      <c r="B558" t="str">
        <f>IFERROR(INDEX('[1]Pokemon Stats'!$D$2:$D$781,MATCH($A558,'[1]Pokemon Stats'!$B$2:$B$781,0),0),"")</f>
        <v>Water</v>
      </c>
      <c r="C558" t="str">
        <f>IFERROR(INDEX('[1]Pokemon Stats'!$E$2:$E$781,MATCH($A558,'[1]Pokemon Stats'!$B$2:$B$781,0),0),"")</f>
        <v>Flying</v>
      </c>
      <c r="D558">
        <f>ROUND(('Base Stats'!D558+15)*'CP Multiplier'!$B$102,2)</f>
        <v>83.68</v>
      </c>
      <c r="E558">
        <f>ROUND(('Base Stats'!E558+15)*'CP Multiplier'!$B$102,2)</f>
        <v>93.83</v>
      </c>
      <c r="F558">
        <f>ROUND(('Base Stats'!F558+15)*'CP Multiplier'!$B$102,0)</f>
        <v>146</v>
      </c>
      <c r="G558">
        <f>_xlfn.FLOOR.MATH(($D558+15)*SQRT($E558+15)*SQRT($F558+15)*('CP Multiplier'!$B$102)^2/10)</f>
        <v>933</v>
      </c>
    </row>
    <row r="559" spans="1:7" x14ac:dyDescent="0.25">
      <c r="A559" t="s">
        <v>555</v>
      </c>
      <c r="B559" t="str">
        <f>IFERROR(INDEX('[1]Pokemon Stats'!$D$2:$D$781,MATCH($A559,'[1]Pokemon Stats'!$B$2:$B$781,0),0),"")</f>
        <v>Water</v>
      </c>
      <c r="C559" t="str">
        <f>IFERROR(INDEX('[1]Pokemon Stats'!$E$2:$E$781,MATCH($A559,'[1]Pokemon Stats'!$B$2:$B$781,0),0),"")</f>
        <v>Flying</v>
      </c>
      <c r="D559">
        <f>ROUND(('Base Stats'!D559+15)*'CP Multiplier'!$B$102,2)</f>
        <v>166.52</v>
      </c>
      <c r="E559">
        <f>ROUND(('Base Stats'!E559+15)*'CP Multiplier'!$B$102,2)</f>
        <v>124.26</v>
      </c>
      <c r="F559">
        <f>ROUND(('Base Stats'!F559+15)*'CP Multiplier'!$B$102,0)</f>
        <v>166</v>
      </c>
      <c r="G559">
        <f>_xlfn.FLOOR.MATH(($D559+15)*SQRT($E559+15)*SQRT($F559+15)*('CP Multiplier'!$B$102)^2/10)</f>
        <v>2059</v>
      </c>
    </row>
    <row r="560" spans="1:7" x14ac:dyDescent="0.25">
      <c r="A560" t="s">
        <v>556</v>
      </c>
      <c r="B560" t="str">
        <f>IFERROR(INDEX('[1]Pokemon Stats'!$D$2:$D$781,MATCH($A560,'[1]Pokemon Stats'!$B$2:$B$781,0),0),"")</f>
        <v>Ice</v>
      </c>
      <c r="C560" t="str">
        <f>IFERROR(INDEX('[1]Pokemon Stats'!$E$2:$E$781,MATCH($A560,'[1]Pokemon Stats'!$B$2:$B$781,0),0),"")</f>
        <v>Flying</v>
      </c>
      <c r="D560">
        <f>ROUND(('Base Stats'!D560+15)*'CP Multiplier'!$B$102,2)</f>
        <v>112.42</v>
      </c>
      <c r="E560">
        <f>ROUND(('Base Stats'!E560+15)*'CP Multiplier'!$B$102,2)</f>
        <v>102.28</v>
      </c>
      <c r="F560">
        <f>ROUND(('Base Stats'!F560+15)*'CP Multiplier'!$B$102,0)</f>
        <v>108</v>
      </c>
      <c r="G560">
        <f>_xlfn.FLOOR.MATH(($D560+15)*SQRT($E560+15)*SQRT($F560+15)*('CP Multiplier'!$B$102)^2/10)</f>
        <v>1093</v>
      </c>
    </row>
    <row r="561" spans="1:7" x14ac:dyDescent="0.25">
      <c r="A561" t="s">
        <v>557</v>
      </c>
      <c r="B561" t="str">
        <f>IFERROR(INDEX('[1]Pokemon Stats'!$D$2:$D$781,MATCH($A561,'[1]Pokemon Stats'!$B$2:$B$781,0),0),"")</f>
        <v>Ice</v>
      </c>
      <c r="C561" t="str">
        <f>IFERROR(INDEX('[1]Pokemon Stats'!$E$2:$E$781,MATCH($A561,'[1]Pokemon Stats'!$B$2:$B$781,0),0),"")</f>
        <v>Flying</v>
      </c>
      <c r="D561">
        <f>ROUND(('Base Stats'!D561+15)*'CP Multiplier'!$B$102,2)</f>
        <v>140.32</v>
      </c>
      <c r="E561">
        <f>ROUND(('Base Stats'!E561+15)*'CP Multiplier'!$B$102,2)</f>
        <v>129.33000000000001</v>
      </c>
      <c r="F561">
        <f>ROUND(('Base Stats'!F561+15)*'CP Multiplier'!$B$102,0)</f>
        <v>130</v>
      </c>
      <c r="G561">
        <f>_xlfn.FLOOR.MATH(($D561+15)*SQRT($E561+15)*SQRT($F561+15)*('CP Multiplier'!$B$102)^2/10)</f>
        <v>1605</v>
      </c>
    </row>
    <row r="562" spans="1:7" x14ac:dyDescent="0.25">
      <c r="A562" t="s">
        <v>558</v>
      </c>
      <c r="B562" t="str">
        <f>IFERROR(INDEX('[1]Pokemon Stats'!$D$2:$D$781,MATCH($A562,'[1]Pokemon Stats'!$B$2:$B$781,0),0),"")</f>
        <v>Ice</v>
      </c>
      <c r="C562" t="str">
        <f>IFERROR(INDEX('[1]Pokemon Stats'!$E$2:$E$781,MATCH($A562,'[1]Pokemon Stats'!$B$2:$B$781,0),0),"")</f>
        <v>Flying</v>
      </c>
      <c r="D562">
        <f>ROUND(('Base Stats'!D562+15)*'CP Multiplier'!$B$102,2)</f>
        <v>196.95</v>
      </c>
      <c r="E562">
        <f>ROUND(('Base Stats'!E562+15)*'CP Multiplier'!$B$102,2)</f>
        <v>168.21</v>
      </c>
      <c r="F562">
        <f>ROUND(('Base Stats'!F562+15)*'CP Multiplier'!$B$102,0)</f>
        <v>160</v>
      </c>
      <c r="G562">
        <f>_xlfn.FLOOR.MATH(($D562+15)*SQRT($E562+15)*SQRT($F562+15)*('CP Multiplier'!$B$102)^2/10)</f>
        <v>2711</v>
      </c>
    </row>
    <row r="563" spans="1:7" x14ac:dyDescent="0.25">
      <c r="A563" t="s">
        <v>559</v>
      </c>
      <c r="B563" t="str">
        <f>IFERROR(INDEX('[1]Pokemon Stats'!$D$2:$D$781,MATCH($A563,'[1]Pokemon Stats'!$B$2:$B$781,0),0),"")</f>
        <v>Normal</v>
      </c>
      <c r="C563" t="str">
        <f>IFERROR(INDEX('[1]Pokemon Stats'!$E$2:$E$781,MATCH($A563,'[1]Pokemon Stats'!$B$2:$B$781,0),0),"")</f>
        <v>Grass</v>
      </c>
      <c r="D563">
        <f>ROUND(('Base Stats'!D563+15)*'CP Multiplier'!$B$102,2)</f>
        <v>109.89</v>
      </c>
      <c r="E563">
        <f>ROUND(('Base Stats'!E563+15)*'CP Multiplier'!$B$102,2)</f>
        <v>97.21</v>
      </c>
      <c r="F563">
        <f>ROUND(('Base Stats'!F563+15)*'CP Multiplier'!$B$102,0)</f>
        <v>144</v>
      </c>
      <c r="G563">
        <f>_xlfn.FLOOR.MATH(($D563+15)*SQRT($E563+15)*SQRT($F563+15)*('CP Multiplier'!$B$102)^2/10)</f>
        <v>1191</v>
      </c>
    </row>
    <row r="564" spans="1:7" x14ac:dyDescent="0.25">
      <c r="A564" t="s">
        <v>560</v>
      </c>
      <c r="B564" t="str">
        <f>IFERROR(INDEX('[1]Pokemon Stats'!$D$2:$D$781,MATCH($A564,'[1]Pokemon Stats'!$B$2:$B$781,0),0),"")</f>
        <v>Normal</v>
      </c>
      <c r="C564" t="str">
        <f>IFERROR(INDEX('[1]Pokemon Stats'!$E$2:$E$781,MATCH($A564,'[1]Pokemon Stats'!$B$2:$B$781,0),0),"")</f>
        <v>Grass</v>
      </c>
      <c r="D564">
        <f>ROUND(('Base Stats'!D564+15)*'CP Multiplier'!$B$102,2)</f>
        <v>180.05</v>
      </c>
      <c r="E564">
        <f>ROUND(('Base Stats'!E564+15)*'CP Multiplier'!$B$102,2)</f>
        <v>136.09</v>
      </c>
      <c r="F564">
        <f>ROUND(('Base Stats'!F564+15)*'CP Multiplier'!$B$102,0)</f>
        <v>173</v>
      </c>
      <c r="G564">
        <f>_xlfn.FLOOR.MATH(($D564+15)*SQRT($E564+15)*SQRT($F564+15)*('CP Multiplier'!$B$102)^2/10)</f>
        <v>2348</v>
      </c>
    </row>
    <row r="565" spans="1:7" x14ac:dyDescent="0.25">
      <c r="A565" t="s">
        <v>561</v>
      </c>
      <c r="B565" t="str">
        <f>IFERROR(INDEX('[1]Pokemon Stats'!$D$2:$D$781,MATCH($A565,'[1]Pokemon Stats'!$B$2:$B$781,0),0),"")</f>
        <v>Electric</v>
      </c>
      <c r="C565" t="str">
        <f>IFERROR(INDEX('[1]Pokemon Stats'!$E$2:$E$781,MATCH($A565,'[1]Pokemon Stats'!$B$2:$B$781,0),0),"")</f>
        <v>Flying</v>
      </c>
      <c r="D565">
        <f>ROUND(('Base Stats'!D565+15)*'CP Multiplier'!$B$102,2)</f>
        <v>146.24</v>
      </c>
      <c r="E565">
        <f>ROUND(('Base Stats'!E565+15)*'CP Multiplier'!$B$102,2)</f>
        <v>120.03</v>
      </c>
      <c r="F565">
        <f>ROUND(('Base Stats'!F565+15)*'CP Multiplier'!$B$102,0)</f>
        <v>136</v>
      </c>
      <c r="G565">
        <f>_xlfn.FLOOR.MATH(($D565+15)*SQRT($E565+15)*SQRT($F565+15)*('CP Multiplier'!$B$102)^2/10)</f>
        <v>1645</v>
      </c>
    </row>
    <row r="566" spans="1:7" x14ac:dyDescent="0.25">
      <c r="A566" t="s">
        <v>562</v>
      </c>
      <c r="B566" t="str">
        <f>IFERROR(INDEX('[1]Pokemon Stats'!$D$2:$D$781,MATCH($A566,'[1]Pokemon Stats'!$B$2:$B$781,0),0),"")</f>
        <v>Bug</v>
      </c>
      <c r="C566" t="str">
        <f>IFERROR(INDEX('[1]Pokemon Stats'!$E$2:$E$781,MATCH($A566,'[1]Pokemon Stats'!$B$2:$B$781,0),0),"")</f>
        <v>Flying</v>
      </c>
      <c r="D566">
        <f>ROUND(('Base Stats'!D566+15)*'CP Multiplier'!$B$102,2)</f>
        <v>128.49</v>
      </c>
      <c r="E566">
        <f>ROUND(('Base Stats'!E566+15)*'CP Multiplier'!$B$102,2)</f>
        <v>86.22</v>
      </c>
      <c r="F566">
        <f>ROUND(('Base Stats'!F566+15)*'CP Multiplier'!$B$102,0)</f>
        <v>128</v>
      </c>
      <c r="G566">
        <f>_xlfn.FLOOR.MATH(($D566+15)*SQRT($E566+15)*SQRT($F566+15)*('CP Multiplier'!$B$102)^2/10)</f>
        <v>1233</v>
      </c>
    </row>
    <row r="567" spans="1:7" x14ac:dyDescent="0.25">
      <c r="A567" t="s">
        <v>563</v>
      </c>
      <c r="B567" t="str">
        <f>IFERROR(INDEX('[1]Pokemon Stats'!$D$2:$D$781,MATCH($A567,'[1]Pokemon Stats'!$B$2:$B$781,0),0),"")</f>
        <v>Bug</v>
      </c>
      <c r="C567" t="str">
        <f>IFERROR(INDEX('[1]Pokemon Stats'!$E$2:$E$781,MATCH($A567,'[1]Pokemon Stats'!$B$2:$B$781,0),0),"")</f>
        <v>Steel</v>
      </c>
      <c r="D567">
        <f>ROUND(('Base Stats'!D567+15)*'CP Multiplier'!$B$102,2)</f>
        <v>201.18</v>
      </c>
      <c r="E567">
        <f>ROUND(('Base Stats'!E567+15)*'CP Multiplier'!$B$102,2)</f>
        <v>170.75</v>
      </c>
      <c r="F567">
        <f>ROUND(('Base Stats'!F567+15)*'CP Multiplier'!$B$102,0)</f>
        <v>158</v>
      </c>
      <c r="G567">
        <f>_xlfn.FLOOR.MATH(($D567+15)*SQRT($E567+15)*SQRT($F567+15)*('CP Multiplier'!$B$102)^2/10)</f>
        <v>2769</v>
      </c>
    </row>
    <row r="568" spans="1:7" x14ac:dyDescent="0.25">
      <c r="A568" t="s">
        <v>564</v>
      </c>
      <c r="B568" t="str">
        <f>IFERROR(INDEX('[1]Pokemon Stats'!$D$2:$D$781,MATCH($A568,'[1]Pokemon Stats'!$B$2:$B$781,0),0),"")</f>
        <v>Grass</v>
      </c>
      <c r="C568" t="str">
        <f>IFERROR(INDEX('[1]Pokemon Stats'!$E$2:$E$781,MATCH($A568,'[1]Pokemon Stats'!$B$2:$B$781,0),0),"")</f>
        <v>Poison</v>
      </c>
      <c r="D568">
        <f>ROUND(('Base Stats'!D568+15)*'CP Multiplier'!$B$102,2)</f>
        <v>94.67</v>
      </c>
      <c r="E568">
        <f>ROUND(('Base Stats'!E568+15)*'CP Multiplier'!$B$102,2)</f>
        <v>89.6</v>
      </c>
      <c r="F568">
        <f>ROUND(('Base Stats'!F568+15)*'CP Multiplier'!$B$102,0)</f>
        <v>156</v>
      </c>
      <c r="G568">
        <f>_xlfn.FLOOR.MATH(($D568+15)*SQRT($E568+15)*SQRT($F568+15)*('CP Multiplier'!$B$102)^2/10)</f>
        <v>1048</v>
      </c>
    </row>
    <row r="569" spans="1:7" x14ac:dyDescent="0.25">
      <c r="A569" t="s">
        <v>565</v>
      </c>
      <c r="B569" t="str">
        <f>IFERROR(INDEX('[1]Pokemon Stats'!$D$2:$D$781,MATCH($A569,'[1]Pokemon Stats'!$B$2:$B$781,0),0),"")</f>
        <v>Grass</v>
      </c>
      <c r="C569" t="str">
        <f>IFERROR(INDEX('[1]Pokemon Stats'!$E$2:$E$781,MATCH($A569,'[1]Pokemon Stats'!$B$2:$B$781,0),0),"")</f>
        <v>Poison</v>
      </c>
      <c r="D569">
        <f>ROUND(('Base Stats'!D569+15)*'CP Multiplier'!$B$102,2)</f>
        <v>143.69999999999999</v>
      </c>
      <c r="E569">
        <f>ROUND(('Base Stats'!E569+15)*'CP Multiplier'!$B$102,2)</f>
        <v>130.18</v>
      </c>
      <c r="F569">
        <f>ROUND(('Base Stats'!F569+15)*'CP Multiplier'!$B$102,0)</f>
        <v>223</v>
      </c>
      <c r="G569">
        <f>_xlfn.FLOOR.MATH(($D569+15)*SQRT($E569+15)*SQRT($F569+15)*('CP Multiplier'!$B$102)^2/10)</f>
        <v>2107</v>
      </c>
    </row>
    <row r="570" spans="1:7" x14ac:dyDescent="0.25">
      <c r="A570" t="s">
        <v>566</v>
      </c>
      <c r="B570" t="str">
        <f>IFERROR(INDEX('[1]Pokemon Stats'!$D$2:$D$781,MATCH($A570,'[1]Pokemon Stats'!$B$2:$B$781,0),0),"")</f>
        <v>Water</v>
      </c>
      <c r="C570" t="str">
        <f>IFERROR(INDEX('[1]Pokemon Stats'!$E$2:$E$781,MATCH($A570,'[1]Pokemon Stats'!$B$2:$B$781,0),0),"")</f>
        <v>Ghost</v>
      </c>
      <c r="D570">
        <f>ROUND(('Base Stats'!D570+15)*'CP Multiplier'!$B$102,2)</f>
        <v>109.89</v>
      </c>
      <c r="E570">
        <f>ROUND(('Base Stats'!E570+15)*'CP Multiplier'!$B$102,2)</f>
        <v>125.95</v>
      </c>
      <c r="F570">
        <f>ROUND(('Base Stats'!F570+15)*'CP Multiplier'!$B$102,0)</f>
        <v>136</v>
      </c>
      <c r="G570">
        <f>_xlfn.FLOOR.MATH(($D570+15)*SQRT($E570+15)*SQRT($F570+15)*('CP Multiplier'!$B$102)^2/10)</f>
        <v>1301</v>
      </c>
    </row>
    <row r="571" spans="1:7" x14ac:dyDescent="0.25">
      <c r="A571" t="s">
        <v>567</v>
      </c>
      <c r="B571" t="str">
        <f>IFERROR(INDEX('[1]Pokemon Stats'!$D$2:$D$781,MATCH($A571,'[1]Pokemon Stats'!$B$2:$B$781,0),0),"")</f>
        <v>Water</v>
      </c>
      <c r="C571" t="str">
        <f>IFERROR(INDEX('[1]Pokemon Stats'!$E$2:$E$781,MATCH($A571,'[1]Pokemon Stats'!$B$2:$B$781,0),0),"")</f>
        <v>Ghost</v>
      </c>
      <c r="D571">
        <f>ROUND(('Base Stats'!D571+15)*'CP Multiplier'!$B$102,2)</f>
        <v>147.08000000000001</v>
      </c>
      <c r="E571">
        <f>ROUND(('Base Stats'!E571+15)*'CP Multiplier'!$B$102,2)</f>
        <v>163.13999999999999</v>
      </c>
      <c r="F571">
        <f>ROUND(('Base Stats'!F571+15)*'CP Multiplier'!$B$102,0)</f>
        <v>203</v>
      </c>
      <c r="G571">
        <f>_xlfn.FLOOR.MATH(($D571+15)*SQRT($E571+15)*SQRT($F571+15)*('CP Multiplier'!$B$102)^2/10)</f>
        <v>2282</v>
      </c>
    </row>
    <row r="572" spans="1:7" x14ac:dyDescent="0.25">
      <c r="A572" t="s">
        <v>568</v>
      </c>
      <c r="B572" t="str">
        <f>IFERROR(INDEX('[1]Pokemon Stats'!$D$2:$D$781,MATCH($A572,'[1]Pokemon Stats'!$B$2:$B$781,0),0),"")</f>
        <v>Water</v>
      </c>
      <c r="C572" t="str">
        <f>IFERROR(INDEX('[1]Pokemon Stats'!$E$2:$E$781,MATCH($A572,'[1]Pokemon Stats'!$B$2:$B$781,0),0),"")</f>
        <v>Ghost</v>
      </c>
      <c r="D572">
        <f>ROUND(('Base Stats'!D572+15)*'CP Multiplier'!$B$102,2)</f>
        <v>129.33000000000001</v>
      </c>
      <c r="E572">
        <f>ROUND(('Base Stats'!E572+15)*'CP Multiplier'!$B$102,2)</f>
        <v>123.41</v>
      </c>
      <c r="F572">
        <f>ROUND(('Base Stats'!F572+15)*'CP Multiplier'!$B$102,0)</f>
        <v>298</v>
      </c>
      <c r="G572">
        <f>_xlfn.FLOOR.MATH(($D572+15)*SQRT($E572+15)*SQRT($F572+15)*('CP Multiplier'!$B$102)^2/10)</f>
        <v>2146</v>
      </c>
    </row>
    <row r="573" spans="1:7" x14ac:dyDescent="0.25">
      <c r="A573" t="s">
        <v>569</v>
      </c>
      <c r="B573" t="str">
        <f>IFERROR(INDEX('[1]Pokemon Stats'!$D$2:$D$781,MATCH($A573,'[1]Pokemon Stats'!$B$2:$B$781,0),0),"")</f>
        <v>Bug</v>
      </c>
      <c r="C573" t="str">
        <f>IFERROR(INDEX('[1]Pokemon Stats'!$E$2:$E$781,MATCH($A573,'[1]Pokemon Stats'!$B$2:$B$781,0),0),"")</f>
        <v>Electric</v>
      </c>
      <c r="D573">
        <f>ROUND(('Base Stats'!D573+15)*'CP Multiplier'!$B$102,2)</f>
        <v>105.66</v>
      </c>
      <c r="E573">
        <f>ROUND(('Base Stats'!E573+15)*'CP Multiplier'!$B$102,2)</f>
        <v>95.52</v>
      </c>
      <c r="F573">
        <f>ROUND(('Base Stats'!F573+15)*'CP Multiplier'!$B$102,0)</f>
        <v>128</v>
      </c>
      <c r="G573">
        <f>_xlfn.FLOOR.MATH(($D573+15)*SQRT($E573+15)*SQRT($F573+15)*('CP Multiplier'!$B$102)^2/10)</f>
        <v>1083</v>
      </c>
    </row>
    <row r="574" spans="1:7" x14ac:dyDescent="0.25">
      <c r="A574" t="s">
        <v>570</v>
      </c>
      <c r="B574" t="str">
        <f>IFERROR(INDEX('[1]Pokemon Stats'!$D$2:$D$781,MATCH($A574,'[1]Pokemon Stats'!$B$2:$B$781,0),0),"")</f>
        <v>Bug</v>
      </c>
      <c r="C574" t="str">
        <f>IFERROR(INDEX('[1]Pokemon Stats'!$E$2:$E$781,MATCH($A574,'[1]Pokemon Stats'!$B$2:$B$781,0),0),"")</f>
        <v>Electric</v>
      </c>
      <c r="D574">
        <f>ROUND(('Base Stats'!D574+15)*'CP Multiplier'!$B$102,2)</f>
        <v>182.58</v>
      </c>
      <c r="E574">
        <f>ROUND(('Base Stats'!E574+15)*'CP Multiplier'!$B$102,2)</f>
        <v>120.88</v>
      </c>
      <c r="F574">
        <f>ROUND(('Base Stats'!F574+15)*'CP Multiplier'!$B$102,0)</f>
        <v>158</v>
      </c>
      <c r="G574">
        <f>_xlfn.FLOOR.MATH(($D574+15)*SQRT($E574+15)*SQRT($F574+15)*('CP Multiplier'!$B$102)^2/10)</f>
        <v>2164</v>
      </c>
    </row>
    <row r="575" spans="1:7" x14ac:dyDescent="0.25">
      <c r="A575" t="s">
        <v>571</v>
      </c>
      <c r="B575" t="str">
        <f>IFERROR(INDEX('[1]Pokemon Stats'!$D$2:$D$781,MATCH($A575,'[1]Pokemon Stats'!$B$2:$B$781,0),0),"")</f>
        <v>Grass</v>
      </c>
      <c r="C575" t="str">
        <f>IFERROR(INDEX('[1]Pokemon Stats'!$E$2:$E$781,MATCH($A575,'[1]Pokemon Stats'!$B$2:$B$781,0),0),"")</f>
        <v>Steel</v>
      </c>
      <c r="D575">
        <f>ROUND(('Base Stats'!D575+15)*'CP Multiplier'!$B$102,2)</f>
        <v>81.99</v>
      </c>
      <c r="E575">
        <f>ROUND(('Base Stats'!E575+15)*'CP Multiplier'!$B$102,2)</f>
        <v>143.69999999999999</v>
      </c>
      <c r="F575">
        <f>ROUND(('Base Stats'!F575+15)*'CP Multiplier'!$B$102,0)</f>
        <v>120</v>
      </c>
      <c r="G575">
        <f>_xlfn.FLOOR.MATH(($D575+15)*SQRT($E575+15)*SQRT($F575+15)*('CP Multiplier'!$B$102)^2/10)</f>
        <v>1014</v>
      </c>
    </row>
    <row r="576" spans="1:7" x14ac:dyDescent="0.25">
      <c r="A576" t="s">
        <v>572</v>
      </c>
      <c r="B576" t="str">
        <f>IFERROR(INDEX('[1]Pokemon Stats'!$D$2:$D$781,MATCH($A576,'[1]Pokemon Stats'!$B$2:$B$781,0),0),"")</f>
        <v>Grass</v>
      </c>
      <c r="C576" t="str">
        <f>IFERROR(INDEX('[1]Pokemon Stats'!$E$2:$E$781,MATCH($A576,'[1]Pokemon Stats'!$B$2:$B$781,0),0),"")</f>
        <v>Steel</v>
      </c>
      <c r="D576">
        <f>ROUND(('Base Stats'!D576+15)*'CP Multiplier'!$B$102,2)</f>
        <v>146.24</v>
      </c>
      <c r="E576">
        <f>ROUND(('Base Stats'!E576+15)*'CP Multiplier'!$B$102,2)</f>
        <v>201.18</v>
      </c>
      <c r="F576">
        <f>ROUND(('Base Stats'!F576+15)*'CP Multiplier'!$B$102,0)</f>
        <v>164</v>
      </c>
      <c r="G576">
        <f>_xlfn.FLOOR.MATH(($D576+15)*SQRT($E576+15)*SQRT($F576+15)*('CP Multiplier'!$B$102)^2/10)</f>
        <v>2266</v>
      </c>
    </row>
    <row r="577" spans="1:7" x14ac:dyDescent="0.25">
      <c r="A577" t="s">
        <v>573</v>
      </c>
      <c r="B577" t="str">
        <f>IFERROR(INDEX('[1]Pokemon Stats'!$D$2:$D$781,MATCH($A577,'[1]Pokemon Stats'!$B$2:$B$781,0),0),"")</f>
        <v>Steel</v>
      </c>
      <c r="C577" t="str">
        <f>IFERROR(INDEX('[1]Pokemon Stats'!$E$2:$E$781,MATCH($A577,'[1]Pokemon Stats'!$B$2:$B$781,0),0),"")</f>
        <v>Steel</v>
      </c>
      <c r="D577">
        <f>ROUND(('Base Stats'!D577+15)*'CP Multiplier'!$B$102,2)</f>
        <v>95.52</v>
      </c>
      <c r="E577">
        <f>ROUND(('Base Stats'!E577+15)*'CP Multiplier'!$B$102,2)</f>
        <v>114.96</v>
      </c>
      <c r="F577">
        <f>ROUND(('Base Stats'!F577+15)*'CP Multiplier'!$B$102,0)</f>
        <v>114</v>
      </c>
      <c r="G577">
        <f>_xlfn.FLOOR.MATH(($D577+15)*SQRT($E577+15)*SQRT($F577+15)*('CP Multiplier'!$B$102)^2/10)</f>
        <v>1022</v>
      </c>
    </row>
    <row r="578" spans="1:7" x14ac:dyDescent="0.25">
      <c r="A578" t="s">
        <v>574</v>
      </c>
      <c r="B578" t="str">
        <f>IFERROR(INDEX('[1]Pokemon Stats'!$D$2:$D$781,MATCH($A578,'[1]Pokemon Stats'!$B$2:$B$781,0),0),"")</f>
        <v>Steel</v>
      </c>
      <c r="C578" t="str">
        <f>IFERROR(INDEX('[1]Pokemon Stats'!$E$2:$E$781,MATCH($A578,'[1]Pokemon Stats'!$B$2:$B$781,0),0),"")</f>
        <v>Steel</v>
      </c>
      <c r="D578">
        <f>ROUND(('Base Stats'!D578+15)*'CP Multiplier'!$B$102,2)</f>
        <v>139.47</v>
      </c>
      <c r="E578">
        <f>ROUND(('Base Stats'!E578+15)*'CP Multiplier'!$B$102,2)</f>
        <v>159.76</v>
      </c>
      <c r="F578">
        <f>ROUND(('Base Stats'!F578+15)*'CP Multiplier'!$B$102,0)</f>
        <v>144</v>
      </c>
      <c r="G578">
        <f>_xlfn.FLOOR.MATH(($D578+15)*SQRT($E578+15)*SQRT($F578+15)*('CP Multiplier'!$B$102)^2/10)</f>
        <v>1839</v>
      </c>
    </row>
    <row r="579" spans="1:7" x14ac:dyDescent="0.25">
      <c r="A579" t="s">
        <v>575</v>
      </c>
      <c r="B579" t="str">
        <f>IFERROR(INDEX('[1]Pokemon Stats'!$D$2:$D$781,MATCH($A579,'[1]Pokemon Stats'!$B$2:$B$781,0),0),"")</f>
        <v>Steel</v>
      </c>
      <c r="C579" t="str">
        <f>IFERROR(INDEX('[1]Pokemon Stats'!$E$2:$E$781,MATCH($A579,'[1]Pokemon Stats'!$B$2:$B$781,0),0),"")</f>
        <v>Steel</v>
      </c>
      <c r="D579">
        <f>ROUND(('Base Stats'!D579+15)*'CP Multiplier'!$B$102,2)</f>
        <v>180.89</v>
      </c>
      <c r="E579">
        <f>ROUND(('Base Stats'!E579+15)*'CP Multiplier'!$B$102,2)</f>
        <v>193.57</v>
      </c>
      <c r="F579">
        <f>ROUND(('Base Stats'!F579+15)*'CP Multiplier'!$B$102,0)</f>
        <v>144</v>
      </c>
      <c r="G579">
        <f>_xlfn.FLOOR.MATH(($D579+15)*SQRT($E579+15)*SQRT($F579+15)*('CP Multiplier'!$B$102)^2/10)</f>
        <v>2548</v>
      </c>
    </row>
    <row r="580" spans="1:7" x14ac:dyDescent="0.25">
      <c r="A580" t="s">
        <v>576</v>
      </c>
      <c r="B580" t="str">
        <f>IFERROR(INDEX('[1]Pokemon Stats'!$D$2:$D$781,MATCH($A580,'[1]Pokemon Stats'!$B$2:$B$781,0),0),"")</f>
        <v>Electric</v>
      </c>
      <c r="C580" t="str">
        <f>IFERROR(INDEX('[1]Pokemon Stats'!$E$2:$E$781,MATCH($A580,'[1]Pokemon Stats'!$B$2:$B$781,0),0),"")</f>
        <v>Steel</v>
      </c>
      <c r="D580">
        <f>ROUND(('Base Stats'!D580+15)*'CP Multiplier'!$B$102,2)</f>
        <v>101.44</v>
      </c>
      <c r="E580">
        <f>ROUND(('Base Stats'!E580+15)*'CP Multiplier'!$B$102,2)</f>
        <v>78.61</v>
      </c>
      <c r="F580">
        <f>ROUND(('Base Stats'!F580+15)*'CP Multiplier'!$B$102,0)</f>
        <v>107</v>
      </c>
      <c r="G580">
        <f>_xlfn.FLOOR.MATH(($D580+15)*SQRT($E580+15)*SQRT($F580+15)*('CP Multiplier'!$B$102)^2/10)</f>
        <v>889</v>
      </c>
    </row>
    <row r="581" spans="1:7" x14ac:dyDescent="0.25">
      <c r="A581" t="s">
        <v>577</v>
      </c>
      <c r="B581" t="str">
        <f>IFERROR(INDEX('[1]Pokemon Stats'!$D$2:$D$781,MATCH($A581,'[1]Pokemon Stats'!$B$2:$B$781,0),0),"")</f>
        <v>Electric</v>
      </c>
      <c r="C581" t="str">
        <f>IFERROR(INDEX('[1]Pokemon Stats'!$E$2:$E$781,MATCH($A581,'[1]Pokemon Stats'!$B$2:$B$781,0),0),"")</f>
        <v>Steel</v>
      </c>
      <c r="D581">
        <f>ROUND(('Base Stats'!D581+15)*'CP Multiplier'!$B$102,2)</f>
        <v>144.55000000000001</v>
      </c>
      <c r="E581">
        <f>ROUND(('Base Stats'!E581+15)*'CP Multiplier'!$B$102,2)</f>
        <v>122.57</v>
      </c>
      <c r="F581">
        <f>ROUND(('Base Stats'!F581+15)*'CP Multiplier'!$B$102,0)</f>
        <v>150</v>
      </c>
      <c r="G581">
        <f>_xlfn.FLOOR.MATH(($D581+15)*SQRT($E581+15)*SQRT($F581+15)*('CP Multiplier'!$B$102)^2/10)</f>
        <v>1717</v>
      </c>
    </row>
    <row r="582" spans="1:7" x14ac:dyDescent="0.25">
      <c r="A582" t="s">
        <v>578</v>
      </c>
      <c r="B582" t="str">
        <f>IFERROR(INDEX('[1]Pokemon Stats'!$D$2:$D$781,MATCH($A582,'[1]Pokemon Stats'!$B$2:$B$781,0),0),"")</f>
        <v>Electric</v>
      </c>
      <c r="C582" t="str">
        <f>IFERROR(INDEX('[1]Pokemon Stats'!$E$2:$E$781,MATCH($A582,'[1]Pokemon Stats'!$B$2:$B$781,0),0),"")</f>
        <v>Steel</v>
      </c>
      <c r="D582">
        <f>ROUND(('Base Stats'!D582+15)*'CP Multiplier'!$B$102,2)</f>
        <v>196.11</v>
      </c>
      <c r="E582">
        <f>ROUND(('Base Stats'!E582+15)*'CP Multiplier'!$B$102,2)</f>
        <v>141.16999999999999</v>
      </c>
      <c r="F582">
        <f>ROUND(('Base Stats'!F582+15)*'CP Multiplier'!$B$102,0)</f>
        <v>180</v>
      </c>
      <c r="G582">
        <f>_xlfn.FLOOR.MATH(($D582+15)*SQRT($E582+15)*SQRT($F582+15)*('CP Multiplier'!$B$102)^2/10)</f>
        <v>2632</v>
      </c>
    </row>
    <row r="583" spans="1:7" x14ac:dyDescent="0.25">
      <c r="A583" t="s">
        <v>579</v>
      </c>
      <c r="B583" t="str">
        <f>IFERROR(INDEX('[1]Pokemon Stats'!$D$2:$D$781,MATCH($A583,'[1]Pokemon Stats'!$B$2:$B$781,0),0),"")</f>
        <v>Psychic</v>
      </c>
      <c r="C583" t="str">
        <f>IFERROR(INDEX('[1]Pokemon Stats'!$E$2:$E$781,MATCH($A583,'[1]Pokemon Stats'!$B$2:$B$781,0),0),"")</f>
        <v>Steel</v>
      </c>
      <c r="D583">
        <f>ROUND(('Base Stats'!D583+15)*'CP Multiplier'!$B$102,2)</f>
        <v>137.78</v>
      </c>
      <c r="E583">
        <f>ROUND(('Base Stats'!E583+15)*'CP Multiplier'!$B$102,2)</f>
        <v>97.21</v>
      </c>
      <c r="F583">
        <f>ROUND(('Base Stats'!F583+15)*'CP Multiplier'!$B$102,0)</f>
        <v>136</v>
      </c>
      <c r="G583">
        <f>_xlfn.FLOOR.MATH(($D583+15)*SQRT($E583+15)*SQRT($F583+15)*('CP Multiplier'!$B$102)^2/10)</f>
        <v>1420</v>
      </c>
    </row>
    <row r="584" spans="1:7" x14ac:dyDescent="0.25">
      <c r="A584" t="s">
        <v>580</v>
      </c>
      <c r="B584" t="str">
        <f>IFERROR(INDEX('[1]Pokemon Stats'!$D$2:$D$781,MATCH($A584,'[1]Pokemon Stats'!$B$2:$B$781,0),0),"")</f>
        <v>Psychic</v>
      </c>
      <c r="C584" t="str">
        <f>IFERROR(INDEX('[1]Pokemon Stats'!$E$2:$E$781,MATCH($A584,'[1]Pokemon Stats'!$B$2:$B$781,0),0),"")</f>
        <v>Steel</v>
      </c>
      <c r="D584">
        <f>ROUND(('Base Stats'!D584+15)*'CP Multiplier'!$B$102,2)</f>
        <v>199.49</v>
      </c>
      <c r="E584">
        <f>ROUND(('Base Stats'!E584+15)*'CP Multiplier'!$B$102,2)</f>
        <v>150.46</v>
      </c>
      <c r="F584">
        <f>ROUND(('Base Stats'!F584+15)*'CP Multiplier'!$B$102,0)</f>
        <v>166</v>
      </c>
      <c r="G584">
        <f>_xlfn.FLOOR.MATH(($D584+15)*SQRT($E584+15)*SQRT($F584+15)*('CP Multiplier'!$B$102)^2/10)</f>
        <v>2652</v>
      </c>
    </row>
    <row r="585" spans="1:7" x14ac:dyDescent="0.25">
      <c r="A585" t="s">
        <v>581</v>
      </c>
      <c r="B585" t="str">
        <f>IFERROR(INDEX('[1]Pokemon Stats'!$D$2:$D$781,MATCH($A585,'[1]Pokemon Stats'!$B$2:$B$781,0),0),"")</f>
        <v>Ghost</v>
      </c>
      <c r="C585" t="str">
        <f>IFERROR(INDEX('[1]Pokemon Stats'!$E$2:$E$781,MATCH($A585,'[1]Pokemon Stats'!$B$2:$B$781,0),0),"")</f>
        <v>Fire</v>
      </c>
      <c r="D585">
        <f>ROUND(('Base Stats'!D585+15)*'CP Multiplier'!$B$102,2)</f>
        <v>103.97</v>
      </c>
      <c r="E585">
        <f>ROUND(('Base Stats'!E585+15)*'CP Multiplier'!$B$102,2)</f>
        <v>95.52</v>
      </c>
      <c r="F585">
        <f>ROUND(('Base Stats'!F585+15)*'CP Multiplier'!$B$102,0)</f>
        <v>128</v>
      </c>
      <c r="G585">
        <f>_xlfn.FLOOR.MATH(($D585+15)*SQRT($E585+15)*SQRT($F585+15)*('CP Multiplier'!$B$102)^2/10)</f>
        <v>1068</v>
      </c>
    </row>
    <row r="586" spans="1:7" x14ac:dyDescent="0.25">
      <c r="A586" t="s">
        <v>582</v>
      </c>
      <c r="B586" t="str">
        <f>IFERROR(INDEX('[1]Pokemon Stats'!$D$2:$D$781,MATCH($A586,'[1]Pokemon Stats'!$B$2:$B$781,0),0),"")</f>
        <v>Ghost</v>
      </c>
      <c r="C586" t="str">
        <f>IFERROR(INDEX('[1]Pokemon Stats'!$E$2:$E$781,MATCH($A586,'[1]Pokemon Stats'!$B$2:$B$781,0),0),"")</f>
        <v>Fire</v>
      </c>
      <c r="D586">
        <f>ROUND(('Base Stats'!D586+15)*'CP Multiplier'!$B$102,2)</f>
        <v>155.54</v>
      </c>
      <c r="E586">
        <f>ROUND(('Base Stats'!E586+15)*'CP Multiplier'!$B$102,2)</f>
        <v>109.89</v>
      </c>
      <c r="F586">
        <f>ROUND(('Base Stats'!F586+15)*'CP Multiplier'!$B$102,0)</f>
        <v>144</v>
      </c>
      <c r="G586">
        <f>_xlfn.FLOOR.MATH(($D586+15)*SQRT($E586+15)*SQRT($F586+15)*('CP Multiplier'!$B$102)^2/10)</f>
        <v>1717</v>
      </c>
    </row>
    <row r="587" spans="1:7" x14ac:dyDescent="0.25">
      <c r="A587" t="s">
        <v>583</v>
      </c>
      <c r="B587" t="str">
        <f>IFERROR(INDEX('[1]Pokemon Stats'!$D$2:$D$781,MATCH($A587,'[1]Pokemon Stats'!$B$2:$B$781,0),0),"")</f>
        <v>Ghost</v>
      </c>
      <c r="C587" t="str">
        <f>IFERROR(INDEX('[1]Pokemon Stats'!$E$2:$E$781,MATCH($A587,'[1]Pokemon Stats'!$B$2:$B$781,0),0),"")</f>
        <v>Fire</v>
      </c>
      <c r="D587">
        <f>ROUND(('Base Stats'!D587+15)*'CP Multiplier'!$B$102,2)</f>
        <v>241.76</v>
      </c>
      <c r="E587">
        <f>ROUND(('Base Stats'!E587+15)*'CP Multiplier'!$B$102,2)</f>
        <v>166.52</v>
      </c>
      <c r="F587">
        <f>ROUND(('Base Stats'!F587+15)*'CP Multiplier'!$B$102,0)</f>
        <v>144</v>
      </c>
      <c r="G587">
        <f>_xlfn.FLOOR.MATH(($D587+15)*SQRT($E587+15)*SQRT($F587+15)*('CP Multiplier'!$B$102)^2/10)</f>
        <v>3116</v>
      </c>
    </row>
    <row r="588" spans="1:7" x14ac:dyDescent="0.25">
      <c r="A588" t="s">
        <v>584</v>
      </c>
      <c r="B588" t="str">
        <f>IFERROR(INDEX('[1]Pokemon Stats'!$D$2:$D$781,MATCH($A588,'[1]Pokemon Stats'!$B$2:$B$781,0),0),"")</f>
        <v>Dragon</v>
      </c>
      <c r="C588" t="str">
        <f>IFERROR(INDEX('[1]Pokemon Stats'!$E$2:$E$781,MATCH($A588,'[1]Pokemon Stats'!$B$2:$B$781,0),0),"")</f>
        <v>Fire</v>
      </c>
      <c r="D588">
        <f>ROUND(('Base Stats'!D588+15)*'CP Multiplier'!$B$102,2)</f>
        <v>142.86000000000001</v>
      </c>
      <c r="E588">
        <f>ROUND(('Base Stats'!E588+15)*'CP Multiplier'!$B$102,2)</f>
        <v>98.05</v>
      </c>
      <c r="F588">
        <f>ROUND(('Base Stats'!F588+15)*'CP Multiplier'!$B$102,0)</f>
        <v>123</v>
      </c>
      <c r="G588">
        <f>_xlfn.FLOOR.MATH(($D588+15)*SQRT($E588+15)*SQRT($F588+15)*('CP Multiplier'!$B$102)^2/10)</f>
        <v>1408</v>
      </c>
    </row>
    <row r="589" spans="1:7" x14ac:dyDescent="0.25">
      <c r="A589" t="s">
        <v>585</v>
      </c>
      <c r="B589" t="str">
        <f>IFERROR(INDEX('[1]Pokemon Stats'!$D$2:$D$781,MATCH($A589,'[1]Pokemon Stats'!$B$2:$B$781,0),0),"")</f>
        <v>Dragon</v>
      </c>
      <c r="C589" t="str">
        <f>IFERROR(INDEX('[1]Pokemon Stats'!$E$2:$E$781,MATCH($A589,'[1]Pokemon Stats'!$B$2:$B$781,0),0),"")</f>
        <v>Fire</v>
      </c>
      <c r="D589">
        <f>ROUND(('Base Stats'!D589+15)*'CP Multiplier'!$B$102,2)</f>
        <v>191.88</v>
      </c>
      <c r="E589">
        <f>ROUND(('Base Stats'!E589+15)*'CP Multiplier'!$B$102,2)</f>
        <v>116.65</v>
      </c>
      <c r="F589">
        <f>ROUND(('Base Stats'!F589+15)*'CP Multiplier'!$B$102,0)</f>
        <v>152</v>
      </c>
      <c r="G589">
        <f>_xlfn.FLOOR.MATH(($D589+15)*SQRT($E589+15)*SQRT($F589+15)*('CP Multiplier'!$B$102)^2/10)</f>
        <v>2191</v>
      </c>
    </row>
    <row r="590" spans="1:7" x14ac:dyDescent="0.25">
      <c r="A590" t="s">
        <v>586</v>
      </c>
      <c r="B590" t="str">
        <f>IFERROR(INDEX('[1]Pokemon Stats'!$D$2:$D$781,MATCH($A590,'[1]Pokemon Stats'!$B$2:$B$781,0),0),"")</f>
        <v>Dragon</v>
      </c>
      <c r="C590" t="str">
        <f>IFERROR(INDEX('[1]Pokemon Stats'!$E$2:$E$781,MATCH($A590,'[1]Pokemon Stats'!$B$2:$B$781,0),0),"")</f>
        <v>Fire</v>
      </c>
      <c r="D590">
        <f>ROUND(('Base Stats'!D590+15)*'CP Multiplier'!$B$102,2)</f>
        <v>252.74</v>
      </c>
      <c r="E590">
        <f>ROUND(('Base Stats'!E590+15)*'CP Multiplier'!$B$102,2)</f>
        <v>158.07</v>
      </c>
      <c r="F590">
        <f>ROUND(('Base Stats'!F590+15)*'CP Multiplier'!$B$102,0)</f>
        <v>167</v>
      </c>
      <c r="G590">
        <f>_xlfn.FLOOR.MATH(($D590+15)*SQRT($E590+15)*SQRT($F590+15)*('CP Multiplier'!$B$102)^2/10)</f>
        <v>3395</v>
      </c>
    </row>
    <row r="591" spans="1:7" x14ac:dyDescent="0.25">
      <c r="A591" t="s">
        <v>587</v>
      </c>
      <c r="B591" t="str">
        <f>IFERROR(INDEX('[1]Pokemon Stats'!$D$2:$D$781,MATCH($A591,'[1]Pokemon Stats'!$B$2:$B$781,0),0),"")</f>
        <v>Ice</v>
      </c>
      <c r="C591" t="str">
        <f>IFERROR(INDEX('[1]Pokemon Stats'!$E$2:$E$781,MATCH($A591,'[1]Pokemon Stats'!$B$2:$B$781,0),0),"")</f>
        <v>Fire</v>
      </c>
      <c r="D591">
        <f>ROUND(('Base Stats'!D591+15)*'CP Multiplier'!$B$102,2)</f>
        <v>120.88</v>
      </c>
      <c r="E591">
        <f>ROUND(('Base Stats'!E591+15)*'CP Multiplier'!$B$102,2)</f>
        <v>75.23</v>
      </c>
      <c r="F591">
        <f>ROUND(('Base Stats'!F591+15)*'CP Multiplier'!$B$102,0)</f>
        <v>136</v>
      </c>
      <c r="G591">
        <f>_xlfn.FLOOR.MATH(($D591+15)*SQRT($E591+15)*SQRT($F591+15)*('CP Multiplier'!$B$102)^2/10)</f>
        <v>1133</v>
      </c>
    </row>
    <row r="592" spans="1:7" x14ac:dyDescent="0.25">
      <c r="A592" t="s">
        <v>588</v>
      </c>
      <c r="B592" t="str">
        <f>IFERROR(INDEX('[1]Pokemon Stats'!$D$2:$D$781,MATCH($A592,'[1]Pokemon Stats'!$B$2:$B$781,0),0),"")</f>
        <v>Ice</v>
      </c>
      <c r="C592" t="str">
        <f>IFERROR(INDEX('[1]Pokemon Stats'!$E$2:$E$781,MATCH($A592,'[1]Pokemon Stats'!$B$2:$B$781,0),0),"")</f>
        <v>Fire</v>
      </c>
      <c r="D592">
        <f>ROUND(('Base Stats'!D592+15)*'CP Multiplier'!$B$102,2)</f>
        <v>209.63</v>
      </c>
      <c r="E592">
        <f>ROUND(('Base Stats'!E592+15)*'CP Multiplier'!$B$102,2)</f>
        <v>141.16999999999999</v>
      </c>
      <c r="F592">
        <f>ROUND(('Base Stats'!F592+15)*'CP Multiplier'!$B$102,0)</f>
        <v>195</v>
      </c>
      <c r="G592">
        <f>_xlfn.FLOOR.MATH(($D592+15)*SQRT($E592+15)*SQRT($F592+15)*('CP Multiplier'!$B$102)^2/10)</f>
        <v>2906</v>
      </c>
    </row>
    <row r="593" spans="1:7" x14ac:dyDescent="0.25">
      <c r="A593" t="s">
        <v>589</v>
      </c>
      <c r="B593" t="str">
        <f>IFERROR(INDEX('[1]Pokemon Stats'!$D$2:$D$781,MATCH($A593,'[1]Pokemon Stats'!$B$2:$B$781,0),0),"")</f>
        <v>Ice</v>
      </c>
      <c r="C593" t="str">
        <f>IFERROR(INDEX('[1]Pokemon Stats'!$E$2:$E$781,MATCH($A593,'[1]Pokemon Stats'!$B$2:$B$781,0),0),"")</f>
        <v>Fire</v>
      </c>
      <c r="D593">
        <f>ROUND(('Base Stats'!D593+15)*'CP Multiplier'!$B$102,2)</f>
        <v>173.29</v>
      </c>
      <c r="E593">
        <f>ROUND(('Base Stats'!E593+15)*'CP Multiplier'!$B$102,2)</f>
        <v>196.95</v>
      </c>
      <c r="F593">
        <f>ROUND(('Base Stats'!F593+15)*'CP Multiplier'!$B$102,0)</f>
        <v>173</v>
      </c>
      <c r="G593">
        <f>_xlfn.FLOOR.MATH(($D593+15)*SQRT($E593+15)*SQRT($F593+15)*('CP Multiplier'!$B$102)^2/10)</f>
        <v>2685</v>
      </c>
    </row>
    <row r="594" spans="1:7" x14ac:dyDescent="0.25">
      <c r="A594" t="s">
        <v>590</v>
      </c>
      <c r="B594" t="str">
        <f>IFERROR(INDEX('[1]Pokemon Stats'!$D$2:$D$781,MATCH($A594,'[1]Pokemon Stats'!$B$2:$B$781,0),0),"")</f>
        <v>Bug</v>
      </c>
      <c r="C594" t="str">
        <f>IFERROR(INDEX('[1]Pokemon Stats'!$E$2:$E$781,MATCH($A594,'[1]Pokemon Stats'!$B$2:$B$781,0),0),"")</f>
        <v>Fire</v>
      </c>
      <c r="D594">
        <f>ROUND(('Base Stats'!D594+15)*'CP Multiplier'!$B$102,2)</f>
        <v>73.540000000000006</v>
      </c>
      <c r="E594">
        <f>ROUND(('Base Stats'!E594+15)*'CP Multiplier'!$B$102,2)</f>
        <v>131.02000000000001</v>
      </c>
      <c r="F594">
        <f>ROUND(('Base Stats'!F594+15)*'CP Multiplier'!$B$102,0)</f>
        <v>128</v>
      </c>
      <c r="G594">
        <f>_xlfn.FLOOR.MATH(($D594+15)*SQRT($E594+15)*SQRT($F594+15)*('CP Multiplier'!$B$102)^2/10)</f>
        <v>914</v>
      </c>
    </row>
    <row r="595" spans="1:7" x14ac:dyDescent="0.25">
      <c r="A595" t="s">
        <v>591</v>
      </c>
      <c r="B595" t="str">
        <f>IFERROR(INDEX('[1]Pokemon Stats'!$D$2:$D$781,MATCH($A595,'[1]Pokemon Stats'!$B$2:$B$781,0),0),"")</f>
        <v>Bug</v>
      </c>
      <c r="C595" t="str">
        <f>IFERROR(INDEX('[1]Pokemon Stats'!$E$2:$E$781,MATCH($A595,'[1]Pokemon Stats'!$B$2:$B$781,0),0),"")</f>
        <v>Fire</v>
      </c>
      <c r="D595">
        <f>ROUND(('Base Stats'!D595+15)*'CP Multiplier'!$B$102,2)</f>
        <v>198.65</v>
      </c>
      <c r="E595">
        <f>ROUND(('Base Stats'!E595+15)*'CP Multiplier'!$B$102,2)</f>
        <v>114.12</v>
      </c>
      <c r="F595">
        <f>ROUND(('Base Stats'!F595+15)*'CP Multiplier'!$B$102,0)</f>
        <v>173</v>
      </c>
      <c r="G595">
        <f>_xlfn.FLOOR.MATH(($D595+15)*SQRT($E595+15)*SQRT($F595+15)*('CP Multiplier'!$B$102)^2/10)</f>
        <v>2378</v>
      </c>
    </row>
    <row r="596" spans="1:7" x14ac:dyDescent="0.25">
      <c r="A596" t="s">
        <v>592</v>
      </c>
      <c r="B596" t="str">
        <f>IFERROR(INDEX('[1]Pokemon Stats'!$D$2:$D$781,MATCH($A596,'[1]Pokemon Stats'!$B$2:$B$781,0),0),"")</f>
        <v>Ground</v>
      </c>
      <c r="C596" t="str">
        <f>IFERROR(INDEX('[1]Pokemon Stats'!$E$2:$E$781,MATCH($A596,'[1]Pokemon Stats'!$B$2:$B$781,0),0),"")</f>
        <v>Electric</v>
      </c>
      <c r="D596">
        <f>ROUND(('Base Stats'!D596+15)*'CP Multiplier'!$B$102,2)</f>
        <v>134.4</v>
      </c>
      <c r="E596">
        <f>ROUND(('Base Stats'!E596+15)*'CP Multiplier'!$B$102,2)</f>
        <v>157.22999999999999</v>
      </c>
      <c r="F596">
        <f>ROUND(('Base Stats'!F596+15)*'CP Multiplier'!$B$102,0)</f>
        <v>216</v>
      </c>
      <c r="G596">
        <f>_xlfn.FLOOR.MATH(($D596+15)*SQRT($E596+15)*SQRT($F596+15)*('CP Multiplier'!$B$102)^2/10)</f>
        <v>2129</v>
      </c>
    </row>
    <row r="597" spans="1:7" x14ac:dyDescent="0.25">
      <c r="A597" t="s">
        <v>593</v>
      </c>
      <c r="B597" t="str">
        <f>IFERROR(INDEX('[1]Pokemon Stats'!$D$2:$D$781,MATCH($A597,'[1]Pokemon Stats'!$B$2:$B$781,0),0),"")</f>
        <v>Fighting</v>
      </c>
      <c r="C597" t="str">
        <f>IFERROR(INDEX('[1]Pokemon Stats'!$E$2:$E$781,MATCH($A597,'[1]Pokemon Stats'!$B$2:$B$781,0),0),"")</f>
        <v>Steel</v>
      </c>
      <c r="D597">
        <f>ROUND(('Base Stats'!D597+15)*'CP Multiplier'!$B$102,2)</f>
        <v>147.93</v>
      </c>
      <c r="E597">
        <f>ROUND(('Base Stats'!E597+15)*'CP Multiplier'!$B$102,2)</f>
        <v>95.52</v>
      </c>
      <c r="F597">
        <f>ROUND(('Base Stats'!F597+15)*'CP Multiplier'!$B$102,0)</f>
        <v>121</v>
      </c>
      <c r="G597">
        <f>_xlfn.FLOOR.MATH(($D597+15)*SQRT($E597+15)*SQRT($F597+15)*('CP Multiplier'!$B$102)^2/10)</f>
        <v>1427</v>
      </c>
    </row>
    <row r="598" spans="1:7" x14ac:dyDescent="0.25">
      <c r="A598" t="s">
        <v>594</v>
      </c>
      <c r="B598" t="str">
        <f>IFERROR(INDEX('[1]Pokemon Stats'!$D$2:$D$781,MATCH($A598,'[1]Pokemon Stats'!$B$2:$B$781,0),0),"")</f>
        <v>Fighting</v>
      </c>
      <c r="C598" t="str">
        <f>IFERROR(INDEX('[1]Pokemon Stats'!$E$2:$E$781,MATCH($A598,'[1]Pokemon Stats'!$B$2:$B$781,0),0),"")</f>
        <v>Steel</v>
      </c>
      <c r="D598">
        <f>ROUND(('Base Stats'!D598+15)*'CP Multiplier'!$B$102,2)</f>
        <v>230.77</v>
      </c>
      <c r="E598">
        <f>ROUND(('Base Stats'!E598+15)*'CP Multiplier'!$B$102,2)</f>
        <v>120.03</v>
      </c>
      <c r="F598">
        <f>ROUND(('Base Stats'!F598+15)*'CP Multiplier'!$B$102,0)</f>
        <v>150</v>
      </c>
      <c r="G598">
        <f>_xlfn.FLOOR.MATH(($D598+15)*SQRT($E598+15)*SQRT($F598+15)*('CP Multiplier'!$B$102)^2/10)</f>
        <v>2621</v>
      </c>
    </row>
    <row r="599" spans="1:7" x14ac:dyDescent="0.25">
      <c r="A599" t="s">
        <v>595</v>
      </c>
      <c r="B599" t="str">
        <f>IFERROR(INDEX('[1]Pokemon Stats'!$D$2:$D$781,MATCH($A599,'[1]Pokemon Stats'!$B$2:$B$781,0),0),"")</f>
        <v>Ground</v>
      </c>
      <c r="C599" t="str">
        <f>IFERROR(INDEX('[1]Pokemon Stats'!$E$2:$E$781,MATCH($A599,'[1]Pokemon Stats'!$B$2:$B$781,0),0),"")</f>
        <v>Ghost</v>
      </c>
      <c r="D599">
        <f>ROUND(('Base Stats'!D599+15)*'CP Multiplier'!$B$102,2)</f>
        <v>120.03</v>
      </c>
      <c r="E599">
        <f>ROUND(('Base Stats'!E599+15)*'CP Multiplier'!$B$102,2)</f>
        <v>90.45</v>
      </c>
      <c r="F599">
        <f>ROUND(('Base Stats'!F599+15)*'CP Multiplier'!$B$102,0)</f>
        <v>142</v>
      </c>
      <c r="G599">
        <f>_xlfn.FLOOR.MATH(($D599+15)*SQRT($E599+15)*SQRT($F599+15)*('CP Multiplier'!$B$102)^2/10)</f>
        <v>1241</v>
      </c>
    </row>
    <row r="600" spans="1:7" x14ac:dyDescent="0.25">
      <c r="A600" t="s">
        <v>596</v>
      </c>
      <c r="B600" t="str">
        <f>IFERROR(INDEX('[1]Pokemon Stats'!$D$2:$D$781,MATCH($A600,'[1]Pokemon Stats'!$B$2:$B$781,0),0),"")</f>
        <v>Ground</v>
      </c>
      <c r="C600" t="str">
        <f>IFERROR(INDEX('[1]Pokemon Stats'!$E$2:$E$781,MATCH($A600,'[1]Pokemon Stats'!$B$2:$B$781,0),0),"")</f>
        <v>Ghost</v>
      </c>
      <c r="D600">
        <f>ROUND(('Base Stats'!D600+15)*'CP Multiplier'!$B$102,2)</f>
        <v>200.34</v>
      </c>
      <c r="E600">
        <f>ROUND(('Base Stats'!E600+15)*'CP Multiplier'!$B$102,2)</f>
        <v>142.86000000000001</v>
      </c>
      <c r="F600">
        <f>ROUND(('Base Stats'!F600+15)*'CP Multiplier'!$B$102,0)</f>
        <v>186</v>
      </c>
      <c r="G600">
        <f>_xlfn.FLOOR.MATH(($D600+15)*SQRT($E600+15)*SQRT($F600+15)*('CP Multiplier'!$B$102)^2/10)</f>
        <v>2740</v>
      </c>
    </row>
    <row r="601" spans="1:7" x14ac:dyDescent="0.25">
      <c r="A601" t="s">
        <v>597</v>
      </c>
      <c r="B601" t="str">
        <f>IFERROR(INDEX('[1]Pokemon Stats'!$D$2:$D$781,MATCH($A601,'[1]Pokemon Stats'!$B$2:$B$781,0),0),"")</f>
        <v>Dark</v>
      </c>
      <c r="C601" t="str">
        <f>IFERROR(INDEX('[1]Pokemon Stats'!$E$2:$E$781,MATCH($A601,'[1]Pokemon Stats'!$B$2:$B$781,0),0),"")</f>
        <v>Steel</v>
      </c>
      <c r="D601">
        <f>ROUND(('Base Stats'!D601+15)*'CP Multiplier'!$B$102,2)</f>
        <v>142.86000000000001</v>
      </c>
      <c r="E601">
        <f>ROUND(('Base Stats'!E601+15)*'CP Multiplier'!$B$102,2)</f>
        <v>109.04</v>
      </c>
      <c r="F601">
        <f>ROUND(('Base Stats'!F601+15)*'CP Multiplier'!$B$102,0)</f>
        <v>121</v>
      </c>
      <c r="G601">
        <f>_xlfn.FLOOR.MATH(($D601+15)*SQRT($E601+15)*SQRT($F601+15)*('CP Multiplier'!$B$102)^2/10)</f>
        <v>1465</v>
      </c>
    </row>
    <row r="602" spans="1:7" x14ac:dyDescent="0.25">
      <c r="A602" t="s">
        <v>598</v>
      </c>
      <c r="B602" t="str">
        <f>IFERROR(INDEX('[1]Pokemon Stats'!$D$2:$D$781,MATCH($A602,'[1]Pokemon Stats'!$B$2:$B$781,0),0),"")</f>
        <v>Dark</v>
      </c>
      <c r="C602" t="str">
        <f>IFERROR(INDEX('[1]Pokemon Stats'!$E$2:$E$781,MATCH($A602,'[1]Pokemon Stats'!$B$2:$B$781,0),0),"")</f>
        <v>Steel</v>
      </c>
      <c r="D602">
        <f>ROUND(('Base Stats'!D602+15)*'CP Multiplier'!$B$102,2)</f>
        <v>208.79</v>
      </c>
      <c r="E602">
        <f>ROUND(('Base Stats'!E602+15)*'CP Multiplier'!$B$102,2)</f>
        <v>161.44999999999999</v>
      </c>
      <c r="F602">
        <f>ROUND(('Base Stats'!F602+15)*'CP Multiplier'!$B$102,0)</f>
        <v>150</v>
      </c>
      <c r="G602">
        <f>_xlfn.FLOOR.MATH(($D602+15)*SQRT($E602+15)*SQRT($F602+15)*('CP Multiplier'!$B$102)^2/10)</f>
        <v>2728</v>
      </c>
    </row>
    <row r="603" spans="1:7" x14ac:dyDescent="0.25">
      <c r="A603" t="s">
        <v>599</v>
      </c>
      <c r="B603" t="str">
        <f>IFERROR(INDEX('[1]Pokemon Stats'!$D$2:$D$781,MATCH($A603,'[1]Pokemon Stats'!$B$2:$B$781,0),0),"")</f>
        <v>Normal</v>
      </c>
      <c r="C603" t="str">
        <f>IFERROR(INDEX('[1]Pokemon Stats'!$E$2:$E$781,MATCH($A603,'[1]Pokemon Stats'!$B$2:$B$781,0),0),"")</f>
        <v>Steel</v>
      </c>
      <c r="D603">
        <f>ROUND(('Base Stats'!D603+15)*'CP Multiplier'!$B$102,2)</f>
        <v>177.51</v>
      </c>
      <c r="E603">
        <f>ROUND(('Base Stats'!E603+15)*'CP Multiplier'!$B$102,2)</f>
        <v>166.52</v>
      </c>
      <c r="F603">
        <f>ROUND(('Base Stats'!F603+15)*'CP Multiplier'!$B$102,0)</f>
        <v>195</v>
      </c>
      <c r="G603">
        <f>_xlfn.FLOOR.MATH(($D603+15)*SQRT($E603+15)*SQRT($F603+15)*('CP Multiplier'!$B$102)^2/10)</f>
        <v>2685</v>
      </c>
    </row>
    <row r="604" spans="1:7" x14ac:dyDescent="0.25">
      <c r="A604" t="s">
        <v>600</v>
      </c>
      <c r="B604" t="str">
        <f>IFERROR(INDEX('[1]Pokemon Stats'!$D$2:$D$781,MATCH($A604,'[1]Pokemon Stats'!$B$2:$B$781,0),0),"")</f>
        <v>Normal</v>
      </c>
      <c r="C604" t="str">
        <f>IFERROR(INDEX('[1]Pokemon Stats'!$E$2:$E$781,MATCH($A604,'[1]Pokemon Stats'!$B$2:$B$781,0),0),"")</f>
        <v>Flying</v>
      </c>
      <c r="D604">
        <f>ROUND(('Base Stats'!D604+15)*'CP Multiplier'!$B$102,2)</f>
        <v>139.47</v>
      </c>
      <c r="E604">
        <f>ROUND(('Base Stats'!E604+15)*'CP Multiplier'!$B$102,2)</f>
        <v>94.67</v>
      </c>
      <c r="F604">
        <f>ROUND(('Base Stats'!F604+15)*'CP Multiplier'!$B$102,0)</f>
        <v>158</v>
      </c>
      <c r="G604">
        <f>_xlfn.FLOOR.MATH(($D604+15)*SQRT($E604+15)*SQRT($F604+15)*('CP Multiplier'!$B$102)^2/10)</f>
        <v>1520</v>
      </c>
    </row>
    <row r="605" spans="1:7" x14ac:dyDescent="0.25">
      <c r="A605" t="s">
        <v>601</v>
      </c>
      <c r="B605" t="str">
        <f>IFERROR(INDEX('[1]Pokemon Stats'!$D$2:$D$781,MATCH($A605,'[1]Pokemon Stats'!$B$2:$B$781,0),0),"")</f>
        <v>Normal</v>
      </c>
      <c r="C605" t="str">
        <f>IFERROR(INDEX('[1]Pokemon Stats'!$E$2:$E$781,MATCH($A605,'[1]Pokemon Stats'!$B$2:$B$781,0),0),"")</f>
        <v>Flying</v>
      </c>
      <c r="D605">
        <f>ROUND(('Base Stats'!D605+15)*'CP Multiplier'!$B$102,2)</f>
        <v>208.79</v>
      </c>
      <c r="E605">
        <f>ROUND(('Base Stats'!E605+15)*'CP Multiplier'!$B$102,2)</f>
        <v>141.16999999999999</v>
      </c>
      <c r="F605">
        <f>ROUND(('Base Stats'!F605+15)*'CP Multiplier'!$B$102,0)</f>
        <v>203</v>
      </c>
      <c r="G605">
        <f>_xlfn.FLOOR.MATH(($D605+15)*SQRT($E605+15)*SQRT($F605+15)*('CP Multiplier'!$B$102)^2/10)</f>
        <v>2950</v>
      </c>
    </row>
    <row r="606" spans="1:7" x14ac:dyDescent="0.25">
      <c r="A606" t="s">
        <v>602</v>
      </c>
      <c r="B606" t="str">
        <f>IFERROR(INDEX('[1]Pokemon Stats'!$D$2:$D$781,MATCH($A606,'[1]Pokemon Stats'!$B$2:$B$781,0),0),"")</f>
        <v>Dark</v>
      </c>
      <c r="C606" t="str">
        <f>IFERROR(INDEX('[1]Pokemon Stats'!$E$2:$E$781,MATCH($A606,'[1]Pokemon Stats'!$B$2:$B$781,0),0),"")</f>
        <v>Flying</v>
      </c>
      <c r="D606">
        <f>ROUND(('Base Stats'!D606+15)*'CP Multiplier'!$B$102,2)</f>
        <v>101.44</v>
      </c>
      <c r="E606">
        <f>ROUND(('Base Stats'!E606+15)*'CP Multiplier'!$B$102,2)</f>
        <v>130.18</v>
      </c>
      <c r="F606">
        <f>ROUND(('Base Stats'!F606+15)*'CP Multiplier'!$B$102,0)</f>
        <v>158</v>
      </c>
      <c r="G606">
        <f>_xlfn.FLOOR.MATH(($D606+15)*SQRT($E606+15)*SQRT($F606+15)*('CP Multiplier'!$B$102)^2/10)</f>
        <v>1318</v>
      </c>
    </row>
    <row r="607" spans="1:7" x14ac:dyDescent="0.25">
      <c r="A607" t="s">
        <v>603</v>
      </c>
      <c r="B607" t="str">
        <f>IFERROR(INDEX('[1]Pokemon Stats'!$D$2:$D$781,MATCH($A607,'[1]Pokemon Stats'!$B$2:$B$781,0),0),"")</f>
        <v>Dark</v>
      </c>
      <c r="C607" t="str">
        <f>IFERROR(INDEX('[1]Pokemon Stats'!$E$2:$E$781,MATCH($A607,'[1]Pokemon Stats'!$B$2:$B$781,0),0),"")</f>
        <v>Flying</v>
      </c>
      <c r="D607">
        <f>ROUND(('Base Stats'!D607+15)*'CP Multiplier'!$B$102,2)</f>
        <v>121.72</v>
      </c>
      <c r="E607">
        <f>ROUND(('Base Stats'!E607+15)*'CP Multiplier'!$B$102,2)</f>
        <v>185.97</v>
      </c>
      <c r="F607">
        <f>ROUND(('Base Stats'!F607+15)*'CP Multiplier'!$B$102,0)</f>
        <v>217</v>
      </c>
      <c r="G607">
        <f>_xlfn.FLOOR.MATH(($D607+15)*SQRT($E607+15)*SQRT($F607+15)*('CP Multiplier'!$B$102)^2/10)</f>
        <v>2109</v>
      </c>
    </row>
    <row r="608" spans="1:7" x14ac:dyDescent="0.25">
      <c r="A608" t="s">
        <v>604</v>
      </c>
      <c r="B608" t="str">
        <f>IFERROR(INDEX('[1]Pokemon Stats'!$D$2:$D$781,MATCH($A608,'[1]Pokemon Stats'!$B$2:$B$781,0),0),"")</f>
        <v>Fire</v>
      </c>
      <c r="C608" t="str">
        <f>IFERROR(INDEX('[1]Pokemon Stats'!$E$2:$E$781,MATCH($A608,'[1]Pokemon Stats'!$B$2:$B$781,0),0),"")</f>
        <v>Flying</v>
      </c>
      <c r="D608">
        <f>ROUND(('Base Stats'!D608+15)*'CP Multiplier'!$B$102,2)</f>
        <v>185.12</v>
      </c>
      <c r="E608">
        <f>ROUND(('Base Stats'!E608+15)*'CP Multiplier'!$B$102,2)</f>
        <v>121.72</v>
      </c>
      <c r="F608">
        <f>ROUND(('Base Stats'!F608+15)*'CP Multiplier'!$B$102,0)</f>
        <v>180</v>
      </c>
      <c r="G608">
        <f>_xlfn.FLOOR.MATH(($D608+15)*SQRT($E608+15)*SQRT($F608+15)*('CP Multiplier'!$B$102)^2/10)</f>
        <v>2334</v>
      </c>
    </row>
    <row r="609" spans="1:7" x14ac:dyDescent="0.25">
      <c r="A609" t="s">
        <v>605</v>
      </c>
      <c r="B609" t="str">
        <f>IFERROR(INDEX('[1]Pokemon Stats'!$D$2:$D$781,MATCH($A609,'[1]Pokemon Stats'!$B$2:$B$781,0),0),"")</f>
        <v>Bug</v>
      </c>
      <c r="C609" t="str">
        <f>IFERROR(INDEX('[1]Pokemon Stats'!$E$2:$E$781,MATCH($A609,'[1]Pokemon Stats'!$B$2:$B$781,0),0),"")</f>
        <v>Steel</v>
      </c>
      <c r="D609">
        <f>ROUND(('Base Stats'!D609+15)*'CP Multiplier'!$B$102,2)</f>
        <v>196.11</v>
      </c>
      <c r="E609">
        <f>ROUND(('Base Stats'!E609+15)*'CP Multiplier'!$B$102,2)</f>
        <v>171.6</v>
      </c>
      <c r="F609">
        <f>ROUND(('Base Stats'!F609+15)*'CP Multiplier'!$B$102,0)</f>
        <v>140</v>
      </c>
      <c r="G609">
        <f>_xlfn.FLOOR.MATH(($D609+15)*SQRT($E609+15)*SQRT($F609+15)*('CP Multiplier'!$B$102)^2/10)</f>
        <v>2565</v>
      </c>
    </row>
    <row r="610" spans="1:7" x14ac:dyDescent="0.25">
      <c r="A610" t="s">
        <v>606</v>
      </c>
      <c r="B610" t="str">
        <f>IFERROR(INDEX('[1]Pokemon Stats'!$D$2:$D$781,MATCH($A610,'[1]Pokemon Stats'!$B$2:$B$781,0),0),"")</f>
        <v>Dark</v>
      </c>
      <c r="C610" t="str">
        <f>IFERROR(INDEX('[1]Pokemon Stats'!$E$2:$E$781,MATCH($A610,'[1]Pokemon Stats'!$B$2:$B$781,0),0),"")</f>
        <v>Dragon</v>
      </c>
      <c r="D610">
        <f>ROUND(('Base Stats'!D610+15)*'CP Multiplier'!$B$102,2)</f>
        <v>110.73</v>
      </c>
      <c r="E610">
        <f>ROUND(('Base Stats'!E610+15)*'CP Multiplier'!$B$102,2)</f>
        <v>91.29</v>
      </c>
      <c r="F610">
        <f>ROUND(('Base Stats'!F610+15)*'CP Multiplier'!$B$102,0)</f>
        <v>132</v>
      </c>
      <c r="G610">
        <f>_xlfn.FLOOR.MATH(($D610+15)*SQRT($E610+15)*SQRT($F610+15)*('CP Multiplier'!$B$102)^2/10)</f>
        <v>1122</v>
      </c>
    </row>
    <row r="611" spans="1:7" x14ac:dyDescent="0.25">
      <c r="A611" t="s">
        <v>607</v>
      </c>
      <c r="B611" t="str">
        <f>IFERROR(INDEX('[1]Pokemon Stats'!$D$2:$D$781,MATCH($A611,'[1]Pokemon Stats'!$B$2:$B$781,0),0),"")</f>
        <v>Dark</v>
      </c>
      <c r="C611" t="str">
        <f>IFERROR(INDEX('[1]Pokemon Stats'!$E$2:$E$781,MATCH($A611,'[1]Pokemon Stats'!$B$2:$B$781,0),0),"")</f>
        <v>Dragon</v>
      </c>
      <c r="D611">
        <f>ROUND(('Base Stats'!D611+15)*'CP Multiplier'!$B$102,2)</f>
        <v>147.08000000000001</v>
      </c>
      <c r="E611">
        <f>ROUND(('Base Stats'!E611+15)*'CP Multiplier'!$B$102,2)</f>
        <v>126.79</v>
      </c>
      <c r="F611">
        <f>ROUND(('Base Stats'!F611+15)*'CP Multiplier'!$B$102,0)</f>
        <v>161</v>
      </c>
      <c r="G611">
        <f>_xlfn.FLOOR.MATH(($D611+15)*SQRT($E611+15)*SQRT($F611+15)*('CP Multiplier'!$B$102)^2/10)</f>
        <v>1829</v>
      </c>
    </row>
    <row r="612" spans="1:7" x14ac:dyDescent="0.25">
      <c r="A612" t="s">
        <v>608</v>
      </c>
      <c r="B612" t="str">
        <f>IFERROR(INDEX('[1]Pokemon Stats'!$D$2:$D$781,MATCH($A612,'[1]Pokemon Stats'!$B$2:$B$781,0),0),"")</f>
        <v>Dark</v>
      </c>
      <c r="C612" t="str">
        <f>IFERROR(INDEX('[1]Pokemon Stats'!$E$2:$E$781,MATCH($A612,'[1]Pokemon Stats'!$B$2:$B$781,0),0),"")</f>
        <v>Dragon</v>
      </c>
      <c r="D612">
        <f>ROUND(('Base Stats'!D612+15)*'CP Multiplier'!$B$102,2)</f>
        <v>229.08</v>
      </c>
      <c r="E612">
        <f>ROUND(('Base Stats'!E612+15)*'CP Multiplier'!$B$102,2)</f>
        <v>171.6</v>
      </c>
      <c r="F612">
        <f>ROUND(('Base Stats'!F612+15)*'CP Multiplier'!$B$102,0)</f>
        <v>191</v>
      </c>
      <c r="G612">
        <f>_xlfn.FLOOR.MATH(($D612+15)*SQRT($E612+15)*SQRT($F612+15)*('CP Multiplier'!$B$102)^2/10)</f>
        <v>3419</v>
      </c>
    </row>
    <row r="613" spans="1:7" x14ac:dyDescent="0.25">
      <c r="A613" t="s">
        <v>609</v>
      </c>
      <c r="B613" t="str">
        <f>IFERROR(INDEX('[1]Pokemon Stats'!$D$2:$D$781,MATCH($A613,'[1]Pokemon Stats'!$B$2:$B$781,0),0),"")</f>
        <v>Steel</v>
      </c>
      <c r="C613" t="str">
        <f>IFERROR(INDEX('[1]Pokemon Stats'!$E$2:$E$781,MATCH($A613,'[1]Pokemon Stats'!$B$2:$B$781,0),0),"")</f>
        <v>Fighting</v>
      </c>
      <c r="D613">
        <f>ROUND(('Base Stats'!D613+15)*'CP Multiplier'!$B$102,2)</f>
        <v>174.98</v>
      </c>
      <c r="E613">
        <f>ROUND(('Base Stats'!E613+15)*'CP Multiplier'!$B$102,2)</f>
        <v>206.25</v>
      </c>
      <c r="F613">
        <f>ROUND(('Base Stats'!F613+15)*'CP Multiplier'!$B$102,0)</f>
        <v>189</v>
      </c>
      <c r="G613">
        <f>_xlfn.FLOOR.MATH(($D613+15)*SQRT($E613+15)*SQRT($F613+15)*('CP Multiplier'!$B$102)^2/10)</f>
        <v>2883</v>
      </c>
    </row>
    <row r="614" spans="1:7" x14ac:dyDescent="0.25">
      <c r="A614" t="s">
        <v>610</v>
      </c>
      <c r="B614" t="str">
        <f>IFERROR(INDEX('[1]Pokemon Stats'!$D$2:$D$781,MATCH($A614,'[1]Pokemon Stats'!$B$2:$B$781,0),0),"")</f>
        <v>Rock</v>
      </c>
      <c r="C614" t="str">
        <f>IFERROR(INDEX('[1]Pokemon Stats'!$E$2:$E$781,MATCH($A614,'[1]Pokemon Stats'!$B$2:$B$781,0),0),"")</f>
        <v>Fighting</v>
      </c>
      <c r="D614">
        <f>ROUND(('Base Stats'!D614+15)*'CP Multiplier'!$B$102,2)</f>
        <v>232.46</v>
      </c>
      <c r="E614">
        <f>ROUND(('Base Stats'!E614+15)*'CP Multiplier'!$B$102,2)</f>
        <v>174.98</v>
      </c>
      <c r="F614">
        <f>ROUND(('Base Stats'!F614+15)*'CP Multiplier'!$B$102,0)</f>
        <v>189</v>
      </c>
      <c r="G614">
        <f>_xlfn.FLOOR.MATH(($D614+15)*SQRT($E614+15)*SQRT($F614+15)*('CP Multiplier'!$B$102)^2/10)</f>
        <v>3480</v>
      </c>
    </row>
    <row r="615" spans="1:7" x14ac:dyDescent="0.25">
      <c r="A615" t="s">
        <v>611</v>
      </c>
      <c r="B615" t="str">
        <f>IFERROR(INDEX('[1]Pokemon Stats'!$D$2:$D$781,MATCH($A615,'[1]Pokemon Stats'!$B$2:$B$781,0),0),"")</f>
        <v>Grass</v>
      </c>
      <c r="C615" t="str">
        <f>IFERROR(INDEX('[1]Pokemon Stats'!$E$2:$E$781,MATCH($A615,'[1]Pokemon Stats'!$B$2:$B$781,0),0),"")</f>
        <v>Fighting</v>
      </c>
      <c r="D615">
        <f>ROUND(('Base Stats'!D615+15)*'CP Multiplier'!$B$102,2)</f>
        <v>174.98</v>
      </c>
      <c r="E615">
        <f>ROUND(('Base Stats'!E615+15)*'CP Multiplier'!$B$102,2)</f>
        <v>206.25</v>
      </c>
      <c r="F615">
        <f>ROUND(('Base Stats'!F615+15)*'CP Multiplier'!$B$102,0)</f>
        <v>189</v>
      </c>
      <c r="G615">
        <f>_xlfn.FLOOR.MATH(($D615+15)*SQRT($E615+15)*SQRT($F615+15)*('CP Multiplier'!$B$102)^2/10)</f>
        <v>2883</v>
      </c>
    </row>
    <row r="616" spans="1:7" x14ac:dyDescent="0.25">
      <c r="A616" t="s">
        <v>612</v>
      </c>
      <c r="B616" t="str">
        <f>IFERROR(INDEX('[1]Pokemon Stats'!$D$2:$D$781,MATCH($A616,'[1]Pokemon Stats'!$B$2:$B$781,0),0),"")</f>
        <v>Flying</v>
      </c>
      <c r="C616" t="str">
        <f>IFERROR(INDEX('[1]Pokemon Stats'!$E$2:$E$781,MATCH($A616,'[1]Pokemon Stats'!$B$2:$B$781,0),0),"")</f>
        <v>Fighting</v>
      </c>
      <c r="D616">
        <f>ROUND(('Base Stats'!D616+15)*'CP Multiplier'!$B$102,2)</f>
        <v>237.53</v>
      </c>
      <c r="E616">
        <f>ROUND(('Base Stats'!E616+15)*'CP Multiplier'!$B$102,2)</f>
        <v>151.31</v>
      </c>
      <c r="F616">
        <f>ROUND(('Base Stats'!F616+15)*'CP Multiplier'!$B$102,0)</f>
        <v>172</v>
      </c>
      <c r="G616">
        <f>_xlfn.FLOOR.MATH(($D616+15)*SQRT($E616+15)*SQRT($F616+15)*('CP Multiplier'!$B$102)^2/10)</f>
        <v>3182</v>
      </c>
    </row>
    <row r="617" spans="1:7" x14ac:dyDescent="0.25">
      <c r="A617" t="s">
        <v>613</v>
      </c>
      <c r="B617" t="str">
        <f>IFERROR(INDEX('[1]Pokemon Stats'!$D$2:$D$781,MATCH($A617,'[1]Pokemon Stats'!$B$2:$B$781,0),0),"")</f>
        <v>Electric</v>
      </c>
      <c r="C617" t="str">
        <f>IFERROR(INDEX('[1]Pokemon Stats'!$E$2:$E$781,MATCH($A617,'[1]Pokemon Stats'!$B$2:$B$781,0),0),"")</f>
        <v>Flying</v>
      </c>
      <c r="D617">
        <f>ROUND(('Base Stats'!D617+15)*'CP Multiplier'!$B$102,2)</f>
        <v>237.53</v>
      </c>
      <c r="E617">
        <f>ROUND(('Base Stats'!E617+15)*'CP Multiplier'!$B$102,2)</f>
        <v>151.31</v>
      </c>
      <c r="F617">
        <f>ROUND(('Base Stats'!F617+15)*'CP Multiplier'!$B$102,0)</f>
        <v>172</v>
      </c>
      <c r="G617">
        <f>_xlfn.FLOOR.MATH(($D617+15)*SQRT($E617+15)*SQRT($F617+15)*('CP Multiplier'!$B$102)^2/10)</f>
        <v>3182</v>
      </c>
    </row>
    <row r="618" spans="1:7" x14ac:dyDescent="0.25">
      <c r="A618" t="s">
        <v>614</v>
      </c>
      <c r="B618" t="str">
        <f>IFERROR(INDEX('[1]Pokemon Stats'!$D$2:$D$781,MATCH($A618,'[1]Pokemon Stats'!$B$2:$B$781,0),0),"")</f>
        <v>Dragon</v>
      </c>
      <c r="C618" t="str">
        <f>IFERROR(INDEX('[1]Pokemon Stats'!$E$2:$E$781,MATCH($A618,'[1]Pokemon Stats'!$B$2:$B$781,0),0),"")</f>
        <v>Fire</v>
      </c>
      <c r="D618">
        <f>ROUND(('Base Stats'!D618+15)*'CP Multiplier'!$B$102,2)</f>
        <v>245.14</v>
      </c>
      <c r="E618">
        <f>ROUND(('Base Stats'!E618+15)*'CP Multiplier'!$B$102,2)</f>
        <v>191.04</v>
      </c>
      <c r="F618">
        <f>ROUND(('Base Stats'!F618+15)*'CP Multiplier'!$B$102,0)</f>
        <v>186</v>
      </c>
      <c r="G618">
        <f>_xlfn.FLOOR.MATH(($D618+15)*SQRT($E618+15)*SQRT($F618+15)*('CP Multiplier'!$B$102)^2/10)</f>
        <v>3782</v>
      </c>
    </row>
    <row r="619" spans="1:7" x14ac:dyDescent="0.25">
      <c r="A619" t="s">
        <v>615</v>
      </c>
      <c r="B619" t="str">
        <f>IFERROR(INDEX('[1]Pokemon Stats'!$D$2:$D$781,MATCH($A619,'[1]Pokemon Stats'!$B$2:$B$781,0),0),"")</f>
        <v>Dragon</v>
      </c>
      <c r="C619" t="str">
        <f>IFERROR(INDEX('[1]Pokemon Stats'!$E$2:$E$781,MATCH($A619,'[1]Pokemon Stats'!$B$2:$B$781,0),0),"")</f>
        <v>Electric</v>
      </c>
      <c r="D619">
        <f>ROUND(('Base Stats'!D619+15)*'CP Multiplier'!$B$102,2)</f>
        <v>245.14</v>
      </c>
      <c r="E619">
        <f>ROUND(('Base Stats'!E619+15)*'CP Multiplier'!$B$102,2)</f>
        <v>191.04</v>
      </c>
      <c r="F619">
        <f>ROUND(('Base Stats'!F619+15)*'CP Multiplier'!$B$102,0)</f>
        <v>186</v>
      </c>
      <c r="G619">
        <f>_xlfn.FLOOR.MATH(($D619+15)*SQRT($E619+15)*SQRT($F619+15)*('CP Multiplier'!$B$102)^2/10)</f>
        <v>3782</v>
      </c>
    </row>
    <row r="620" spans="1:7" x14ac:dyDescent="0.25">
      <c r="A620" t="s">
        <v>616</v>
      </c>
      <c r="B620" t="str">
        <f>IFERROR(INDEX('[1]Pokemon Stats'!$D$2:$D$781,MATCH($A620,'[1]Pokemon Stats'!$B$2:$B$781,0),0),"")</f>
        <v>Ground</v>
      </c>
      <c r="C620" t="str">
        <f>IFERROR(INDEX('[1]Pokemon Stats'!$E$2:$E$781,MATCH($A620,'[1]Pokemon Stats'!$B$2:$B$781,0),0),"")</f>
        <v>Flying</v>
      </c>
      <c r="D620">
        <f>ROUND(('Base Stats'!D620+15)*'CP Multiplier'!$B$102,2)</f>
        <v>233.3</v>
      </c>
      <c r="E620">
        <f>ROUND(('Base Stats'!E620+15)*'CP Multiplier'!$B$102,2)</f>
        <v>166.52</v>
      </c>
      <c r="F620">
        <f>ROUND(('Base Stats'!F620+15)*'CP Multiplier'!$B$102,0)</f>
        <v>186</v>
      </c>
      <c r="G620">
        <f>_xlfn.FLOOR.MATH(($D620+15)*SQRT($E620+15)*SQRT($F620+15)*('CP Multiplier'!$B$102)^2/10)</f>
        <v>3388</v>
      </c>
    </row>
    <row r="621" spans="1:7" x14ac:dyDescent="0.25">
      <c r="A621" t="s">
        <v>617</v>
      </c>
      <c r="B621" t="str">
        <f>IFERROR(INDEX('[1]Pokemon Stats'!$D$2:$D$781,MATCH($A621,'[1]Pokemon Stats'!$B$2:$B$781,0),0),"")</f>
        <v>Dragon</v>
      </c>
      <c r="C621" t="str">
        <f>IFERROR(INDEX('[1]Pokemon Stats'!$E$2:$E$781,MATCH($A621,'[1]Pokemon Stats'!$B$2:$B$781,0),0),"")</f>
        <v>Ice</v>
      </c>
      <c r="D621">
        <f>ROUND(('Base Stats'!D621+15)*'CP Multiplier'!$B$102,2)</f>
        <v>220.62</v>
      </c>
      <c r="E621">
        <f>ROUND(('Base Stats'!E621+15)*'CP Multiplier'!$B$102,2)</f>
        <v>156.38</v>
      </c>
      <c r="F621">
        <f>ROUND(('Base Stats'!F621+15)*'CP Multiplier'!$B$102,0)</f>
        <v>220</v>
      </c>
      <c r="G621">
        <f>_xlfn.FLOOR.MATH(($D621+15)*SQRT($E621+15)*SQRT($F621+15)*('CP Multiplier'!$B$102)^2/10)</f>
        <v>3378</v>
      </c>
    </row>
    <row r="622" spans="1:7" x14ac:dyDescent="0.25">
      <c r="A622" t="s">
        <v>618</v>
      </c>
      <c r="B622" t="str">
        <f>IFERROR(INDEX('[1]Pokemon Stats'!$D$2:$D$781,MATCH($A622,'[1]Pokemon Stats'!$B$2:$B$781,0),0),"")</f>
        <v>Normal</v>
      </c>
      <c r="C622" t="str">
        <f>IFERROR(INDEX('[1]Pokemon Stats'!$E$2:$E$781,MATCH($A622,'[1]Pokemon Stats'!$B$2:$B$781,0),0),"")</f>
        <v>Psychic</v>
      </c>
      <c r="D622">
        <f>ROUND(('Base Stats'!D622+15)*'CP Multiplier'!$B$102,2)</f>
        <v>224</v>
      </c>
      <c r="E622">
        <f>ROUND(('Base Stats'!E622+15)*'CP Multiplier'!$B$102,2)</f>
        <v>202.87</v>
      </c>
      <c r="F622">
        <f>ROUND(('Base Stats'!F622+15)*'CP Multiplier'!$B$102,0)</f>
        <v>203</v>
      </c>
      <c r="G622">
        <f>_xlfn.FLOOR.MATH(($D622+15)*SQRT($E622+15)*SQRT($F622+15)*('CP Multiplier'!$B$102)^2/10)</f>
        <v>3721</v>
      </c>
    </row>
    <row r="623" spans="1:7" x14ac:dyDescent="0.25">
      <c r="A623" t="s">
        <v>619</v>
      </c>
      <c r="B623" t="str">
        <f>IFERROR(INDEX('[1]Pokemon Stats'!$D$2:$D$781,MATCH($A623,'[1]Pokemon Stats'!$B$2:$B$781,0),0),"")</f>
        <v>Bug</v>
      </c>
      <c r="C623" t="str">
        <f>IFERROR(INDEX('[1]Pokemon Stats'!$E$2:$E$781,MATCH($A623,'[1]Pokemon Stats'!$B$2:$B$781,0),0),"")</f>
        <v>Steel</v>
      </c>
      <c r="D623">
        <f>ROUND(('Base Stats'!D623+15)*'CP Multiplier'!$B$102,2)</f>
        <v>225.7</v>
      </c>
      <c r="E623">
        <f>ROUND(('Base Stats'!E623+15)*'CP Multiplier'!$B$102,2)</f>
        <v>180.89</v>
      </c>
      <c r="F623">
        <f>ROUND(('Base Stats'!F623+15)*'CP Multiplier'!$B$102,0)</f>
        <v>160</v>
      </c>
      <c r="G623">
        <f>_xlfn.FLOOR.MATH(($D623+15)*SQRT($E623+15)*SQRT($F623+15)*('CP Multiplier'!$B$102)^2/10)</f>
        <v>3184</v>
      </c>
    </row>
    <row r="624" spans="1:7" x14ac:dyDescent="0.25">
      <c r="A624" t="s">
        <v>620</v>
      </c>
      <c r="B624" t="str">
        <f>IFERROR(INDEX('[1]Pokemon Stats'!$D$2:$D$781,MATCH($A624,'[1]Pokemon Stats'!$B$2:$B$781,0),0),"")</f>
        <v>Psychic</v>
      </c>
      <c r="C624" t="str">
        <f>IFERROR(INDEX('[1]Pokemon Stats'!$E$2:$E$781,MATCH($A624,'[1]Pokemon Stats'!$B$2:$B$781,0),0),"")</f>
        <v>Ghost</v>
      </c>
      <c r="D624">
        <f>ROUND(('Base Stats'!D624+15)*'CP Multiplier'!$B$102,2)</f>
        <v>233.3</v>
      </c>
      <c r="E624">
        <f>ROUND(('Base Stats'!E624+15)*'CP Multiplier'!$B$102,2)</f>
        <v>170.75</v>
      </c>
      <c r="F624">
        <f>ROUND(('Base Stats'!F624+15)*'CP Multiplier'!$B$102,0)</f>
        <v>159</v>
      </c>
      <c r="G624">
        <f>_xlfn.FLOOR.MATH(($D624+15)*SQRT($E624+15)*SQRT($F624+15)*('CP Multiplier'!$B$102)^2/10)</f>
        <v>3189</v>
      </c>
    </row>
    <row r="625" spans="1:7" x14ac:dyDescent="0.25">
      <c r="A625" t="s">
        <v>621</v>
      </c>
      <c r="B625" t="str">
        <f>IFERROR(INDEX('[1]Pokemon Stats'!$D$2:$D$781,MATCH($A625,'[1]Pokemon Stats'!$B$2:$B$781,0),0),"")</f>
        <v>Steel</v>
      </c>
      <c r="C625" t="str">
        <f>IFERROR(INDEX('[1]Pokemon Stats'!$E$2:$E$781,MATCH($A625,'[1]Pokemon Stats'!$B$2:$B$781,0),0),"")</f>
        <v>Ghost</v>
      </c>
      <c r="D625">
        <f>ROUND(('Base Stats'!D625+15)*'CP Multiplier'!$B$102,2)</f>
        <v>112.42</v>
      </c>
      <c r="E625">
        <f>ROUND(('Base Stats'!E625+15)*'CP Multiplier'!$B$102,2)</f>
        <v>96.36</v>
      </c>
      <c r="F625">
        <f>ROUND(('Base Stats'!F625+15)*'CP Multiplier'!$B$102,0)</f>
        <v>123</v>
      </c>
      <c r="G625">
        <f>_xlfn.FLOOR.MATH(($D625+15)*SQRT($E625+15)*SQRT($F625+15)*('CP Multiplier'!$B$102)^2/10)</f>
        <v>1128</v>
      </c>
    </row>
    <row r="626" spans="1:7" x14ac:dyDescent="0.25">
      <c r="A626" t="s">
        <v>622</v>
      </c>
      <c r="B626" t="str">
        <f>IFERROR(INDEX('[1]Pokemon Stats'!$D$2:$D$781,MATCH($A626,'[1]Pokemon Stats'!$B$2:$B$781,0),0),"")</f>
        <v>Steel</v>
      </c>
      <c r="C626" t="str">
        <f>IFERROR(INDEX('[1]Pokemon Stats'!$E$2:$E$781,MATCH($A626,'[1]Pokemon Stats'!$B$2:$B$781,0),0),"")</f>
        <v>Ghost</v>
      </c>
      <c r="D626">
        <f>ROUND(('Base Stats'!D626+15)*'CP Multiplier'!$B$102,2)</f>
        <v>203.72</v>
      </c>
      <c r="E626">
        <f>ROUND(('Base Stats'!E626+15)*'CP Multiplier'!$B$102,2)</f>
        <v>173.29</v>
      </c>
      <c r="F626">
        <f>ROUND(('Base Stats'!F626+15)*'CP Multiplier'!$B$102,0)</f>
        <v>236</v>
      </c>
      <c r="G626">
        <f>_xlfn.FLOOR.MATH(($D626+15)*SQRT($E626+15)*SQRT($F626+15)*('CP Multiplier'!$B$102)^2/10)</f>
        <v>3397</v>
      </c>
    </row>
    <row r="627" spans="1:7" x14ac:dyDescent="0.25">
      <c r="A627" t="s">
        <v>623</v>
      </c>
      <c r="B627" t="str">
        <f>IFERROR(INDEX('[1]Pokemon Stats'!$D$2:$D$781,MATCH($A627,'[1]Pokemon Stats'!$B$2:$B$781,0),0),"")</f>
        <v>Normal</v>
      </c>
      <c r="C627" t="str">
        <f>IFERROR(INDEX('[1]Pokemon Stats'!$E$2:$E$781,MATCH($A627,'[1]Pokemon Stats'!$B$2:$B$781,0),0),"")</f>
        <v>Ghost</v>
      </c>
      <c r="D627">
        <f>ROUND(('Base Stats'!D627+15)*'CP Multiplier'!$B$102,2)</f>
        <v>92.98</v>
      </c>
      <c r="E627">
        <f>ROUND(('Base Stats'!E627+15)*'CP Multiplier'!$B$102,2)</f>
        <v>85.38</v>
      </c>
      <c r="F627">
        <f>ROUND(('Base Stats'!F627+15)*'CP Multiplier'!$B$102,0)</f>
        <v>158</v>
      </c>
      <c r="G627">
        <f>_xlfn.FLOOR.MATH(($D627+15)*SQRT($E627+15)*SQRT($F627+15)*('CP Multiplier'!$B$102)^2/10)</f>
        <v>1016</v>
      </c>
    </row>
    <row r="628" spans="1:7" x14ac:dyDescent="0.25">
      <c r="A628" t="s">
        <v>624</v>
      </c>
      <c r="B628" t="str">
        <f>IFERROR(INDEX('[1]Pokemon Stats'!$D$2:$D$781,MATCH($A628,'[1]Pokemon Stats'!$B$2:$B$781,0),0),"")</f>
        <v>Normal</v>
      </c>
      <c r="C628" t="str">
        <f>IFERROR(INDEX('[1]Pokemon Stats'!$E$2:$E$781,MATCH($A628,'[1]Pokemon Stats'!$B$2:$B$781,0),0),"")</f>
        <v>Ghost</v>
      </c>
      <c r="D628">
        <f>ROUND(('Base Stats'!D628+15)*'CP Multiplier'!$B$102,2)</f>
        <v>147.93</v>
      </c>
      <c r="E628">
        <f>ROUND(('Base Stats'!E628+15)*'CP Multiplier'!$B$102,2)</f>
        <v>144.55000000000001</v>
      </c>
      <c r="F628">
        <f>ROUND(('Base Stats'!F628+15)*'CP Multiplier'!$B$102,0)</f>
        <v>232</v>
      </c>
      <c r="G628">
        <f>_xlfn.FLOOR.MATH(($D628+15)*SQRT($E628+15)*SQRT($F628+15)*('CP Multiplier'!$B$102)^2/10)</f>
        <v>2311</v>
      </c>
    </row>
    <row r="629" spans="1:7" x14ac:dyDescent="0.25">
      <c r="A629" t="s">
        <v>625</v>
      </c>
      <c r="B629" t="str">
        <f>IFERROR(INDEX('[1]Pokemon Stats'!$D$2:$D$781,MATCH($A629,'[1]Pokemon Stats'!$B$2:$B$781,0),0),"")</f>
        <v>Normal</v>
      </c>
      <c r="C629" t="str">
        <f>IFERROR(INDEX('[1]Pokemon Stats'!$E$2:$E$781,MATCH($A629,'[1]Pokemon Stats'!$B$2:$B$781,0),0),"")</f>
        <v>Ghost</v>
      </c>
      <c r="D629">
        <f>ROUND(('Base Stats'!D629+15)*'CP Multiplier'!$B$102,2)</f>
        <v>76.92</v>
      </c>
      <c r="E629">
        <f>ROUND(('Base Stats'!E629+15)*'CP Multiplier'!$B$102,2)</f>
        <v>94.67</v>
      </c>
      <c r="F629">
        <f>ROUND(('Base Stats'!F629+15)*'CP Multiplier'!$B$102,0)</f>
        <v>117</v>
      </c>
      <c r="G629">
        <f>_xlfn.FLOOR.MATH(($D629+15)*SQRT($E629+15)*SQRT($F629+15)*('CP Multiplier'!$B$102)^2/10)</f>
        <v>790</v>
      </c>
    </row>
    <row r="630" spans="1:7" x14ac:dyDescent="0.25">
      <c r="A630" t="s">
        <v>626</v>
      </c>
      <c r="B630" t="str">
        <f>IFERROR(INDEX('[1]Pokemon Stats'!$D$2:$D$781,MATCH($A630,'[1]Pokemon Stats'!$B$2:$B$781,0),0),"")</f>
        <v>Normal</v>
      </c>
      <c r="C630" t="str">
        <f>IFERROR(INDEX('[1]Pokemon Stats'!$E$2:$E$781,MATCH($A630,'[1]Pokemon Stats'!$B$2:$B$781,0),0),"")</f>
        <v>Ghost</v>
      </c>
      <c r="D630">
        <f>ROUND(('Base Stats'!D630+15)*'CP Multiplier'!$B$102,2)</f>
        <v>147.08000000000001</v>
      </c>
      <c r="E630">
        <f>ROUND(('Base Stats'!E630+15)*'CP Multiplier'!$B$102,2)</f>
        <v>180.05</v>
      </c>
      <c r="F630">
        <f>ROUND(('Base Stats'!F630+15)*'CP Multiplier'!$B$102,0)</f>
        <v>161</v>
      </c>
      <c r="G630">
        <f>_xlfn.FLOOR.MATH(($D630+15)*SQRT($E630+15)*SQRT($F630+15)*('CP Multiplier'!$B$102)^2/10)</f>
        <v>2145</v>
      </c>
    </row>
    <row r="631" spans="1:7" x14ac:dyDescent="0.25">
      <c r="A631" t="s">
        <v>627</v>
      </c>
      <c r="B631" t="str">
        <f>IFERROR(INDEX('[1]Pokemon Stats'!$D$2:$D$781,MATCH($A631,'[1]Pokemon Stats'!$B$2:$B$781,0),0),"")</f>
        <v>Dark</v>
      </c>
      <c r="C631" t="str">
        <f>IFERROR(INDEX('[1]Pokemon Stats'!$E$2:$E$781,MATCH($A631,'[1]Pokemon Stats'!$B$2:$B$781,0),0),"")</f>
        <v>Normal</v>
      </c>
      <c r="D631">
        <f>ROUND(('Base Stats'!D631+15)*'CP Multiplier'!$B$102,2)</f>
        <v>164.83</v>
      </c>
      <c r="E631">
        <f>ROUND(('Base Stats'!E631+15)*'CP Multiplier'!$B$102,2)</f>
        <v>176.67</v>
      </c>
      <c r="F631">
        <f>ROUND(('Base Stats'!F631+15)*'CP Multiplier'!$B$102,0)</f>
        <v>192</v>
      </c>
      <c r="G631">
        <f>_xlfn.FLOOR.MATH(($D631+15)*SQRT($E631+15)*SQRT($F631+15)*('CP Multiplier'!$B$102)^2/10)</f>
        <v>2559</v>
      </c>
    </row>
    <row r="632" spans="1:7" x14ac:dyDescent="0.25">
      <c r="A632" t="s">
        <v>628</v>
      </c>
      <c r="B632" t="str">
        <f>IFERROR(INDEX('[1]Pokemon Stats'!$D$2:$D$781,MATCH($A632,'[1]Pokemon Stats'!$B$2:$B$781,0),0),"")</f>
        <v>Steel</v>
      </c>
      <c r="C632" t="str">
        <f>IFERROR(INDEX('[1]Pokemon Stats'!$E$2:$E$781,MATCH($A632,'[1]Pokemon Stats'!$B$2:$B$781,0),0),"")</f>
        <v>Normal</v>
      </c>
      <c r="D632">
        <f>ROUND(('Base Stats'!D632+15)*'CP Multiplier'!$B$102,2)</f>
        <v>177.51</v>
      </c>
      <c r="E632">
        <f>ROUND(('Base Stats'!E632+15)*'CP Multiplier'!$B$102,2)</f>
        <v>149.62</v>
      </c>
      <c r="F632">
        <f>ROUND(('Base Stats'!F632+15)*'CP Multiplier'!$B$102,0)</f>
        <v>158</v>
      </c>
      <c r="G632">
        <f>_xlfn.FLOOR.MATH(($D632+15)*SQRT($E632+15)*SQRT($F632+15)*('CP Multiplier'!$B$102)^2/10)</f>
        <v>2321</v>
      </c>
    </row>
    <row r="633" spans="1:7" x14ac:dyDescent="0.25">
      <c r="A633" t="s">
        <v>629</v>
      </c>
      <c r="B633" t="str">
        <f>IFERROR(INDEX('[1]Pokemon Stats'!$D$2:$D$781,MATCH($A633,'[1]Pokemon Stats'!$B$2:$B$781,0),0),"")</f>
        <v>Fighting</v>
      </c>
      <c r="C633" t="str">
        <f>IFERROR(INDEX('[1]Pokemon Stats'!$E$2:$E$781,MATCH($A633,'[1]Pokemon Stats'!$B$2:$B$781,0),0),"")</f>
        <v>Normal</v>
      </c>
      <c r="D633">
        <f>ROUND(('Base Stats'!D633+15)*'CP Multiplier'!$B$102,2)</f>
        <v>222.31</v>
      </c>
      <c r="E633">
        <f>ROUND(('Base Stats'!E633+15)*'CP Multiplier'!$B$102,2)</f>
        <v>161.44999999999999</v>
      </c>
      <c r="F633">
        <f>ROUND(('Base Stats'!F633+15)*'CP Multiplier'!$B$102,0)</f>
        <v>146</v>
      </c>
      <c r="G633">
        <f>_xlfn.FLOOR.MATH(($D633+15)*SQRT($E633+15)*SQRT($F633+15)*('CP Multiplier'!$B$102)^2/10)</f>
        <v>2857</v>
      </c>
    </row>
    <row r="634" spans="1:7" x14ac:dyDescent="0.25">
      <c r="A634" t="s">
        <v>630</v>
      </c>
      <c r="B634" t="str">
        <f>IFERROR(INDEX('[1]Pokemon Stats'!$D$2:$D$781,MATCH($A634,'[1]Pokemon Stats'!$B$2:$B$781,0),0),"")</f>
        <v>Fighting</v>
      </c>
      <c r="C634" t="str">
        <f>IFERROR(INDEX('[1]Pokemon Stats'!$E$2:$E$781,MATCH($A634,'[1]Pokemon Stats'!$B$2:$B$781,0),0),"")</f>
        <v>Ghost</v>
      </c>
      <c r="D634">
        <f>ROUND(('Base Stats'!D634+15)*'CP Multiplier'!$B$102,2)</f>
        <v>175.82</v>
      </c>
      <c r="E634">
        <f>ROUND(('Base Stats'!E634+15)*'CP Multiplier'!$B$102,2)</f>
        <v>156.38</v>
      </c>
      <c r="F634">
        <f>ROUND(('Base Stats'!F634+15)*'CP Multiplier'!$B$102,0)</f>
        <v>150</v>
      </c>
      <c r="G634">
        <f>_xlfn.FLOOR.MATH(($D634+15)*SQRT($E634+15)*SQRT($F634+15)*('CP Multiplier'!$B$102)^2/10)</f>
        <v>2292</v>
      </c>
    </row>
    <row r="635" spans="1:7" x14ac:dyDescent="0.25">
      <c r="A635" t="s">
        <v>631</v>
      </c>
      <c r="B635" t="str">
        <f>IFERROR(INDEX('[1]Pokemon Stats'!$D$2:$D$781,MATCH($A635,'[1]Pokemon Stats'!$B$2:$B$781,0),0),"")</f>
        <v>Fairy</v>
      </c>
      <c r="C635" t="str">
        <f>IFERROR(INDEX('[1]Pokemon Stats'!$E$2:$E$781,MATCH($A635,'[1]Pokemon Stats'!$B$2:$B$781,0),0),"")</f>
        <v>Ghost</v>
      </c>
      <c r="D635">
        <f>ROUND(('Base Stats'!D635+15)*'CP Multiplier'!$B$102,2)</f>
        <v>227.39</v>
      </c>
      <c r="E635">
        <f>ROUND(('Base Stats'!E635+15)*'CP Multiplier'!$B$102,2)</f>
        <v>212.17</v>
      </c>
      <c r="F635">
        <f>ROUND(('Base Stats'!F635+15)*'CP Multiplier'!$B$102,0)</f>
        <v>175</v>
      </c>
      <c r="G635">
        <f>_xlfn.FLOOR.MATH(($D635+15)*SQRT($E635+15)*SQRT($F635+15)*('CP Multiplier'!$B$102)^2/10)</f>
        <v>3598</v>
      </c>
    </row>
    <row r="636" spans="1:7" x14ac:dyDescent="0.25">
      <c r="A636" t="s">
        <v>632</v>
      </c>
      <c r="B636" t="str">
        <f>IFERROR(INDEX('[1]Pokemon Stats'!$D$2:$D$781,MATCH($A636,'[1]Pokemon Stats'!$B$2:$B$781,0),0),"")</f>
        <v>Fighting</v>
      </c>
      <c r="C636" t="str">
        <f>IFERROR(INDEX('[1]Pokemon Stats'!$E$2:$E$781,MATCH($A636,'[1]Pokemon Stats'!$B$2:$B$781,0),0),"")</f>
        <v>Ghost</v>
      </c>
      <c r="D636">
        <f>ROUND(('Base Stats'!D636+15)*'CP Multiplier'!$B$102,2)</f>
        <v>227.39</v>
      </c>
      <c r="E636">
        <f>ROUND(('Base Stats'!E636+15)*'CP Multiplier'!$B$102,2)</f>
        <v>212.17</v>
      </c>
      <c r="F636">
        <f>ROUND(('Base Stats'!F636+15)*'CP Multiplier'!$B$102,0)</f>
        <v>175</v>
      </c>
      <c r="G636">
        <f>_xlfn.FLOOR.MATH(($D636+15)*SQRT($E636+15)*SQRT($F636+15)*('CP Multiplier'!$B$102)^2/10)</f>
        <v>3598</v>
      </c>
    </row>
    <row r="637" spans="1:7" x14ac:dyDescent="0.25">
      <c r="A637" t="s">
        <v>633</v>
      </c>
      <c r="B637" t="str">
        <f>IFERROR(INDEX('[1]Pokemon Stats'!$D$2:$D$781,MATCH($A637,'[1]Pokemon Stats'!$B$2:$B$781,0),0),"")</f>
        <v>Dark</v>
      </c>
      <c r="C637" t="str">
        <f>IFERROR(INDEX('[1]Pokemon Stats'!$E$2:$E$781,MATCH($A637,'[1]Pokemon Stats'!$B$2:$B$781,0),0),"")</f>
        <v>Grass</v>
      </c>
      <c r="D637">
        <f>ROUND(('Base Stats'!D637+15)*'CP Multiplier'!$B$102,2)</f>
        <v>217.24</v>
      </c>
      <c r="E637">
        <f>ROUND(('Base Stats'!E637+15)*'CP Multiplier'!$B$102,2)</f>
        <v>194.42</v>
      </c>
      <c r="F637">
        <f>ROUND(('Base Stats'!F637+15)*'CP Multiplier'!$B$102,0)</f>
        <v>210</v>
      </c>
      <c r="G637">
        <f>_xlfn.FLOOR.MATH(($D637+15)*SQRT($E637+15)*SQRT($F637+15)*('CP Multiplier'!$B$102)^2/10)</f>
        <v>3602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DD1CF-27F8-4797-A78B-69D03A2AC97B}">
  <dimension ref="A1:G637"/>
  <sheetViews>
    <sheetView topLeftCell="A584" workbookViewId="0">
      <selection activeCell="D2" sqref="D2:G637"/>
    </sheetView>
  </sheetViews>
  <sheetFormatPr defaultRowHeight="15" x14ac:dyDescent="0.25"/>
  <cols>
    <col min="1" max="1" width="12.28515625" style="1" bestFit="1" customWidth="1"/>
    <col min="4" max="4" width="7.85546875" style="1" bestFit="1" customWidth="1"/>
    <col min="5" max="5" width="8.7109375" style="1" bestFit="1" customWidth="1"/>
    <col min="6" max="6" width="9.28515625" style="1" bestFit="1" customWidth="1"/>
    <col min="7" max="7" width="7.85546875" style="1" bestFit="1" customWidth="1"/>
  </cols>
  <sheetData>
    <row r="1" spans="1:7" x14ac:dyDescent="0.25">
      <c r="A1" t="s">
        <v>634</v>
      </c>
      <c r="B1" t="s">
        <v>635</v>
      </c>
      <c r="C1" t="s">
        <v>636</v>
      </c>
      <c r="D1" s="2" t="s">
        <v>638</v>
      </c>
      <c r="E1" s="2" t="s">
        <v>639</v>
      </c>
      <c r="F1" s="2" t="s">
        <v>640</v>
      </c>
      <c r="G1" s="2" t="s">
        <v>637</v>
      </c>
    </row>
    <row r="2" spans="1:7" x14ac:dyDescent="0.25">
      <c r="A2" t="s">
        <v>0</v>
      </c>
      <c r="B2" t="str">
        <f>IFERROR(INDEX('[1]Pokemon Stats'!$D$2:$D$781,MATCH($A2,'[1]Pokemon Stats'!$B$2:$B$781,0),0),"")</f>
        <v>Grass</v>
      </c>
      <c r="C2" t="str">
        <f>IFERROR(INDEX('[1]Pokemon Stats'!$E$2:$E$781,MATCH($A2,'[1]Pokemon Stats'!$B$2:$B$781,0),0),"")</f>
        <v>Poison</v>
      </c>
      <c r="D2">
        <f>ROUND(('Base Stats'!D2+15)*MIN(SQRT(10*2500/(('Base Stats'!$D2+15)*SQRT('Base Stats'!$E2+15)*SQRT('Base Stats'!$F2+15))),'CP Multiplier'!$B$102),1)</f>
        <v>112.4</v>
      </c>
      <c r="E2">
        <f>ROUND(('Base Stats'!E2+15)*MIN(SQRT(10*2500/(('Base Stats'!$D2+15)*SQRT('Base Stats'!$E2+15)*SQRT('Base Stats'!$F2+15))),'CP Multiplier'!$B$102),1)</f>
        <v>106.5</v>
      </c>
      <c r="F2">
        <f>ROUND(('Base Stats'!F2+15)*MIN(SQRT(10*2500/(('Base Stats'!$D2+15)*SQRT('Base Stats'!$E2+15)*SQRT('Base Stats'!$F2+15))),'CP Multiplier'!$B$102),1)</f>
        <v>120.9</v>
      </c>
      <c r="G2">
        <f>_xlfn.FLOOR.MATH(('Base Stats'!$D2+15)*SQRT('Base Stats'!$E2+15)*SQRT('Base Stats'!$F2+15)*((MIN(SQRT(10*2500/(('Base Stats'!$D2+15)*SQRT('Base Stats'!$E2+15)*SQRT('Base Stats'!$F2+15))),'CP Multiplier'!$B$102))^2)/10)</f>
        <v>1275</v>
      </c>
    </row>
    <row r="3" spans="1:7" x14ac:dyDescent="0.25">
      <c r="A3" t="s">
        <v>1</v>
      </c>
      <c r="B3" t="str">
        <f>IFERROR(INDEX('[1]Pokemon Stats'!$D$2:$D$781,MATCH($A3,'[1]Pokemon Stats'!$B$2:$B$781,0),0),"")</f>
        <v>Grass</v>
      </c>
      <c r="C3" t="str">
        <f>IFERROR(INDEX('[1]Pokemon Stats'!$E$2:$E$781,MATCH($A3,'[1]Pokemon Stats'!$B$2:$B$781,0),0),"")</f>
        <v>Poison</v>
      </c>
      <c r="D3">
        <f>ROUND(('Base Stats'!D3+15)*MIN(SQRT(10*2500/(('Base Stats'!$D3+15)*SQRT('Base Stats'!$E3+15)*SQRT('Base Stats'!$F3+15))),'CP Multiplier'!$B$102),1)</f>
        <v>140.30000000000001</v>
      </c>
      <c r="E3">
        <f>ROUND(('Base Stats'!E3+15)*MIN(SQRT(10*2500/(('Base Stats'!$D3+15)*SQRT('Base Stats'!$E3+15)*SQRT('Base Stats'!$F3+15))),'CP Multiplier'!$B$102),1)</f>
        <v>133.6</v>
      </c>
      <c r="F3">
        <f>ROUND(('Base Stats'!F3+15)*MIN(SQRT(10*2500/(('Base Stats'!$D3+15)*SQRT('Base Stats'!$E3+15)*SQRT('Base Stats'!$F3+15))),'CP Multiplier'!$B$102),1)</f>
        <v>143.69999999999999</v>
      </c>
      <c r="G3">
        <f>_xlfn.FLOOR.MATH(('Base Stats'!$D3+15)*SQRT('Base Stats'!$E3+15)*SQRT('Base Stats'!$F3+15)*((MIN(SQRT(10*2500/(('Base Stats'!$D3+15)*SQRT('Base Stats'!$E3+15)*SQRT('Base Stats'!$F3+15))),'CP Multiplier'!$B$102))^2)/10)</f>
        <v>1943</v>
      </c>
    </row>
    <row r="4" spans="1:7" x14ac:dyDescent="0.25">
      <c r="A4" t="s">
        <v>2</v>
      </c>
      <c r="B4" t="str">
        <f>IFERROR(INDEX('[1]Pokemon Stats'!$D$2:$D$781,MATCH($A4,'[1]Pokemon Stats'!$B$2:$B$781,0),0),"")</f>
        <v>Grass</v>
      </c>
      <c r="C4" t="str">
        <f>IFERROR(INDEX('[1]Pokemon Stats'!$E$2:$E$781,MATCH($A4,'[1]Pokemon Stats'!$B$2:$B$781,0),0),"")</f>
        <v>Poison</v>
      </c>
      <c r="D4">
        <f>ROUND(('Base Stats'!D4+15)*MIN(SQRT(10*2500/(('Base Stats'!$D4+15)*SQRT('Base Stats'!$E4+15)*SQRT('Base Stats'!$F4+15))),'CP Multiplier'!$B$102),1)</f>
        <v>161.4</v>
      </c>
      <c r="E4">
        <f>ROUND(('Base Stats'!E4+15)*MIN(SQRT(10*2500/(('Base Stats'!$D4+15)*SQRT('Base Stats'!$E4+15)*SQRT('Base Stats'!$F4+15))),'CP Multiplier'!$B$102),1)</f>
        <v>154.5</v>
      </c>
      <c r="F4">
        <f>ROUND(('Base Stats'!F4+15)*MIN(SQRT(10*2500/(('Base Stats'!$D4+15)*SQRT('Base Stats'!$E4+15)*SQRT('Base Stats'!$F4+15))),'CP Multiplier'!$B$102),1)</f>
        <v>155.30000000000001</v>
      </c>
      <c r="G4">
        <f>_xlfn.FLOOR.MATH(('Base Stats'!$D4+15)*SQRT('Base Stats'!$E4+15)*SQRT('Base Stats'!$F4+15)*((MIN(SQRT(10*2500/(('Base Stats'!$D4+15)*SQRT('Base Stats'!$E4+15)*SQRT('Base Stats'!$F4+15))),'CP Multiplier'!$B$102))^2)/10)</f>
        <v>2500</v>
      </c>
    </row>
    <row r="5" spans="1:7" x14ac:dyDescent="0.25">
      <c r="A5" t="s">
        <v>3</v>
      </c>
      <c r="B5" t="str">
        <f>IFERROR(INDEX('[1]Pokemon Stats'!$D$2:$D$781,MATCH($A5,'[1]Pokemon Stats'!$B$2:$B$781,0),0),"")</f>
        <v>Fire</v>
      </c>
      <c r="C5" t="str">
        <f>IFERROR(INDEX('[1]Pokemon Stats'!$E$2:$E$781,MATCH($A5,'[1]Pokemon Stats'!$B$2:$B$781,0),0),"")</f>
        <v>Poison</v>
      </c>
      <c r="D5">
        <f>ROUND(('Base Stats'!D5+15)*MIN(SQRT(10*2500/(('Base Stats'!$D5+15)*SQRT('Base Stats'!$E5+15)*SQRT('Base Stats'!$F5+15))),'CP Multiplier'!$B$102),1)</f>
        <v>110.7</v>
      </c>
      <c r="E5">
        <f>ROUND(('Base Stats'!E5+15)*MIN(SQRT(10*2500/(('Base Stats'!$D5+15)*SQRT('Base Stats'!$E5+15)*SQRT('Base Stats'!$F5+15))),'CP Multiplier'!$B$102),1)</f>
        <v>91.3</v>
      </c>
      <c r="F5">
        <f>ROUND(('Base Stats'!F5+15)*MIN(SQRT(10*2500/(('Base Stats'!$D5+15)*SQRT('Base Stats'!$E5+15)*SQRT('Base Stats'!$F5+15))),'CP Multiplier'!$B$102),1)</f>
        <v>112.4</v>
      </c>
      <c r="G5">
        <f>_xlfn.FLOOR.MATH(('Base Stats'!$D5+15)*SQRT('Base Stats'!$E5+15)*SQRT('Base Stats'!$F5+15)*((MIN(SQRT(10*2500/(('Base Stats'!$D5+15)*SQRT('Base Stats'!$E5+15)*SQRT('Base Stats'!$F5+15))),'CP Multiplier'!$B$102))^2)/10)</f>
        <v>1121</v>
      </c>
    </row>
    <row r="6" spans="1:7" x14ac:dyDescent="0.25">
      <c r="A6" t="s">
        <v>4</v>
      </c>
      <c r="B6" t="str">
        <f>IFERROR(INDEX('[1]Pokemon Stats'!$D$2:$D$781,MATCH($A6,'[1]Pokemon Stats'!$B$2:$B$781,0),0),"")</f>
        <v>Fire</v>
      </c>
      <c r="C6" t="str">
        <f>IFERROR(INDEX('[1]Pokemon Stats'!$E$2:$E$781,MATCH($A6,'[1]Pokemon Stats'!$B$2:$B$781,0),0),"")</f>
        <v>Poison</v>
      </c>
      <c r="D6">
        <f>ROUND(('Base Stats'!D6+15)*MIN(SQRT(10*2500/(('Base Stats'!$D6+15)*SQRT('Base Stats'!$E6+15)*SQRT('Base Stats'!$F6+15))),'CP Multiplier'!$B$102),1)</f>
        <v>146.19999999999999</v>
      </c>
      <c r="E6">
        <f>ROUND(('Base Stats'!E6+15)*MIN(SQRT(10*2500/(('Base Stats'!$D6+15)*SQRT('Base Stats'!$E6+15)*SQRT('Base Stats'!$F6+15))),'CP Multiplier'!$B$102),1)</f>
        <v>119.2</v>
      </c>
      <c r="F6">
        <f>ROUND(('Base Stats'!F6+15)*MIN(SQRT(10*2500/(('Base Stats'!$D6+15)*SQRT('Base Stats'!$E6+15)*SQRT('Base Stats'!$F6+15))),'CP Multiplier'!$B$102),1)</f>
        <v>140.30000000000001</v>
      </c>
      <c r="G6">
        <f>_xlfn.FLOOR.MATH(('Base Stats'!$D6+15)*SQRT('Base Stats'!$E6+15)*SQRT('Base Stats'!$F6+15)*((MIN(SQRT(10*2500/(('Base Stats'!$D6+15)*SQRT('Base Stats'!$E6+15)*SQRT('Base Stats'!$F6+15))),'CP Multiplier'!$B$102))^2)/10)</f>
        <v>1891</v>
      </c>
    </row>
    <row r="7" spans="1:7" x14ac:dyDescent="0.25">
      <c r="A7" t="s">
        <v>5</v>
      </c>
      <c r="B7" t="str">
        <f>IFERROR(INDEX('[1]Pokemon Stats'!$D$2:$D$781,MATCH($A7,'[1]Pokemon Stats'!$B$2:$B$781,0),0),"")</f>
        <v>Fire</v>
      </c>
      <c r="C7" t="str">
        <f>IFERROR(INDEX('[1]Pokemon Stats'!$E$2:$E$781,MATCH($A7,'[1]Pokemon Stats'!$B$2:$B$781,0),0),"")</f>
        <v>Flying</v>
      </c>
      <c r="D7">
        <f>ROUND(('Base Stats'!D7+15)*MIN(SQRT(10*2500/(('Base Stats'!$D7+15)*SQRT('Base Stats'!$E7+15)*SQRT('Base Stats'!$F7+15))),'CP Multiplier'!$B$102),1)</f>
        <v>175</v>
      </c>
      <c r="E7">
        <f>ROUND(('Base Stats'!E7+15)*MIN(SQRT(10*2500/(('Base Stats'!$D7+15)*SQRT('Base Stats'!$E7+15)*SQRT('Base Stats'!$F7+15))),'CP Multiplier'!$B$102),1)</f>
        <v>138.19999999999999</v>
      </c>
      <c r="F7">
        <f>ROUND(('Base Stats'!F7+15)*MIN(SQRT(10*2500/(('Base Stats'!$D7+15)*SQRT('Base Stats'!$E7+15)*SQRT('Base Stats'!$F7+15))),'CP Multiplier'!$B$102),1)</f>
        <v>147.80000000000001</v>
      </c>
      <c r="G7">
        <f>_xlfn.FLOOR.MATH(('Base Stats'!$D7+15)*SQRT('Base Stats'!$E7+15)*SQRT('Base Stats'!$F7+15)*((MIN(SQRT(10*2500/(('Base Stats'!$D7+15)*SQRT('Base Stats'!$E7+15)*SQRT('Base Stats'!$F7+15))),'CP Multiplier'!$B$102))^2)/10)</f>
        <v>2500</v>
      </c>
    </row>
    <row r="8" spans="1:7" x14ac:dyDescent="0.25">
      <c r="A8" t="s">
        <v>6</v>
      </c>
      <c r="B8" t="str">
        <f>IFERROR(INDEX('[1]Pokemon Stats'!$D$2:$D$781,MATCH($A8,'[1]Pokemon Stats'!$B$2:$B$781,0),0),"")</f>
        <v>Water</v>
      </c>
      <c r="C8" t="str">
        <f>IFERROR(INDEX('[1]Pokemon Stats'!$E$2:$E$781,MATCH($A8,'[1]Pokemon Stats'!$B$2:$B$781,0),0),"")</f>
        <v>Flying</v>
      </c>
      <c r="D8">
        <f>ROUND(('Base Stats'!D8+15)*MIN(SQRT(10*2500/(('Base Stats'!$D8+15)*SQRT('Base Stats'!$E8+15)*SQRT('Base Stats'!$F8+15))),'CP Multiplier'!$B$102),1)</f>
        <v>92.1</v>
      </c>
      <c r="E8">
        <f>ROUND(('Base Stats'!E8+15)*MIN(SQRT(10*2500/(('Base Stats'!$D8+15)*SQRT('Base Stats'!$E8+15)*SQRT('Base Stats'!$F8+15))),'CP Multiplier'!$B$102),1)</f>
        <v>115</v>
      </c>
      <c r="F8">
        <f>ROUND(('Base Stats'!F8+15)*MIN(SQRT(10*2500/(('Base Stats'!$D8+15)*SQRT('Base Stats'!$E8+15)*SQRT('Base Stats'!$F8+15))),'CP Multiplier'!$B$102),1)</f>
        <v>120</v>
      </c>
      <c r="G8">
        <f>_xlfn.FLOOR.MATH(('Base Stats'!$D8+15)*SQRT('Base Stats'!$E8+15)*SQRT('Base Stats'!$F8+15)*((MIN(SQRT(10*2500/(('Base Stats'!$D8+15)*SQRT('Base Stats'!$E8+15)*SQRT('Base Stats'!$F8+15))),'CP Multiplier'!$B$102))^2)/10)</f>
        <v>1082</v>
      </c>
    </row>
    <row r="9" spans="1:7" x14ac:dyDescent="0.25">
      <c r="A9" t="s">
        <v>7</v>
      </c>
      <c r="B9" t="str">
        <f>IFERROR(INDEX('[1]Pokemon Stats'!$D$2:$D$781,MATCH($A9,'[1]Pokemon Stats'!$B$2:$B$781,0),0),"")</f>
        <v>Water</v>
      </c>
      <c r="C9" t="str">
        <f>IFERROR(INDEX('[1]Pokemon Stats'!$E$2:$E$781,MATCH($A9,'[1]Pokemon Stats'!$B$2:$B$781,0),0),"")</f>
        <v>Flying</v>
      </c>
      <c r="D9">
        <f>ROUND(('Base Stats'!D9+15)*MIN(SQRT(10*2500/(('Base Stats'!$D9+15)*SQRT('Base Stats'!$E9+15)*SQRT('Base Stats'!$F9+15))),'CP Multiplier'!$B$102),1)</f>
        <v>119.2</v>
      </c>
      <c r="E9">
        <f>ROUND(('Base Stats'!E9+15)*MIN(SQRT(10*2500/(('Base Stats'!$D9+15)*SQRT('Base Stats'!$E9+15)*SQRT('Base Stats'!$F9+15))),'CP Multiplier'!$B$102),1)</f>
        <v>143.69999999999999</v>
      </c>
      <c r="F9">
        <f>ROUND(('Base Stats'!F9+15)*MIN(SQRT(10*2500/(('Base Stats'!$D9+15)*SQRT('Base Stats'!$E9+15)*SQRT('Base Stats'!$F9+15))),'CP Multiplier'!$B$102),1)</f>
        <v>142</v>
      </c>
      <c r="G9">
        <f>_xlfn.FLOOR.MATH(('Base Stats'!$D9+15)*SQRT('Base Stats'!$E9+15)*SQRT('Base Stats'!$F9+15)*((MIN(SQRT(10*2500/(('Base Stats'!$D9+15)*SQRT('Base Stats'!$E9+15)*SQRT('Base Stats'!$F9+15))),'CP Multiplier'!$B$102))^2)/10)</f>
        <v>1702</v>
      </c>
    </row>
    <row r="10" spans="1:7" x14ac:dyDescent="0.25">
      <c r="A10" t="s">
        <v>8</v>
      </c>
      <c r="B10" t="str">
        <f>IFERROR(INDEX('[1]Pokemon Stats'!$D$2:$D$781,MATCH($A10,'[1]Pokemon Stats'!$B$2:$B$781,0),0),"")</f>
        <v>Water</v>
      </c>
      <c r="C10" t="str">
        <f>IFERROR(INDEX('[1]Pokemon Stats'!$E$2:$E$781,MATCH($A10,'[1]Pokemon Stats'!$B$2:$B$781,0),0),"")</f>
        <v>Flying</v>
      </c>
      <c r="D10">
        <f>ROUND(('Base Stats'!D10+15)*MIN(SQRT(10*2500/(('Base Stats'!$D10+15)*SQRT('Base Stats'!$E10+15)*SQRT('Base Stats'!$F10+15))),'CP Multiplier'!$B$102),1)</f>
        <v>148</v>
      </c>
      <c r="E10">
        <f>ROUND(('Base Stats'!E10+15)*MIN(SQRT(10*2500/(('Base Stats'!$D10+15)*SQRT('Base Stats'!$E10+15)*SQRT('Base Stats'!$F10+15))),'CP Multiplier'!$B$102),1)</f>
        <v>176.6</v>
      </c>
      <c r="F10">
        <f>ROUND(('Base Stats'!F10+15)*MIN(SQRT(10*2500/(('Base Stats'!$D10+15)*SQRT('Base Stats'!$E10+15)*SQRT('Base Stats'!$F10+15))),'CP Multiplier'!$B$102),1)</f>
        <v>161.5</v>
      </c>
      <c r="G10">
        <f>_xlfn.FLOOR.MATH(('Base Stats'!$D10+15)*SQRT('Base Stats'!$E10+15)*SQRT('Base Stats'!$F10+15)*((MIN(SQRT(10*2500/(('Base Stats'!$D10+15)*SQRT('Base Stats'!$E10+15)*SQRT('Base Stats'!$F10+15))),'CP Multiplier'!$B$102))^2)/10)</f>
        <v>2500</v>
      </c>
    </row>
    <row r="11" spans="1:7" x14ac:dyDescent="0.25">
      <c r="A11" t="s">
        <v>9</v>
      </c>
      <c r="B11" t="str">
        <f>IFERROR(INDEX('[1]Pokemon Stats'!$D$2:$D$781,MATCH($A11,'[1]Pokemon Stats'!$B$2:$B$781,0),0),"")</f>
        <v>Bug</v>
      </c>
      <c r="C11" t="str">
        <f>IFERROR(INDEX('[1]Pokemon Stats'!$E$2:$E$781,MATCH($A11,'[1]Pokemon Stats'!$B$2:$B$781,0),0),"")</f>
        <v>Flying</v>
      </c>
      <c r="D11">
        <f>ROUND(('Base Stats'!D11+15)*MIN(SQRT(10*2500/(('Base Stats'!$D11+15)*SQRT('Base Stats'!$E11+15)*SQRT('Base Stats'!$F11+15))),'CP Multiplier'!$B$102),1)</f>
        <v>59.2</v>
      </c>
      <c r="E11">
        <f>ROUND(('Base Stats'!E11+15)*MIN(SQRT(10*2500/(('Base Stats'!$D11+15)*SQRT('Base Stats'!$E11+15)*SQRT('Base Stats'!$F11+15))),'CP Multiplier'!$B$102),1)</f>
        <v>59.2</v>
      </c>
      <c r="F11">
        <f>ROUND(('Base Stats'!F11+15)*MIN(SQRT(10*2500/(('Base Stats'!$D11+15)*SQRT('Base Stats'!$E11+15)*SQRT('Base Stats'!$F11+15))),'CP Multiplier'!$B$102),1)</f>
        <v>120.9</v>
      </c>
      <c r="G11">
        <f>_xlfn.FLOOR.MATH(('Base Stats'!$D11+15)*SQRT('Base Stats'!$E11+15)*SQRT('Base Stats'!$F11+15)*((MIN(SQRT(10*2500/(('Base Stats'!$D11+15)*SQRT('Base Stats'!$E11+15)*SQRT('Base Stats'!$F11+15))),'CP Multiplier'!$B$102))^2)/10)</f>
        <v>500</v>
      </c>
    </row>
    <row r="12" spans="1:7" x14ac:dyDescent="0.25">
      <c r="A12" t="s">
        <v>10</v>
      </c>
      <c r="B12" t="str">
        <f>IFERROR(INDEX('[1]Pokemon Stats'!$D$2:$D$781,MATCH($A12,'[1]Pokemon Stats'!$B$2:$B$781,0),0),"")</f>
        <v>Bug</v>
      </c>
      <c r="C12" t="str">
        <f>IFERROR(INDEX('[1]Pokemon Stats'!$E$2:$E$781,MATCH($A12,'[1]Pokemon Stats'!$B$2:$B$781,0),0),"")</f>
        <v>Flying</v>
      </c>
      <c r="D12">
        <f>ROUND(('Base Stats'!D12+15)*MIN(SQRT(10*2500/(('Base Stats'!$D12+15)*SQRT('Base Stats'!$E12+15)*SQRT('Base Stats'!$F12+15))),'CP Multiplier'!$B$102),1)</f>
        <v>50.7</v>
      </c>
      <c r="E12">
        <f>ROUND(('Base Stats'!E12+15)*MIN(SQRT(10*2500/(('Base Stats'!$D12+15)*SQRT('Base Stats'!$E12+15)*SQRT('Base Stats'!$F12+15))),'CP Multiplier'!$B$102),1)</f>
        <v>80.3</v>
      </c>
      <c r="F12">
        <f>ROUND(('Base Stats'!F12+15)*MIN(SQRT(10*2500/(('Base Stats'!$D12+15)*SQRT('Base Stats'!$E12+15)*SQRT('Base Stats'!$F12+15))),'CP Multiplier'!$B$102),1)</f>
        <v>128.5</v>
      </c>
      <c r="G12">
        <f>_xlfn.FLOOR.MATH(('Base Stats'!$D12+15)*SQRT('Base Stats'!$E12+15)*SQRT('Base Stats'!$F12+15)*((MIN(SQRT(10*2500/(('Base Stats'!$D12+15)*SQRT('Base Stats'!$E12+15)*SQRT('Base Stats'!$F12+15))),'CP Multiplier'!$B$102))^2)/10)</f>
        <v>515</v>
      </c>
    </row>
    <row r="13" spans="1:7" x14ac:dyDescent="0.25">
      <c r="A13" t="s">
        <v>11</v>
      </c>
      <c r="B13" t="str">
        <f>IFERROR(INDEX('[1]Pokemon Stats'!$D$2:$D$781,MATCH($A13,'[1]Pokemon Stats'!$B$2:$B$781,0),0),"")</f>
        <v>Bug</v>
      </c>
      <c r="C13" t="str">
        <f>IFERROR(INDEX('[1]Pokemon Stats'!$E$2:$E$781,MATCH($A13,'[1]Pokemon Stats'!$B$2:$B$781,0),0),"")</f>
        <v>Flying</v>
      </c>
      <c r="D13">
        <f>ROUND(('Base Stats'!D13+15)*MIN(SQRT(10*2500/(('Base Stats'!$D13+15)*SQRT('Base Stats'!$E13+15)*SQRT('Base Stats'!$F13+15))),'CP Multiplier'!$B$102),1)</f>
        <v>153.80000000000001</v>
      </c>
      <c r="E13">
        <f>ROUND(('Base Stats'!E13+15)*MIN(SQRT(10*2500/(('Base Stats'!$D13+15)*SQRT('Base Stats'!$E13+15)*SQRT('Base Stats'!$F13+15))),'CP Multiplier'!$B$102),1)</f>
        <v>128.5</v>
      </c>
      <c r="F13">
        <f>ROUND(('Base Stats'!F13+15)*MIN(SQRT(10*2500/(('Base Stats'!$D13+15)*SQRT('Base Stats'!$E13+15)*SQRT('Base Stats'!$F13+15))),'CP Multiplier'!$B$102),1)</f>
        <v>143.69999999999999</v>
      </c>
      <c r="G13">
        <f>_xlfn.FLOOR.MATH(('Base Stats'!$D13+15)*SQRT('Base Stats'!$E13+15)*SQRT('Base Stats'!$F13+15)*((MIN(SQRT(10*2500/(('Base Stats'!$D13+15)*SQRT('Base Stats'!$E13+15)*SQRT('Base Stats'!$F13+15))),'CP Multiplier'!$B$102))^2)/10)</f>
        <v>2090</v>
      </c>
    </row>
    <row r="14" spans="1:7" x14ac:dyDescent="0.25">
      <c r="A14" t="s">
        <v>12</v>
      </c>
      <c r="B14" t="str">
        <f>IFERROR(INDEX('[1]Pokemon Stats'!$D$2:$D$781,MATCH($A14,'[1]Pokemon Stats'!$B$2:$B$781,0),0),"")</f>
        <v>Bug</v>
      </c>
      <c r="C14" t="str">
        <f>IFERROR(INDEX('[1]Pokemon Stats'!$E$2:$E$781,MATCH($A14,'[1]Pokemon Stats'!$B$2:$B$781,0),0),"")</f>
        <v>Poison</v>
      </c>
      <c r="D14">
        <f>ROUND(('Base Stats'!D14+15)*MIN(SQRT(10*2500/(('Base Stats'!$D14+15)*SQRT('Base Stats'!$E14+15)*SQRT('Base Stats'!$F14+15))),'CP Multiplier'!$B$102),1)</f>
        <v>65.900000000000006</v>
      </c>
      <c r="E14">
        <f>ROUND(('Base Stats'!E14+15)*MIN(SQRT(10*2500/(('Base Stats'!$D14+15)*SQRT('Base Stats'!$E14+15)*SQRT('Base Stats'!$F14+15))),'CP Multiplier'!$B$102),1)</f>
        <v>54.9</v>
      </c>
      <c r="F14">
        <f>ROUND(('Base Stats'!F14+15)*MIN(SQRT(10*2500/(('Base Stats'!$D14+15)*SQRT('Base Stats'!$E14+15)*SQRT('Base Stats'!$F14+15))),'CP Multiplier'!$B$102),1)</f>
        <v>114.1</v>
      </c>
      <c r="G14">
        <f>_xlfn.FLOOR.MATH(('Base Stats'!$D14+15)*SQRT('Base Stats'!$E14+15)*SQRT('Base Stats'!$F14+15)*((MIN(SQRT(10*2500/(('Base Stats'!$D14+15)*SQRT('Base Stats'!$E14+15)*SQRT('Base Stats'!$F14+15))),'CP Multiplier'!$B$102))^2)/10)</f>
        <v>522</v>
      </c>
    </row>
    <row r="15" spans="1:7" x14ac:dyDescent="0.25">
      <c r="A15" t="s">
        <v>13</v>
      </c>
      <c r="B15" t="str">
        <f>IFERROR(INDEX('[1]Pokemon Stats'!$D$2:$D$781,MATCH($A15,'[1]Pokemon Stats'!$B$2:$B$781,0),0),"")</f>
        <v>Bug</v>
      </c>
      <c r="C15" t="str">
        <f>IFERROR(INDEX('[1]Pokemon Stats'!$E$2:$E$781,MATCH($A15,'[1]Pokemon Stats'!$B$2:$B$781,0),0),"")</f>
        <v>Poison</v>
      </c>
      <c r="D15">
        <f>ROUND(('Base Stats'!D15+15)*MIN(SQRT(10*2500/(('Base Stats'!$D15+15)*SQRT('Base Stats'!$E15+15)*SQRT('Base Stats'!$F15+15))),'CP Multiplier'!$B$102),1)</f>
        <v>51.6</v>
      </c>
      <c r="E15">
        <f>ROUND(('Base Stats'!E15+15)*MIN(SQRT(10*2500/(('Base Stats'!$D15+15)*SQRT('Base Stats'!$E15+15)*SQRT('Base Stats'!$F15+15))),'CP Multiplier'!$B$102),1)</f>
        <v>76.099999999999994</v>
      </c>
      <c r="F15">
        <f>ROUND(('Base Stats'!F15+15)*MIN(SQRT(10*2500/(('Base Stats'!$D15+15)*SQRT('Base Stats'!$E15+15)*SQRT('Base Stats'!$F15+15))),'CP Multiplier'!$B$102),1)</f>
        <v>120.9</v>
      </c>
      <c r="G15">
        <f>_xlfn.FLOOR.MATH(('Base Stats'!$D15+15)*SQRT('Base Stats'!$E15+15)*SQRT('Base Stats'!$F15+15)*((MIN(SQRT(10*2500/(('Base Stats'!$D15+15)*SQRT('Base Stats'!$E15+15)*SQRT('Base Stats'!$F15+15))),'CP Multiplier'!$B$102))^2)/10)</f>
        <v>494</v>
      </c>
    </row>
    <row r="16" spans="1:7" x14ac:dyDescent="0.25">
      <c r="A16" t="s">
        <v>14</v>
      </c>
      <c r="B16" t="str">
        <f>IFERROR(INDEX('[1]Pokemon Stats'!$D$2:$D$781,MATCH($A16,'[1]Pokemon Stats'!$B$2:$B$781,0),0),"")</f>
        <v>Bug</v>
      </c>
      <c r="C16" t="str">
        <f>IFERROR(INDEX('[1]Pokemon Stats'!$E$2:$E$781,MATCH($A16,'[1]Pokemon Stats'!$B$2:$B$781,0),0),"")</f>
        <v>Poison</v>
      </c>
      <c r="D16">
        <f>ROUND(('Base Stats'!D16+15)*MIN(SQRT(10*2500/(('Base Stats'!$D16+15)*SQRT('Base Stats'!$E16+15)*SQRT('Base Stats'!$F16+15))),'CP Multiplier'!$B$102),1)</f>
        <v>155.5</v>
      </c>
      <c r="E16">
        <f>ROUND(('Base Stats'!E16+15)*MIN(SQRT(10*2500/(('Base Stats'!$D16+15)*SQRT('Base Stats'!$E16+15)*SQRT('Base Stats'!$F16+15))),'CP Multiplier'!$B$102),1)</f>
        <v>122.6</v>
      </c>
      <c r="F16">
        <f>ROUND(('Base Stats'!F16+15)*MIN(SQRT(10*2500/(('Base Stats'!$D16+15)*SQRT('Base Stats'!$E16+15)*SQRT('Base Stats'!$F16+15))),'CP Multiplier'!$B$102),1)</f>
        <v>150.5</v>
      </c>
      <c r="G16">
        <f>_xlfn.FLOOR.MATH(('Base Stats'!$D16+15)*SQRT('Base Stats'!$E16+15)*SQRT('Base Stats'!$F16+15)*((MIN(SQRT(10*2500/(('Base Stats'!$D16+15)*SQRT('Base Stats'!$E16+15)*SQRT('Base Stats'!$F16+15))),'CP Multiplier'!$B$102))^2)/10)</f>
        <v>2112</v>
      </c>
    </row>
    <row r="17" spans="1:7" x14ac:dyDescent="0.25">
      <c r="A17" t="s">
        <v>15</v>
      </c>
      <c r="B17" t="str">
        <f>IFERROR(INDEX('[1]Pokemon Stats'!$D$2:$D$781,MATCH($A17,'[1]Pokemon Stats'!$B$2:$B$781,0),0),"")</f>
        <v>Normal</v>
      </c>
      <c r="C17" t="str">
        <f>IFERROR(INDEX('[1]Pokemon Stats'!$E$2:$E$781,MATCH($A17,'[1]Pokemon Stats'!$B$2:$B$781,0),0),"")</f>
        <v>Flying</v>
      </c>
      <c r="D17">
        <f>ROUND(('Base Stats'!D17+15)*MIN(SQRT(10*2500/(('Base Stats'!$D17+15)*SQRT('Base Stats'!$E17+15)*SQRT('Base Stats'!$F17+15))),'CP Multiplier'!$B$102),1)</f>
        <v>84.5</v>
      </c>
      <c r="E17">
        <f>ROUND(('Base Stats'!E17+15)*MIN(SQRT(10*2500/(('Base Stats'!$D17+15)*SQRT('Base Stats'!$E17+15)*SQRT('Base Stats'!$F17+15))),'CP Multiplier'!$B$102),1)</f>
        <v>74.400000000000006</v>
      </c>
      <c r="F17">
        <f>ROUND(('Base Stats'!F17+15)*MIN(SQRT(10*2500/(('Base Stats'!$D17+15)*SQRT('Base Stats'!$E17+15)*SQRT('Base Stats'!$F17+15))),'CP Multiplier'!$B$102),1)</f>
        <v>114.1</v>
      </c>
      <c r="G17">
        <f>_xlfn.FLOOR.MATH(('Base Stats'!$D17+15)*SQRT('Base Stats'!$E17+15)*SQRT('Base Stats'!$F17+15)*((MIN(SQRT(10*2500/(('Base Stats'!$D17+15)*SQRT('Base Stats'!$E17+15)*SQRT('Base Stats'!$F17+15))),'CP Multiplier'!$B$102))^2)/10)</f>
        <v>778</v>
      </c>
    </row>
    <row r="18" spans="1:7" x14ac:dyDescent="0.25">
      <c r="A18" t="s">
        <v>16</v>
      </c>
      <c r="B18" t="str">
        <f>IFERROR(INDEX('[1]Pokemon Stats'!$D$2:$D$781,MATCH($A18,'[1]Pokemon Stats'!$B$2:$B$781,0),0),"")</f>
        <v>Normal</v>
      </c>
      <c r="C18" t="str">
        <f>IFERROR(INDEX('[1]Pokemon Stats'!$E$2:$E$781,MATCH($A18,'[1]Pokemon Stats'!$B$2:$B$781,0),0),"")</f>
        <v>Flying</v>
      </c>
      <c r="D18">
        <f>ROUND(('Base Stats'!D18+15)*MIN(SQRT(10*2500/(('Base Stats'!$D18+15)*SQRT('Base Stats'!$E18+15)*SQRT('Base Stats'!$F18+15))),'CP Multiplier'!$B$102),1)</f>
        <v>111.6</v>
      </c>
      <c r="E18">
        <f>ROUND(('Base Stats'!E18+15)*MIN(SQRT(10*2500/(('Base Stats'!$D18+15)*SQRT('Base Stats'!$E18+15)*SQRT('Base Stats'!$F18+15))),'CP Multiplier'!$B$102),1)</f>
        <v>101.4</v>
      </c>
      <c r="F18">
        <f>ROUND(('Base Stats'!F18+15)*MIN(SQRT(10*2500/(('Base Stats'!$D18+15)*SQRT('Base Stats'!$E18+15)*SQRT('Base Stats'!$F18+15))),'CP Multiplier'!$B$102),1)</f>
        <v>147.9</v>
      </c>
      <c r="G18">
        <f>_xlfn.FLOOR.MATH(('Base Stats'!$D18+15)*SQRT('Base Stats'!$E18+15)*SQRT('Base Stats'!$F18+15)*((MIN(SQRT(10*2500/(('Base Stats'!$D18+15)*SQRT('Base Stats'!$E18+15)*SQRT('Base Stats'!$F18+15))),'CP Multiplier'!$B$102))^2)/10)</f>
        <v>1366</v>
      </c>
    </row>
    <row r="19" spans="1:7" x14ac:dyDescent="0.25">
      <c r="A19" t="s">
        <v>17</v>
      </c>
      <c r="B19" t="str">
        <f>IFERROR(INDEX('[1]Pokemon Stats'!$D$2:$D$781,MATCH($A19,'[1]Pokemon Stats'!$B$2:$B$781,0),0),"")</f>
        <v>Normal</v>
      </c>
      <c r="C19" t="str">
        <f>IFERROR(INDEX('[1]Pokemon Stats'!$E$2:$E$781,MATCH($A19,'[1]Pokemon Stats'!$B$2:$B$781,0),0),"")</f>
        <v>Flying</v>
      </c>
      <c r="D19">
        <f>ROUND(('Base Stats'!D19+15)*MIN(SQRT(10*2500/(('Base Stats'!$D19+15)*SQRT('Base Stats'!$E19+15)*SQRT('Base Stats'!$F19+15))),'CP Multiplier'!$B$102),1)</f>
        <v>153</v>
      </c>
      <c r="E19">
        <f>ROUND(('Base Stats'!E19+15)*MIN(SQRT(10*2500/(('Base Stats'!$D19+15)*SQRT('Base Stats'!$E19+15)*SQRT('Base Stats'!$F19+15))),'CP Multiplier'!$B$102),1)</f>
        <v>142.9</v>
      </c>
      <c r="F19">
        <f>ROUND(('Base Stats'!F19+15)*MIN(SQRT(10*2500/(('Base Stats'!$D19+15)*SQRT('Base Stats'!$E19+15)*SQRT('Base Stats'!$F19+15))),'CP Multiplier'!$B$102),1)</f>
        <v>177.5</v>
      </c>
      <c r="G19">
        <f>_xlfn.FLOOR.MATH(('Base Stats'!$D19+15)*SQRT('Base Stats'!$E19+15)*SQRT('Base Stats'!$F19+15)*((MIN(SQRT(10*2500/(('Base Stats'!$D19+15)*SQRT('Base Stats'!$E19+15)*SQRT('Base Stats'!$F19+15))),'CP Multiplier'!$B$102))^2)/10)</f>
        <v>2436</v>
      </c>
    </row>
    <row r="20" spans="1:7" x14ac:dyDescent="0.25">
      <c r="A20" t="s">
        <v>18</v>
      </c>
      <c r="B20" t="str">
        <f>IFERROR(INDEX('[1]Pokemon Stats'!$D$2:$D$781,MATCH($A20,'[1]Pokemon Stats'!$B$2:$B$781,0),0),"")</f>
        <v>Normal</v>
      </c>
      <c r="C20" t="str">
        <f>IFERROR(INDEX('[1]Pokemon Stats'!$E$2:$E$781,MATCH($A20,'[1]Pokemon Stats'!$B$2:$B$781,0),0),"")</f>
        <v>Flying</v>
      </c>
      <c r="D20">
        <f>ROUND(('Base Stats'!D20+15)*MIN(SQRT(10*2500/(('Base Stats'!$D20+15)*SQRT('Base Stats'!$E20+15)*SQRT('Base Stats'!$F20+15))),'CP Multiplier'!$B$102),1)</f>
        <v>99.7</v>
      </c>
      <c r="E20">
        <f>ROUND(('Base Stats'!E20+15)*MIN(SQRT(10*2500/(('Base Stats'!$D20+15)*SQRT('Base Stats'!$E20+15)*SQRT('Base Stats'!$F20+15))),'CP Multiplier'!$B$102),1)</f>
        <v>71.900000000000006</v>
      </c>
      <c r="F20">
        <f>ROUND(('Base Stats'!F20+15)*MIN(SQRT(10*2500/(('Base Stats'!$D20+15)*SQRT('Base Stats'!$E20+15)*SQRT('Base Stats'!$F20+15))),'CP Multiplier'!$B$102),1)</f>
        <v>98.9</v>
      </c>
      <c r="G20">
        <f>_xlfn.FLOOR.MATH(('Base Stats'!$D20+15)*SQRT('Base Stats'!$E20+15)*SQRT('Base Stats'!$F20+15)*((MIN(SQRT(10*2500/(('Base Stats'!$D20+15)*SQRT('Base Stats'!$E20+15)*SQRT('Base Stats'!$F20+15))),'CP Multiplier'!$B$102))^2)/10)</f>
        <v>840</v>
      </c>
    </row>
    <row r="21" spans="1:7" x14ac:dyDescent="0.25">
      <c r="A21" t="s">
        <v>19</v>
      </c>
      <c r="B21" t="str">
        <f>IFERROR(INDEX('[1]Pokemon Stats'!$D$2:$D$781,MATCH($A21,'[1]Pokemon Stats'!$B$2:$B$781,0),0),"")</f>
        <v>Normal</v>
      </c>
      <c r="C21" t="str">
        <f>IFERROR(INDEX('[1]Pokemon Stats'!$E$2:$E$781,MATCH($A21,'[1]Pokemon Stats'!$B$2:$B$781,0),0),"")</f>
        <v>Normal</v>
      </c>
      <c r="D21">
        <f>ROUND(('Base Stats'!D21+15)*MIN(SQRT(10*2500/(('Base Stats'!$D21+15)*SQRT('Base Stats'!$E21+15)*SQRT('Base Stats'!$F21+15))),'CP Multiplier'!$B$102),1)</f>
        <v>148.80000000000001</v>
      </c>
      <c r="E21">
        <f>ROUND(('Base Stats'!E21+15)*MIN(SQRT(10*2500/(('Base Stats'!$D21+15)*SQRT('Base Stats'!$E21+15)*SQRT('Base Stats'!$F21+15))),'CP Multiplier'!$B$102),1)</f>
        <v>130.19999999999999</v>
      </c>
      <c r="F21">
        <f>ROUND(('Base Stats'!F21+15)*MIN(SQRT(10*2500/(('Base Stats'!$D21+15)*SQRT('Base Stats'!$E21+15)*SQRT('Base Stats'!$F21+15))),'CP Multiplier'!$B$102),1)</f>
        <v>136.1</v>
      </c>
      <c r="G21">
        <f>_xlfn.FLOOR.MATH(('Base Stats'!$D21+15)*SQRT('Base Stats'!$E21+15)*SQRT('Base Stats'!$F21+15)*((MIN(SQRT(10*2500/(('Base Stats'!$D21+15)*SQRT('Base Stats'!$E21+15)*SQRT('Base Stats'!$F21+15))),'CP Multiplier'!$B$102))^2)/10)</f>
        <v>1980</v>
      </c>
    </row>
    <row r="22" spans="1:7" x14ac:dyDescent="0.25">
      <c r="A22" t="s">
        <v>20</v>
      </c>
      <c r="B22" t="str">
        <f>IFERROR(INDEX('[1]Pokemon Stats'!$D$2:$D$781,MATCH($A22,'[1]Pokemon Stats'!$B$2:$B$781,0),0),"")</f>
        <v>Normal</v>
      </c>
      <c r="C22" t="str">
        <f>IFERROR(INDEX('[1]Pokemon Stats'!$E$2:$E$781,MATCH($A22,'[1]Pokemon Stats'!$B$2:$B$781,0),0),"")</f>
        <v>Flying</v>
      </c>
      <c r="D22">
        <f>ROUND(('Base Stats'!D22+15)*MIN(SQRT(10*2500/(('Base Stats'!$D22+15)*SQRT('Base Stats'!$E22+15)*SQRT('Base Stats'!$F22+15))),'CP Multiplier'!$B$102),1)</f>
        <v>107.4</v>
      </c>
      <c r="E22">
        <f>ROUND(('Base Stats'!E22+15)*MIN(SQRT(10*2500/(('Base Stats'!$D22+15)*SQRT('Base Stats'!$E22+15)*SQRT('Base Stats'!$F22+15))),'CP Multiplier'!$B$102),1)</f>
        <v>63.4</v>
      </c>
      <c r="F22">
        <f>ROUND(('Base Stats'!F22+15)*MIN(SQRT(10*2500/(('Base Stats'!$D22+15)*SQRT('Base Stats'!$E22+15)*SQRT('Base Stats'!$F22+15))),'CP Multiplier'!$B$102),1)</f>
        <v>114.1</v>
      </c>
      <c r="G22">
        <f>_xlfn.FLOOR.MATH(('Base Stats'!$D22+15)*SQRT('Base Stats'!$E22+15)*SQRT('Base Stats'!$F22+15)*((MIN(SQRT(10*2500/(('Base Stats'!$D22+15)*SQRT('Base Stats'!$E22+15)*SQRT('Base Stats'!$F22+15))),'CP Multiplier'!$B$102))^2)/10)</f>
        <v>913</v>
      </c>
    </row>
    <row r="23" spans="1:7" x14ac:dyDescent="0.25">
      <c r="A23" t="s">
        <v>21</v>
      </c>
      <c r="B23" t="str">
        <f>IFERROR(INDEX('[1]Pokemon Stats'!$D$2:$D$781,MATCH($A23,'[1]Pokemon Stats'!$B$2:$B$781,0),0),"")</f>
        <v>Normal</v>
      </c>
      <c r="C23" t="str">
        <f>IFERROR(INDEX('[1]Pokemon Stats'!$E$2:$E$781,MATCH($A23,'[1]Pokemon Stats'!$B$2:$B$781,0),0),"")</f>
        <v>Flying</v>
      </c>
      <c r="D23">
        <f>ROUND(('Base Stats'!D23+15)*MIN(SQRT(10*2500/(('Base Stats'!$D23+15)*SQRT('Base Stats'!$E23+15)*SQRT('Base Stats'!$F23+15))),'CP Multiplier'!$B$102),1)</f>
        <v>166.5</v>
      </c>
      <c r="E23">
        <f>ROUND(('Base Stats'!E23+15)*MIN(SQRT(10*2500/(('Base Stats'!$D23+15)*SQRT('Base Stats'!$E23+15)*SQRT('Base Stats'!$F23+15))),'CP Multiplier'!$B$102),1)</f>
        <v>125.1</v>
      </c>
      <c r="F23">
        <f>ROUND(('Base Stats'!F23+15)*MIN(SQRT(10*2500/(('Base Stats'!$D23+15)*SQRT('Base Stats'!$E23+15)*SQRT('Base Stats'!$F23+15))),'CP Multiplier'!$B$102),1)</f>
        <v>150.5</v>
      </c>
      <c r="G23">
        <f>_xlfn.FLOOR.MATH(('Base Stats'!$D23+15)*SQRT('Base Stats'!$E23+15)*SQRT('Base Stats'!$F23+15)*((MIN(SQRT(10*2500/(('Base Stats'!$D23+15)*SQRT('Base Stats'!$E23+15)*SQRT('Base Stats'!$F23+15))),'CP Multiplier'!$B$102))^2)/10)</f>
        <v>2284</v>
      </c>
    </row>
    <row r="24" spans="1:7" x14ac:dyDescent="0.25">
      <c r="A24" t="s">
        <v>22</v>
      </c>
      <c r="B24" t="str">
        <f>IFERROR(INDEX('[1]Pokemon Stats'!$D$2:$D$781,MATCH($A24,'[1]Pokemon Stats'!$B$2:$B$781,0),0),"")</f>
        <v>Poison</v>
      </c>
      <c r="C24" t="str">
        <f>IFERROR(INDEX('[1]Pokemon Stats'!$E$2:$E$781,MATCH($A24,'[1]Pokemon Stats'!$B$2:$B$781,0),0),"")</f>
        <v>Flying</v>
      </c>
      <c r="D24">
        <f>ROUND(('Base Stats'!D24+15)*MIN(SQRT(10*2500/(('Base Stats'!$D24+15)*SQRT('Base Stats'!$E24+15)*SQRT('Base Stats'!$F24+15))),'CP Multiplier'!$B$102),1)</f>
        <v>105.7</v>
      </c>
      <c r="E24">
        <f>ROUND(('Base Stats'!E24+15)*MIN(SQRT(10*2500/(('Base Stats'!$D24+15)*SQRT('Base Stats'!$E24+15)*SQRT('Base Stats'!$F24+15))),'CP Multiplier'!$B$102),1)</f>
        <v>94.7</v>
      </c>
      <c r="F24">
        <f>ROUND(('Base Stats'!F24+15)*MIN(SQRT(10*2500/(('Base Stats'!$D24+15)*SQRT('Base Stats'!$E24+15)*SQRT('Base Stats'!$F24+15))),'CP Multiplier'!$B$102),1)</f>
        <v>106.5</v>
      </c>
      <c r="G24">
        <f>_xlfn.FLOOR.MATH(('Base Stats'!$D24+15)*SQRT('Base Stats'!$E24+15)*SQRT('Base Stats'!$F24+15)*((MIN(SQRT(10*2500/(('Base Stats'!$D24+15)*SQRT('Base Stats'!$E24+15)*SQRT('Base Stats'!$F24+15))),'CP Multiplier'!$B$102))^2)/10)</f>
        <v>1061</v>
      </c>
    </row>
    <row r="25" spans="1:7" x14ac:dyDescent="0.25">
      <c r="A25" t="s">
        <v>23</v>
      </c>
      <c r="B25" t="str">
        <f>IFERROR(INDEX('[1]Pokemon Stats'!$D$2:$D$781,MATCH($A25,'[1]Pokemon Stats'!$B$2:$B$781,0),0),"")</f>
        <v>Poison</v>
      </c>
      <c r="C25" t="str">
        <f>IFERROR(INDEX('[1]Pokemon Stats'!$E$2:$E$781,MATCH($A25,'[1]Pokemon Stats'!$B$2:$B$781,0),0),"")</f>
        <v>Flying</v>
      </c>
      <c r="D25">
        <f>ROUND(('Base Stats'!D25+15)*MIN(SQRT(10*2500/(('Base Stats'!$D25+15)*SQRT('Base Stats'!$E25+15)*SQRT('Base Stats'!$F25+15))),'CP Multiplier'!$B$102),1)</f>
        <v>153.80000000000001</v>
      </c>
      <c r="E25">
        <f>ROUND(('Base Stats'!E25+15)*MIN(SQRT(10*2500/(('Base Stats'!$D25+15)*SQRT('Base Stats'!$E25+15)*SQRT('Base Stats'!$F25+15))),'CP Multiplier'!$B$102),1)</f>
        <v>142</v>
      </c>
      <c r="F25">
        <f>ROUND(('Base Stats'!F25+15)*MIN(SQRT(10*2500/(('Base Stats'!$D25+15)*SQRT('Base Stats'!$E25+15)*SQRT('Base Stats'!$F25+15))),'CP Multiplier'!$B$102),1)</f>
        <v>143.69999999999999</v>
      </c>
      <c r="G25">
        <f>_xlfn.FLOOR.MATH(('Base Stats'!$D25+15)*SQRT('Base Stats'!$E25+15)*SQRT('Base Stats'!$F25+15)*((MIN(SQRT(10*2500/(('Base Stats'!$D25+15)*SQRT('Base Stats'!$E25+15)*SQRT('Base Stats'!$F25+15))),'CP Multiplier'!$B$102))^2)/10)</f>
        <v>2197</v>
      </c>
    </row>
    <row r="26" spans="1:7" x14ac:dyDescent="0.25">
      <c r="A26" t="s">
        <v>24</v>
      </c>
      <c r="B26" t="str">
        <f>IFERROR(INDEX('[1]Pokemon Stats'!$D$2:$D$781,MATCH($A26,'[1]Pokemon Stats'!$B$2:$B$781,0),0),"")</f>
        <v>Electric</v>
      </c>
      <c r="C26" t="str">
        <f>IFERROR(INDEX('[1]Pokemon Stats'!$E$2:$E$781,MATCH($A26,'[1]Pokemon Stats'!$B$2:$B$781,0),0),"")</f>
        <v>Flying</v>
      </c>
      <c r="D26">
        <f>ROUND(('Base Stats'!D26+15)*MIN(SQRT(10*2500/(('Base Stats'!$D26+15)*SQRT('Base Stats'!$E26+15)*SQRT('Base Stats'!$F26+15))),'CP Multiplier'!$B$102),1)</f>
        <v>107.4</v>
      </c>
      <c r="E26">
        <f>ROUND(('Base Stats'!E26+15)*MIN(SQRT(10*2500/(('Base Stats'!$D26+15)*SQRT('Base Stats'!$E26+15)*SQRT('Base Stats'!$F26+15))),'CP Multiplier'!$B$102),1)</f>
        <v>93.8</v>
      </c>
      <c r="F26">
        <f>ROUND(('Base Stats'!F26+15)*MIN(SQRT(10*2500/(('Base Stats'!$D26+15)*SQRT('Base Stats'!$E26+15)*SQRT('Base Stats'!$F26+15))),'CP Multiplier'!$B$102),1)</f>
        <v>106.5</v>
      </c>
      <c r="G26">
        <f>_xlfn.FLOOR.MATH(('Base Stats'!$D26+15)*SQRT('Base Stats'!$E26+15)*SQRT('Base Stats'!$F26+15)*((MIN(SQRT(10*2500/(('Base Stats'!$D26+15)*SQRT('Base Stats'!$E26+15)*SQRT('Base Stats'!$F26+15))),'CP Multiplier'!$B$102))^2)/10)</f>
        <v>1073</v>
      </c>
    </row>
    <row r="27" spans="1:7" x14ac:dyDescent="0.25">
      <c r="A27" t="s">
        <v>25</v>
      </c>
      <c r="B27" t="str">
        <f>IFERROR(INDEX('[1]Pokemon Stats'!$D$2:$D$781,MATCH($A27,'[1]Pokemon Stats'!$B$2:$B$781,0),0),"")</f>
        <v>Electric</v>
      </c>
      <c r="C27" t="str">
        <f>IFERROR(INDEX('[1]Pokemon Stats'!$E$2:$E$781,MATCH($A27,'[1]Pokemon Stats'!$B$2:$B$781,0),0),"")</f>
        <v>Flying</v>
      </c>
      <c r="D27">
        <f>ROUND(('Base Stats'!D27+15)*MIN(SQRT(10*2500/(('Base Stats'!$D27+15)*SQRT('Base Stats'!$E27+15)*SQRT('Base Stats'!$F27+15))),'CP Multiplier'!$B$102),1)</f>
        <v>175.8</v>
      </c>
      <c r="E27">
        <f>ROUND(('Base Stats'!E27+15)*MIN(SQRT(10*2500/(('Base Stats'!$D27+15)*SQRT('Base Stats'!$E27+15)*SQRT('Base Stats'!$F27+15))),'CP Multiplier'!$B$102),1)</f>
        <v>140.30000000000001</v>
      </c>
      <c r="F27">
        <f>ROUND(('Base Stats'!F27+15)*MIN(SQRT(10*2500/(('Base Stats'!$D27+15)*SQRT('Base Stats'!$E27+15)*SQRT('Base Stats'!$F27+15))),'CP Multiplier'!$B$102),1)</f>
        <v>143.69999999999999</v>
      </c>
      <c r="G27">
        <f>_xlfn.FLOOR.MATH(('Base Stats'!$D27+15)*SQRT('Base Stats'!$E27+15)*SQRT('Base Stats'!$F27+15)*((MIN(SQRT(10*2500/(('Base Stats'!$D27+15)*SQRT('Base Stats'!$E27+15)*SQRT('Base Stats'!$F27+15))),'CP Multiplier'!$B$102))^2)/10)</f>
        <v>2496</v>
      </c>
    </row>
    <row r="28" spans="1:7" x14ac:dyDescent="0.25">
      <c r="A28" t="s">
        <v>26</v>
      </c>
      <c r="B28" t="str">
        <f>IFERROR(INDEX('[1]Pokemon Stats'!$D$2:$D$781,MATCH($A28,'[1]Pokemon Stats'!$B$2:$B$781,0),0),"")</f>
        <v>Ground</v>
      </c>
      <c r="C28" t="str">
        <f>IFERROR(INDEX('[1]Pokemon Stats'!$E$2:$E$781,MATCH($A28,'[1]Pokemon Stats'!$B$2:$B$781,0),0),"")</f>
        <v>Psychic</v>
      </c>
      <c r="D28">
        <f>ROUND(('Base Stats'!D28+15)*MIN(SQRT(10*2500/(('Base Stats'!$D28+15)*SQRT('Base Stats'!$E28+15)*SQRT('Base Stats'!$F28+15))),'CP Multiplier'!$B$102),1)</f>
        <v>119.2</v>
      </c>
      <c r="E28">
        <f>ROUND(('Base Stats'!E28+15)*MIN(SQRT(10*2500/(('Base Stats'!$D28+15)*SQRT('Base Stats'!$E28+15)*SQRT('Base Stats'!$F28+15))),'CP Multiplier'!$B$102),1)</f>
        <v>114.1</v>
      </c>
      <c r="F28">
        <f>ROUND(('Base Stats'!F28+15)*MIN(SQRT(10*2500/(('Base Stats'!$D28+15)*SQRT('Base Stats'!$E28+15)*SQRT('Base Stats'!$F28+15))),'CP Multiplier'!$B$102),1)</f>
        <v>128.5</v>
      </c>
      <c r="G28">
        <f>_xlfn.FLOOR.MATH(('Base Stats'!$D28+15)*SQRT('Base Stats'!$E28+15)*SQRT('Base Stats'!$F28+15)*((MIN(SQRT(10*2500/(('Base Stats'!$D28+15)*SQRT('Base Stats'!$E28+15)*SQRT('Base Stats'!$F28+15))),'CP Multiplier'!$B$102))^2)/10)</f>
        <v>1443</v>
      </c>
    </row>
    <row r="29" spans="1:7" x14ac:dyDescent="0.25">
      <c r="A29" t="s">
        <v>27</v>
      </c>
      <c r="B29" t="str">
        <f>IFERROR(INDEX('[1]Pokemon Stats'!$D$2:$D$781,MATCH($A29,'[1]Pokemon Stats'!$B$2:$B$781,0),0),"")</f>
        <v>Ground</v>
      </c>
      <c r="C29" t="str">
        <f>IFERROR(INDEX('[1]Pokemon Stats'!$E$2:$E$781,MATCH($A29,'[1]Pokemon Stats'!$B$2:$B$781,0),0),"")</f>
        <v>Steel</v>
      </c>
      <c r="D29">
        <f>ROUND(('Base Stats'!D29+15)*MIN(SQRT(10*2500/(('Base Stats'!$D29+15)*SQRT('Base Stats'!$E29+15)*SQRT('Base Stats'!$F29+15))),'CP Multiplier'!$B$102),1)</f>
        <v>159.80000000000001</v>
      </c>
      <c r="E29">
        <f>ROUND(('Base Stats'!E29+15)*MIN(SQRT(10*2500/(('Base Stats'!$D29+15)*SQRT('Base Stats'!$E29+15)*SQRT('Base Stats'!$F29+15))),'CP Multiplier'!$B$102),1)</f>
        <v>154.1</v>
      </c>
      <c r="F29">
        <f>ROUND(('Base Stats'!F29+15)*MIN(SQRT(10*2500/(('Base Stats'!$D29+15)*SQRT('Base Stats'!$E29+15)*SQRT('Base Stats'!$F29+15))),'CP Multiplier'!$B$102),1)</f>
        <v>158.9</v>
      </c>
      <c r="G29">
        <f>_xlfn.FLOOR.MATH(('Base Stats'!$D29+15)*SQRT('Base Stats'!$E29+15)*SQRT('Base Stats'!$F29+15)*((MIN(SQRT(10*2500/(('Base Stats'!$D29+15)*SQRT('Base Stats'!$E29+15)*SQRT('Base Stats'!$F29+15))),'CP Multiplier'!$B$102))^2)/10)</f>
        <v>2500</v>
      </c>
    </row>
    <row r="30" spans="1:7" x14ac:dyDescent="0.25">
      <c r="A30" t="s">
        <v>643</v>
      </c>
      <c r="B30" t="s">
        <v>641</v>
      </c>
      <c r="C30" t="str">
        <f>IFERROR(INDEX('[1]Pokemon Stats'!$E$2:$E$781,MATCH($A30,'[1]Pokemon Stats'!$B$2:$B$781,0),0),"")</f>
        <v/>
      </c>
      <c r="D30">
        <f>ROUND(('Base Stats'!D30+15)*MIN(SQRT(10*2500/(('Base Stats'!$D30+15)*SQRT('Base Stats'!$E30+15)*SQRT('Base Stats'!$F30+15))),'CP Multiplier'!$B$102),1)</f>
        <v>85.4</v>
      </c>
      <c r="E30">
        <f>ROUND(('Base Stats'!E30+15)*MIN(SQRT(10*2500/(('Base Stats'!$D30+15)*SQRT('Base Stats'!$E30+15)*SQRT('Base Stats'!$F30+15))),'CP Multiplier'!$B$102),1)</f>
        <v>87.9</v>
      </c>
      <c r="F30">
        <f>ROUND(('Base Stats'!F30+15)*MIN(SQRT(10*2500/(('Base Stats'!$D30+15)*SQRT('Base Stats'!$E30+15)*SQRT('Base Stats'!$F30+15))),'CP Multiplier'!$B$102),1)</f>
        <v>136.1</v>
      </c>
      <c r="G30">
        <f>_xlfn.FLOOR.MATH(('Base Stats'!$D30+15)*SQRT('Base Stats'!$E30+15)*SQRT('Base Stats'!$F30+15)*((MIN(SQRT(10*2500/(('Base Stats'!$D30+15)*SQRT('Base Stats'!$E30+15)*SQRT('Base Stats'!$F30+15))),'CP Multiplier'!$B$102))^2)/10)</f>
        <v>933</v>
      </c>
    </row>
    <row r="31" spans="1:7" x14ac:dyDescent="0.25">
      <c r="A31" t="s">
        <v>28</v>
      </c>
      <c r="B31" t="str">
        <f>IFERROR(INDEX('[1]Pokemon Stats'!$D$2:$D$781,MATCH($A31,'[1]Pokemon Stats'!$B$2:$B$781,0),0),"")</f>
        <v>Poison</v>
      </c>
      <c r="C31" t="str">
        <f>IFERROR(INDEX('[1]Pokemon Stats'!$E$2:$E$781,MATCH($A31,'[1]Pokemon Stats'!$B$2:$B$781,0),0),"")</f>
        <v>Steel</v>
      </c>
      <c r="D31">
        <f>ROUND(('Base Stats'!D31+15)*MIN(SQRT(10*2500/(('Base Stats'!$D31+15)*SQRT('Base Stats'!$E31+15)*SQRT('Base Stats'!$F31+15))),'CP Multiplier'!$B$102),1)</f>
        <v>111.6</v>
      </c>
      <c r="E31">
        <f>ROUND(('Base Stats'!E31+15)*MIN(SQRT(10*2500/(('Base Stats'!$D31+15)*SQRT('Base Stats'!$E31+15)*SQRT('Base Stats'!$F31+15))),'CP Multiplier'!$B$102),1)</f>
        <v>114.1</v>
      </c>
      <c r="F31">
        <f>ROUND(('Base Stats'!F31+15)*MIN(SQRT(10*2500/(('Base Stats'!$D31+15)*SQRT('Base Stats'!$E31+15)*SQRT('Base Stats'!$F31+15))),'CP Multiplier'!$B$102),1)</f>
        <v>158.1</v>
      </c>
      <c r="G31">
        <f>_xlfn.FLOOR.MATH(('Base Stats'!$D31+15)*SQRT('Base Stats'!$E31+15)*SQRT('Base Stats'!$F31+15)*((MIN(SQRT(10*2500/(('Base Stats'!$D31+15)*SQRT('Base Stats'!$E31+15)*SQRT('Base Stats'!$F31+15))),'CP Multiplier'!$B$102))^2)/10)</f>
        <v>1498</v>
      </c>
    </row>
    <row r="32" spans="1:7" x14ac:dyDescent="0.25">
      <c r="A32" t="s">
        <v>29</v>
      </c>
      <c r="B32" t="str">
        <f>IFERROR(INDEX('[1]Pokemon Stats'!$D$2:$D$781,MATCH($A32,'[1]Pokemon Stats'!$B$2:$B$781,0),0),"")</f>
        <v>Poison</v>
      </c>
      <c r="C32" t="str">
        <f>IFERROR(INDEX('[1]Pokemon Stats'!$E$2:$E$781,MATCH($A32,'[1]Pokemon Stats'!$B$2:$B$781,0),0),"")</f>
        <v>Ground</v>
      </c>
      <c r="D32">
        <f>ROUND(('Base Stats'!D32+15)*MIN(SQRT(10*2500/(('Base Stats'!$D32+15)*SQRT('Base Stats'!$E32+15)*SQRT('Base Stats'!$F32+15))),'CP Multiplier'!$B$102),1)</f>
        <v>154.5</v>
      </c>
      <c r="E32">
        <f>ROUND(('Base Stats'!E32+15)*MIN(SQRT(10*2500/(('Base Stats'!$D32+15)*SQRT('Base Stats'!$E32+15)*SQRT('Base Stats'!$F32+15))),'CP Multiplier'!$B$102),1)</f>
        <v>148.9</v>
      </c>
      <c r="F32">
        <f>ROUND(('Base Stats'!F32+15)*MIN(SQRT(10*2500/(('Base Stats'!$D32+15)*SQRT('Base Stats'!$E32+15)*SQRT('Base Stats'!$F32+15))),'CP Multiplier'!$B$102),1)</f>
        <v>175.9</v>
      </c>
      <c r="G32">
        <f>_xlfn.FLOOR.MATH(('Base Stats'!$D32+15)*SQRT('Base Stats'!$E32+15)*SQRT('Base Stats'!$F32+15)*((MIN(SQRT(10*2500/(('Base Stats'!$D32+15)*SQRT('Base Stats'!$E32+15)*SQRT('Base Stats'!$F32+15))),'CP Multiplier'!$B$102))^2)/10)</f>
        <v>2500</v>
      </c>
    </row>
    <row r="33" spans="1:7" x14ac:dyDescent="0.25">
      <c r="A33" t="s">
        <v>642</v>
      </c>
      <c r="B33" t="s">
        <v>641</v>
      </c>
      <c r="C33" t="str">
        <f>IFERROR(INDEX('[1]Pokemon Stats'!$E$2:$E$781,MATCH($A33,'[1]Pokemon Stats'!$B$2:$B$781,0),0),"")</f>
        <v/>
      </c>
      <c r="D33">
        <f>ROUND(('Base Stats'!D33+15)*MIN(SQRT(10*2500/(('Base Stats'!$D33+15)*SQRT('Base Stats'!$E33+15)*SQRT('Base Stats'!$F33+15))),'CP Multiplier'!$B$102),1)</f>
        <v>101.4</v>
      </c>
      <c r="E33">
        <f>ROUND(('Base Stats'!E33+15)*MIN(SQRT(10*2500/(('Base Stats'!$D33+15)*SQRT('Base Stats'!$E33+15)*SQRT('Base Stats'!$F33+15))),'CP Multiplier'!$B$102),1)</f>
        <v>76.900000000000006</v>
      </c>
      <c r="F33">
        <f>ROUND(('Base Stats'!F33+15)*MIN(SQRT(10*2500/(('Base Stats'!$D33+15)*SQRT('Base Stats'!$E33+15)*SQRT('Base Stats'!$F33+15))),'CP Multiplier'!$B$102),1)</f>
        <v>122.6</v>
      </c>
      <c r="G33">
        <f>_xlfn.FLOOR.MATH(('Base Stats'!$D33+15)*SQRT('Base Stats'!$E33+15)*SQRT('Base Stats'!$F33+15)*((MIN(SQRT(10*2500/(('Base Stats'!$D33+15)*SQRT('Base Stats'!$E33+15)*SQRT('Base Stats'!$F33+15))),'CP Multiplier'!$B$102))^2)/10)</f>
        <v>984</v>
      </c>
    </row>
    <row r="34" spans="1:7" x14ac:dyDescent="0.25">
      <c r="A34" t="s">
        <v>30</v>
      </c>
      <c r="B34" t="str">
        <f>IFERROR(INDEX('[1]Pokemon Stats'!$D$2:$D$781,MATCH($A34,'[1]Pokemon Stats'!$B$2:$B$781,0),0),"")</f>
        <v>Poison</v>
      </c>
      <c r="C34" t="str">
        <f>IFERROR(INDEX('[1]Pokemon Stats'!$E$2:$E$781,MATCH($A34,'[1]Pokemon Stats'!$B$2:$B$781,0),0),"")</f>
        <v>Ground</v>
      </c>
      <c r="D34">
        <f>ROUND(('Base Stats'!D34+15)*MIN(SQRT(10*2500/(('Base Stats'!$D34+15)*SQRT('Base Stats'!$E34+15)*SQRT('Base Stats'!$F34+15))),'CP Multiplier'!$B$102),1)</f>
        <v>128.5</v>
      </c>
      <c r="E34">
        <f>ROUND(('Base Stats'!E34+15)*MIN(SQRT(10*2500/(('Base Stats'!$D34+15)*SQRT('Base Stats'!$E34+15)*SQRT('Base Stats'!$F34+15))),'CP Multiplier'!$B$102),1)</f>
        <v>106.5</v>
      </c>
      <c r="F34">
        <f>ROUND(('Base Stats'!F34+15)*MIN(SQRT(10*2500/(('Base Stats'!$D34+15)*SQRT('Base Stats'!$E34+15)*SQRT('Base Stats'!$F34+15))),'CP Multiplier'!$B$102),1)</f>
        <v>144.5</v>
      </c>
      <c r="G34">
        <f>_xlfn.FLOOR.MATH(('Base Stats'!$D34+15)*SQRT('Base Stats'!$E34+15)*SQRT('Base Stats'!$F34+15)*((MIN(SQRT(10*2500/(('Base Stats'!$D34+15)*SQRT('Base Stats'!$E34+15)*SQRT('Base Stats'!$F34+15))),'CP Multiplier'!$B$102))^2)/10)</f>
        <v>1594</v>
      </c>
    </row>
    <row r="35" spans="1:7" x14ac:dyDescent="0.25">
      <c r="A35" t="s">
        <v>31</v>
      </c>
      <c r="B35" t="str">
        <f>IFERROR(INDEX('[1]Pokemon Stats'!$D$2:$D$781,MATCH($A35,'[1]Pokemon Stats'!$B$2:$B$781,0),0),"")</f>
        <v>Poison</v>
      </c>
      <c r="C35" t="str">
        <f>IFERROR(INDEX('[1]Pokemon Stats'!$E$2:$E$781,MATCH($A35,'[1]Pokemon Stats'!$B$2:$B$781,0),0),"")</f>
        <v>Ground</v>
      </c>
      <c r="D35">
        <f>ROUND(('Base Stats'!D35+15)*MIN(SQRT(10*2500/(('Base Stats'!$D35+15)*SQRT('Base Stats'!$E35+15)*SQRT('Base Stats'!$F35+15))),'CP Multiplier'!$B$102),1)</f>
        <v>170.8</v>
      </c>
      <c r="E35">
        <f>ROUND(('Base Stats'!E35+15)*MIN(SQRT(10*2500/(('Base Stats'!$D35+15)*SQRT('Base Stats'!$E35+15)*SQRT('Base Stats'!$F35+15))),'CP Multiplier'!$B$102),1)</f>
        <v>133.4</v>
      </c>
      <c r="F35">
        <f>ROUND(('Base Stats'!F35+15)*MIN(SQRT(10*2500/(('Base Stats'!$D35+15)*SQRT('Base Stats'!$E35+15)*SQRT('Base Stats'!$F35+15))),'CP Multiplier'!$B$102),1)</f>
        <v>160.69999999999999</v>
      </c>
      <c r="G35">
        <f>_xlfn.FLOOR.MATH(('Base Stats'!$D35+15)*SQRT('Base Stats'!$E35+15)*SQRT('Base Stats'!$F35+15)*((MIN(SQRT(10*2500/(('Base Stats'!$D35+15)*SQRT('Base Stats'!$E35+15)*SQRT('Base Stats'!$F35+15))),'CP Multiplier'!$B$102))^2)/10)</f>
        <v>2500</v>
      </c>
    </row>
    <row r="36" spans="1:7" x14ac:dyDescent="0.25">
      <c r="A36" t="s">
        <v>32</v>
      </c>
      <c r="B36" t="str">
        <f>IFERROR(INDEX('[1]Pokemon Stats'!$D$2:$D$781,MATCH($A36,'[1]Pokemon Stats'!$B$2:$B$781,0),0),"")</f>
        <v>Fairy</v>
      </c>
      <c r="C36" t="str">
        <f>IFERROR(INDEX('[1]Pokemon Stats'!$E$2:$E$781,MATCH($A36,'[1]Pokemon Stats'!$B$2:$B$781,0),0),"")</f>
        <v>Ground</v>
      </c>
      <c r="D36">
        <f>ROUND(('Base Stats'!D36+15)*MIN(SQRT(10*2500/(('Base Stats'!$D36+15)*SQRT('Base Stats'!$E36+15)*SQRT('Base Stats'!$F36+15))),'CP Multiplier'!$B$102),1)</f>
        <v>103.1</v>
      </c>
      <c r="E36">
        <f>ROUND(('Base Stats'!E36+15)*MIN(SQRT(10*2500/(('Base Stats'!$D36+15)*SQRT('Base Stats'!$E36+15)*SQRT('Base Stats'!$F36+15))),'CP Multiplier'!$B$102),1)</f>
        <v>104</v>
      </c>
      <c r="F36">
        <f>ROUND(('Base Stats'!F36+15)*MIN(SQRT(10*2500/(('Base Stats'!$D36+15)*SQRT('Base Stats'!$E36+15)*SQRT('Base Stats'!$F36+15))),'CP Multiplier'!$B$102),1)</f>
        <v>158.1</v>
      </c>
      <c r="G36">
        <f>_xlfn.FLOOR.MATH(('Base Stats'!$D36+15)*SQRT('Base Stats'!$E36+15)*SQRT('Base Stats'!$F36+15)*((MIN(SQRT(10*2500/(('Base Stats'!$D36+15)*SQRT('Base Stats'!$E36+15)*SQRT('Base Stats'!$F36+15))),'CP Multiplier'!$B$102))^2)/10)</f>
        <v>1322</v>
      </c>
    </row>
    <row r="37" spans="1:7" x14ac:dyDescent="0.25">
      <c r="A37" t="s">
        <v>33</v>
      </c>
      <c r="B37" t="str">
        <f>IFERROR(INDEX('[1]Pokemon Stats'!$D$2:$D$781,MATCH($A37,'[1]Pokemon Stats'!$B$2:$B$781,0),0),"")</f>
        <v>Fairy</v>
      </c>
      <c r="C37" t="str">
        <f>IFERROR(INDEX('[1]Pokemon Stats'!$E$2:$E$781,MATCH($A37,'[1]Pokemon Stats'!$B$2:$B$781,0),0),"")</f>
        <v>Ground</v>
      </c>
      <c r="D37">
        <f>ROUND(('Base Stats'!D37+15)*MIN(SQRT(10*2500/(('Base Stats'!$D37+15)*SQRT('Base Stats'!$E37+15)*SQRT('Base Stats'!$F37+15))),'CP Multiplier'!$B$102),1)</f>
        <v>154.5</v>
      </c>
      <c r="E37">
        <f>ROUND(('Base Stats'!E37+15)*MIN(SQRT(10*2500/(('Base Stats'!$D37+15)*SQRT('Base Stats'!$E37+15)*SQRT('Base Stats'!$F37+15))),'CP Multiplier'!$B$102),1)</f>
        <v>141.69999999999999</v>
      </c>
      <c r="F37">
        <f>ROUND(('Base Stats'!F37+15)*MIN(SQRT(10*2500/(('Base Stats'!$D37+15)*SQRT('Base Stats'!$E37+15)*SQRT('Base Stats'!$F37+15))),'CP Multiplier'!$B$102),1)</f>
        <v>184.9</v>
      </c>
      <c r="G37">
        <f>_xlfn.FLOOR.MATH(('Base Stats'!$D37+15)*SQRT('Base Stats'!$E37+15)*SQRT('Base Stats'!$F37+15)*((MIN(SQRT(10*2500/(('Base Stats'!$D37+15)*SQRT('Base Stats'!$E37+15)*SQRT('Base Stats'!$F37+15))),'CP Multiplier'!$B$102))^2)/10)</f>
        <v>2500</v>
      </c>
    </row>
    <row r="38" spans="1:7" x14ac:dyDescent="0.25">
      <c r="A38" t="s">
        <v>34</v>
      </c>
      <c r="B38" t="str">
        <f>IFERROR(INDEX('[1]Pokemon Stats'!$D$2:$D$781,MATCH($A38,'[1]Pokemon Stats'!$B$2:$B$781,0),0),"")</f>
        <v>Fire</v>
      </c>
      <c r="C38" t="str">
        <f>IFERROR(INDEX('[1]Pokemon Stats'!$E$2:$E$781,MATCH($A38,'[1]Pokemon Stats'!$B$2:$B$781,0),0),"")</f>
        <v>Ground</v>
      </c>
      <c r="D38">
        <f>ROUND(('Base Stats'!D38+15)*MIN(SQRT(10*2500/(('Base Stats'!$D38+15)*SQRT('Base Stats'!$E38+15)*SQRT('Base Stats'!$F38+15))),'CP Multiplier'!$B$102),1)</f>
        <v>93.8</v>
      </c>
      <c r="E38">
        <f>ROUND(('Base Stats'!E38+15)*MIN(SQRT(10*2500/(('Base Stats'!$D38+15)*SQRT('Base Stats'!$E38+15)*SQRT('Base Stats'!$F38+15))),'CP Multiplier'!$B$102),1)</f>
        <v>104.8</v>
      </c>
      <c r="F38">
        <f>ROUND(('Base Stats'!F38+15)*MIN(SQRT(10*2500/(('Base Stats'!$D38+15)*SQRT('Base Stats'!$E38+15)*SQRT('Base Stats'!$F38+15))),'CP Multiplier'!$B$102),1)</f>
        <v>110.7</v>
      </c>
      <c r="G38">
        <f>_xlfn.FLOOR.MATH(('Base Stats'!$D38+15)*SQRT('Base Stats'!$E38+15)*SQRT('Base Stats'!$F38+15)*((MIN(SQRT(10*2500/(('Base Stats'!$D38+15)*SQRT('Base Stats'!$E38+15)*SQRT('Base Stats'!$F38+15))),'CP Multiplier'!$B$102))^2)/10)</f>
        <v>1010</v>
      </c>
    </row>
    <row r="39" spans="1:7" x14ac:dyDescent="0.25">
      <c r="A39" t="s">
        <v>35</v>
      </c>
      <c r="B39" t="str">
        <f>IFERROR(INDEX('[1]Pokemon Stats'!$D$2:$D$781,MATCH($A39,'[1]Pokemon Stats'!$B$2:$B$781,0),0),"")</f>
        <v>Fire</v>
      </c>
      <c r="C39" t="str">
        <f>IFERROR(INDEX('[1]Pokemon Stats'!$E$2:$E$781,MATCH($A39,'[1]Pokemon Stats'!$B$2:$B$781,0),0),"")</f>
        <v>Ground</v>
      </c>
      <c r="D39">
        <f>ROUND(('Base Stats'!D39+15)*MIN(SQRT(10*2500/(('Base Stats'!$D39+15)*SQRT('Base Stats'!$E39+15)*SQRT('Base Stats'!$F39+15))),'CP Multiplier'!$B$102),1)</f>
        <v>152.30000000000001</v>
      </c>
      <c r="E39">
        <f>ROUND(('Base Stats'!E39+15)*MIN(SQRT(10*2500/(('Base Stats'!$D39+15)*SQRT('Base Stats'!$E39+15)*SQRT('Base Stats'!$F39+15))),'CP Multiplier'!$B$102),1)</f>
        <v>169.6</v>
      </c>
      <c r="F39">
        <f>ROUND(('Base Stats'!F39+15)*MIN(SQRT(10*2500/(('Base Stats'!$D39+15)*SQRT('Base Stats'!$E39+15)*SQRT('Base Stats'!$F39+15))),'CP Multiplier'!$B$102),1)</f>
        <v>158.9</v>
      </c>
      <c r="G39">
        <f>_xlfn.FLOOR.MATH(('Base Stats'!$D39+15)*SQRT('Base Stats'!$E39+15)*SQRT('Base Stats'!$F39+15)*((MIN(SQRT(10*2500/(('Base Stats'!$D39+15)*SQRT('Base Stats'!$E39+15)*SQRT('Base Stats'!$F39+15))),'CP Multiplier'!$B$102))^2)/10)</f>
        <v>2500</v>
      </c>
    </row>
    <row r="40" spans="1:7" x14ac:dyDescent="0.25">
      <c r="A40" t="s">
        <v>36</v>
      </c>
      <c r="B40" t="str">
        <f>IFERROR(INDEX('[1]Pokemon Stats'!$D$2:$D$781,MATCH($A40,'[1]Pokemon Stats'!$B$2:$B$781,0),0),"")</f>
        <v>Normal</v>
      </c>
      <c r="C40" t="str">
        <f>IFERROR(INDEX('[1]Pokemon Stats'!$E$2:$E$781,MATCH($A40,'[1]Pokemon Stats'!$B$2:$B$781,0),0),"")</f>
        <v>Fairy</v>
      </c>
      <c r="D40">
        <f>ROUND(('Base Stats'!D40+15)*MIN(SQRT(10*2500/(('Base Stats'!$D40+15)*SQRT('Base Stats'!$E40+15)*SQRT('Base Stats'!$F40+15))),'CP Multiplier'!$B$102),1)</f>
        <v>80.3</v>
      </c>
      <c r="E40">
        <f>ROUND(('Base Stats'!E40+15)*MIN(SQRT(10*2500/(('Base Stats'!$D40+15)*SQRT('Base Stats'!$E40+15)*SQRT('Base Stats'!$F40+15))),'CP Multiplier'!$B$102),1)</f>
        <v>47.3</v>
      </c>
      <c r="F40">
        <f>ROUND(('Base Stats'!F40+15)*MIN(SQRT(10*2500/(('Base Stats'!$D40+15)*SQRT('Base Stats'!$E40+15)*SQRT('Base Stats'!$F40+15))),'CP Multiplier'!$B$102),1)</f>
        <v>224.8</v>
      </c>
      <c r="G40">
        <f>_xlfn.FLOOR.MATH(('Base Stats'!$D40+15)*SQRT('Base Stats'!$E40+15)*SQRT('Base Stats'!$F40+15)*((MIN(SQRT(10*2500/(('Base Stats'!$D40+15)*SQRT('Base Stats'!$E40+15)*SQRT('Base Stats'!$F40+15))),'CP Multiplier'!$B$102))^2)/10)</f>
        <v>828</v>
      </c>
    </row>
    <row r="41" spans="1:7" x14ac:dyDescent="0.25">
      <c r="A41" t="s">
        <v>37</v>
      </c>
      <c r="B41" t="str">
        <f>IFERROR(INDEX('[1]Pokemon Stats'!$D$2:$D$781,MATCH($A41,'[1]Pokemon Stats'!$B$2:$B$781,0),0),"")</f>
        <v>Normal</v>
      </c>
      <c r="C41" t="str">
        <f>IFERROR(INDEX('[1]Pokemon Stats'!$E$2:$E$781,MATCH($A41,'[1]Pokemon Stats'!$B$2:$B$781,0),0),"")</f>
        <v>Fairy</v>
      </c>
      <c r="D41">
        <f>ROUND(('Base Stats'!D41+15)*MIN(SQRT(10*2500/(('Base Stats'!$D41+15)*SQRT('Base Stats'!$E41+15)*SQRT('Base Stats'!$F41+15))),'CP Multiplier'!$B$102),1)</f>
        <v>144.5</v>
      </c>
      <c r="E41">
        <f>ROUND(('Base Stats'!E41+15)*MIN(SQRT(10*2500/(('Base Stats'!$D41+15)*SQRT('Base Stats'!$E41+15)*SQRT('Base Stats'!$F41+15))),'CP Multiplier'!$B$102),1)</f>
        <v>88.8</v>
      </c>
      <c r="F41">
        <f>ROUND(('Base Stats'!F41+15)*MIN(SQRT(10*2500/(('Base Stats'!$D41+15)*SQRT('Base Stats'!$E41+15)*SQRT('Base Stats'!$F41+15))),'CP Multiplier'!$B$102),1)</f>
        <v>262</v>
      </c>
      <c r="G41">
        <f>_xlfn.FLOOR.MATH(('Base Stats'!$D41+15)*SQRT('Base Stats'!$E41+15)*SQRT('Base Stats'!$F41+15)*((MIN(SQRT(10*2500/(('Base Stats'!$D41+15)*SQRT('Base Stats'!$E41+15)*SQRT('Base Stats'!$F41+15))),'CP Multiplier'!$B$102))^2)/10)</f>
        <v>2204</v>
      </c>
    </row>
    <row r="42" spans="1:7" x14ac:dyDescent="0.25">
      <c r="A42" t="s">
        <v>38</v>
      </c>
      <c r="B42" t="str">
        <f>IFERROR(INDEX('[1]Pokemon Stats'!$D$2:$D$781,MATCH($A42,'[1]Pokemon Stats'!$B$2:$B$781,0),0),"")</f>
        <v>Poison</v>
      </c>
      <c r="C42" t="str">
        <f>IFERROR(INDEX('[1]Pokemon Stats'!$E$2:$E$781,MATCH($A42,'[1]Pokemon Stats'!$B$2:$B$781,0),0),"")</f>
        <v>Flying</v>
      </c>
      <c r="D42">
        <f>ROUND(('Base Stats'!D42+15)*MIN(SQRT(10*2500/(('Base Stats'!$D42+15)*SQRT('Base Stats'!$E42+15)*SQRT('Base Stats'!$F42+15))),'CP Multiplier'!$B$102),1)</f>
        <v>82.8</v>
      </c>
      <c r="E42">
        <f>ROUND(('Base Stats'!E42+15)*MIN(SQRT(10*2500/(('Base Stats'!$D42+15)*SQRT('Base Stats'!$E42+15)*SQRT('Base Stats'!$F42+15))),'CP Multiplier'!$B$102),1)</f>
        <v>74.400000000000006</v>
      </c>
      <c r="F42">
        <f>ROUND(('Base Stats'!F42+15)*MIN(SQRT(10*2500/(('Base Stats'!$D42+15)*SQRT('Base Stats'!$E42+15)*SQRT('Base Stats'!$F42+15))),'CP Multiplier'!$B$102),1)</f>
        <v>114.1</v>
      </c>
      <c r="G42">
        <f>_xlfn.FLOOR.MATH(('Base Stats'!$D42+15)*SQRT('Base Stats'!$E42+15)*SQRT('Base Stats'!$F42+15)*((MIN(SQRT(10*2500/(('Base Stats'!$D42+15)*SQRT('Base Stats'!$E42+15)*SQRT('Base Stats'!$F42+15))),'CP Multiplier'!$B$102))^2)/10)</f>
        <v>763</v>
      </c>
    </row>
    <row r="43" spans="1:7" x14ac:dyDescent="0.25">
      <c r="A43" t="s">
        <v>39</v>
      </c>
      <c r="B43" t="str">
        <f>IFERROR(INDEX('[1]Pokemon Stats'!$D$2:$D$781,MATCH($A43,'[1]Pokemon Stats'!$B$2:$B$781,0),0),"")</f>
        <v>Poison</v>
      </c>
      <c r="C43" t="str">
        <f>IFERROR(INDEX('[1]Pokemon Stats'!$E$2:$E$781,MATCH($A43,'[1]Pokemon Stats'!$B$2:$B$781,0),0),"")</f>
        <v>Flying</v>
      </c>
      <c r="D43">
        <f>ROUND(('Base Stats'!D43+15)*MIN(SQRT(10*2500/(('Base Stats'!$D43+15)*SQRT('Base Stats'!$E43+15)*SQRT('Base Stats'!$F43+15))),'CP Multiplier'!$B$102),1)</f>
        <v>148.80000000000001</v>
      </c>
      <c r="E43">
        <f>ROUND(('Base Stats'!E43+15)*MIN(SQRT(10*2500/(('Base Stats'!$D43+15)*SQRT('Base Stats'!$E43+15)*SQRT('Base Stats'!$F43+15))),'CP Multiplier'!$B$102),1)</f>
        <v>139.5</v>
      </c>
      <c r="F43">
        <f>ROUND(('Base Stats'!F43+15)*MIN(SQRT(10*2500/(('Base Stats'!$D43+15)*SQRT('Base Stats'!$E43+15)*SQRT('Base Stats'!$F43+15))),'CP Multiplier'!$B$102),1)</f>
        <v>165.7</v>
      </c>
      <c r="G43">
        <f>_xlfn.FLOOR.MATH(('Base Stats'!$D43+15)*SQRT('Base Stats'!$E43+15)*SQRT('Base Stats'!$F43+15)*((MIN(SQRT(10*2500/(('Base Stats'!$D43+15)*SQRT('Base Stats'!$E43+15)*SQRT('Base Stats'!$F43+15))),'CP Multiplier'!$B$102))^2)/10)</f>
        <v>2261</v>
      </c>
    </row>
    <row r="44" spans="1:7" x14ac:dyDescent="0.25">
      <c r="A44" t="s">
        <v>40</v>
      </c>
      <c r="B44" t="str">
        <f>IFERROR(INDEX('[1]Pokemon Stats'!$D$2:$D$781,MATCH($A44,'[1]Pokemon Stats'!$B$2:$B$781,0),0),"")</f>
        <v>Grass</v>
      </c>
      <c r="C44" t="str">
        <f>IFERROR(INDEX('[1]Pokemon Stats'!$E$2:$E$781,MATCH($A44,'[1]Pokemon Stats'!$B$2:$B$781,0),0),"")</f>
        <v>Poison</v>
      </c>
      <c r="D44">
        <f>ROUND(('Base Stats'!D44+15)*MIN(SQRT(10*2500/(('Base Stats'!$D44+15)*SQRT('Base Stats'!$E44+15)*SQRT('Base Stats'!$F44+15))),'CP Multiplier'!$B$102),1)</f>
        <v>123.4</v>
      </c>
      <c r="E44">
        <f>ROUND(('Base Stats'!E44+15)*MIN(SQRT(10*2500/(('Base Stats'!$D44+15)*SQRT('Base Stats'!$E44+15)*SQRT('Base Stats'!$F44+15))),'CP Multiplier'!$B$102),1)</f>
        <v>107.4</v>
      </c>
      <c r="F44">
        <f>ROUND(('Base Stats'!F44+15)*MIN(SQRT(10*2500/(('Base Stats'!$D44+15)*SQRT('Base Stats'!$E44+15)*SQRT('Base Stats'!$F44+15))),'CP Multiplier'!$B$102),1)</f>
        <v>120.9</v>
      </c>
      <c r="G44">
        <f>_xlfn.FLOOR.MATH(('Base Stats'!$D44+15)*SQRT('Base Stats'!$E44+15)*SQRT('Base Stats'!$F44+15)*((MIN(SQRT(10*2500/(('Base Stats'!$D44+15)*SQRT('Base Stats'!$E44+15)*SQRT('Base Stats'!$F44+15))),'CP Multiplier'!$B$102))^2)/10)</f>
        <v>1405</v>
      </c>
    </row>
    <row r="45" spans="1:7" x14ac:dyDescent="0.25">
      <c r="A45" t="s">
        <v>41</v>
      </c>
      <c r="B45" t="str">
        <f>IFERROR(INDEX('[1]Pokemon Stats'!$D$2:$D$781,MATCH($A45,'[1]Pokemon Stats'!$B$2:$B$781,0),0),"")</f>
        <v>Grass</v>
      </c>
      <c r="C45" t="str">
        <f>IFERROR(INDEX('[1]Pokemon Stats'!$E$2:$E$781,MATCH($A45,'[1]Pokemon Stats'!$B$2:$B$781,0),0),"")</f>
        <v>Poison</v>
      </c>
      <c r="D45">
        <f>ROUND(('Base Stats'!D45+15)*MIN(SQRT(10*2500/(('Base Stats'!$D45+15)*SQRT('Base Stats'!$E45+15)*SQRT('Base Stats'!$F45+15))),'CP Multiplier'!$B$102),1)</f>
        <v>142</v>
      </c>
      <c r="E45">
        <f>ROUND(('Base Stats'!E45+15)*MIN(SQRT(10*2500/(('Base Stats'!$D45+15)*SQRT('Base Stats'!$E45+15)*SQRT('Base Stats'!$F45+15))),'CP Multiplier'!$B$102),1)</f>
        <v>127.6</v>
      </c>
      <c r="F45">
        <f>ROUND(('Base Stats'!F45+15)*MIN(SQRT(10*2500/(('Base Stats'!$D45+15)*SQRT('Base Stats'!$E45+15)*SQRT('Base Stats'!$F45+15))),'CP Multiplier'!$B$102),1)</f>
        <v>143.69999999999999</v>
      </c>
      <c r="G45">
        <f>_xlfn.FLOOR.MATH(('Base Stats'!$D45+15)*SQRT('Base Stats'!$E45+15)*SQRT('Base Stats'!$F45+15)*((MIN(SQRT(10*2500/(('Base Stats'!$D45+15)*SQRT('Base Stats'!$E45+15)*SQRT('Base Stats'!$F45+15))),'CP Multiplier'!$B$102))^2)/10)</f>
        <v>1923</v>
      </c>
    </row>
    <row r="46" spans="1:7" x14ac:dyDescent="0.25">
      <c r="A46" t="s">
        <v>42</v>
      </c>
      <c r="B46" t="str">
        <f>IFERROR(INDEX('[1]Pokemon Stats'!$D$2:$D$781,MATCH($A46,'[1]Pokemon Stats'!$B$2:$B$781,0),0),"")</f>
        <v>Grass</v>
      </c>
      <c r="C46" t="str">
        <f>IFERROR(INDEX('[1]Pokemon Stats'!$E$2:$E$781,MATCH($A46,'[1]Pokemon Stats'!$B$2:$B$781,0),0),"")</f>
        <v>Poison</v>
      </c>
      <c r="D46">
        <f>ROUND(('Base Stats'!D46+15)*MIN(SQRT(10*2500/(('Base Stats'!$D46+15)*SQRT('Base Stats'!$E46+15)*SQRT('Base Stats'!$F46+15))),'CP Multiplier'!$B$102),1)</f>
        <v>169.5</v>
      </c>
      <c r="E46">
        <f>ROUND(('Base Stats'!E46+15)*MIN(SQRT(10*2500/(('Base Stats'!$D46+15)*SQRT('Base Stats'!$E46+15)*SQRT('Base Stats'!$F46+15))),'CP Multiplier'!$B$102),1)</f>
        <v>142.1</v>
      </c>
      <c r="F46">
        <f>ROUND(('Base Stats'!F46+15)*MIN(SQRT(10*2500/(('Base Stats'!$D46+15)*SQRT('Base Stats'!$E46+15)*SQRT('Base Stats'!$F46+15))),'CP Multiplier'!$B$102),1)</f>
        <v>153.1</v>
      </c>
      <c r="G46">
        <f>_xlfn.FLOOR.MATH(('Base Stats'!$D46+15)*SQRT('Base Stats'!$E46+15)*SQRT('Base Stats'!$F46+15)*((MIN(SQRT(10*2500/(('Base Stats'!$D46+15)*SQRT('Base Stats'!$E46+15)*SQRT('Base Stats'!$F46+15))),'CP Multiplier'!$B$102))^2)/10)</f>
        <v>2500</v>
      </c>
    </row>
    <row r="47" spans="1:7" x14ac:dyDescent="0.25">
      <c r="A47" t="s">
        <v>43</v>
      </c>
      <c r="B47" t="str">
        <f>IFERROR(INDEX('[1]Pokemon Stats'!$D$2:$D$781,MATCH($A47,'[1]Pokemon Stats'!$B$2:$B$781,0),0),"")</f>
        <v>Bug</v>
      </c>
      <c r="C47" t="str">
        <f>IFERROR(INDEX('[1]Pokemon Stats'!$E$2:$E$781,MATCH($A47,'[1]Pokemon Stats'!$B$2:$B$781,0),0),"")</f>
        <v>Grass</v>
      </c>
      <c r="D47">
        <f>ROUND(('Base Stats'!D47+15)*MIN(SQRT(10*2500/(('Base Stats'!$D47+15)*SQRT('Base Stats'!$E47+15)*SQRT('Base Stats'!$F47+15))),'CP Multiplier'!$B$102),1)</f>
        <v>115</v>
      </c>
      <c r="E47">
        <f>ROUND(('Base Stats'!E47+15)*MIN(SQRT(10*2500/(('Base Stats'!$D47+15)*SQRT('Base Stats'!$E47+15)*SQRT('Base Stats'!$F47+15))),'CP Multiplier'!$B$102),1)</f>
        <v>96.4</v>
      </c>
      <c r="F47">
        <f>ROUND(('Base Stats'!F47+15)*MIN(SQRT(10*2500/(('Base Stats'!$D47+15)*SQRT('Base Stats'!$E47+15)*SQRT('Base Stats'!$F47+15))),'CP Multiplier'!$B$102),1)</f>
        <v>106.5</v>
      </c>
      <c r="G47">
        <f>_xlfn.FLOOR.MATH(('Base Stats'!$D47+15)*SQRT('Base Stats'!$E47+15)*SQRT('Base Stats'!$F47+15)*((MIN(SQRT(10*2500/(('Base Stats'!$D47+15)*SQRT('Base Stats'!$E47+15)*SQRT('Base Stats'!$F47+15))),'CP Multiplier'!$B$102))^2)/10)</f>
        <v>1164</v>
      </c>
    </row>
    <row r="48" spans="1:7" x14ac:dyDescent="0.25">
      <c r="A48" t="s">
        <v>44</v>
      </c>
      <c r="B48" t="str">
        <f>IFERROR(INDEX('[1]Pokemon Stats'!$D$2:$D$781,MATCH($A48,'[1]Pokemon Stats'!$B$2:$B$781,0),0),"")</f>
        <v>Bug</v>
      </c>
      <c r="C48" t="str">
        <f>IFERROR(INDEX('[1]Pokemon Stats'!$E$2:$E$781,MATCH($A48,'[1]Pokemon Stats'!$B$2:$B$781,0),0),"")</f>
        <v>Grass</v>
      </c>
      <c r="D48">
        <f>ROUND(('Base Stats'!D48+15)*MIN(SQRT(10*2500/(('Base Stats'!$D48+15)*SQRT('Base Stats'!$E48+15)*SQRT('Base Stats'!$F48+15))),'CP Multiplier'!$B$102),1)</f>
        <v>152.19999999999999</v>
      </c>
      <c r="E48">
        <f>ROUND(('Base Stats'!E48+15)*MIN(SQRT(10*2500/(('Base Stats'!$D48+15)*SQRT('Base Stats'!$E48+15)*SQRT('Base Stats'!$F48+15))),'CP Multiplier'!$B$102),1)</f>
        <v>136.1</v>
      </c>
      <c r="F48">
        <f>ROUND(('Base Stats'!F48+15)*MIN(SQRT(10*2500/(('Base Stats'!$D48+15)*SQRT('Base Stats'!$E48+15)*SQRT('Base Stats'!$F48+15))),'CP Multiplier'!$B$102),1)</f>
        <v>143.69999999999999</v>
      </c>
      <c r="G48">
        <f>_xlfn.FLOOR.MATH(('Base Stats'!$D48+15)*SQRT('Base Stats'!$E48+15)*SQRT('Base Stats'!$F48+15)*((MIN(SQRT(10*2500/(('Base Stats'!$D48+15)*SQRT('Base Stats'!$E48+15)*SQRT('Base Stats'!$F48+15))),'CP Multiplier'!$B$102))^2)/10)</f>
        <v>2127</v>
      </c>
    </row>
    <row r="49" spans="1:7" x14ac:dyDescent="0.25">
      <c r="A49" t="s">
        <v>45</v>
      </c>
      <c r="B49" t="str">
        <f>IFERROR(INDEX('[1]Pokemon Stats'!$D$2:$D$781,MATCH($A49,'[1]Pokemon Stats'!$B$2:$B$781,0),0),"")</f>
        <v>Bug</v>
      </c>
      <c r="C49" t="str">
        <f>IFERROR(INDEX('[1]Pokemon Stats'!$E$2:$E$781,MATCH($A49,'[1]Pokemon Stats'!$B$2:$B$781,0),0),"")</f>
        <v>Poison</v>
      </c>
      <c r="D49">
        <f>ROUND(('Base Stats'!D49+15)*MIN(SQRT(10*2500/(('Base Stats'!$D49+15)*SQRT('Base Stats'!$E49+15)*SQRT('Base Stats'!$F49+15))),'CP Multiplier'!$B$102),1)</f>
        <v>97.2</v>
      </c>
      <c r="E49">
        <f>ROUND(('Base Stats'!E49+15)*MIN(SQRT(10*2500/(('Base Stats'!$D49+15)*SQRT('Base Stats'!$E49+15)*SQRT('Base Stats'!$F49+15))),'CP Multiplier'!$B$102),1)</f>
        <v>97.2</v>
      </c>
      <c r="F49">
        <f>ROUND(('Base Stats'!F49+15)*MIN(SQRT(10*2500/(('Base Stats'!$D49+15)*SQRT('Base Stats'!$E49+15)*SQRT('Base Stats'!$F49+15))),'CP Multiplier'!$B$102),1)</f>
        <v>143.69999999999999</v>
      </c>
      <c r="G49">
        <f>_xlfn.FLOOR.MATH(('Base Stats'!$D49+15)*SQRT('Base Stats'!$E49+15)*SQRT('Base Stats'!$F49+15)*((MIN(SQRT(10*2500/(('Base Stats'!$D49+15)*SQRT('Base Stats'!$E49+15)*SQRT('Base Stats'!$F49+15))),'CP Multiplier'!$B$102))^2)/10)</f>
        <v>1148</v>
      </c>
    </row>
    <row r="50" spans="1:7" x14ac:dyDescent="0.25">
      <c r="A50" t="s">
        <v>46</v>
      </c>
      <c r="B50" t="str">
        <f>IFERROR(INDEX('[1]Pokemon Stats'!$D$2:$D$781,MATCH($A50,'[1]Pokemon Stats'!$B$2:$B$781,0),0),"")</f>
        <v>Bug</v>
      </c>
      <c r="C50" t="str">
        <f>IFERROR(INDEX('[1]Pokemon Stats'!$E$2:$E$781,MATCH($A50,'[1]Pokemon Stats'!$B$2:$B$781,0),0),"")</f>
        <v>Poison</v>
      </c>
      <c r="D50">
        <f>ROUND(('Base Stats'!D50+15)*MIN(SQRT(10*2500/(('Base Stats'!$D50+15)*SQRT('Base Stats'!$E50+15)*SQRT('Base Stats'!$F50+15))),'CP Multiplier'!$B$102),1)</f>
        <v>164</v>
      </c>
      <c r="E50">
        <f>ROUND(('Base Stats'!E50+15)*MIN(SQRT(10*2500/(('Base Stats'!$D50+15)*SQRT('Base Stats'!$E50+15)*SQRT('Base Stats'!$F50+15))),'CP Multiplier'!$B$102),1)</f>
        <v>133.6</v>
      </c>
      <c r="F50">
        <f>ROUND(('Base Stats'!F50+15)*MIN(SQRT(10*2500/(('Base Stats'!$D50+15)*SQRT('Base Stats'!$E50+15)*SQRT('Base Stats'!$F50+15))),'CP Multiplier'!$B$102),1)</f>
        <v>158.1</v>
      </c>
      <c r="G50">
        <f>_xlfn.FLOOR.MATH(('Base Stats'!$D50+15)*SQRT('Base Stats'!$E50+15)*SQRT('Base Stats'!$F50+15)*((MIN(SQRT(10*2500/(('Base Stats'!$D50+15)*SQRT('Base Stats'!$E50+15)*SQRT('Base Stats'!$F50+15))),'CP Multiplier'!$B$102))^2)/10)</f>
        <v>2382</v>
      </c>
    </row>
    <row r="51" spans="1:7" x14ac:dyDescent="0.25">
      <c r="A51" t="s">
        <v>47</v>
      </c>
      <c r="B51" t="str">
        <f>IFERROR(INDEX('[1]Pokemon Stats'!$D$2:$D$781,MATCH($A51,'[1]Pokemon Stats'!$B$2:$B$781,0),0),"")</f>
        <v>Ground</v>
      </c>
      <c r="C51" t="str">
        <f>IFERROR(INDEX('[1]Pokemon Stats'!$E$2:$E$781,MATCH($A51,'[1]Pokemon Stats'!$B$2:$B$781,0),0),"")</f>
        <v>Poison</v>
      </c>
      <c r="D51">
        <f>ROUND(('Base Stats'!D51+15)*MIN(SQRT(10*2500/(('Base Stats'!$D51+15)*SQRT('Base Stats'!$E51+15)*SQRT('Base Stats'!$F51+15))),'CP Multiplier'!$B$102),1)</f>
        <v>104.8</v>
      </c>
      <c r="E51">
        <f>ROUND(('Base Stats'!E51+15)*MIN(SQRT(10*2500/(('Base Stats'!$D51+15)*SQRT('Base Stats'!$E51+15)*SQRT('Base Stats'!$F51+15))),'CP Multiplier'!$B$102),1)</f>
        <v>78.599999999999994</v>
      </c>
      <c r="F51">
        <f>ROUND(('Base Stats'!F51+15)*MIN(SQRT(10*2500/(('Base Stats'!$D51+15)*SQRT('Base Stats'!$E51+15)*SQRT('Base Stats'!$F51+15))),'CP Multiplier'!$B$102),1)</f>
        <v>69.3</v>
      </c>
      <c r="G51">
        <f>_xlfn.FLOOR.MATH(('Base Stats'!$D51+15)*SQRT('Base Stats'!$E51+15)*SQRT('Base Stats'!$F51+15)*((MIN(SQRT(10*2500/(('Base Stats'!$D51+15)*SQRT('Base Stats'!$E51+15)*SQRT('Base Stats'!$F51+15))),'CP Multiplier'!$B$102))^2)/10)</f>
        <v>773</v>
      </c>
    </row>
    <row r="52" spans="1:7" x14ac:dyDescent="0.25">
      <c r="A52" t="s">
        <v>48</v>
      </c>
      <c r="B52" t="str">
        <f>IFERROR(INDEX('[1]Pokemon Stats'!$D$2:$D$781,MATCH($A52,'[1]Pokemon Stats'!$B$2:$B$781,0),0),"")</f>
        <v>Ground</v>
      </c>
      <c r="C52" t="str">
        <f>IFERROR(INDEX('[1]Pokemon Stats'!$E$2:$E$781,MATCH($A52,'[1]Pokemon Stats'!$B$2:$B$781,0),0),"")</f>
        <v>Steel</v>
      </c>
      <c r="D52">
        <f>ROUND(('Base Stats'!D52+15)*MIN(SQRT(10*2500/(('Base Stats'!$D52+15)*SQRT('Base Stats'!$E52+15)*SQRT('Base Stats'!$F52+15))),'CP Multiplier'!$B$102),1)</f>
        <v>153.80000000000001</v>
      </c>
      <c r="E52">
        <f>ROUND(('Base Stats'!E52+15)*MIN(SQRT(10*2500/(('Base Stats'!$D52+15)*SQRT('Base Stats'!$E52+15)*SQRT('Base Stats'!$F52+15))),'CP Multiplier'!$B$102),1)</f>
        <v>125.9</v>
      </c>
      <c r="F52">
        <f>ROUND(('Base Stats'!F52+15)*MIN(SQRT(10*2500/(('Base Stats'!$D52+15)*SQRT('Base Stats'!$E52+15)*SQRT('Base Stats'!$F52+15))),'CP Multiplier'!$B$102),1)</f>
        <v>106.5</v>
      </c>
      <c r="G52">
        <f>_xlfn.FLOOR.MATH(('Base Stats'!$D52+15)*SQRT('Base Stats'!$E52+15)*SQRT('Base Stats'!$F52+15)*((MIN(SQRT(10*2500/(('Base Stats'!$D52+15)*SQRT('Base Stats'!$E52+15)*SQRT('Base Stats'!$F52+15))),'CP Multiplier'!$B$102))^2)/10)</f>
        <v>1781</v>
      </c>
    </row>
    <row r="53" spans="1:7" x14ac:dyDescent="0.25">
      <c r="A53" t="s">
        <v>49</v>
      </c>
      <c r="B53" t="str">
        <f>IFERROR(INDEX('[1]Pokemon Stats'!$D$2:$D$781,MATCH($A53,'[1]Pokemon Stats'!$B$2:$B$781,0),0),"")</f>
        <v>Normal</v>
      </c>
      <c r="C53" t="str">
        <f>IFERROR(INDEX('[1]Pokemon Stats'!$E$2:$E$781,MATCH($A53,'[1]Pokemon Stats'!$B$2:$B$781,0),0),"")</f>
        <v>Steel</v>
      </c>
      <c r="D53">
        <f>ROUND(('Base Stats'!D53+15)*MIN(SQRT(10*2500/(('Base Stats'!$D53+15)*SQRT('Base Stats'!$E53+15)*SQRT('Base Stats'!$F53+15))),'CP Multiplier'!$B$102),1)</f>
        <v>90.4</v>
      </c>
      <c r="E53">
        <f>ROUND(('Base Stats'!E53+15)*MIN(SQRT(10*2500/(('Base Stats'!$D53+15)*SQRT('Base Stats'!$E53+15)*SQRT('Base Stats'!$F53+15))),'CP Multiplier'!$B$102),1)</f>
        <v>78.599999999999994</v>
      </c>
      <c r="F53">
        <f>ROUND(('Base Stats'!F53+15)*MIN(SQRT(10*2500/(('Base Stats'!$D53+15)*SQRT('Base Stats'!$E53+15)*SQRT('Base Stats'!$F53+15))),'CP Multiplier'!$B$102),1)</f>
        <v>114.1</v>
      </c>
      <c r="G53">
        <f>_xlfn.FLOOR.MATH(('Base Stats'!$D53+15)*SQRT('Base Stats'!$E53+15)*SQRT('Base Stats'!$F53+15)*((MIN(SQRT(10*2500/(('Base Stats'!$D53+15)*SQRT('Base Stats'!$E53+15)*SQRT('Base Stats'!$F53+15))),'CP Multiplier'!$B$102))^2)/10)</f>
        <v>856</v>
      </c>
    </row>
    <row r="54" spans="1:7" x14ac:dyDescent="0.25">
      <c r="A54" t="s">
        <v>50</v>
      </c>
      <c r="B54" t="str">
        <f>IFERROR(INDEX('[1]Pokemon Stats'!$D$2:$D$781,MATCH($A54,'[1]Pokemon Stats'!$B$2:$B$781,0),0),"")</f>
        <v>Normal</v>
      </c>
      <c r="C54" t="str">
        <f>IFERROR(INDEX('[1]Pokemon Stats'!$E$2:$E$781,MATCH($A54,'[1]Pokemon Stats'!$B$2:$B$781,0),0),"")</f>
        <v>Steel</v>
      </c>
      <c r="D54">
        <f>ROUND(('Base Stats'!D54+15)*MIN(SQRT(10*2500/(('Base Stats'!$D54+15)*SQRT('Base Stats'!$E54+15)*SQRT('Base Stats'!$F54+15))),'CP Multiplier'!$B$102),1)</f>
        <v>139.5</v>
      </c>
      <c r="E54">
        <f>ROUND(('Base Stats'!E54+15)*MIN(SQRT(10*2500/(('Base Stats'!$D54+15)*SQRT('Base Stats'!$E54+15)*SQRT('Base Stats'!$F54+15))),'CP Multiplier'!$B$102),1)</f>
        <v>127.6</v>
      </c>
      <c r="F54">
        <f>ROUND(('Base Stats'!F54+15)*MIN(SQRT(10*2500/(('Base Stats'!$D54+15)*SQRT('Base Stats'!$E54+15)*SQRT('Base Stats'!$F54+15))),'CP Multiplier'!$B$102),1)</f>
        <v>150.5</v>
      </c>
      <c r="G54">
        <f>_xlfn.FLOOR.MATH(('Base Stats'!$D54+15)*SQRT('Base Stats'!$E54+15)*SQRT('Base Stats'!$F54+15)*((MIN(SQRT(10*2500/(('Base Stats'!$D54+15)*SQRT('Base Stats'!$E54+15)*SQRT('Base Stats'!$F54+15))),'CP Multiplier'!$B$102))^2)/10)</f>
        <v>1932</v>
      </c>
    </row>
    <row r="55" spans="1:7" x14ac:dyDescent="0.25">
      <c r="A55" t="s">
        <v>51</v>
      </c>
      <c r="B55" t="str">
        <f>IFERROR(INDEX('[1]Pokemon Stats'!$D$2:$D$781,MATCH($A55,'[1]Pokemon Stats'!$B$2:$B$781,0),0),"")</f>
        <v>Water</v>
      </c>
      <c r="C55" t="str">
        <f>IFERROR(INDEX('[1]Pokemon Stats'!$E$2:$E$781,MATCH($A55,'[1]Pokemon Stats'!$B$2:$B$781,0),0),"")</f>
        <v>Steel</v>
      </c>
      <c r="D55">
        <f>ROUND(('Base Stats'!D55+15)*MIN(SQRT(10*2500/(('Base Stats'!$D55+15)*SQRT('Base Stats'!$E55+15)*SQRT('Base Stats'!$F55+15))),'CP Multiplier'!$B$102),1)</f>
        <v>115.8</v>
      </c>
      <c r="E55">
        <f>ROUND(('Base Stats'!E55+15)*MIN(SQRT(10*2500/(('Base Stats'!$D55+15)*SQRT('Base Stats'!$E55+15)*SQRT('Base Stats'!$F55+15))),'CP Multiplier'!$B$102),1)</f>
        <v>93</v>
      </c>
      <c r="F55">
        <f>ROUND(('Base Stats'!F55+15)*MIN(SQRT(10*2500/(('Base Stats'!$D55+15)*SQRT('Base Stats'!$E55+15)*SQRT('Base Stats'!$F55+15))),'CP Multiplier'!$B$102),1)</f>
        <v>128.5</v>
      </c>
      <c r="G55">
        <f>_xlfn.FLOOR.MATH(('Base Stats'!$D55+15)*SQRT('Base Stats'!$E55+15)*SQRT('Base Stats'!$F55+15)*((MIN(SQRT(10*2500/(('Base Stats'!$D55+15)*SQRT('Base Stats'!$E55+15)*SQRT('Base Stats'!$F55+15))),'CP Multiplier'!$B$102))^2)/10)</f>
        <v>1265</v>
      </c>
    </row>
    <row r="56" spans="1:7" x14ac:dyDescent="0.25">
      <c r="A56" t="s">
        <v>52</v>
      </c>
      <c r="B56" t="str">
        <f>IFERROR(INDEX('[1]Pokemon Stats'!$D$2:$D$781,MATCH($A56,'[1]Pokemon Stats'!$B$2:$B$781,0),0),"")</f>
        <v>Water</v>
      </c>
      <c r="C56" t="str">
        <f>IFERROR(INDEX('[1]Pokemon Stats'!$E$2:$E$781,MATCH($A56,'[1]Pokemon Stats'!$B$2:$B$781,0),0),"")</f>
        <v>Steel</v>
      </c>
      <c r="D56">
        <f>ROUND(('Base Stats'!D56+15)*MIN(SQRT(10*2500/(('Base Stats'!$D56+15)*SQRT('Base Stats'!$E56+15)*SQRT('Base Stats'!$F56+15))),'CP Multiplier'!$B$102),1)</f>
        <v>164.4</v>
      </c>
      <c r="E56">
        <f>ROUND(('Base Stats'!E56+15)*MIN(SQRT(10*2500/(('Base Stats'!$D56+15)*SQRT('Base Stats'!$E56+15)*SQRT('Base Stats'!$F56+15))),'CP Multiplier'!$B$102),1)</f>
        <v>141.30000000000001</v>
      </c>
      <c r="F56">
        <f>ROUND(('Base Stats'!F56+15)*MIN(SQRT(10*2500/(('Base Stats'!$D56+15)*SQRT('Base Stats'!$E56+15)*SQRT('Base Stats'!$F56+15))),'CP Multiplier'!$B$102),1)</f>
        <v>163.6</v>
      </c>
      <c r="G56">
        <f>_xlfn.FLOOR.MATH(('Base Stats'!$D56+15)*SQRT('Base Stats'!$E56+15)*SQRT('Base Stats'!$F56+15)*((MIN(SQRT(10*2500/(('Base Stats'!$D56+15)*SQRT('Base Stats'!$E56+15)*SQRT('Base Stats'!$F56+15))),'CP Multiplier'!$B$102))^2)/10)</f>
        <v>2500</v>
      </c>
    </row>
    <row r="57" spans="1:7" x14ac:dyDescent="0.25">
      <c r="A57" t="s">
        <v>53</v>
      </c>
      <c r="B57" t="str">
        <f>IFERROR(INDEX('[1]Pokemon Stats'!$D$2:$D$781,MATCH($A57,'[1]Pokemon Stats'!$B$2:$B$781,0),0),"")</f>
        <v>Fighting</v>
      </c>
      <c r="C57" t="str">
        <f>IFERROR(INDEX('[1]Pokemon Stats'!$E$2:$E$781,MATCH($A57,'[1]Pokemon Stats'!$B$2:$B$781,0),0),"")</f>
        <v>Steel</v>
      </c>
      <c r="D57">
        <f>ROUND(('Base Stats'!D57+15)*MIN(SQRT(10*2500/(('Base Stats'!$D57+15)*SQRT('Base Stats'!$E57+15)*SQRT('Base Stats'!$F57+15))),'CP Multiplier'!$B$102),1)</f>
        <v>137.80000000000001</v>
      </c>
      <c r="E57">
        <f>ROUND(('Base Stats'!E57+15)*MIN(SQRT(10*2500/(('Base Stats'!$D57+15)*SQRT('Base Stats'!$E57+15)*SQRT('Base Stats'!$F57+15))),'CP Multiplier'!$B$102),1)</f>
        <v>82</v>
      </c>
      <c r="F57">
        <f>ROUND(('Base Stats'!F57+15)*MIN(SQRT(10*2500/(('Base Stats'!$D57+15)*SQRT('Base Stats'!$E57+15)*SQRT('Base Stats'!$F57+15))),'CP Multiplier'!$B$102),1)</f>
        <v>114.1</v>
      </c>
      <c r="G57">
        <f>_xlfn.FLOOR.MATH(('Base Stats'!$D57+15)*SQRT('Base Stats'!$E57+15)*SQRT('Base Stats'!$F57+15)*((MIN(SQRT(10*2500/(('Base Stats'!$D57+15)*SQRT('Base Stats'!$E57+15)*SQRT('Base Stats'!$F57+15))),'CP Multiplier'!$B$102))^2)/10)</f>
        <v>1332</v>
      </c>
    </row>
    <row r="58" spans="1:7" x14ac:dyDescent="0.25">
      <c r="A58" t="s">
        <v>54</v>
      </c>
      <c r="B58" t="str">
        <f>IFERROR(INDEX('[1]Pokemon Stats'!$D$2:$D$781,MATCH($A58,'[1]Pokemon Stats'!$B$2:$B$781,0),0),"")</f>
        <v>Fighting</v>
      </c>
      <c r="C58" t="str">
        <f>IFERROR(INDEX('[1]Pokemon Stats'!$E$2:$E$781,MATCH($A58,'[1]Pokemon Stats'!$B$2:$B$781,0),0),"")</f>
        <v>Steel</v>
      </c>
      <c r="D58">
        <f>ROUND(('Base Stats'!D58+15)*MIN(SQRT(10*2500/(('Base Stats'!$D58+15)*SQRT('Base Stats'!$E58+15)*SQRT('Base Stats'!$F58+15))),'CP Multiplier'!$B$102),1)</f>
        <v>183.4</v>
      </c>
      <c r="E58">
        <f>ROUND(('Base Stats'!E58+15)*MIN(SQRT(10*2500/(('Base Stats'!$D58+15)*SQRT('Base Stats'!$E58+15)*SQRT('Base Stats'!$F58+15))),'CP Multiplier'!$B$102),1)</f>
        <v>126.4</v>
      </c>
      <c r="F58">
        <f>ROUND(('Base Stats'!F58+15)*MIN(SQRT(10*2500/(('Base Stats'!$D58+15)*SQRT('Base Stats'!$E58+15)*SQRT('Base Stats'!$F58+15))),'CP Multiplier'!$B$102),1)</f>
        <v>147</v>
      </c>
      <c r="G58">
        <f>_xlfn.FLOOR.MATH(('Base Stats'!$D58+15)*SQRT('Base Stats'!$E58+15)*SQRT('Base Stats'!$F58+15)*((MIN(SQRT(10*2500/(('Base Stats'!$D58+15)*SQRT('Base Stats'!$E58+15)*SQRT('Base Stats'!$F58+15))),'CP Multiplier'!$B$102))^2)/10)</f>
        <v>2500</v>
      </c>
    </row>
    <row r="59" spans="1:7" x14ac:dyDescent="0.25">
      <c r="A59" t="s">
        <v>55</v>
      </c>
      <c r="B59" t="str">
        <f>IFERROR(INDEX('[1]Pokemon Stats'!$D$2:$D$781,MATCH($A59,'[1]Pokemon Stats'!$B$2:$B$781,0),0),"")</f>
        <v>Fire</v>
      </c>
      <c r="C59" t="str">
        <f>IFERROR(INDEX('[1]Pokemon Stats'!$E$2:$E$781,MATCH($A59,'[1]Pokemon Stats'!$B$2:$B$781,0),0),"")</f>
        <v>Steel</v>
      </c>
      <c r="D59">
        <f>ROUND(('Base Stats'!D59+15)*MIN(SQRT(10*2500/(('Base Stats'!$D59+15)*SQRT('Base Stats'!$E59+15)*SQRT('Base Stats'!$F59+15))),'CP Multiplier'!$B$102),1)</f>
        <v>127.6</v>
      </c>
      <c r="E59">
        <f>ROUND(('Base Stats'!E59+15)*MIN(SQRT(10*2500/(('Base Stats'!$D59+15)*SQRT('Base Stats'!$E59+15)*SQRT('Base Stats'!$F59+15))),'CP Multiplier'!$B$102),1)</f>
        <v>91.3</v>
      </c>
      <c r="F59">
        <f>ROUND(('Base Stats'!F59+15)*MIN(SQRT(10*2500/(('Base Stats'!$D59+15)*SQRT('Base Stats'!$E59+15)*SQRT('Base Stats'!$F59+15))),'CP Multiplier'!$B$102),1)</f>
        <v>136.1</v>
      </c>
      <c r="G59">
        <f>_xlfn.FLOOR.MATH(('Base Stats'!$D59+15)*SQRT('Base Stats'!$E59+15)*SQRT('Base Stats'!$F59+15)*((MIN(SQRT(10*2500/(('Base Stats'!$D59+15)*SQRT('Base Stats'!$E59+15)*SQRT('Base Stats'!$F59+15))),'CP Multiplier'!$B$102))^2)/10)</f>
        <v>1422</v>
      </c>
    </row>
    <row r="60" spans="1:7" x14ac:dyDescent="0.25">
      <c r="A60" t="s">
        <v>56</v>
      </c>
      <c r="B60" t="str">
        <f>IFERROR(INDEX('[1]Pokemon Stats'!$D$2:$D$781,MATCH($A60,'[1]Pokemon Stats'!$B$2:$B$781,0),0),"")</f>
        <v>Fire</v>
      </c>
      <c r="C60" t="str">
        <f>IFERROR(INDEX('[1]Pokemon Stats'!$E$2:$E$781,MATCH($A60,'[1]Pokemon Stats'!$B$2:$B$781,0),0),"")</f>
        <v>Steel</v>
      </c>
      <c r="D60">
        <f>ROUND(('Base Stats'!D60+15)*MIN(SQRT(10*2500/(('Base Stats'!$D60+15)*SQRT('Base Stats'!$E60+15)*SQRT('Base Stats'!$F60+15))),'CP Multiplier'!$B$102),1)</f>
        <v>173.7</v>
      </c>
      <c r="E60">
        <f>ROUND(('Base Stats'!E60+15)*MIN(SQRT(10*2500/(('Base Stats'!$D60+15)*SQRT('Base Stats'!$E60+15)*SQRT('Base Stats'!$F60+15))),'CP Multiplier'!$B$102),1)</f>
        <v>129.9</v>
      </c>
      <c r="F60">
        <f>ROUND(('Base Stats'!F60+15)*MIN(SQRT(10*2500/(('Base Stats'!$D60+15)*SQRT('Base Stats'!$E60+15)*SQRT('Base Stats'!$F60+15))),'CP Multiplier'!$B$102),1)</f>
        <v>159.4</v>
      </c>
      <c r="G60">
        <f>_xlfn.FLOOR.MATH(('Base Stats'!$D60+15)*SQRT('Base Stats'!$E60+15)*SQRT('Base Stats'!$F60+15)*((MIN(SQRT(10*2500/(('Base Stats'!$D60+15)*SQRT('Base Stats'!$E60+15)*SQRT('Base Stats'!$F60+15))),'CP Multiplier'!$B$102))^2)/10)</f>
        <v>2500</v>
      </c>
    </row>
    <row r="61" spans="1:7" x14ac:dyDescent="0.25">
      <c r="A61" t="s">
        <v>57</v>
      </c>
      <c r="B61" t="str">
        <f>IFERROR(INDEX('[1]Pokemon Stats'!$D$2:$D$781,MATCH($A61,'[1]Pokemon Stats'!$B$2:$B$781,0),0),"")</f>
        <v>Water</v>
      </c>
      <c r="C61" t="str">
        <f>IFERROR(INDEX('[1]Pokemon Stats'!$E$2:$E$781,MATCH($A61,'[1]Pokemon Stats'!$B$2:$B$781,0),0),"")</f>
        <v>Steel</v>
      </c>
      <c r="D61">
        <f>ROUND(('Base Stats'!D61+15)*MIN(SQRT(10*2500/(('Base Stats'!$D61+15)*SQRT('Base Stats'!$E61+15)*SQRT('Base Stats'!$F61+15))),'CP Multiplier'!$B$102),1)</f>
        <v>98.1</v>
      </c>
      <c r="E61">
        <f>ROUND(('Base Stats'!E61+15)*MIN(SQRT(10*2500/(('Base Stats'!$D61+15)*SQRT('Base Stats'!$E61+15)*SQRT('Base Stats'!$F61+15))),'CP Multiplier'!$B$102),1)</f>
        <v>82</v>
      </c>
      <c r="F61">
        <f>ROUND(('Base Stats'!F61+15)*MIN(SQRT(10*2500/(('Base Stats'!$D61+15)*SQRT('Base Stats'!$E61+15)*SQRT('Base Stats'!$F61+15))),'CP Multiplier'!$B$102),1)</f>
        <v>114.1</v>
      </c>
      <c r="G61">
        <f>_xlfn.FLOOR.MATH(('Base Stats'!$D61+15)*SQRT('Base Stats'!$E61+15)*SQRT('Base Stats'!$F61+15)*((MIN(SQRT(10*2500/(('Base Stats'!$D61+15)*SQRT('Base Stats'!$E61+15)*SQRT('Base Stats'!$F61+15))),'CP Multiplier'!$B$102))^2)/10)</f>
        <v>948</v>
      </c>
    </row>
    <row r="62" spans="1:7" x14ac:dyDescent="0.25">
      <c r="A62" t="s">
        <v>58</v>
      </c>
      <c r="B62" t="str">
        <f>IFERROR(INDEX('[1]Pokemon Stats'!$D$2:$D$781,MATCH($A62,'[1]Pokemon Stats'!$B$2:$B$781,0),0),"")</f>
        <v>Water</v>
      </c>
      <c r="C62" t="str">
        <f>IFERROR(INDEX('[1]Pokemon Stats'!$E$2:$E$781,MATCH($A62,'[1]Pokemon Stats'!$B$2:$B$781,0),0),"")</f>
        <v>Steel</v>
      </c>
      <c r="D62">
        <f>ROUND(('Base Stats'!D62+15)*MIN(SQRT(10*2500/(('Base Stats'!$D62+15)*SQRT('Base Stats'!$E62+15)*SQRT('Base Stats'!$F62+15))),'CP Multiplier'!$B$102),1)</f>
        <v>122.6</v>
      </c>
      <c r="E62">
        <f>ROUND(('Base Stats'!E62+15)*MIN(SQRT(10*2500/(('Base Stats'!$D62+15)*SQRT('Base Stats'!$E62+15)*SQRT('Base Stats'!$F62+15))),'CP Multiplier'!$B$102),1)</f>
        <v>116.7</v>
      </c>
      <c r="F62">
        <f>ROUND(('Base Stats'!F62+15)*MIN(SQRT(10*2500/(('Base Stats'!$D62+15)*SQRT('Base Stats'!$E62+15)*SQRT('Base Stats'!$F62+15))),'CP Multiplier'!$B$102),1)</f>
        <v>150.5</v>
      </c>
      <c r="G62">
        <f>_xlfn.FLOOR.MATH(('Base Stats'!$D62+15)*SQRT('Base Stats'!$E62+15)*SQRT('Base Stats'!$F62+15)*((MIN(SQRT(10*2500/(('Base Stats'!$D62+15)*SQRT('Base Stats'!$E62+15)*SQRT('Base Stats'!$F62+15))),'CP Multiplier'!$B$102))^2)/10)</f>
        <v>1623</v>
      </c>
    </row>
    <row r="63" spans="1:7" x14ac:dyDescent="0.25">
      <c r="A63" t="s">
        <v>59</v>
      </c>
      <c r="B63" t="str">
        <f>IFERROR(INDEX('[1]Pokemon Stats'!$D$2:$D$781,MATCH($A63,'[1]Pokemon Stats'!$B$2:$B$781,0),0),"")</f>
        <v>Water</v>
      </c>
      <c r="C63" t="str">
        <f>IFERROR(INDEX('[1]Pokemon Stats'!$E$2:$E$781,MATCH($A63,'[1]Pokemon Stats'!$B$2:$B$781,0),0),"")</f>
        <v>Fighting</v>
      </c>
      <c r="D63">
        <f>ROUND(('Base Stats'!D63+15)*MIN(SQRT(10*2500/(('Base Stats'!$D63+15)*SQRT('Base Stats'!$E63+15)*SQRT('Base Stats'!$F63+15))),'CP Multiplier'!$B$102),1)</f>
        <v>153.1</v>
      </c>
      <c r="E63">
        <f>ROUND(('Base Stats'!E63+15)*MIN(SQRT(10*2500/(('Base Stats'!$D63+15)*SQRT('Base Stats'!$E63+15)*SQRT('Base Stats'!$F63+15))),'CP Multiplier'!$B$102),1)</f>
        <v>154.6</v>
      </c>
      <c r="F63">
        <f>ROUND(('Base Stats'!F63+15)*MIN(SQRT(10*2500/(('Base Stats'!$D63+15)*SQRT('Base Stats'!$E63+15)*SQRT('Base Stats'!$F63+15))),'CP Multiplier'!$B$102),1)</f>
        <v>172.5</v>
      </c>
      <c r="G63">
        <f>_xlfn.FLOOR.MATH(('Base Stats'!$D63+15)*SQRT('Base Stats'!$E63+15)*SQRT('Base Stats'!$F63+15)*((MIN(SQRT(10*2500/(('Base Stats'!$D63+15)*SQRT('Base Stats'!$E63+15)*SQRT('Base Stats'!$F63+15))),'CP Multiplier'!$B$102))^2)/10)</f>
        <v>2500</v>
      </c>
    </row>
    <row r="64" spans="1:7" x14ac:dyDescent="0.25">
      <c r="A64" t="s">
        <v>60</v>
      </c>
      <c r="B64" t="str">
        <f>IFERROR(INDEX('[1]Pokemon Stats'!$D$2:$D$781,MATCH($A64,'[1]Pokemon Stats'!$B$2:$B$781,0),0),"")</f>
        <v>Psychic</v>
      </c>
      <c r="C64" t="str">
        <f>IFERROR(INDEX('[1]Pokemon Stats'!$E$2:$E$781,MATCH($A64,'[1]Pokemon Stats'!$B$2:$B$781,0),0),"")</f>
        <v>Fighting</v>
      </c>
      <c r="D64">
        <f>ROUND(('Base Stats'!D64+15)*MIN(SQRT(10*2500/(('Base Stats'!$D64+15)*SQRT('Base Stats'!$E64+15)*SQRT('Base Stats'!$F64+15))),'CP Multiplier'!$B$102),1)</f>
        <v>177.5</v>
      </c>
      <c r="E64">
        <f>ROUND(('Base Stats'!E64+15)*MIN(SQRT(10*2500/(('Base Stats'!$D64+15)*SQRT('Base Stats'!$E64+15)*SQRT('Base Stats'!$F64+15))),'CP Multiplier'!$B$102),1)</f>
        <v>82</v>
      </c>
      <c r="F64">
        <f>ROUND(('Base Stats'!F64+15)*MIN(SQRT(10*2500/(('Base Stats'!$D64+15)*SQRT('Base Stats'!$E64+15)*SQRT('Base Stats'!$F64+15))),'CP Multiplier'!$B$102),1)</f>
        <v>91.3</v>
      </c>
      <c r="G64">
        <f>_xlfn.FLOOR.MATH(('Base Stats'!$D64+15)*SQRT('Base Stats'!$E64+15)*SQRT('Base Stats'!$F64+15)*((MIN(SQRT(10*2500/(('Base Stats'!$D64+15)*SQRT('Base Stats'!$E64+15)*SQRT('Base Stats'!$F64+15))),'CP Multiplier'!$B$102))^2)/10)</f>
        <v>1535</v>
      </c>
    </row>
    <row r="65" spans="1:7" x14ac:dyDescent="0.25">
      <c r="A65" t="s">
        <v>61</v>
      </c>
      <c r="B65" t="str">
        <f>IFERROR(INDEX('[1]Pokemon Stats'!$D$2:$D$781,MATCH($A65,'[1]Pokemon Stats'!$B$2:$B$781,0),0),"")</f>
        <v>Psychic</v>
      </c>
      <c r="C65" t="str">
        <f>IFERROR(INDEX('[1]Pokemon Stats'!$E$2:$E$781,MATCH($A65,'[1]Pokemon Stats'!$B$2:$B$781,0),0),"")</f>
        <v>Fighting</v>
      </c>
      <c r="D65">
        <f>ROUND(('Base Stats'!D65+15)*MIN(SQRT(10*2500/(('Base Stats'!$D65+15)*SQRT('Base Stats'!$E65+15)*SQRT('Base Stats'!$F65+15))),'CP Multiplier'!$B$102),1)</f>
        <v>208.8</v>
      </c>
      <c r="E65">
        <f>ROUND(('Base Stats'!E65+15)*MIN(SQRT(10*2500/(('Base Stats'!$D65+15)*SQRT('Base Stats'!$E65+15)*SQRT('Base Stats'!$F65+15))),'CP Multiplier'!$B$102),1)</f>
        <v>111.6</v>
      </c>
      <c r="F65">
        <f>ROUND(('Base Stats'!F65+15)*MIN(SQRT(10*2500/(('Base Stats'!$D65+15)*SQRT('Base Stats'!$E65+15)*SQRT('Base Stats'!$F65+15))),'CP Multiplier'!$B$102),1)</f>
        <v>114.1</v>
      </c>
      <c r="G65">
        <f>_xlfn.FLOOR.MATH(('Base Stats'!$D65+15)*SQRT('Base Stats'!$E65+15)*SQRT('Base Stats'!$F65+15)*((MIN(SQRT(10*2500/(('Base Stats'!$D65+15)*SQRT('Base Stats'!$E65+15)*SQRT('Base Stats'!$F65+15))),'CP Multiplier'!$B$102))^2)/10)</f>
        <v>2355</v>
      </c>
    </row>
    <row r="66" spans="1:7" x14ac:dyDescent="0.25">
      <c r="A66" t="s">
        <v>62</v>
      </c>
      <c r="B66" t="str">
        <f>IFERROR(INDEX('[1]Pokemon Stats'!$D$2:$D$781,MATCH($A66,'[1]Pokemon Stats'!$B$2:$B$781,0),0),"")</f>
        <v>Psychic</v>
      </c>
      <c r="C66" t="str">
        <f>IFERROR(INDEX('[1]Pokemon Stats'!$E$2:$E$781,MATCH($A66,'[1]Pokemon Stats'!$B$2:$B$781,0),0),"")</f>
        <v>Fighting</v>
      </c>
      <c r="D66">
        <f>ROUND(('Base Stats'!D66+15)*MIN(SQRT(10*2500/(('Base Stats'!$D66+15)*SQRT('Base Stats'!$E66+15)*SQRT('Base Stats'!$F66+15))),'CP Multiplier'!$B$102),1)</f>
        <v>204.4</v>
      </c>
      <c r="E66">
        <f>ROUND(('Base Stats'!E66+15)*MIN(SQRT(10*2500/(('Base Stats'!$D66+15)*SQRT('Base Stats'!$E66+15)*SQRT('Base Stats'!$F66+15))),'CP Multiplier'!$B$102),1)</f>
        <v>130.1</v>
      </c>
      <c r="F66">
        <f>ROUND(('Base Stats'!F66+15)*MIN(SQRT(10*2500/(('Base Stats'!$D66+15)*SQRT('Base Stats'!$E66+15)*SQRT('Base Stats'!$F66+15))),'CP Multiplier'!$B$102),1)</f>
        <v>115.1</v>
      </c>
      <c r="G66">
        <f>_xlfn.FLOOR.MATH(('Base Stats'!$D66+15)*SQRT('Base Stats'!$E66+15)*SQRT('Base Stats'!$F66+15)*((MIN(SQRT(10*2500/(('Base Stats'!$D66+15)*SQRT('Base Stats'!$E66+15)*SQRT('Base Stats'!$F66+15))),'CP Multiplier'!$B$102))^2)/10)</f>
        <v>2500</v>
      </c>
    </row>
    <row r="67" spans="1:7" x14ac:dyDescent="0.25">
      <c r="A67" t="s">
        <v>63</v>
      </c>
      <c r="B67" t="str">
        <f>IFERROR(INDEX('[1]Pokemon Stats'!$D$2:$D$781,MATCH($A67,'[1]Pokemon Stats'!$B$2:$B$781,0),0),"")</f>
        <v>Fighting</v>
      </c>
      <c r="C67" t="str">
        <f>IFERROR(INDEX('[1]Pokemon Stats'!$E$2:$E$781,MATCH($A67,'[1]Pokemon Stats'!$B$2:$B$781,0),0),"")</f>
        <v>Fighting</v>
      </c>
      <c r="D67">
        <f>ROUND(('Base Stats'!D67+15)*MIN(SQRT(10*2500/(('Base Stats'!$D67+15)*SQRT('Base Stats'!$E67+15)*SQRT('Base Stats'!$F67+15))),'CP Multiplier'!$B$102),1)</f>
        <v>128.5</v>
      </c>
      <c r="E67">
        <f>ROUND(('Base Stats'!E67+15)*MIN(SQRT(10*2500/(('Base Stats'!$D67+15)*SQRT('Base Stats'!$E67+15)*SQRT('Base Stats'!$F67+15))),'CP Multiplier'!$B$102),1)</f>
        <v>82</v>
      </c>
      <c r="F67">
        <f>ROUND(('Base Stats'!F67+15)*MIN(SQRT(10*2500/(('Base Stats'!$D67+15)*SQRT('Base Stats'!$E67+15)*SQRT('Base Stats'!$F67+15))),'CP Multiplier'!$B$102),1)</f>
        <v>158.1</v>
      </c>
      <c r="G67">
        <f>_xlfn.FLOOR.MATH(('Base Stats'!$D67+15)*SQRT('Base Stats'!$E67+15)*SQRT('Base Stats'!$F67+15)*((MIN(SQRT(10*2500/(('Base Stats'!$D67+15)*SQRT('Base Stats'!$E67+15)*SQRT('Base Stats'!$F67+15))),'CP Multiplier'!$B$102))^2)/10)</f>
        <v>1462</v>
      </c>
    </row>
    <row r="68" spans="1:7" x14ac:dyDescent="0.25">
      <c r="A68" t="s">
        <v>64</v>
      </c>
      <c r="B68" t="str">
        <f>IFERROR(INDEX('[1]Pokemon Stats'!$D$2:$D$781,MATCH($A68,'[1]Pokemon Stats'!$B$2:$B$781,0),0),"")</f>
        <v>Fighting</v>
      </c>
      <c r="C68" t="str">
        <f>IFERROR(INDEX('[1]Pokemon Stats'!$E$2:$E$781,MATCH($A68,'[1]Pokemon Stats'!$B$2:$B$781,0),0),"")</f>
        <v>Fighting</v>
      </c>
      <c r="D68">
        <f>ROUND(('Base Stats'!D68+15)*MIN(SQRT(10*2500/(('Base Stats'!$D68+15)*SQRT('Base Stats'!$E68+15)*SQRT('Base Stats'!$F68+15))),'CP Multiplier'!$B$102),1)</f>
        <v>162.30000000000001</v>
      </c>
      <c r="E68">
        <f>ROUND(('Base Stats'!E68+15)*MIN(SQRT(10*2500/(('Base Stats'!$D68+15)*SQRT('Base Stats'!$E68+15)*SQRT('Base Stats'!$F68+15))),'CP Multiplier'!$B$102),1)</f>
        <v>118.3</v>
      </c>
      <c r="F68">
        <f>ROUND(('Base Stats'!F68+15)*MIN(SQRT(10*2500/(('Base Stats'!$D68+15)*SQRT('Base Stats'!$E68+15)*SQRT('Base Stats'!$F68+15))),'CP Multiplier'!$B$102),1)</f>
        <v>173.3</v>
      </c>
      <c r="G68">
        <f>_xlfn.FLOOR.MATH(('Base Stats'!$D68+15)*SQRT('Base Stats'!$E68+15)*SQRT('Base Stats'!$F68+15)*((MIN(SQRT(10*2500/(('Base Stats'!$D68+15)*SQRT('Base Stats'!$E68+15)*SQRT('Base Stats'!$F68+15))),'CP Multiplier'!$B$102))^2)/10)</f>
        <v>2324</v>
      </c>
    </row>
    <row r="69" spans="1:7" x14ac:dyDescent="0.25">
      <c r="A69" t="s">
        <v>65</v>
      </c>
      <c r="B69" t="str">
        <f>IFERROR(INDEX('[1]Pokemon Stats'!$D$2:$D$781,MATCH($A69,'[1]Pokemon Stats'!$B$2:$B$781,0),0),"")</f>
        <v>Fighting</v>
      </c>
      <c r="C69" t="str">
        <f>IFERROR(INDEX('[1]Pokemon Stats'!$E$2:$E$781,MATCH($A69,'[1]Pokemon Stats'!$B$2:$B$781,0),0),"")</f>
        <v>Fighting</v>
      </c>
      <c r="D69">
        <f>ROUND(('Base Stats'!D69+15)*MIN(SQRT(10*2500/(('Base Stats'!$D69+15)*SQRT('Base Stats'!$E69+15)*SQRT('Base Stats'!$F69+15))),'CP Multiplier'!$B$102),1)</f>
        <v>178</v>
      </c>
      <c r="E69">
        <f>ROUND(('Base Stats'!E69+15)*MIN(SQRT(10*2500/(('Base Stats'!$D69+15)*SQRT('Base Stats'!$E69+15)*SQRT('Base Stats'!$F69+15))),'CP Multiplier'!$B$102),1)</f>
        <v>124.4</v>
      </c>
      <c r="F69">
        <f>ROUND(('Base Stats'!F69+15)*MIN(SQRT(10*2500/(('Base Stats'!$D69+15)*SQRT('Base Stats'!$E69+15)*SQRT('Base Stats'!$F69+15))),'CP Multiplier'!$B$102),1)</f>
        <v>158.69999999999999</v>
      </c>
      <c r="G69">
        <f>_xlfn.FLOOR.MATH(('Base Stats'!$D69+15)*SQRT('Base Stats'!$E69+15)*SQRT('Base Stats'!$F69+15)*((MIN(SQRT(10*2500/(('Base Stats'!$D69+15)*SQRT('Base Stats'!$E69+15)*SQRT('Base Stats'!$F69+15))),'CP Multiplier'!$B$102))^2)/10)</f>
        <v>2500</v>
      </c>
    </row>
    <row r="70" spans="1:7" x14ac:dyDescent="0.25">
      <c r="A70" t="s">
        <v>66</v>
      </c>
      <c r="B70" t="str">
        <f>IFERROR(INDEX('[1]Pokemon Stats'!$D$2:$D$781,MATCH($A70,'[1]Pokemon Stats'!$B$2:$B$781,0),0),"")</f>
        <v>Grass</v>
      </c>
      <c r="C70" t="str">
        <f>IFERROR(INDEX('[1]Pokemon Stats'!$E$2:$E$781,MATCH($A70,'[1]Pokemon Stats'!$B$2:$B$781,0),0),"")</f>
        <v>Poison</v>
      </c>
      <c r="D70">
        <f>ROUND(('Base Stats'!D70+15)*MIN(SQRT(10*2500/(('Base Stats'!$D70+15)*SQRT('Base Stats'!$E70+15)*SQRT('Base Stats'!$F70+15))),'CP Multiplier'!$B$102),1)</f>
        <v>130.19999999999999</v>
      </c>
      <c r="E70">
        <f>ROUND(('Base Stats'!E70+15)*MIN(SQRT(10*2500/(('Base Stats'!$D70+15)*SQRT('Base Stats'!$E70+15)*SQRT('Base Stats'!$F70+15))),'CP Multiplier'!$B$102),1)</f>
        <v>64.2</v>
      </c>
      <c r="F70">
        <f>ROUND(('Base Stats'!F70+15)*MIN(SQRT(10*2500/(('Base Stats'!$D70+15)*SQRT('Base Stats'!$E70+15)*SQRT('Base Stats'!$F70+15))),'CP Multiplier'!$B$102),1)</f>
        <v>128.5</v>
      </c>
      <c r="G70">
        <f>_xlfn.FLOOR.MATH(('Base Stats'!$D70+15)*SQRT('Base Stats'!$E70+15)*SQRT('Base Stats'!$F70+15)*((MIN(SQRT(10*2500/(('Base Stats'!$D70+15)*SQRT('Base Stats'!$E70+15)*SQRT('Base Stats'!$F70+15))),'CP Multiplier'!$B$102))^2)/10)</f>
        <v>1182</v>
      </c>
    </row>
    <row r="71" spans="1:7" x14ac:dyDescent="0.25">
      <c r="A71" t="s">
        <v>67</v>
      </c>
      <c r="B71" t="str">
        <f>IFERROR(INDEX('[1]Pokemon Stats'!$D$2:$D$781,MATCH($A71,'[1]Pokemon Stats'!$B$2:$B$781,0),0),"")</f>
        <v>Grass</v>
      </c>
      <c r="C71" t="str">
        <f>IFERROR(INDEX('[1]Pokemon Stats'!$E$2:$E$781,MATCH($A71,'[1]Pokemon Stats'!$B$2:$B$781,0),0),"")</f>
        <v>Poison</v>
      </c>
      <c r="D71">
        <f>ROUND(('Base Stats'!D71+15)*MIN(SQRT(10*2500/(('Base Stats'!$D71+15)*SQRT('Base Stats'!$E71+15)*SQRT('Base Stats'!$F71+15))),'CP Multiplier'!$B$102),1)</f>
        <v>158.1</v>
      </c>
      <c r="E71">
        <f>ROUND(('Base Stats'!E71+15)*MIN(SQRT(10*2500/(('Base Stats'!$D71+15)*SQRT('Base Stats'!$E71+15)*SQRT('Base Stats'!$F71+15))),'CP Multiplier'!$B$102),1)</f>
        <v>90.4</v>
      </c>
      <c r="F71">
        <f>ROUND(('Base Stats'!F71+15)*MIN(SQRT(10*2500/(('Base Stats'!$D71+15)*SQRT('Base Stats'!$E71+15)*SQRT('Base Stats'!$F71+15))),'CP Multiplier'!$B$102),1)</f>
        <v>150.5</v>
      </c>
      <c r="G71">
        <f>_xlfn.FLOOR.MATH(('Base Stats'!$D71+15)*SQRT('Base Stats'!$E71+15)*SQRT('Base Stats'!$F71+15)*((MIN(SQRT(10*2500/(('Base Stats'!$D71+15)*SQRT('Base Stats'!$E71+15)*SQRT('Base Stats'!$F71+15))),'CP Multiplier'!$B$102))^2)/10)</f>
        <v>1844</v>
      </c>
    </row>
    <row r="72" spans="1:7" x14ac:dyDescent="0.25">
      <c r="A72" t="s">
        <v>68</v>
      </c>
      <c r="B72" t="str">
        <f>IFERROR(INDEX('[1]Pokemon Stats'!$D$2:$D$781,MATCH($A72,'[1]Pokemon Stats'!$B$2:$B$781,0),0),"")</f>
        <v>Grass</v>
      </c>
      <c r="C72" t="str">
        <f>IFERROR(INDEX('[1]Pokemon Stats'!$E$2:$E$781,MATCH($A72,'[1]Pokemon Stats'!$B$2:$B$781,0),0),"")</f>
        <v>Poison</v>
      </c>
      <c r="D72">
        <f>ROUND(('Base Stats'!D72+15)*MIN(SQRT(10*2500/(('Base Stats'!$D72+15)*SQRT('Base Stats'!$E72+15)*SQRT('Base Stats'!$F72+15))),'CP Multiplier'!$B$102),1)</f>
        <v>177.9</v>
      </c>
      <c r="E72">
        <f>ROUND(('Base Stats'!E72+15)*MIN(SQRT(10*2500/(('Base Stats'!$D72+15)*SQRT('Base Stats'!$E72+15)*SQRT('Base Stats'!$F72+15))),'CP Multiplier'!$B$102),1)</f>
        <v>120.2</v>
      </c>
      <c r="F72">
        <f>ROUND(('Base Stats'!F72+15)*MIN(SQRT(10*2500/(('Base Stats'!$D72+15)*SQRT('Base Stats'!$E72+15)*SQRT('Base Stats'!$F72+15))),'CP Multiplier'!$B$102),1)</f>
        <v>164.3</v>
      </c>
      <c r="G72">
        <f>_xlfn.FLOOR.MATH(('Base Stats'!$D72+15)*SQRT('Base Stats'!$E72+15)*SQRT('Base Stats'!$F72+15)*((MIN(SQRT(10*2500/(('Base Stats'!$D72+15)*SQRT('Base Stats'!$E72+15)*SQRT('Base Stats'!$F72+15))),'CP Multiplier'!$B$102))^2)/10)</f>
        <v>2500</v>
      </c>
    </row>
    <row r="73" spans="1:7" x14ac:dyDescent="0.25">
      <c r="A73" t="s">
        <v>69</v>
      </c>
      <c r="B73" t="str">
        <f>IFERROR(INDEX('[1]Pokemon Stats'!$D$2:$D$781,MATCH($A73,'[1]Pokemon Stats'!$B$2:$B$781,0),0),"")</f>
        <v>Water</v>
      </c>
      <c r="C73" t="str">
        <f>IFERROR(INDEX('[1]Pokemon Stats'!$E$2:$E$781,MATCH($A73,'[1]Pokemon Stats'!$B$2:$B$781,0),0),"")</f>
        <v>Poison</v>
      </c>
      <c r="D73">
        <f>ROUND(('Base Stats'!D73+15)*MIN(SQRT(10*2500/(('Base Stats'!$D73+15)*SQRT('Base Stats'!$E73+15)*SQRT('Base Stats'!$F73+15))),'CP Multiplier'!$B$102),1)</f>
        <v>94.7</v>
      </c>
      <c r="E73">
        <f>ROUND(('Base Stats'!E73+15)*MIN(SQRT(10*2500/(('Base Stats'!$D73+15)*SQRT('Base Stats'!$E73+15)*SQRT('Base Stats'!$F73+15))),'CP Multiplier'!$B$102),1)</f>
        <v>138.6</v>
      </c>
      <c r="F73">
        <f>ROUND(('Base Stats'!F73+15)*MIN(SQRT(10*2500/(('Base Stats'!$D73+15)*SQRT('Base Stats'!$E73+15)*SQRT('Base Stats'!$F73+15))),'CP Multiplier'!$B$102),1)</f>
        <v>114.1</v>
      </c>
      <c r="G73">
        <f>_xlfn.FLOOR.MATH(('Base Stats'!$D73+15)*SQRT('Base Stats'!$E73+15)*SQRT('Base Stats'!$F73+15)*((MIN(SQRT(10*2500/(('Base Stats'!$D73+15)*SQRT('Base Stats'!$E73+15)*SQRT('Base Stats'!$F73+15))),'CP Multiplier'!$B$102))^2)/10)</f>
        <v>1190</v>
      </c>
    </row>
    <row r="74" spans="1:7" x14ac:dyDescent="0.25">
      <c r="A74" t="s">
        <v>70</v>
      </c>
      <c r="B74" t="str">
        <f>IFERROR(INDEX('[1]Pokemon Stats'!$D$2:$D$781,MATCH($A74,'[1]Pokemon Stats'!$B$2:$B$781,0),0),"")</f>
        <v>Water</v>
      </c>
      <c r="C74" t="str">
        <f>IFERROR(INDEX('[1]Pokemon Stats'!$E$2:$E$781,MATCH($A74,'[1]Pokemon Stats'!$B$2:$B$781,0),0),"")</f>
        <v>Poison</v>
      </c>
      <c r="D74">
        <f>ROUND(('Base Stats'!D74+15)*MIN(SQRT(10*2500/(('Base Stats'!$D74+15)*SQRT('Base Stats'!$E74+15)*SQRT('Base Stats'!$F74+15))),'CP Multiplier'!$B$102),1)</f>
        <v>145.30000000000001</v>
      </c>
      <c r="E74">
        <f>ROUND(('Base Stats'!E74+15)*MIN(SQRT(10*2500/(('Base Stats'!$D74+15)*SQRT('Base Stats'!$E74+15)*SQRT('Base Stats'!$F74+15))),'CP Multiplier'!$B$102),1)</f>
        <v>179.8</v>
      </c>
      <c r="F74">
        <f>ROUND(('Base Stats'!F74+15)*MIN(SQRT(10*2500/(('Base Stats'!$D74+15)*SQRT('Base Stats'!$E74+15)*SQRT('Base Stats'!$F74+15))),'CP Multiplier'!$B$102),1)</f>
        <v>164.6</v>
      </c>
      <c r="G74">
        <f>_xlfn.FLOOR.MATH(('Base Stats'!$D74+15)*SQRT('Base Stats'!$E74+15)*SQRT('Base Stats'!$F74+15)*((MIN(SQRT(10*2500/(('Base Stats'!$D74+15)*SQRT('Base Stats'!$E74+15)*SQRT('Base Stats'!$F74+15))),'CP Multiplier'!$B$102))^2)/10)</f>
        <v>2500</v>
      </c>
    </row>
    <row r="75" spans="1:7" x14ac:dyDescent="0.25">
      <c r="A75" t="s">
        <v>71</v>
      </c>
      <c r="B75" t="str">
        <f>IFERROR(INDEX('[1]Pokemon Stats'!$D$2:$D$781,MATCH($A75,'[1]Pokemon Stats'!$B$2:$B$781,0),0),"")</f>
        <v>Rock</v>
      </c>
      <c r="C75" t="str">
        <f>IFERROR(INDEX('[1]Pokemon Stats'!$E$2:$E$781,MATCH($A75,'[1]Pokemon Stats'!$B$2:$B$781,0),0),"")</f>
        <v>Ground</v>
      </c>
      <c r="D75">
        <f>ROUND(('Base Stats'!D75+15)*MIN(SQRT(10*2500/(('Base Stats'!$D75+15)*SQRT('Base Stats'!$E75+15)*SQRT('Base Stats'!$F75+15))),'CP Multiplier'!$B$102),1)</f>
        <v>124.3</v>
      </c>
      <c r="E75">
        <f>ROUND(('Base Stats'!E75+15)*MIN(SQRT(10*2500/(('Base Stats'!$D75+15)*SQRT('Base Stats'!$E75+15)*SQRT('Base Stats'!$F75+15))),'CP Multiplier'!$B$102),1)</f>
        <v>124.3</v>
      </c>
      <c r="F75">
        <f>ROUND(('Base Stats'!F75+15)*MIN(SQRT(10*2500/(('Base Stats'!$D75+15)*SQRT('Base Stats'!$E75+15)*SQRT('Base Stats'!$F75+15))),'CP Multiplier'!$B$102),1)</f>
        <v>114.1</v>
      </c>
      <c r="G75">
        <f>_xlfn.FLOOR.MATH(('Base Stats'!$D75+15)*SQRT('Base Stats'!$E75+15)*SQRT('Base Stats'!$F75+15)*((MIN(SQRT(10*2500/(('Base Stats'!$D75+15)*SQRT('Base Stats'!$E75+15)*SQRT('Base Stats'!$F75+15))),'CP Multiplier'!$B$102))^2)/10)</f>
        <v>1479</v>
      </c>
    </row>
    <row r="76" spans="1:7" x14ac:dyDescent="0.25">
      <c r="A76" t="s">
        <v>72</v>
      </c>
      <c r="B76" t="str">
        <f>IFERROR(INDEX('[1]Pokemon Stats'!$D$2:$D$781,MATCH($A76,'[1]Pokemon Stats'!$B$2:$B$781,0),0),"")</f>
        <v>Rock</v>
      </c>
      <c r="C76" t="str">
        <f>IFERROR(INDEX('[1]Pokemon Stats'!$E$2:$E$781,MATCH($A76,'[1]Pokemon Stats'!$B$2:$B$781,0),0),"")</f>
        <v>Ground</v>
      </c>
      <c r="D76">
        <f>ROUND(('Base Stats'!D76+15)*MIN(SQRT(10*2500/(('Base Stats'!$D76+15)*SQRT('Base Stats'!$E76+15)*SQRT('Base Stats'!$F76+15))),'CP Multiplier'!$B$102),1)</f>
        <v>151.30000000000001</v>
      </c>
      <c r="E76">
        <f>ROUND(('Base Stats'!E76+15)*MIN(SQRT(10*2500/(('Base Stats'!$D76+15)*SQRT('Base Stats'!$E76+15)*SQRT('Base Stats'!$F76+15))),'CP Multiplier'!$B$102),1)</f>
        <v>151.30000000000001</v>
      </c>
      <c r="F76">
        <f>ROUND(('Base Stats'!F76+15)*MIN(SQRT(10*2500/(('Base Stats'!$D76+15)*SQRT('Base Stats'!$E76+15)*SQRT('Base Stats'!$F76+15))),'CP Multiplier'!$B$102),1)</f>
        <v>136.1</v>
      </c>
      <c r="G76">
        <f>_xlfn.FLOOR.MATH(('Base Stats'!$D76+15)*SQRT('Base Stats'!$E76+15)*SQRT('Base Stats'!$F76+15)*((MIN(SQRT(10*2500/(('Base Stats'!$D76+15)*SQRT('Base Stats'!$E76+15)*SQRT('Base Stats'!$F76+15))),'CP Multiplier'!$B$102))^2)/10)</f>
        <v>2171</v>
      </c>
    </row>
    <row r="77" spans="1:7" x14ac:dyDescent="0.25">
      <c r="A77" t="s">
        <v>73</v>
      </c>
      <c r="B77" t="str">
        <f>IFERROR(INDEX('[1]Pokemon Stats'!$D$2:$D$781,MATCH($A77,'[1]Pokemon Stats'!$B$2:$B$781,0),0),"")</f>
        <v>Rock</v>
      </c>
      <c r="C77" t="str">
        <f>IFERROR(INDEX('[1]Pokemon Stats'!$E$2:$E$781,MATCH($A77,'[1]Pokemon Stats'!$B$2:$B$781,0),0),"")</f>
        <v>Ground</v>
      </c>
      <c r="D77">
        <f>ROUND(('Base Stats'!D77+15)*MIN(SQRT(10*2500/(('Base Stats'!$D77+15)*SQRT('Base Stats'!$E77+15)*SQRT('Base Stats'!$F77+15))),'CP Multiplier'!$B$102),1)</f>
        <v>164.4</v>
      </c>
      <c r="E77">
        <f>ROUND(('Base Stats'!E77+15)*MIN(SQRT(10*2500/(('Base Stats'!$D77+15)*SQRT('Base Stats'!$E77+15)*SQRT('Base Stats'!$F77+15))),'CP Multiplier'!$B$102),1)</f>
        <v>155</v>
      </c>
      <c r="F77">
        <f>ROUND(('Base Stats'!F77+15)*MIN(SQRT(10*2500/(('Base Stats'!$D77+15)*SQRT('Base Stats'!$E77+15)*SQRT('Base Stats'!$F77+15))),'CP Multiplier'!$B$102),1)</f>
        <v>149.19999999999999</v>
      </c>
      <c r="G77">
        <f>_xlfn.FLOOR.MATH(('Base Stats'!$D77+15)*SQRT('Base Stats'!$E77+15)*SQRT('Base Stats'!$F77+15)*((MIN(SQRT(10*2500/(('Base Stats'!$D77+15)*SQRT('Base Stats'!$E77+15)*SQRT('Base Stats'!$F77+15))),'CP Multiplier'!$B$102))^2)/10)</f>
        <v>2500</v>
      </c>
    </row>
    <row r="78" spans="1:7" x14ac:dyDescent="0.25">
      <c r="A78" t="s">
        <v>74</v>
      </c>
      <c r="B78" t="str">
        <f>IFERROR(INDEX('[1]Pokemon Stats'!$D$2:$D$781,MATCH($A78,'[1]Pokemon Stats'!$B$2:$B$781,0),0),"")</f>
        <v>Fire</v>
      </c>
      <c r="C78" t="str">
        <f>IFERROR(INDEX('[1]Pokemon Stats'!$E$2:$E$781,MATCH($A78,'[1]Pokemon Stats'!$B$2:$B$781,0),0),"")</f>
        <v>Electric</v>
      </c>
      <c r="D78">
        <f>ROUND(('Base Stats'!D78+15)*MIN(SQRT(10*2500/(('Base Stats'!$D78+15)*SQRT('Base Stats'!$E78+15)*SQRT('Base Stats'!$F78+15))),'CP Multiplier'!$B$102),1)</f>
        <v>156.4</v>
      </c>
      <c r="E78">
        <f>ROUND(('Base Stats'!E78+15)*MIN(SQRT(10*2500/(('Base Stats'!$D78+15)*SQRT('Base Stats'!$E78+15)*SQRT('Base Stats'!$F78+15))),'CP Multiplier'!$B$102),1)</f>
        <v>120</v>
      </c>
      <c r="F78">
        <f>ROUND(('Base Stats'!F78+15)*MIN(SQRT(10*2500/(('Base Stats'!$D78+15)*SQRT('Base Stats'!$E78+15)*SQRT('Base Stats'!$F78+15))),'CP Multiplier'!$B$102),1)</f>
        <v>128.5</v>
      </c>
      <c r="G78">
        <f>_xlfn.FLOOR.MATH(('Base Stats'!$D78+15)*SQRT('Base Stats'!$E78+15)*SQRT('Base Stats'!$F78+15)*((MIN(SQRT(10*2500/(('Base Stats'!$D78+15)*SQRT('Base Stats'!$E78+15)*SQRT('Base Stats'!$F78+15))),'CP Multiplier'!$B$102))^2)/10)</f>
        <v>1942</v>
      </c>
    </row>
    <row r="79" spans="1:7" x14ac:dyDescent="0.25">
      <c r="A79" t="s">
        <v>75</v>
      </c>
      <c r="B79" t="str">
        <f>IFERROR(INDEX('[1]Pokemon Stats'!$D$2:$D$781,MATCH($A79,'[1]Pokemon Stats'!$B$2:$B$781,0),0),"")</f>
        <v>Fire</v>
      </c>
      <c r="C79" t="str">
        <f>IFERROR(INDEX('[1]Pokemon Stats'!$E$2:$E$781,MATCH($A79,'[1]Pokemon Stats'!$B$2:$B$781,0),0),"")</f>
        <v>Electric</v>
      </c>
      <c r="D79">
        <f>ROUND(('Base Stats'!D79+15)*MIN(SQRT(10*2500/(('Base Stats'!$D79+15)*SQRT('Base Stats'!$E79+15)*SQRT('Base Stats'!$F79+15))),'CP Multiplier'!$B$102),1)</f>
        <v>176.8</v>
      </c>
      <c r="E79">
        <f>ROUND(('Base Stats'!E79+15)*MIN(SQRT(10*2500/(('Base Stats'!$D79+15)*SQRT('Base Stats'!$E79+15)*SQRT('Base Stats'!$F79+15))),'CP Multiplier'!$B$102),1)</f>
        <v>141</v>
      </c>
      <c r="F79">
        <f>ROUND(('Base Stats'!F79+15)*MIN(SQRT(10*2500/(('Base Stats'!$D79+15)*SQRT('Base Stats'!$E79+15)*SQRT('Base Stats'!$F79+15))),'CP Multiplier'!$B$102),1)</f>
        <v>141.80000000000001</v>
      </c>
      <c r="G79">
        <f>_xlfn.FLOOR.MATH(('Base Stats'!$D79+15)*SQRT('Base Stats'!$E79+15)*SQRT('Base Stats'!$F79+15)*((MIN(SQRT(10*2500/(('Base Stats'!$D79+15)*SQRT('Base Stats'!$E79+15)*SQRT('Base Stats'!$F79+15))),'CP Multiplier'!$B$102))^2)/10)</f>
        <v>2500</v>
      </c>
    </row>
    <row r="80" spans="1:7" x14ac:dyDescent="0.25">
      <c r="A80" t="s">
        <v>76</v>
      </c>
      <c r="B80" t="str">
        <f>IFERROR(INDEX('[1]Pokemon Stats'!$D$2:$D$781,MATCH($A80,'[1]Pokemon Stats'!$B$2:$B$781,0),0),"")</f>
        <v>Water</v>
      </c>
      <c r="C80" t="str">
        <f>IFERROR(INDEX('[1]Pokemon Stats'!$E$2:$E$781,MATCH($A80,'[1]Pokemon Stats'!$B$2:$B$781,0),0),"")</f>
        <v>Psychic</v>
      </c>
      <c r="D80">
        <f>ROUND(('Base Stats'!D80+15)*MIN(SQRT(10*2500/(('Base Stats'!$D80+15)*SQRT('Base Stats'!$E80+15)*SQRT('Base Stats'!$F80+15))),'CP Multiplier'!$B$102),1)</f>
        <v>104.8</v>
      </c>
      <c r="E80">
        <f>ROUND(('Base Stats'!E80+15)*MIN(SQRT(10*2500/(('Base Stats'!$D80+15)*SQRT('Base Stats'!$E80+15)*SQRT('Base Stats'!$F80+15))),'CP Multiplier'!$B$102),1)</f>
        <v>95.5</v>
      </c>
      <c r="F80">
        <f>ROUND(('Base Stats'!F80+15)*MIN(SQRT(10*2500/(('Base Stats'!$D80+15)*SQRT('Base Stats'!$E80+15)*SQRT('Base Stats'!$F80+15))),'CP Multiplier'!$B$102),1)</f>
        <v>187.7</v>
      </c>
      <c r="G80">
        <f>_xlfn.FLOOR.MATH(('Base Stats'!$D80+15)*SQRT('Base Stats'!$E80+15)*SQRT('Base Stats'!$F80+15)*((MIN(SQRT(10*2500/(('Base Stats'!$D80+15)*SQRT('Base Stats'!$E80+15)*SQRT('Base Stats'!$F80+15))),'CP Multiplier'!$B$102))^2)/10)</f>
        <v>1403</v>
      </c>
    </row>
    <row r="81" spans="1:7" x14ac:dyDescent="0.25">
      <c r="A81" t="s">
        <v>77</v>
      </c>
      <c r="B81" t="str">
        <f>IFERROR(INDEX('[1]Pokemon Stats'!$D$2:$D$781,MATCH($A81,'[1]Pokemon Stats'!$B$2:$B$781,0),0),"")</f>
        <v>Water</v>
      </c>
      <c r="C81" t="str">
        <f>IFERROR(INDEX('[1]Pokemon Stats'!$E$2:$E$781,MATCH($A81,'[1]Pokemon Stats'!$B$2:$B$781,0),0),"")</f>
        <v>Psychic</v>
      </c>
      <c r="D81">
        <f>ROUND(('Base Stats'!D81+15)*MIN(SQRT(10*2500/(('Base Stats'!$D81+15)*SQRT('Base Stats'!$E81+15)*SQRT('Base Stats'!$F81+15))),'CP Multiplier'!$B$102),1)</f>
        <v>150.4</v>
      </c>
      <c r="E81">
        <f>ROUND(('Base Stats'!E81+15)*MIN(SQRT(10*2500/(('Base Stats'!$D81+15)*SQRT('Base Stats'!$E81+15)*SQRT('Base Stats'!$F81+15))),'CP Multiplier'!$B$102),1)</f>
        <v>152.69999999999999</v>
      </c>
      <c r="F81">
        <f>ROUND(('Base Stats'!F81+15)*MIN(SQRT(10*2500/(('Base Stats'!$D81+15)*SQRT('Base Stats'!$E81+15)*SQRT('Base Stats'!$F81+15))),'CP Multiplier'!$B$102),1)</f>
        <v>180.9</v>
      </c>
      <c r="G81">
        <f>_xlfn.FLOOR.MATH(('Base Stats'!$D81+15)*SQRT('Base Stats'!$E81+15)*SQRT('Base Stats'!$F81+15)*((MIN(SQRT(10*2500/(('Base Stats'!$D81+15)*SQRT('Base Stats'!$E81+15)*SQRT('Base Stats'!$F81+15))),'CP Multiplier'!$B$102))^2)/10)</f>
        <v>2500</v>
      </c>
    </row>
    <row r="82" spans="1:7" x14ac:dyDescent="0.25">
      <c r="A82" t="s">
        <v>78</v>
      </c>
      <c r="B82" t="str">
        <f>IFERROR(INDEX('[1]Pokemon Stats'!$D$2:$D$781,MATCH($A82,'[1]Pokemon Stats'!$B$2:$B$781,0),0),"")</f>
        <v>Electric</v>
      </c>
      <c r="C82" t="str">
        <f>IFERROR(INDEX('[1]Pokemon Stats'!$E$2:$E$781,MATCH($A82,'[1]Pokemon Stats'!$B$2:$B$781,0),0),"")</f>
        <v>Steel</v>
      </c>
      <c r="D82">
        <f>ROUND(('Base Stats'!D82+15)*MIN(SQRT(10*2500/(('Base Stats'!$D82+15)*SQRT('Base Stats'!$E82+15)*SQRT('Base Stats'!$F82+15))),'CP Multiplier'!$B$102),1)</f>
        <v>152.19999999999999</v>
      </c>
      <c r="E82">
        <f>ROUND(('Base Stats'!E82+15)*MIN(SQRT(10*2500/(('Base Stats'!$D82+15)*SQRT('Base Stats'!$E82+15)*SQRT('Base Stats'!$F82+15))),'CP Multiplier'!$B$102),1)</f>
        <v>115</v>
      </c>
      <c r="F82">
        <f>ROUND(('Base Stats'!F82+15)*MIN(SQRT(10*2500/(('Base Stats'!$D82+15)*SQRT('Base Stats'!$E82+15)*SQRT('Base Stats'!$F82+15))),'CP Multiplier'!$B$102),1)</f>
        <v>91.3</v>
      </c>
      <c r="G82">
        <f>_xlfn.FLOOR.MATH(('Base Stats'!$D82+15)*SQRT('Base Stats'!$E82+15)*SQRT('Base Stats'!$F82+15)*((MIN(SQRT(10*2500/(('Base Stats'!$D82+15)*SQRT('Base Stats'!$E82+15)*SQRT('Base Stats'!$F82+15))),'CP Multiplier'!$B$102))^2)/10)</f>
        <v>1558</v>
      </c>
    </row>
    <row r="83" spans="1:7" x14ac:dyDescent="0.25">
      <c r="A83" t="s">
        <v>79</v>
      </c>
      <c r="B83" t="str">
        <f>IFERROR(INDEX('[1]Pokemon Stats'!$D$2:$D$781,MATCH($A83,'[1]Pokemon Stats'!$B$2:$B$781,0),0),"")</f>
        <v>Electric</v>
      </c>
      <c r="C83" t="str">
        <f>IFERROR(INDEX('[1]Pokemon Stats'!$E$2:$E$781,MATCH($A83,'[1]Pokemon Stats'!$B$2:$B$781,0),0),"")</f>
        <v>Steel</v>
      </c>
      <c r="D83">
        <f>ROUND(('Base Stats'!D83+15)*MIN(SQRT(10*2500/(('Base Stats'!$D83+15)*SQRT('Base Stats'!$E83+15)*SQRT('Base Stats'!$F83+15))),'CP Multiplier'!$B$102),1)</f>
        <v>188.6</v>
      </c>
      <c r="E83">
        <f>ROUND(('Base Stats'!E83+15)*MIN(SQRT(10*2500/(('Base Stats'!$D83+15)*SQRT('Base Stats'!$E83+15)*SQRT('Base Stats'!$F83+15))),'CP Multiplier'!$B$102),1)</f>
        <v>145.80000000000001</v>
      </c>
      <c r="F83">
        <f>ROUND(('Base Stats'!F83+15)*MIN(SQRT(10*2500/(('Base Stats'!$D83+15)*SQRT('Base Stats'!$E83+15)*SQRT('Base Stats'!$F83+15))),'CP Multiplier'!$B$102),1)</f>
        <v>120.5</v>
      </c>
      <c r="G83">
        <f>_xlfn.FLOOR.MATH(('Base Stats'!$D83+15)*SQRT('Base Stats'!$E83+15)*SQRT('Base Stats'!$F83+15)*((MIN(SQRT(10*2500/(('Base Stats'!$D83+15)*SQRT('Base Stats'!$E83+15)*SQRT('Base Stats'!$F83+15))),'CP Multiplier'!$B$102))^2)/10)</f>
        <v>2500</v>
      </c>
    </row>
    <row r="84" spans="1:7" x14ac:dyDescent="0.25">
      <c r="A84" t="s">
        <v>80</v>
      </c>
      <c r="B84" t="str">
        <f>IFERROR(INDEX('[1]Pokemon Stats'!$D$2:$D$781,MATCH($A84,'[1]Pokemon Stats'!$B$2:$B$781,0),0),"")</f>
        <v>Normal</v>
      </c>
      <c r="C84" t="str">
        <f>IFERROR(INDEX('[1]Pokemon Stats'!$E$2:$E$781,MATCH($A84,'[1]Pokemon Stats'!$B$2:$B$781,0),0),"")</f>
        <v>Flying</v>
      </c>
      <c r="D84">
        <f>ROUND(('Base Stats'!D84+15)*MIN(SQRT(10*2500/(('Base Stats'!$D84+15)*SQRT('Base Stats'!$E84+15)*SQRT('Base Stats'!$F84+15))),'CP Multiplier'!$B$102),1)</f>
        <v>117.5</v>
      </c>
      <c r="E84">
        <f>ROUND(('Base Stats'!E84+15)*MIN(SQRT(10*2500/(('Base Stats'!$D84+15)*SQRT('Base Stats'!$E84+15)*SQRT('Base Stats'!$F84+15))),'CP Multiplier'!$B$102),1)</f>
        <v>109.9</v>
      </c>
      <c r="F84">
        <f>ROUND(('Base Stats'!F84+15)*MIN(SQRT(10*2500/(('Base Stats'!$D84+15)*SQRT('Base Stats'!$E84+15)*SQRT('Base Stats'!$F84+15))),'CP Multiplier'!$B$102),1)</f>
        <v>131.9</v>
      </c>
      <c r="G84">
        <f>_xlfn.FLOOR.MATH(('Base Stats'!$D84+15)*SQRT('Base Stats'!$E84+15)*SQRT('Base Stats'!$F84+15)*((MIN(SQRT(10*2500/(('Base Stats'!$D84+15)*SQRT('Base Stats'!$E84+15)*SQRT('Base Stats'!$F84+15))),'CP Multiplier'!$B$102))^2)/10)</f>
        <v>1414</v>
      </c>
    </row>
    <row r="85" spans="1:7" x14ac:dyDescent="0.25">
      <c r="A85" t="s">
        <v>81</v>
      </c>
      <c r="B85" t="str">
        <f>IFERROR(INDEX('[1]Pokemon Stats'!$D$2:$D$781,MATCH($A85,'[1]Pokemon Stats'!$B$2:$B$781,0),0),"")</f>
        <v>Normal</v>
      </c>
      <c r="C85" t="str">
        <f>IFERROR(INDEX('[1]Pokemon Stats'!$E$2:$E$781,MATCH($A85,'[1]Pokemon Stats'!$B$2:$B$781,0),0),"")</f>
        <v>Flying</v>
      </c>
      <c r="D85">
        <f>ROUND(('Base Stats'!D85+15)*MIN(SQRT(10*2500/(('Base Stats'!$D85+15)*SQRT('Base Stats'!$E85+15)*SQRT('Base Stats'!$F85+15))),'CP Multiplier'!$B$102),1)</f>
        <v>146.19999999999999</v>
      </c>
      <c r="E85">
        <f>ROUND(('Base Stats'!E85+15)*MIN(SQRT(10*2500/(('Base Stats'!$D85+15)*SQRT('Base Stats'!$E85+15)*SQRT('Base Stats'!$F85+15))),'CP Multiplier'!$B$102),1)</f>
        <v>82.8</v>
      </c>
      <c r="F85">
        <f>ROUND(('Base Stats'!F85+15)*MIN(SQRT(10*2500/(('Base Stats'!$D85+15)*SQRT('Base Stats'!$E85+15)*SQRT('Base Stats'!$F85+15))),'CP Multiplier'!$B$102),1)</f>
        <v>106.5</v>
      </c>
      <c r="G85">
        <f>_xlfn.FLOOR.MATH(('Base Stats'!$D85+15)*SQRT('Base Stats'!$E85+15)*SQRT('Base Stats'!$F85+15)*((MIN(SQRT(10*2500/(('Base Stats'!$D85+15)*SQRT('Base Stats'!$E85+15)*SQRT('Base Stats'!$F85+15))),'CP Multiplier'!$B$102))^2)/10)</f>
        <v>1373</v>
      </c>
    </row>
    <row r="86" spans="1:7" x14ac:dyDescent="0.25">
      <c r="A86" t="s">
        <v>82</v>
      </c>
      <c r="B86" t="str">
        <f>IFERROR(INDEX('[1]Pokemon Stats'!$D$2:$D$781,MATCH($A86,'[1]Pokemon Stats'!$B$2:$B$781,0),0),"")</f>
        <v>Normal</v>
      </c>
      <c r="C86" t="str">
        <f>IFERROR(INDEX('[1]Pokemon Stats'!$E$2:$E$781,MATCH($A86,'[1]Pokemon Stats'!$B$2:$B$781,0),0),"")</f>
        <v>Flying</v>
      </c>
      <c r="D86">
        <f>ROUND(('Base Stats'!D86+15)*MIN(SQRT(10*2500/(('Base Stats'!$D86+15)*SQRT('Base Stats'!$E86+15)*SQRT('Base Stats'!$F86+15))),'CP Multiplier'!$B$102),1)</f>
        <v>189.4</v>
      </c>
      <c r="E86">
        <f>ROUND(('Base Stats'!E86+15)*MIN(SQRT(10*2500/(('Base Stats'!$D86+15)*SQRT('Base Stats'!$E86+15)*SQRT('Base Stats'!$F86+15))),'CP Multiplier'!$B$102),1)</f>
        <v>126</v>
      </c>
      <c r="F86">
        <f>ROUND(('Base Stats'!F86+15)*MIN(SQRT(10*2500/(('Base Stats'!$D86+15)*SQRT('Base Stats'!$E86+15)*SQRT('Base Stats'!$F86+15))),'CP Multiplier'!$B$102),1)</f>
        <v>138.19999999999999</v>
      </c>
      <c r="G86">
        <f>_xlfn.FLOOR.MATH(('Base Stats'!$D86+15)*SQRT('Base Stats'!$E86+15)*SQRT('Base Stats'!$F86+15)*((MIN(SQRT(10*2500/(('Base Stats'!$D86+15)*SQRT('Base Stats'!$E86+15)*SQRT('Base Stats'!$F86+15))),'CP Multiplier'!$B$102))^2)/10)</f>
        <v>2500</v>
      </c>
    </row>
    <row r="87" spans="1:7" x14ac:dyDescent="0.25">
      <c r="A87" t="s">
        <v>83</v>
      </c>
      <c r="B87" t="str">
        <f>IFERROR(INDEX('[1]Pokemon Stats'!$D$2:$D$781,MATCH($A87,'[1]Pokemon Stats'!$B$2:$B$781,0),0),"")</f>
        <v>Water</v>
      </c>
      <c r="C87" t="str">
        <f>IFERROR(INDEX('[1]Pokemon Stats'!$E$2:$E$781,MATCH($A87,'[1]Pokemon Stats'!$B$2:$B$781,0),0),"")</f>
        <v>Flying</v>
      </c>
      <c r="D87">
        <f>ROUND(('Base Stats'!D87+15)*MIN(SQRT(10*2500/(('Base Stats'!$D87+15)*SQRT('Base Stats'!$E87+15)*SQRT('Base Stats'!$F87+15))),'CP Multiplier'!$B$102),1)</f>
        <v>84.5</v>
      </c>
      <c r="E87">
        <f>ROUND(('Base Stats'!E87+15)*MIN(SQRT(10*2500/(('Base Stats'!$D87+15)*SQRT('Base Stats'!$E87+15)*SQRT('Base Stats'!$F87+15))),'CP Multiplier'!$B$102),1)</f>
        <v>115</v>
      </c>
      <c r="F87">
        <f>ROUND(('Base Stats'!F87+15)*MIN(SQRT(10*2500/(('Base Stats'!$D87+15)*SQRT('Base Stats'!$E87+15)*SQRT('Base Stats'!$F87+15))),'CP Multiplier'!$B$102),1)</f>
        <v>150.5</v>
      </c>
      <c r="G87">
        <f>_xlfn.FLOOR.MATH(('Base Stats'!$D87+15)*SQRT('Base Stats'!$E87+15)*SQRT('Base Stats'!$F87+15)*((MIN(SQRT(10*2500/(('Base Stats'!$D87+15)*SQRT('Base Stats'!$E87+15)*SQRT('Base Stats'!$F87+15))),'CP Multiplier'!$B$102))^2)/10)</f>
        <v>1111</v>
      </c>
    </row>
    <row r="88" spans="1:7" x14ac:dyDescent="0.25">
      <c r="A88" t="s">
        <v>84</v>
      </c>
      <c r="B88" t="str">
        <f>IFERROR(INDEX('[1]Pokemon Stats'!$D$2:$D$781,MATCH($A88,'[1]Pokemon Stats'!$B$2:$B$781,0),0),"")</f>
        <v>Water</v>
      </c>
      <c r="C88" t="str">
        <f>IFERROR(INDEX('[1]Pokemon Stats'!$E$2:$E$781,MATCH($A88,'[1]Pokemon Stats'!$B$2:$B$781,0),0),"")</f>
        <v>Ice</v>
      </c>
      <c r="D88">
        <f>ROUND(('Base Stats'!D88+15)*MIN(SQRT(10*2500/(('Base Stats'!$D88+15)*SQRT('Base Stats'!$E88+15)*SQRT('Base Stats'!$F88+15))),'CP Multiplier'!$B$102),1)</f>
        <v>130.19999999999999</v>
      </c>
      <c r="E88">
        <f>ROUND(('Base Stats'!E88+15)*MIN(SQRT(10*2500/(('Base Stats'!$D88+15)*SQRT('Base Stats'!$E88+15)*SQRT('Base Stats'!$F88+15))),'CP Multiplier'!$B$102),1)</f>
        <v>162.30000000000001</v>
      </c>
      <c r="F88">
        <f>ROUND(('Base Stats'!F88+15)*MIN(SQRT(10*2500/(('Base Stats'!$D88+15)*SQRT('Base Stats'!$E88+15)*SQRT('Base Stats'!$F88+15))),'CP Multiplier'!$B$102),1)</f>
        <v>187.7</v>
      </c>
      <c r="G88">
        <f>_xlfn.FLOOR.MATH(('Base Stats'!$D88+15)*SQRT('Base Stats'!$E88+15)*SQRT('Base Stats'!$F88+15)*((MIN(SQRT(10*2500/(('Base Stats'!$D88+15)*SQRT('Base Stats'!$E88+15)*SQRT('Base Stats'!$F88+15))),'CP Multiplier'!$B$102))^2)/10)</f>
        <v>2271</v>
      </c>
    </row>
    <row r="89" spans="1:7" x14ac:dyDescent="0.25">
      <c r="A89" t="s">
        <v>85</v>
      </c>
      <c r="B89" t="str">
        <f>IFERROR(INDEX('[1]Pokemon Stats'!$D$2:$D$781,MATCH($A89,'[1]Pokemon Stats'!$B$2:$B$781,0),0),"")</f>
        <v>Poison</v>
      </c>
      <c r="C89" t="str">
        <f>IFERROR(INDEX('[1]Pokemon Stats'!$E$2:$E$781,MATCH($A89,'[1]Pokemon Stats'!$B$2:$B$781,0),0),"")</f>
        <v>Ice</v>
      </c>
      <c r="D89">
        <f>ROUND(('Base Stats'!D89+15)*MIN(SQRT(10*2500/(('Base Stats'!$D89+15)*SQRT('Base Stats'!$E89+15)*SQRT('Base Stats'!$F89+15))),'CP Multiplier'!$B$102),1)</f>
        <v>126.8</v>
      </c>
      <c r="E89">
        <f>ROUND(('Base Stats'!E89+15)*MIN(SQRT(10*2500/(('Base Stats'!$D89+15)*SQRT('Base Stats'!$E89+15)*SQRT('Base Stats'!$F89+15))),'CP Multiplier'!$B$102),1)</f>
        <v>88.8</v>
      </c>
      <c r="F89">
        <f>ROUND(('Base Stats'!F89+15)*MIN(SQRT(10*2500/(('Base Stats'!$D89+15)*SQRT('Base Stats'!$E89+15)*SQRT('Base Stats'!$F89+15))),'CP Multiplier'!$B$102),1)</f>
        <v>173.3</v>
      </c>
      <c r="G89">
        <f>_xlfn.FLOOR.MATH(('Base Stats'!$D89+15)*SQRT('Base Stats'!$E89+15)*SQRT('Base Stats'!$F89+15)*((MIN(SQRT(10*2500/(('Base Stats'!$D89+15)*SQRT('Base Stats'!$E89+15)*SQRT('Base Stats'!$F89+15))),'CP Multiplier'!$B$102))^2)/10)</f>
        <v>1572</v>
      </c>
    </row>
    <row r="90" spans="1:7" x14ac:dyDescent="0.25">
      <c r="A90" t="s">
        <v>86</v>
      </c>
      <c r="B90" t="str">
        <f>IFERROR(INDEX('[1]Pokemon Stats'!$D$2:$D$781,MATCH($A90,'[1]Pokemon Stats'!$B$2:$B$781,0),0),"")</f>
        <v>Poison</v>
      </c>
      <c r="C90" t="str">
        <f>IFERROR(INDEX('[1]Pokemon Stats'!$E$2:$E$781,MATCH($A90,'[1]Pokemon Stats'!$B$2:$B$781,0),0),"")</f>
        <v>Dark</v>
      </c>
      <c r="D90">
        <f>ROUND(('Base Stats'!D90+15)*MIN(SQRT(10*2500/(('Base Stats'!$D90+15)*SQRT('Base Stats'!$E90+15)*SQRT('Base Stats'!$F90+15))),'CP Multiplier'!$B$102),1)</f>
        <v>154.30000000000001</v>
      </c>
      <c r="E90">
        <f>ROUND(('Base Stats'!E90+15)*MIN(SQRT(10*2500/(('Base Stats'!$D90+15)*SQRT('Base Stats'!$E90+15)*SQRT('Base Stats'!$F90+15))),'CP Multiplier'!$B$102),1)</f>
        <v>140.69999999999999</v>
      </c>
      <c r="F90">
        <f>ROUND(('Base Stats'!F90+15)*MIN(SQRT(10*2500/(('Base Stats'!$D90+15)*SQRT('Base Stats'!$E90+15)*SQRT('Base Stats'!$F90+15))),'CP Multiplier'!$B$102),1)</f>
        <v>186.6</v>
      </c>
      <c r="G90">
        <f>_xlfn.FLOOR.MATH(('Base Stats'!$D90+15)*SQRT('Base Stats'!$E90+15)*SQRT('Base Stats'!$F90+15)*((MIN(SQRT(10*2500/(('Base Stats'!$D90+15)*SQRT('Base Stats'!$E90+15)*SQRT('Base Stats'!$F90+15))),'CP Multiplier'!$B$102))^2)/10)</f>
        <v>2500</v>
      </c>
    </row>
    <row r="91" spans="1:7" x14ac:dyDescent="0.25">
      <c r="A91" t="s">
        <v>87</v>
      </c>
      <c r="B91" t="str">
        <f>IFERROR(INDEX('[1]Pokemon Stats'!$D$2:$D$781,MATCH($A91,'[1]Pokemon Stats'!$B$2:$B$781,0),0),"")</f>
        <v>Water</v>
      </c>
      <c r="C91" t="str">
        <f>IFERROR(INDEX('[1]Pokemon Stats'!$E$2:$E$781,MATCH($A91,'[1]Pokemon Stats'!$B$2:$B$781,0),0),"")</f>
        <v>Dark</v>
      </c>
      <c r="D91">
        <f>ROUND(('Base Stats'!D91+15)*MIN(SQRT(10*2500/(('Base Stats'!$D91+15)*SQRT('Base Stats'!$E91+15)*SQRT('Base Stats'!$F91+15))),'CP Multiplier'!$B$102),1)</f>
        <v>110.7</v>
      </c>
      <c r="E91">
        <f>ROUND(('Base Stats'!E91+15)*MIN(SQRT(10*2500/(('Base Stats'!$D91+15)*SQRT('Base Stats'!$E91+15)*SQRT('Base Stats'!$F91+15))),'CP Multiplier'!$B$102),1)</f>
        <v>125.9</v>
      </c>
      <c r="F91">
        <f>ROUND(('Base Stats'!F91+15)*MIN(SQRT(10*2500/(('Base Stats'!$D91+15)*SQRT('Base Stats'!$E91+15)*SQRT('Base Stats'!$F91+15))),'CP Multiplier'!$B$102),1)</f>
        <v>98.9</v>
      </c>
      <c r="G91">
        <f>_xlfn.FLOOR.MATH(('Base Stats'!$D91+15)*SQRT('Base Stats'!$E91+15)*SQRT('Base Stats'!$F91+15)*((MIN(SQRT(10*2500/(('Base Stats'!$D91+15)*SQRT('Base Stats'!$E91+15)*SQRT('Base Stats'!$F91+15))),'CP Multiplier'!$B$102))^2)/10)</f>
        <v>1235</v>
      </c>
    </row>
    <row r="92" spans="1:7" x14ac:dyDescent="0.25">
      <c r="A92" t="s">
        <v>88</v>
      </c>
      <c r="B92" t="str">
        <f>IFERROR(INDEX('[1]Pokemon Stats'!$D$2:$D$781,MATCH($A92,'[1]Pokemon Stats'!$B$2:$B$781,0),0),"")</f>
        <v>Water</v>
      </c>
      <c r="C92" t="str">
        <f>IFERROR(INDEX('[1]Pokemon Stats'!$E$2:$E$781,MATCH($A92,'[1]Pokemon Stats'!$B$2:$B$781,0),0),"")</f>
        <v>Ice</v>
      </c>
      <c r="D92">
        <f>ROUND(('Base Stats'!D92+15)*MIN(SQRT(10*2500/(('Base Stats'!$D92+15)*SQRT('Base Stats'!$E92+15)*SQRT('Base Stats'!$F92+15))),'CP Multiplier'!$B$102),1)</f>
        <v>157.30000000000001</v>
      </c>
      <c r="E92">
        <f>ROUND(('Base Stats'!E92+15)*MIN(SQRT(10*2500/(('Base Stats'!$D92+15)*SQRT('Base Stats'!$E92+15)*SQRT('Base Stats'!$F92+15))),'CP Multiplier'!$B$102),1)</f>
        <v>212.1</v>
      </c>
      <c r="F92">
        <f>ROUND(('Base Stats'!F92+15)*MIN(SQRT(10*2500/(('Base Stats'!$D92+15)*SQRT('Base Stats'!$E92+15)*SQRT('Base Stats'!$F92+15))),'CP Multiplier'!$B$102),1)</f>
        <v>119</v>
      </c>
      <c r="G92">
        <f>_xlfn.FLOOR.MATH(('Base Stats'!$D92+15)*SQRT('Base Stats'!$E92+15)*SQRT('Base Stats'!$F92+15)*((MIN(SQRT(10*2500/(('Base Stats'!$D92+15)*SQRT('Base Stats'!$E92+15)*SQRT('Base Stats'!$F92+15))),'CP Multiplier'!$B$102))^2)/10)</f>
        <v>2500</v>
      </c>
    </row>
    <row r="93" spans="1:7" x14ac:dyDescent="0.25">
      <c r="A93" t="s">
        <v>89</v>
      </c>
      <c r="B93" t="str">
        <f>IFERROR(INDEX('[1]Pokemon Stats'!$D$2:$D$781,MATCH($A93,'[1]Pokemon Stats'!$B$2:$B$781,0),0),"")</f>
        <v>Ghost</v>
      </c>
      <c r="C93" t="str">
        <f>IFERROR(INDEX('[1]Pokemon Stats'!$E$2:$E$781,MATCH($A93,'[1]Pokemon Stats'!$B$2:$B$781,0),0),"")</f>
        <v>Poison</v>
      </c>
      <c r="D93">
        <f>ROUND(('Base Stats'!D93+15)*MIN(SQRT(10*2500/(('Base Stats'!$D93+15)*SQRT('Base Stats'!$E93+15)*SQRT('Base Stats'!$F93+15))),'CP Multiplier'!$B$102),1)</f>
        <v>169.9</v>
      </c>
      <c r="E93">
        <f>ROUND(('Base Stats'!E93+15)*MIN(SQRT(10*2500/(('Base Stats'!$D93+15)*SQRT('Base Stats'!$E93+15)*SQRT('Base Stats'!$F93+15))),'CP Multiplier'!$B$102),1)</f>
        <v>69.3</v>
      </c>
      <c r="F93">
        <f>ROUND(('Base Stats'!F93+15)*MIN(SQRT(10*2500/(('Base Stats'!$D93+15)*SQRT('Base Stats'!$E93+15)*SQRT('Base Stats'!$F93+15))),'CP Multiplier'!$B$102),1)</f>
        <v>98.9</v>
      </c>
      <c r="G93">
        <f>_xlfn.FLOOR.MATH(('Base Stats'!$D93+15)*SQRT('Base Stats'!$E93+15)*SQRT('Base Stats'!$F93+15)*((MIN(SQRT(10*2500/(('Base Stats'!$D93+15)*SQRT('Base Stats'!$E93+15)*SQRT('Base Stats'!$F93+15))),'CP Multiplier'!$B$102))^2)/10)</f>
        <v>1406</v>
      </c>
    </row>
    <row r="94" spans="1:7" x14ac:dyDescent="0.25">
      <c r="A94" t="s">
        <v>90</v>
      </c>
      <c r="B94" t="str">
        <f>IFERROR(INDEX('[1]Pokemon Stats'!$D$2:$D$781,MATCH($A94,'[1]Pokemon Stats'!$B$2:$B$781,0),0),"")</f>
        <v>Ghost</v>
      </c>
      <c r="C94" t="str">
        <f>IFERROR(INDEX('[1]Pokemon Stats'!$E$2:$E$781,MATCH($A94,'[1]Pokemon Stats'!$B$2:$B$781,0),0),"")</f>
        <v>Poison</v>
      </c>
      <c r="D94">
        <f>ROUND(('Base Stats'!D94+15)*MIN(SQRT(10*2500/(('Base Stats'!$D94+15)*SQRT('Base Stats'!$E94+15)*SQRT('Base Stats'!$F94+15))),'CP Multiplier'!$B$102),1)</f>
        <v>201.2</v>
      </c>
      <c r="E94">
        <f>ROUND(('Base Stats'!E94+15)*MIN(SQRT(10*2500/(('Base Stats'!$D94+15)*SQRT('Base Stats'!$E94+15)*SQRT('Base Stats'!$F94+15))),'CP Multiplier'!$B$102),1)</f>
        <v>103.1</v>
      </c>
      <c r="F94">
        <f>ROUND(('Base Stats'!F94+15)*MIN(SQRT(10*2500/(('Base Stats'!$D94+15)*SQRT('Base Stats'!$E94+15)*SQRT('Base Stats'!$F94+15))),'CP Multiplier'!$B$102),1)</f>
        <v>120.9</v>
      </c>
      <c r="G94">
        <f>_xlfn.FLOOR.MATH(('Base Stats'!$D94+15)*SQRT('Base Stats'!$E94+15)*SQRT('Base Stats'!$F94+15)*((MIN(SQRT(10*2500/(('Base Stats'!$D94+15)*SQRT('Base Stats'!$E94+15)*SQRT('Base Stats'!$F94+15))),'CP Multiplier'!$B$102))^2)/10)</f>
        <v>2246</v>
      </c>
    </row>
    <row r="95" spans="1:7" x14ac:dyDescent="0.25">
      <c r="A95" t="s">
        <v>91</v>
      </c>
      <c r="B95" t="str">
        <f>IFERROR(INDEX('[1]Pokemon Stats'!$D$2:$D$781,MATCH($A95,'[1]Pokemon Stats'!$B$2:$B$781,0),0),"")</f>
        <v>Ghost</v>
      </c>
      <c r="C95" t="str">
        <f>IFERROR(INDEX('[1]Pokemon Stats'!$E$2:$E$781,MATCH($A95,'[1]Pokemon Stats'!$B$2:$B$781,0),0),"")</f>
        <v>Poison</v>
      </c>
      <c r="D95">
        <f>ROUND(('Base Stats'!D95+15)*MIN(SQRT(10*2500/(('Base Stats'!$D95+15)*SQRT('Base Stats'!$E95+15)*SQRT('Base Stats'!$F95+15))),'CP Multiplier'!$B$102),1)</f>
        <v>203.3</v>
      </c>
      <c r="E95">
        <f>ROUND(('Base Stats'!E95+15)*MIN(SQRT(10*2500/(('Base Stats'!$D95+15)*SQRT('Base Stats'!$E95+15)*SQRT('Base Stats'!$F95+15))),'CP Multiplier'!$B$102),1)</f>
        <v>120.8</v>
      </c>
      <c r="F95">
        <f>ROUND(('Base Stats'!F95+15)*MIN(SQRT(10*2500/(('Base Stats'!$D95+15)*SQRT('Base Stats'!$E95+15)*SQRT('Base Stats'!$F95+15))),'CP Multiplier'!$B$102),1)</f>
        <v>125.2</v>
      </c>
      <c r="G95">
        <f>_xlfn.FLOOR.MATH(('Base Stats'!$D95+15)*SQRT('Base Stats'!$E95+15)*SQRT('Base Stats'!$F95+15)*((MIN(SQRT(10*2500/(('Base Stats'!$D95+15)*SQRT('Base Stats'!$E95+15)*SQRT('Base Stats'!$F95+15))),'CP Multiplier'!$B$102))^2)/10)</f>
        <v>2500</v>
      </c>
    </row>
    <row r="96" spans="1:7" x14ac:dyDescent="0.25">
      <c r="A96" t="s">
        <v>92</v>
      </c>
      <c r="B96" t="str">
        <f>IFERROR(INDEX('[1]Pokemon Stats'!$D$2:$D$781,MATCH($A96,'[1]Pokemon Stats'!$B$2:$B$781,0),0),"")</f>
        <v>Rock</v>
      </c>
      <c r="C96" t="str">
        <f>IFERROR(INDEX('[1]Pokemon Stats'!$E$2:$E$781,MATCH($A96,'[1]Pokemon Stats'!$B$2:$B$781,0),0),"")</f>
        <v>Ground</v>
      </c>
      <c r="D96">
        <f>ROUND(('Base Stats'!D96+15)*MIN(SQRT(10*2500/(('Base Stats'!$D96+15)*SQRT('Base Stats'!$E96+15)*SQRT('Base Stats'!$F96+15))),'CP Multiplier'!$B$102),1)</f>
        <v>84.5</v>
      </c>
      <c r="E96">
        <f>ROUND(('Base Stats'!E96+15)*MIN(SQRT(10*2500/(('Base Stats'!$D96+15)*SQRT('Base Stats'!$E96+15)*SQRT('Base Stats'!$F96+15))),'CP Multiplier'!$B$102),1)</f>
        <v>208.8</v>
      </c>
      <c r="F96">
        <f>ROUND(('Base Stats'!F96+15)*MIN(SQRT(10*2500/(('Base Stats'!$D96+15)*SQRT('Base Stats'!$E96+15)*SQRT('Base Stats'!$F96+15))),'CP Multiplier'!$B$102),1)</f>
        <v>106.5</v>
      </c>
      <c r="G96">
        <f>_xlfn.FLOOR.MATH(('Base Stats'!$D96+15)*SQRT('Base Stats'!$E96+15)*SQRT('Base Stats'!$F96+15)*((MIN(SQRT(10*2500/(('Base Stats'!$D96+15)*SQRT('Base Stats'!$E96+15)*SQRT('Base Stats'!$F96+15))),'CP Multiplier'!$B$102))^2)/10)</f>
        <v>1260</v>
      </c>
    </row>
    <row r="97" spans="1:7" x14ac:dyDescent="0.25">
      <c r="A97" t="s">
        <v>93</v>
      </c>
      <c r="B97" t="str">
        <f>IFERROR(INDEX('[1]Pokemon Stats'!$D$2:$D$781,MATCH($A97,'[1]Pokemon Stats'!$B$2:$B$781,0),0),"")</f>
        <v>Psychic</v>
      </c>
      <c r="C97" t="str">
        <f>IFERROR(INDEX('[1]Pokemon Stats'!$E$2:$E$781,MATCH($A97,'[1]Pokemon Stats'!$B$2:$B$781,0),0),"")</f>
        <v>Ground</v>
      </c>
      <c r="D97">
        <f>ROUND(('Base Stats'!D97+15)*MIN(SQRT(10*2500/(('Base Stats'!$D97+15)*SQRT('Base Stats'!$E97+15)*SQRT('Base Stats'!$F97+15))),'CP Multiplier'!$B$102),1)</f>
        <v>87.9</v>
      </c>
      <c r="E97">
        <f>ROUND(('Base Stats'!E97+15)*MIN(SQRT(10*2500/(('Base Stats'!$D97+15)*SQRT('Base Stats'!$E97+15)*SQRT('Base Stats'!$F97+15))),'CP Multiplier'!$B$102),1)</f>
        <v>127.6</v>
      </c>
      <c r="F97">
        <f>ROUND(('Base Stats'!F97+15)*MIN(SQRT(10*2500/(('Base Stats'!$D97+15)*SQRT('Base Stats'!$E97+15)*SQRT('Base Stats'!$F97+15))),'CP Multiplier'!$B$102),1)</f>
        <v>143.69999999999999</v>
      </c>
      <c r="G97">
        <f>_xlfn.FLOOR.MATH(('Base Stats'!$D97+15)*SQRT('Base Stats'!$E97+15)*SQRT('Base Stats'!$F97+15)*((MIN(SQRT(10*2500/(('Base Stats'!$D97+15)*SQRT('Base Stats'!$E97+15)*SQRT('Base Stats'!$F97+15))),'CP Multiplier'!$B$102))^2)/10)</f>
        <v>1190</v>
      </c>
    </row>
    <row r="98" spans="1:7" x14ac:dyDescent="0.25">
      <c r="A98" t="s">
        <v>94</v>
      </c>
      <c r="B98" t="str">
        <f>IFERROR(INDEX('[1]Pokemon Stats'!$D$2:$D$781,MATCH($A98,'[1]Pokemon Stats'!$B$2:$B$781,0),0),"")</f>
        <v>Psychic</v>
      </c>
      <c r="C98" t="str">
        <f>IFERROR(INDEX('[1]Pokemon Stats'!$E$2:$E$781,MATCH($A98,'[1]Pokemon Stats'!$B$2:$B$781,0),0),"")</f>
        <v>Ground</v>
      </c>
      <c r="D98">
        <f>ROUND(('Base Stats'!D98+15)*MIN(SQRT(10*2500/(('Base Stats'!$D98+15)*SQRT('Base Stats'!$E98+15)*SQRT('Base Stats'!$F98+15))),'CP Multiplier'!$B$102),1)</f>
        <v>134.4</v>
      </c>
      <c r="E98">
        <f>ROUND(('Base Stats'!E98+15)*MIN(SQRT(10*2500/(('Base Stats'!$D98+15)*SQRT('Base Stats'!$E98+15)*SQRT('Base Stats'!$F98+15))),'CP Multiplier'!$B$102),1)</f>
        <v>175.8</v>
      </c>
      <c r="F98">
        <f>ROUND(('Base Stats'!F98+15)*MIN(SQRT(10*2500/(('Base Stats'!$D98+15)*SQRT('Base Stats'!$E98+15)*SQRT('Base Stats'!$F98+15))),'CP Multiplier'!$B$102),1)</f>
        <v>180</v>
      </c>
      <c r="G98">
        <f>_xlfn.FLOOR.MATH(('Base Stats'!$D98+15)*SQRT('Base Stats'!$E98+15)*SQRT('Base Stats'!$F98+15)*((MIN(SQRT(10*2500/(('Base Stats'!$D98+15)*SQRT('Base Stats'!$E98+15)*SQRT('Base Stats'!$F98+15))),'CP Multiplier'!$B$102))^2)/10)</f>
        <v>2391</v>
      </c>
    </row>
    <row r="99" spans="1:7" x14ac:dyDescent="0.25">
      <c r="A99" t="s">
        <v>95</v>
      </c>
      <c r="B99" t="str">
        <f>IFERROR(INDEX('[1]Pokemon Stats'!$D$2:$D$781,MATCH($A99,'[1]Pokemon Stats'!$B$2:$B$781,0),0),"")</f>
        <v>Water</v>
      </c>
      <c r="C99" t="str">
        <f>IFERROR(INDEX('[1]Pokemon Stats'!$E$2:$E$781,MATCH($A99,'[1]Pokemon Stats'!$B$2:$B$781,0),0),"")</f>
        <v>Ground</v>
      </c>
      <c r="D99">
        <f>ROUND(('Base Stats'!D99+15)*MIN(SQRT(10*2500/(('Base Stats'!$D99+15)*SQRT('Base Stats'!$E99+15)*SQRT('Base Stats'!$F99+15))),'CP Multiplier'!$B$102),1)</f>
        <v>165.7</v>
      </c>
      <c r="E99">
        <f>ROUND(('Base Stats'!E99+15)*MIN(SQRT(10*2500/(('Base Stats'!$D99+15)*SQRT('Base Stats'!$E99+15)*SQRT('Base Stats'!$F99+15))),'CP Multiplier'!$B$102),1)</f>
        <v>117.5</v>
      </c>
      <c r="F99">
        <f>ROUND(('Base Stats'!F99+15)*MIN(SQRT(10*2500/(('Base Stats'!$D99+15)*SQRT('Base Stats'!$E99+15)*SQRT('Base Stats'!$F99+15))),'CP Multiplier'!$B$102),1)</f>
        <v>98.9</v>
      </c>
      <c r="G99">
        <f>_xlfn.FLOOR.MATH(('Base Stats'!$D99+15)*SQRT('Base Stats'!$E99+15)*SQRT('Base Stats'!$F99+15)*((MIN(SQRT(10*2500/(('Base Stats'!$D99+15)*SQRT('Base Stats'!$E99+15)*SQRT('Base Stats'!$F99+15))),'CP Multiplier'!$B$102))^2)/10)</f>
        <v>1785</v>
      </c>
    </row>
    <row r="100" spans="1:7" x14ac:dyDescent="0.25">
      <c r="A100" t="s">
        <v>96</v>
      </c>
      <c r="B100" t="str">
        <f>IFERROR(INDEX('[1]Pokemon Stats'!$D$2:$D$781,MATCH($A100,'[1]Pokemon Stats'!$B$2:$B$781,0),0),"")</f>
        <v>Water</v>
      </c>
      <c r="C100" t="str">
        <f>IFERROR(INDEX('[1]Pokemon Stats'!$E$2:$E$781,MATCH($A100,'[1]Pokemon Stats'!$B$2:$B$781,0),0),"")</f>
        <v>Ground</v>
      </c>
      <c r="D100">
        <f>ROUND(('Base Stats'!D100+15)*MIN(SQRT(10*2500/(('Base Stats'!$D100+15)*SQRT('Base Stats'!$E100+15)*SQRT('Base Stats'!$F100+15))),'CP Multiplier'!$B$102),1)</f>
        <v>189.4</v>
      </c>
      <c r="E100">
        <f>ROUND(('Base Stats'!E100+15)*MIN(SQRT(10*2500/(('Base Stats'!$D100+15)*SQRT('Base Stats'!$E100+15)*SQRT('Base Stats'!$F100+15))),'CP Multiplier'!$B$102),1)</f>
        <v>145.6</v>
      </c>
      <c r="F100">
        <f>ROUND(('Base Stats'!F100+15)*MIN(SQRT(10*2500/(('Base Stats'!$D100+15)*SQRT('Base Stats'!$E100+15)*SQRT('Base Stats'!$F100+15))),'CP Multiplier'!$B$102),1)</f>
        <v>119.6</v>
      </c>
      <c r="G100">
        <f>_xlfn.FLOOR.MATH(('Base Stats'!$D100+15)*SQRT('Base Stats'!$E100+15)*SQRT('Base Stats'!$F100+15)*((MIN(SQRT(10*2500/(('Base Stats'!$D100+15)*SQRT('Base Stats'!$E100+15)*SQRT('Base Stats'!$F100+15))),'CP Multiplier'!$B$102))^2)/10)</f>
        <v>2500</v>
      </c>
    </row>
    <row r="101" spans="1:7" x14ac:dyDescent="0.25">
      <c r="A101" t="s">
        <v>97</v>
      </c>
      <c r="B101" t="str">
        <f>IFERROR(INDEX('[1]Pokemon Stats'!$D$2:$D$781,MATCH($A101,'[1]Pokemon Stats'!$B$2:$B$781,0),0),"")</f>
        <v>Electric</v>
      </c>
      <c r="C101" t="str">
        <f>IFERROR(INDEX('[1]Pokemon Stats'!$E$2:$E$781,MATCH($A101,'[1]Pokemon Stats'!$B$2:$B$781,0),0),"")</f>
        <v>Ground</v>
      </c>
      <c r="D101">
        <f>ROUND(('Base Stats'!D101+15)*MIN(SQRT(10*2500/(('Base Stats'!$D101+15)*SQRT('Base Stats'!$E101+15)*SQRT('Base Stats'!$F101+15))),'CP Multiplier'!$B$102),1)</f>
        <v>104.8</v>
      </c>
      <c r="E101">
        <f>ROUND(('Base Stats'!E101+15)*MIN(SQRT(10*2500/(('Base Stats'!$D101+15)*SQRT('Base Stats'!$E101+15)*SQRT('Base Stats'!$F101+15))),'CP Multiplier'!$B$102),1)</f>
        <v>106.5</v>
      </c>
      <c r="F101">
        <f>ROUND(('Base Stats'!F101+15)*MIN(SQRT(10*2500/(('Base Stats'!$D101+15)*SQRT('Base Stats'!$E101+15)*SQRT('Base Stats'!$F101+15))),'CP Multiplier'!$B$102),1)</f>
        <v>114.1</v>
      </c>
      <c r="G101">
        <f>_xlfn.FLOOR.MATH(('Base Stats'!$D101+15)*SQRT('Base Stats'!$E101+15)*SQRT('Base Stats'!$F101+15)*((MIN(SQRT(10*2500/(('Base Stats'!$D101+15)*SQRT('Base Stats'!$E101+15)*SQRT('Base Stats'!$F101+15))),'CP Multiplier'!$B$102))^2)/10)</f>
        <v>1155</v>
      </c>
    </row>
    <row r="102" spans="1:7" x14ac:dyDescent="0.25">
      <c r="A102" t="s">
        <v>98</v>
      </c>
      <c r="B102" t="str">
        <f>IFERROR(INDEX('[1]Pokemon Stats'!$D$2:$D$781,MATCH($A102,'[1]Pokemon Stats'!$B$2:$B$781,0),0),"")</f>
        <v>Electric</v>
      </c>
      <c r="C102" t="str">
        <f>IFERROR(INDEX('[1]Pokemon Stats'!$E$2:$E$781,MATCH($A102,'[1]Pokemon Stats'!$B$2:$B$781,0),0),"")</f>
        <v>Ground</v>
      </c>
      <c r="D102">
        <f>ROUND(('Base Stats'!D102+15)*MIN(SQRT(10*2500/(('Base Stats'!$D102+15)*SQRT('Base Stats'!$E102+15)*SQRT('Base Stats'!$F102+15))),'CP Multiplier'!$B$102),1)</f>
        <v>158.9</v>
      </c>
      <c r="E102">
        <f>ROUND(('Base Stats'!E102+15)*MIN(SQRT(10*2500/(('Base Stats'!$D102+15)*SQRT('Base Stats'!$E102+15)*SQRT('Base Stats'!$F102+15))),'CP Multiplier'!$B$102),1)</f>
        <v>158.9</v>
      </c>
      <c r="F102">
        <f>ROUND(('Base Stats'!F102+15)*MIN(SQRT(10*2500/(('Base Stats'!$D102+15)*SQRT('Base Stats'!$E102+15)*SQRT('Base Stats'!$F102+15))),'CP Multiplier'!$B$102),1)</f>
        <v>143.69999999999999</v>
      </c>
      <c r="G102">
        <f>_xlfn.FLOOR.MATH(('Base Stats'!$D102+15)*SQRT('Base Stats'!$E102+15)*SQRT('Base Stats'!$F102+15)*((MIN(SQRT(10*2500/(('Base Stats'!$D102+15)*SQRT('Base Stats'!$E102+15)*SQRT('Base Stats'!$F102+15))),'CP Multiplier'!$B$102))^2)/10)</f>
        <v>2401</v>
      </c>
    </row>
    <row r="103" spans="1:7" x14ac:dyDescent="0.25">
      <c r="A103" t="s">
        <v>99</v>
      </c>
      <c r="B103" t="str">
        <f>IFERROR(INDEX('[1]Pokemon Stats'!$D$2:$D$781,MATCH($A103,'[1]Pokemon Stats'!$B$2:$B$781,0),0),"")</f>
        <v>Grass</v>
      </c>
      <c r="C103" t="str">
        <f>IFERROR(INDEX('[1]Pokemon Stats'!$E$2:$E$781,MATCH($A103,'[1]Pokemon Stats'!$B$2:$B$781,0),0),"")</f>
        <v>Psychic</v>
      </c>
      <c r="D103">
        <f>ROUND(('Base Stats'!D103+15)*MIN(SQRT(10*2500/(('Base Stats'!$D103+15)*SQRT('Base Stats'!$E103+15)*SQRT('Base Stats'!$F103+15))),'CP Multiplier'!$B$102),1)</f>
        <v>103.1</v>
      </c>
      <c r="E103">
        <f>ROUND(('Base Stats'!E103+15)*MIN(SQRT(10*2500/(('Base Stats'!$D103+15)*SQRT('Base Stats'!$E103+15)*SQRT('Base Stats'!$F103+15))),'CP Multiplier'!$B$102),1)</f>
        <v>118.3</v>
      </c>
      <c r="F103">
        <f>ROUND(('Base Stats'!F103+15)*MIN(SQRT(10*2500/(('Base Stats'!$D103+15)*SQRT('Base Stats'!$E103+15)*SQRT('Base Stats'!$F103+15))),'CP Multiplier'!$B$102),1)</f>
        <v>143.69999999999999</v>
      </c>
      <c r="G103">
        <f>_xlfn.FLOOR.MATH(('Base Stats'!$D103+15)*SQRT('Base Stats'!$E103+15)*SQRT('Base Stats'!$F103+15)*((MIN(SQRT(10*2500/(('Base Stats'!$D103+15)*SQRT('Base Stats'!$E103+15)*SQRT('Base Stats'!$F103+15))),'CP Multiplier'!$B$102))^2)/10)</f>
        <v>1344</v>
      </c>
    </row>
    <row r="104" spans="1:7" x14ac:dyDescent="0.25">
      <c r="A104" t="s">
        <v>100</v>
      </c>
      <c r="B104" t="str">
        <f>IFERROR(INDEX('[1]Pokemon Stats'!$D$2:$D$781,MATCH($A104,'[1]Pokemon Stats'!$B$2:$B$781,0),0),"")</f>
        <v>Grass</v>
      </c>
      <c r="C104" t="str">
        <f>IFERROR(INDEX('[1]Pokemon Stats'!$E$2:$E$781,MATCH($A104,'[1]Pokemon Stats'!$B$2:$B$781,0),0),"")</f>
        <v>Psychic</v>
      </c>
      <c r="D104">
        <f>ROUND(('Base Stats'!D104+15)*MIN(SQRT(10*2500/(('Base Stats'!$D104+15)*SQRT('Base Stats'!$E104+15)*SQRT('Base Stats'!$F104+15))),'CP Multiplier'!$B$102),1)</f>
        <v>178.5</v>
      </c>
      <c r="E104">
        <f>ROUND(('Base Stats'!E104+15)*MIN(SQRT(10*2500/(('Base Stats'!$D104+15)*SQRT('Base Stats'!$E104+15)*SQRT('Base Stats'!$F104+15))),'CP Multiplier'!$B$102),1)</f>
        <v>118</v>
      </c>
      <c r="F104">
        <f>ROUND(('Base Stats'!F104+15)*MIN(SQRT(10*2500/(('Base Stats'!$D104+15)*SQRT('Base Stats'!$E104+15)*SQRT('Base Stats'!$F104+15))),'CP Multiplier'!$B$102),1)</f>
        <v>166.2</v>
      </c>
      <c r="G104">
        <f>_xlfn.FLOOR.MATH(('Base Stats'!$D104+15)*SQRT('Base Stats'!$E104+15)*SQRT('Base Stats'!$F104+15)*((MIN(SQRT(10*2500/(('Base Stats'!$D104+15)*SQRT('Base Stats'!$E104+15)*SQRT('Base Stats'!$F104+15))),'CP Multiplier'!$B$102))^2)/10)</f>
        <v>2500</v>
      </c>
    </row>
    <row r="105" spans="1:7" x14ac:dyDescent="0.25">
      <c r="A105" t="s">
        <v>101</v>
      </c>
      <c r="B105" t="str">
        <f>IFERROR(INDEX('[1]Pokemon Stats'!$D$2:$D$781,MATCH($A105,'[1]Pokemon Stats'!$B$2:$B$781,0),0),"")</f>
        <v>Ground</v>
      </c>
      <c r="C105" t="str">
        <f>IFERROR(INDEX('[1]Pokemon Stats'!$E$2:$E$781,MATCH($A105,'[1]Pokemon Stats'!$B$2:$B$781,0),0),"")</f>
        <v>Dragon</v>
      </c>
      <c r="D105">
        <f>ROUND(('Base Stats'!D105+15)*MIN(SQRT(10*2500/(('Base Stats'!$D105+15)*SQRT('Base Stats'!$E105+15)*SQRT('Base Stats'!$F105+15))),'CP Multiplier'!$B$102),1)</f>
        <v>88.8</v>
      </c>
      <c r="E105">
        <f>ROUND(('Base Stats'!E105+15)*MIN(SQRT(10*2500/(('Base Stats'!$D105+15)*SQRT('Base Stats'!$E105+15)*SQRT('Base Stats'!$F105+15))),'CP Multiplier'!$B$102),1)</f>
        <v>134.4</v>
      </c>
      <c r="F105">
        <f>ROUND(('Base Stats'!F105+15)*MIN(SQRT(10*2500/(('Base Stats'!$D105+15)*SQRT('Base Stats'!$E105+15)*SQRT('Base Stats'!$F105+15))),'CP Multiplier'!$B$102),1)</f>
        <v>128.5</v>
      </c>
      <c r="G105">
        <f>_xlfn.FLOOR.MATH(('Base Stats'!$D105+15)*SQRT('Base Stats'!$E105+15)*SQRT('Base Stats'!$F105+15)*((MIN(SQRT(10*2500/(('Base Stats'!$D105+15)*SQRT('Base Stats'!$E105+15)*SQRT('Base Stats'!$F105+15))),'CP Multiplier'!$B$102))^2)/10)</f>
        <v>1166</v>
      </c>
    </row>
    <row r="106" spans="1:7" x14ac:dyDescent="0.25">
      <c r="A106" t="s">
        <v>102</v>
      </c>
      <c r="B106" t="str">
        <f>IFERROR(INDEX('[1]Pokemon Stats'!$D$2:$D$781,MATCH($A106,'[1]Pokemon Stats'!$B$2:$B$781,0),0),"")</f>
        <v>Ground</v>
      </c>
      <c r="C106" t="str">
        <f>IFERROR(INDEX('[1]Pokemon Stats'!$E$2:$E$781,MATCH($A106,'[1]Pokemon Stats'!$B$2:$B$781,0),0),"")</f>
        <v>Dragon</v>
      </c>
      <c r="D106">
        <f>ROUND(('Base Stats'!D106+15)*MIN(SQRT(10*2500/(('Base Stats'!$D106+15)*SQRT('Base Stats'!$E106+15)*SQRT('Base Stats'!$F106+15))),'CP Multiplier'!$B$102),1)</f>
        <v>134.4</v>
      </c>
      <c r="E106">
        <f>ROUND(('Base Stats'!E106+15)*MIN(SQRT(10*2500/(('Base Stats'!$D106+15)*SQRT('Base Stats'!$E106+15)*SQRT('Base Stats'!$F106+15))),'CP Multiplier'!$B$102),1)</f>
        <v>169.9</v>
      </c>
      <c r="F106">
        <f>ROUND(('Base Stats'!F106+15)*MIN(SQRT(10*2500/(('Base Stats'!$D106+15)*SQRT('Base Stats'!$E106+15)*SQRT('Base Stats'!$F106+15))),'CP Multiplier'!$B$102),1)</f>
        <v>143.69999999999999</v>
      </c>
      <c r="G106">
        <f>_xlfn.FLOOR.MATH(('Base Stats'!$D106+15)*SQRT('Base Stats'!$E106+15)*SQRT('Base Stats'!$F106+15)*((MIN(SQRT(10*2500/(('Base Stats'!$D106+15)*SQRT('Base Stats'!$E106+15)*SQRT('Base Stats'!$F106+15))),'CP Multiplier'!$B$102))^2)/10)</f>
        <v>2100</v>
      </c>
    </row>
    <row r="107" spans="1:7" x14ac:dyDescent="0.25">
      <c r="A107" t="s">
        <v>103</v>
      </c>
      <c r="B107" t="str">
        <f>IFERROR(INDEX('[1]Pokemon Stats'!$D$2:$D$781,MATCH($A107,'[1]Pokemon Stats'!$B$2:$B$781,0),0),"")</f>
        <v>Fighting</v>
      </c>
      <c r="C107" t="str">
        <f>IFERROR(INDEX('[1]Pokemon Stats'!$E$2:$E$781,MATCH($A107,'[1]Pokemon Stats'!$B$2:$B$781,0),0),"")</f>
        <v>Ghost</v>
      </c>
      <c r="D107">
        <f>ROUND(('Base Stats'!D107+15)*MIN(SQRT(10*2500/(('Base Stats'!$D107+15)*SQRT('Base Stats'!$E107+15)*SQRT('Base Stats'!$F107+15))),'CP Multiplier'!$B$102),1)</f>
        <v>186.1</v>
      </c>
      <c r="E107">
        <f>ROUND(('Base Stats'!E107+15)*MIN(SQRT(10*2500/(('Base Stats'!$D107+15)*SQRT('Base Stats'!$E107+15)*SQRT('Base Stats'!$F107+15))),'CP Multiplier'!$B$102),1)</f>
        <v>152.6</v>
      </c>
      <c r="F107">
        <f>ROUND(('Base Stats'!F107+15)*MIN(SQRT(10*2500/(('Base Stats'!$D107+15)*SQRT('Base Stats'!$E107+15)*SQRT('Base Stats'!$F107+15))),'CP Multiplier'!$B$102),1)</f>
        <v>118.3</v>
      </c>
      <c r="G107">
        <f>_xlfn.FLOOR.MATH(('Base Stats'!$D107+15)*SQRT('Base Stats'!$E107+15)*SQRT('Base Stats'!$F107+15)*((MIN(SQRT(10*2500/(('Base Stats'!$D107+15)*SQRT('Base Stats'!$E107+15)*SQRT('Base Stats'!$F107+15))),'CP Multiplier'!$B$102))^2)/10)</f>
        <v>2500</v>
      </c>
    </row>
    <row r="108" spans="1:7" x14ac:dyDescent="0.25">
      <c r="A108" t="s">
        <v>104</v>
      </c>
      <c r="B108" t="str">
        <f>IFERROR(INDEX('[1]Pokemon Stats'!$D$2:$D$781,MATCH($A108,'[1]Pokemon Stats'!$B$2:$B$781,0),0),"")</f>
        <v>Fighting</v>
      </c>
      <c r="C108" t="str">
        <f>IFERROR(INDEX('[1]Pokemon Stats'!$E$2:$E$781,MATCH($A108,'[1]Pokemon Stats'!$B$2:$B$781,0),0),"")</f>
        <v>Ghost</v>
      </c>
      <c r="D108">
        <f>ROUND(('Base Stats'!D108+15)*MIN(SQRT(10*2500/(('Base Stats'!$D108+15)*SQRT('Base Stats'!$E108+15)*SQRT('Base Stats'!$F108+15))),'CP Multiplier'!$B$102),1)</f>
        <v>170.2</v>
      </c>
      <c r="E108">
        <f>ROUND(('Base Stats'!E108+15)*MIN(SQRT(10*2500/(('Base Stats'!$D108+15)*SQRT('Base Stats'!$E108+15)*SQRT('Base Stats'!$F108+15))),'CP Multiplier'!$B$102),1)</f>
        <v>173.5</v>
      </c>
      <c r="F108">
        <f>ROUND(('Base Stats'!F108+15)*MIN(SQRT(10*2500/(('Base Stats'!$D108+15)*SQRT('Base Stats'!$E108+15)*SQRT('Base Stats'!$F108+15))),'CP Multiplier'!$B$102),1)</f>
        <v>124.4</v>
      </c>
      <c r="G108">
        <f>_xlfn.FLOOR.MATH(('Base Stats'!$D108+15)*SQRT('Base Stats'!$E108+15)*SQRT('Base Stats'!$F108+15)*((MIN(SQRT(10*2500/(('Base Stats'!$D108+15)*SQRT('Base Stats'!$E108+15)*SQRT('Base Stats'!$F108+15))),'CP Multiplier'!$B$102))^2)/10)</f>
        <v>2500</v>
      </c>
    </row>
    <row r="109" spans="1:7" x14ac:dyDescent="0.25">
      <c r="A109" t="s">
        <v>105</v>
      </c>
      <c r="B109" t="str">
        <f>IFERROR(INDEX('[1]Pokemon Stats'!$D$2:$D$781,MATCH($A109,'[1]Pokemon Stats'!$B$2:$B$781,0),0),"")</f>
        <v>Normal</v>
      </c>
      <c r="C109" t="str">
        <f>IFERROR(INDEX('[1]Pokemon Stats'!$E$2:$E$781,MATCH($A109,'[1]Pokemon Stats'!$B$2:$B$781,0),0),"")</f>
        <v>Ghost</v>
      </c>
      <c r="D109">
        <f>ROUND(('Base Stats'!D109+15)*MIN(SQRT(10*2500/(('Base Stats'!$D109+15)*SQRT('Base Stats'!$E109+15)*SQRT('Base Stats'!$F109+15))),'CP Multiplier'!$B$102),1)</f>
        <v>104</v>
      </c>
      <c r="E109">
        <f>ROUND(('Base Stats'!E109+15)*MIN(SQRT(10*2500/(('Base Stats'!$D109+15)*SQRT('Base Stats'!$E109+15)*SQRT('Base Stats'!$F109+15))),'CP Multiplier'!$B$102),1)</f>
        <v>128.5</v>
      </c>
      <c r="F109">
        <f>ROUND(('Base Stats'!F109+15)*MIN(SQRT(10*2500/(('Base Stats'!$D109+15)*SQRT('Base Stats'!$E109+15)*SQRT('Base Stats'!$F109+15))),'CP Multiplier'!$B$102),1)</f>
        <v>187.7</v>
      </c>
      <c r="G109">
        <f>_xlfn.FLOOR.MATH(('Base Stats'!$D109+15)*SQRT('Base Stats'!$E109+15)*SQRT('Base Stats'!$F109+15)*((MIN(SQRT(10*2500/(('Base Stats'!$D109+15)*SQRT('Base Stats'!$E109+15)*SQRT('Base Stats'!$F109+15))),'CP Multiplier'!$B$102))^2)/10)</f>
        <v>1614</v>
      </c>
    </row>
    <row r="110" spans="1:7" x14ac:dyDescent="0.25">
      <c r="A110" t="s">
        <v>106</v>
      </c>
      <c r="B110" t="str">
        <f>IFERROR(INDEX('[1]Pokemon Stats'!$D$2:$D$781,MATCH($A110,'[1]Pokemon Stats'!$B$2:$B$781,0),0),"")</f>
        <v>Poison</v>
      </c>
      <c r="C110" t="str">
        <f>IFERROR(INDEX('[1]Pokemon Stats'!$E$2:$E$781,MATCH($A110,'[1]Pokemon Stats'!$B$2:$B$781,0),0),"")</f>
        <v>Ghost</v>
      </c>
      <c r="D110">
        <f>ROUND(('Base Stats'!D110+15)*MIN(SQRT(10*2500/(('Base Stats'!$D110+15)*SQRT('Base Stats'!$E110+15)*SQRT('Base Stats'!$F110+15))),'CP Multiplier'!$B$102),1)</f>
        <v>113.3</v>
      </c>
      <c r="E110">
        <f>ROUND(('Base Stats'!E110+15)*MIN(SQRT(10*2500/(('Base Stats'!$D110+15)*SQRT('Base Stats'!$E110+15)*SQRT('Base Stats'!$F110+15))),'CP Multiplier'!$B$102),1)</f>
        <v>131.9</v>
      </c>
      <c r="F110">
        <f>ROUND(('Base Stats'!F110+15)*MIN(SQRT(10*2500/(('Base Stats'!$D110+15)*SQRT('Base Stats'!$E110+15)*SQRT('Base Stats'!$F110+15))),'CP Multiplier'!$B$102),1)</f>
        <v>114.1</v>
      </c>
      <c r="G110">
        <f>_xlfn.FLOOR.MATH(('Base Stats'!$D110+15)*SQRT('Base Stats'!$E110+15)*SQRT('Base Stats'!$F110+15)*((MIN(SQRT(10*2500/(('Base Stats'!$D110+15)*SQRT('Base Stats'!$E110+15)*SQRT('Base Stats'!$F110+15))),'CP Multiplier'!$B$102))^2)/10)</f>
        <v>1389</v>
      </c>
    </row>
    <row r="111" spans="1:7" x14ac:dyDescent="0.25">
      <c r="A111" t="s">
        <v>107</v>
      </c>
      <c r="B111" t="str">
        <f>IFERROR(INDEX('[1]Pokemon Stats'!$D$2:$D$781,MATCH($A111,'[1]Pokemon Stats'!$B$2:$B$781,0),0),"")</f>
        <v>Poison</v>
      </c>
      <c r="C111" t="str">
        <f>IFERROR(INDEX('[1]Pokemon Stats'!$E$2:$E$781,MATCH($A111,'[1]Pokemon Stats'!$B$2:$B$781,0),0),"")</f>
        <v>Ghost</v>
      </c>
      <c r="D111">
        <f>ROUND(('Base Stats'!D111+15)*MIN(SQRT(10*2500/(('Base Stats'!$D111+15)*SQRT('Base Stats'!$E111+15)*SQRT('Base Stats'!$F111+15))),'CP Multiplier'!$B$102),1)</f>
        <v>156</v>
      </c>
      <c r="E111">
        <f>ROUND(('Base Stats'!E111+15)*MIN(SQRT(10*2500/(('Base Stats'!$D111+15)*SQRT('Base Stats'!$E111+15)*SQRT('Base Stats'!$F111+15))),'CP Multiplier'!$B$102),1)</f>
        <v>174.9</v>
      </c>
      <c r="F111">
        <f>ROUND(('Base Stats'!F111+15)*MIN(SQRT(10*2500/(('Base Stats'!$D111+15)*SQRT('Base Stats'!$E111+15)*SQRT('Base Stats'!$F111+15))),'CP Multiplier'!$B$102),1)</f>
        <v>146.9</v>
      </c>
      <c r="G111">
        <f>_xlfn.FLOOR.MATH(('Base Stats'!$D111+15)*SQRT('Base Stats'!$E111+15)*SQRT('Base Stats'!$F111+15)*((MIN(SQRT(10*2500/(('Base Stats'!$D111+15)*SQRT('Base Stats'!$E111+15)*SQRT('Base Stats'!$F111+15))),'CP Multiplier'!$B$102))^2)/10)</f>
        <v>2500</v>
      </c>
    </row>
    <row r="112" spans="1:7" x14ac:dyDescent="0.25">
      <c r="A112" t="s">
        <v>108</v>
      </c>
      <c r="B112" t="str">
        <f>IFERROR(INDEX('[1]Pokemon Stats'!$D$2:$D$781,MATCH($A112,'[1]Pokemon Stats'!$B$2:$B$781,0),0),"")</f>
        <v>Ground</v>
      </c>
      <c r="C112" t="str">
        <f>IFERROR(INDEX('[1]Pokemon Stats'!$E$2:$E$781,MATCH($A112,'[1]Pokemon Stats'!$B$2:$B$781,0),0),"")</f>
        <v>Rock</v>
      </c>
      <c r="D112">
        <f>ROUND(('Base Stats'!D112+15)*MIN(SQRT(10*2500/(('Base Stats'!$D112+15)*SQRT('Base Stats'!$E112+15)*SQRT('Base Stats'!$F112+15))),'CP Multiplier'!$B$102),1)</f>
        <v>131</v>
      </c>
      <c r="E112">
        <f>ROUND(('Base Stats'!E112+15)*MIN(SQRT(10*2500/(('Base Stats'!$D112+15)*SQRT('Base Stats'!$E112+15)*SQRT('Base Stats'!$F112+15))),'CP Multiplier'!$B$102),1)</f>
        <v>120</v>
      </c>
      <c r="F112">
        <f>ROUND(('Base Stats'!F112+15)*MIN(SQRT(10*2500/(('Base Stats'!$D112+15)*SQRT('Base Stats'!$E112+15)*SQRT('Base Stats'!$F112+15))),'CP Multiplier'!$B$102),1)</f>
        <v>173.3</v>
      </c>
      <c r="G112">
        <f>_xlfn.FLOOR.MATH(('Base Stats'!$D112+15)*SQRT('Base Stats'!$E112+15)*SQRT('Base Stats'!$F112+15)*((MIN(SQRT(10*2500/(('Base Stats'!$D112+15)*SQRT('Base Stats'!$E112+15)*SQRT('Base Stats'!$F112+15))),'CP Multiplier'!$B$102))^2)/10)</f>
        <v>1889</v>
      </c>
    </row>
    <row r="113" spans="1:7" x14ac:dyDescent="0.25">
      <c r="A113" t="s">
        <v>109</v>
      </c>
      <c r="B113" t="str">
        <f>IFERROR(INDEX('[1]Pokemon Stats'!$D$2:$D$781,MATCH($A113,'[1]Pokemon Stats'!$B$2:$B$781,0),0),"")</f>
        <v>Ground</v>
      </c>
      <c r="C113" t="str">
        <f>IFERROR(INDEX('[1]Pokemon Stats'!$E$2:$E$781,MATCH($A113,'[1]Pokemon Stats'!$B$2:$B$781,0),0),"")</f>
        <v>Rock</v>
      </c>
      <c r="D113">
        <f>ROUND(('Base Stats'!D113+15)*MIN(SQRT(10*2500/(('Base Stats'!$D113+15)*SQRT('Base Stats'!$E113+15)*SQRT('Base Stats'!$F113+15))),'CP Multiplier'!$B$102),1)</f>
        <v>166.1</v>
      </c>
      <c r="E113">
        <f>ROUND(('Base Stats'!E113+15)*MIN(SQRT(10*2500/(('Base Stats'!$D113+15)*SQRT('Base Stats'!$E113+15)*SQRT('Base Stats'!$F113+15))),'CP Multiplier'!$B$102),1)</f>
        <v>130.4</v>
      </c>
      <c r="F113">
        <f>ROUND(('Base Stats'!F113+15)*MIN(SQRT(10*2500/(('Base Stats'!$D113+15)*SQRT('Base Stats'!$E113+15)*SQRT('Base Stats'!$F113+15))),'CP Multiplier'!$B$102),1)</f>
        <v>173.8</v>
      </c>
      <c r="G113">
        <f>_xlfn.FLOOR.MATH(('Base Stats'!$D113+15)*SQRT('Base Stats'!$E113+15)*SQRT('Base Stats'!$F113+15)*((MIN(SQRT(10*2500/(('Base Stats'!$D113+15)*SQRT('Base Stats'!$E113+15)*SQRT('Base Stats'!$F113+15))),'CP Multiplier'!$B$102))^2)/10)</f>
        <v>2500</v>
      </c>
    </row>
    <row r="114" spans="1:7" x14ac:dyDescent="0.25">
      <c r="A114" t="s">
        <v>110</v>
      </c>
      <c r="B114" t="str">
        <f>IFERROR(INDEX('[1]Pokemon Stats'!$D$2:$D$781,MATCH($A114,'[1]Pokemon Stats'!$B$2:$B$781,0),0),"")</f>
        <v>Normal</v>
      </c>
      <c r="C114" t="str">
        <f>IFERROR(INDEX('[1]Pokemon Stats'!$E$2:$E$781,MATCH($A114,'[1]Pokemon Stats'!$B$2:$B$781,0),0),"")</f>
        <v>Rock</v>
      </c>
      <c r="D114">
        <f>ROUND(('Base Stats'!D114+15)*MIN(SQRT(10*2500/(('Base Stats'!$D114+15)*SQRT('Base Stats'!$E114+15)*SQRT('Base Stats'!$F114+15))),'CP Multiplier'!$B$102),1)</f>
        <v>63.4</v>
      </c>
      <c r="E114">
        <f>ROUND(('Base Stats'!E114+15)*MIN(SQRT(10*2500/(('Base Stats'!$D114+15)*SQRT('Base Stats'!$E114+15)*SQRT('Base Stats'!$F114+15))),'CP Multiplier'!$B$102),1)</f>
        <v>120.9</v>
      </c>
      <c r="F114">
        <f>ROUND(('Base Stats'!F114+15)*MIN(SQRT(10*2500/(('Base Stats'!$D114+15)*SQRT('Base Stats'!$E114+15)*SQRT('Base Stats'!$F114+15))),'CP Multiplier'!$B$102),1)</f>
        <v>424.3</v>
      </c>
      <c r="G114">
        <f>_xlfn.FLOOR.MATH(('Base Stats'!$D114+15)*SQRT('Base Stats'!$E114+15)*SQRT('Base Stats'!$F114+15)*((MIN(SQRT(10*2500/(('Base Stats'!$D114+15)*SQRT('Base Stats'!$E114+15)*SQRT('Base Stats'!$F114+15))),'CP Multiplier'!$B$102))^2)/10)</f>
        <v>1435</v>
      </c>
    </row>
    <row r="115" spans="1:7" x14ac:dyDescent="0.25">
      <c r="A115" t="s">
        <v>111</v>
      </c>
      <c r="B115" t="str">
        <f>IFERROR(INDEX('[1]Pokemon Stats'!$D$2:$D$781,MATCH($A115,'[1]Pokemon Stats'!$B$2:$B$781,0),0),"")</f>
        <v>Grass</v>
      </c>
      <c r="C115" t="str">
        <f>IFERROR(INDEX('[1]Pokemon Stats'!$E$2:$E$781,MATCH($A115,'[1]Pokemon Stats'!$B$2:$B$781,0),0),"")</f>
        <v>Rock</v>
      </c>
      <c r="D115">
        <f>ROUND(('Base Stats'!D115+15)*MIN(SQRT(10*2500/(('Base Stats'!$D115+15)*SQRT('Base Stats'!$E115+15)*SQRT('Base Stats'!$F115+15))),'CP Multiplier'!$B$102),1)</f>
        <v>165.4</v>
      </c>
      <c r="E115">
        <f>ROUND(('Base Stats'!E115+15)*MIN(SQRT(10*2500/(('Base Stats'!$D115+15)*SQRT('Base Stats'!$E115+15)*SQRT('Base Stats'!$F115+15))),'CP Multiplier'!$B$102),1)</f>
        <v>153.69999999999999</v>
      </c>
      <c r="F115">
        <f>ROUND(('Base Stats'!F115+15)*MIN(SQRT(10*2500/(('Base Stats'!$D115+15)*SQRT('Base Stats'!$E115+15)*SQRT('Base Stats'!$F115+15))),'CP Multiplier'!$B$102),1)</f>
        <v>148.69999999999999</v>
      </c>
      <c r="G115">
        <f>_xlfn.FLOOR.MATH(('Base Stats'!$D115+15)*SQRT('Base Stats'!$E115+15)*SQRT('Base Stats'!$F115+15)*((MIN(SQRT(10*2500/(('Base Stats'!$D115+15)*SQRT('Base Stats'!$E115+15)*SQRT('Base Stats'!$F115+15))),'CP Multiplier'!$B$102))^2)/10)</f>
        <v>2500</v>
      </c>
    </row>
    <row r="116" spans="1:7" x14ac:dyDescent="0.25">
      <c r="A116" t="s">
        <v>112</v>
      </c>
      <c r="B116" t="str">
        <f>IFERROR(INDEX('[1]Pokemon Stats'!$D$2:$D$781,MATCH($A116,'[1]Pokemon Stats'!$B$2:$B$781,0),0),"")</f>
        <v>Normal</v>
      </c>
      <c r="C116" t="str">
        <f>IFERROR(INDEX('[1]Pokemon Stats'!$E$2:$E$781,MATCH($A116,'[1]Pokemon Stats'!$B$2:$B$781,0),0),"")</f>
        <v>Rock</v>
      </c>
      <c r="D116">
        <f>ROUND(('Base Stats'!D116+15)*MIN(SQRT(10*2500/(('Base Stats'!$D116+15)*SQRT('Base Stats'!$E116+15)*SQRT('Base Stats'!$F116+15))),'CP Multiplier'!$B$102),1)</f>
        <v>152.30000000000001</v>
      </c>
      <c r="E116">
        <f>ROUND(('Base Stats'!E116+15)*MIN(SQRT(10*2500/(('Base Stats'!$D116+15)*SQRT('Base Stats'!$E116+15)*SQRT('Base Stats'!$F116+15))),'CP Multiplier'!$B$102),1)</f>
        <v>139.9</v>
      </c>
      <c r="F116">
        <f>ROUND(('Base Stats'!F116+15)*MIN(SQRT(10*2500/(('Base Stats'!$D116+15)*SQRT('Base Stats'!$E116+15)*SQRT('Base Stats'!$F116+15))),'CP Multiplier'!$B$102),1)</f>
        <v>192.7</v>
      </c>
      <c r="G116">
        <f>_xlfn.FLOOR.MATH(('Base Stats'!$D116+15)*SQRT('Base Stats'!$E116+15)*SQRT('Base Stats'!$F116+15)*((MIN(SQRT(10*2500/(('Base Stats'!$D116+15)*SQRT('Base Stats'!$E116+15)*SQRT('Base Stats'!$F116+15))),'CP Multiplier'!$B$102))^2)/10)</f>
        <v>2500</v>
      </c>
    </row>
    <row r="117" spans="1:7" x14ac:dyDescent="0.25">
      <c r="A117" t="s">
        <v>113</v>
      </c>
      <c r="B117" t="str">
        <f>IFERROR(INDEX('[1]Pokemon Stats'!$D$2:$D$781,MATCH($A117,'[1]Pokemon Stats'!$B$2:$B$781,0),0),"")</f>
        <v>Water</v>
      </c>
      <c r="C117" t="str">
        <f>IFERROR(INDEX('[1]Pokemon Stats'!$E$2:$E$781,MATCH($A117,'[1]Pokemon Stats'!$B$2:$B$781,0),0),"")</f>
        <v>Rock</v>
      </c>
      <c r="D117">
        <f>ROUND(('Base Stats'!D117+15)*MIN(SQRT(10*2500/(('Base Stats'!$D117+15)*SQRT('Base Stats'!$E117+15)*SQRT('Base Stats'!$F117+15))),'CP Multiplier'!$B$102),1)</f>
        <v>121.7</v>
      </c>
      <c r="E117">
        <f>ROUND(('Base Stats'!E117+15)*MIN(SQRT(10*2500/(('Base Stats'!$D117+15)*SQRT('Base Stats'!$E117+15)*SQRT('Base Stats'!$F117+15))),'CP Multiplier'!$B$102),1)</f>
        <v>99.7</v>
      </c>
      <c r="F117">
        <f>ROUND(('Base Stats'!F117+15)*MIN(SQRT(10*2500/(('Base Stats'!$D117+15)*SQRT('Base Stats'!$E117+15)*SQRT('Base Stats'!$F117+15))),'CP Multiplier'!$B$102),1)</f>
        <v>98.9</v>
      </c>
      <c r="G117">
        <f>_xlfn.FLOOR.MATH(('Base Stats'!$D117+15)*SQRT('Base Stats'!$E117+15)*SQRT('Base Stats'!$F117+15)*((MIN(SQRT(10*2500/(('Base Stats'!$D117+15)*SQRT('Base Stats'!$E117+15)*SQRT('Base Stats'!$F117+15))),'CP Multiplier'!$B$102))^2)/10)</f>
        <v>1208</v>
      </c>
    </row>
    <row r="118" spans="1:7" x14ac:dyDescent="0.25">
      <c r="A118" t="s">
        <v>114</v>
      </c>
      <c r="B118" t="str">
        <f>IFERROR(INDEX('[1]Pokemon Stats'!$D$2:$D$781,MATCH($A118,'[1]Pokemon Stats'!$B$2:$B$781,0),0),"")</f>
        <v>Water</v>
      </c>
      <c r="C118" t="str">
        <f>IFERROR(INDEX('[1]Pokemon Stats'!$E$2:$E$781,MATCH($A118,'[1]Pokemon Stats'!$B$2:$B$781,0),0),"")</f>
        <v>Rock</v>
      </c>
      <c r="D118">
        <f>ROUND(('Base Stats'!D118+15)*MIN(SQRT(10*2500/(('Base Stats'!$D118+15)*SQRT('Base Stats'!$E118+15)*SQRT('Base Stats'!$F118+15))),'CP Multiplier'!$B$102),1)</f>
        <v>170.8</v>
      </c>
      <c r="E118">
        <f>ROUND(('Base Stats'!E118+15)*MIN(SQRT(10*2500/(('Base Stats'!$D118+15)*SQRT('Base Stats'!$E118+15)*SQRT('Base Stats'!$F118+15))),'CP Multiplier'!$B$102),1)</f>
        <v>144.5</v>
      </c>
      <c r="F118">
        <f>ROUND(('Base Stats'!F118+15)*MIN(SQRT(10*2500/(('Base Stats'!$D118+15)*SQRT('Base Stats'!$E118+15)*SQRT('Base Stats'!$F118+15))),'CP Multiplier'!$B$102),1)</f>
        <v>136.1</v>
      </c>
      <c r="G118">
        <f>_xlfn.FLOOR.MATH(('Base Stats'!$D118+15)*SQRT('Base Stats'!$E118+15)*SQRT('Base Stats'!$F118+15)*((MIN(SQRT(10*2500/(('Base Stats'!$D118+15)*SQRT('Base Stats'!$E118+15)*SQRT('Base Stats'!$F118+15))),'CP Multiplier'!$B$102))^2)/10)</f>
        <v>2394</v>
      </c>
    </row>
    <row r="119" spans="1:7" x14ac:dyDescent="0.25">
      <c r="A119" t="s">
        <v>115</v>
      </c>
      <c r="B119" t="str">
        <f>IFERROR(INDEX('[1]Pokemon Stats'!$D$2:$D$781,MATCH($A119,'[1]Pokemon Stats'!$B$2:$B$781,0),0),"")</f>
        <v>Water</v>
      </c>
      <c r="C119" t="str">
        <f>IFERROR(INDEX('[1]Pokemon Stats'!$E$2:$E$781,MATCH($A119,'[1]Pokemon Stats'!$B$2:$B$781,0),0),"")</f>
        <v>Rock</v>
      </c>
      <c r="D119">
        <f>ROUND(('Base Stats'!D119+15)*MIN(SQRT(10*2500/(('Base Stats'!$D119+15)*SQRT('Base Stats'!$E119+15)*SQRT('Base Stats'!$F119+15))),'CP Multiplier'!$B$102),1)</f>
        <v>116.7</v>
      </c>
      <c r="E119">
        <f>ROUND(('Base Stats'!E119+15)*MIN(SQRT(10*2500/(('Base Stats'!$D119+15)*SQRT('Base Stats'!$E119+15)*SQRT('Base Stats'!$F119+15))),'CP Multiplier'!$B$102),1)</f>
        <v>105.7</v>
      </c>
      <c r="F119">
        <f>ROUND(('Base Stats'!F119+15)*MIN(SQRT(10*2500/(('Base Stats'!$D119+15)*SQRT('Base Stats'!$E119+15)*SQRT('Base Stats'!$F119+15))),'CP Multiplier'!$B$102),1)</f>
        <v>120.9</v>
      </c>
      <c r="G119">
        <f>_xlfn.FLOOR.MATH(('Base Stats'!$D119+15)*SQRT('Base Stats'!$E119+15)*SQRT('Base Stats'!$F119+15)*((MIN(SQRT(10*2500/(('Base Stats'!$D119+15)*SQRT('Base Stats'!$E119+15)*SQRT('Base Stats'!$F119+15))),'CP Multiplier'!$B$102))^2)/10)</f>
        <v>1318</v>
      </c>
    </row>
    <row r="120" spans="1:7" x14ac:dyDescent="0.25">
      <c r="A120" t="s">
        <v>116</v>
      </c>
      <c r="B120" t="str">
        <f>IFERROR(INDEX('[1]Pokemon Stats'!$D$2:$D$781,MATCH($A120,'[1]Pokemon Stats'!$B$2:$B$781,0),0),"")</f>
        <v>Water</v>
      </c>
      <c r="C120" t="str">
        <f>IFERROR(INDEX('[1]Pokemon Stats'!$E$2:$E$781,MATCH($A120,'[1]Pokemon Stats'!$B$2:$B$781,0),0),"")</f>
        <v>Rock</v>
      </c>
      <c r="D120">
        <f>ROUND(('Base Stats'!D120+15)*MIN(SQRT(10*2500/(('Base Stats'!$D120+15)*SQRT('Base Stats'!$E120+15)*SQRT('Base Stats'!$F120+15))),'CP Multiplier'!$B$102),1)</f>
        <v>160.6</v>
      </c>
      <c r="E120">
        <f>ROUND(('Base Stats'!E120+15)*MIN(SQRT(10*2500/(('Base Stats'!$D120+15)*SQRT('Base Stats'!$E120+15)*SQRT('Base Stats'!$F120+15))),'CP Multiplier'!$B$102),1)</f>
        <v>136.9</v>
      </c>
      <c r="F120">
        <f>ROUND(('Base Stats'!F120+15)*MIN(SQRT(10*2500/(('Base Stats'!$D120+15)*SQRT('Base Stats'!$E120+15)*SQRT('Base Stats'!$F120+15))),'CP Multiplier'!$B$102),1)</f>
        <v>173.3</v>
      </c>
      <c r="G120">
        <f>_xlfn.FLOOR.MATH(('Base Stats'!$D120+15)*SQRT('Base Stats'!$E120+15)*SQRT('Base Stats'!$F120+15)*((MIN(SQRT(10*2500/(('Base Stats'!$D120+15)*SQRT('Base Stats'!$E120+15)*SQRT('Base Stats'!$F120+15))),'CP Multiplier'!$B$102))^2)/10)</f>
        <v>2474</v>
      </c>
    </row>
    <row r="121" spans="1:7" x14ac:dyDescent="0.25">
      <c r="A121" t="s">
        <v>117</v>
      </c>
      <c r="B121" t="str">
        <f>IFERROR(INDEX('[1]Pokemon Stats'!$D$2:$D$781,MATCH($A121,'[1]Pokemon Stats'!$B$2:$B$781,0),0),"")</f>
        <v>Water</v>
      </c>
      <c r="C121" t="str">
        <f>IFERROR(INDEX('[1]Pokemon Stats'!$E$2:$E$781,MATCH($A121,'[1]Pokemon Stats'!$B$2:$B$781,0),0),"")</f>
        <v>Rock</v>
      </c>
      <c r="D121">
        <f>ROUND(('Base Stats'!D121+15)*MIN(SQRT(10*2500/(('Base Stats'!$D121+15)*SQRT('Base Stats'!$E121+15)*SQRT('Base Stats'!$F121+15))),'CP Multiplier'!$B$102),1)</f>
        <v>128.5</v>
      </c>
      <c r="E121">
        <f>ROUND(('Base Stats'!E121+15)*MIN(SQRT(10*2500/(('Base Stats'!$D121+15)*SQRT('Base Stats'!$E121+15)*SQRT('Base Stats'!$F121+15))),'CP Multiplier'!$B$102),1)</f>
        <v>107.4</v>
      </c>
      <c r="F121">
        <f>ROUND(('Base Stats'!F121+15)*MIN(SQRT(10*2500/(('Base Stats'!$D121+15)*SQRT('Base Stats'!$E121+15)*SQRT('Base Stats'!$F121+15))),'CP Multiplier'!$B$102),1)</f>
        <v>98.9</v>
      </c>
      <c r="G121">
        <f>_xlfn.FLOOR.MATH(('Base Stats'!$D121+15)*SQRT('Base Stats'!$E121+15)*SQRT('Base Stats'!$F121+15)*((MIN(SQRT(10*2500/(('Base Stats'!$D121+15)*SQRT('Base Stats'!$E121+15)*SQRT('Base Stats'!$F121+15))),'CP Multiplier'!$B$102))^2)/10)</f>
        <v>1323</v>
      </c>
    </row>
    <row r="122" spans="1:7" x14ac:dyDescent="0.25">
      <c r="A122" t="s">
        <v>118</v>
      </c>
      <c r="B122" t="str">
        <f>IFERROR(INDEX('[1]Pokemon Stats'!$D$2:$D$781,MATCH($A122,'[1]Pokemon Stats'!$B$2:$B$781,0),0),"")</f>
        <v>Water</v>
      </c>
      <c r="C122" t="str">
        <f>IFERROR(INDEX('[1]Pokemon Stats'!$E$2:$E$781,MATCH($A122,'[1]Pokemon Stats'!$B$2:$B$781,0),0),"")</f>
        <v>Psychic</v>
      </c>
      <c r="D122">
        <f>ROUND(('Base Stats'!D122+15)*MIN(SQRT(10*2500/(('Base Stats'!$D122+15)*SQRT('Base Stats'!$E122+15)*SQRT('Base Stats'!$F122+15))),'CP Multiplier'!$B$102),1)</f>
        <v>174.9</v>
      </c>
      <c r="E122">
        <f>ROUND(('Base Stats'!E122+15)*MIN(SQRT(10*2500/(('Base Stats'!$D122+15)*SQRT('Base Stats'!$E122+15)*SQRT('Base Stats'!$F122+15))),'CP Multiplier'!$B$102),1)</f>
        <v>154.69999999999999</v>
      </c>
      <c r="F122">
        <f>ROUND(('Base Stats'!F122+15)*MIN(SQRT(10*2500/(('Base Stats'!$D122+15)*SQRT('Base Stats'!$E122+15)*SQRT('Base Stats'!$F122+15))),'CP Multiplier'!$B$102),1)</f>
        <v>132.1</v>
      </c>
      <c r="G122">
        <f>_xlfn.FLOOR.MATH(('Base Stats'!$D122+15)*SQRT('Base Stats'!$E122+15)*SQRT('Base Stats'!$F122+15)*((MIN(SQRT(10*2500/(('Base Stats'!$D122+15)*SQRT('Base Stats'!$E122+15)*SQRT('Base Stats'!$F122+15))),'CP Multiplier'!$B$102))^2)/10)</f>
        <v>2500</v>
      </c>
    </row>
    <row r="123" spans="1:7" x14ac:dyDescent="0.25">
      <c r="A123" t="s">
        <v>119</v>
      </c>
      <c r="B123" t="str">
        <f>IFERROR(INDEX('[1]Pokemon Stats'!$D$2:$D$781,MATCH($A123,'[1]Pokemon Stats'!$B$2:$B$781,0),0),"")</f>
        <v>Psychic</v>
      </c>
      <c r="C123" t="str">
        <f>IFERROR(INDEX('[1]Pokemon Stats'!$E$2:$E$781,MATCH($A123,'[1]Pokemon Stats'!$B$2:$B$781,0),0),"")</f>
        <v>Fairy</v>
      </c>
      <c r="D123">
        <f>ROUND(('Base Stats'!D123+15)*MIN(SQRT(10*2500/(('Base Stats'!$D123+15)*SQRT('Base Stats'!$E123+15)*SQRT('Base Stats'!$F123+15))),'CP Multiplier'!$B$102),1)</f>
        <v>173.3</v>
      </c>
      <c r="E123">
        <f>ROUND(('Base Stats'!E123+15)*MIN(SQRT(10*2500/(('Base Stats'!$D123+15)*SQRT('Base Stats'!$E123+15)*SQRT('Base Stats'!$F123+15))),'CP Multiplier'!$B$102),1)</f>
        <v>184.2</v>
      </c>
      <c r="F123">
        <f>ROUND(('Base Stats'!F123+15)*MIN(SQRT(10*2500/(('Base Stats'!$D123+15)*SQRT('Base Stats'!$E123+15)*SQRT('Base Stats'!$F123+15))),'CP Multiplier'!$B$102),1)</f>
        <v>113</v>
      </c>
      <c r="G123">
        <f>_xlfn.FLOOR.MATH(('Base Stats'!$D123+15)*SQRT('Base Stats'!$E123+15)*SQRT('Base Stats'!$F123+15)*((MIN(SQRT(10*2500/(('Base Stats'!$D123+15)*SQRT('Base Stats'!$E123+15)*SQRT('Base Stats'!$F123+15))),'CP Multiplier'!$B$102))^2)/10)</f>
        <v>2500</v>
      </c>
    </row>
    <row r="124" spans="1:7" x14ac:dyDescent="0.25">
      <c r="A124" t="s">
        <v>120</v>
      </c>
      <c r="B124" t="str">
        <f>IFERROR(INDEX('[1]Pokemon Stats'!$D$2:$D$781,MATCH($A124,'[1]Pokemon Stats'!$B$2:$B$781,0),0),"")</f>
        <v>Bug</v>
      </c>
      <c r="C124" t="str">
        <f>IFERROR(INDEX('[1]Pokemon Stats'!$E$2:$E$781,MATCH($A124,'[1]Pokemon Stats'!$B$2:$B$781,0),0),"")</f>
        <v>Flying</v>
      </c>
      <c r="D124">
        <f>ROUND(('Base Stats'!D124+15)*MIN(SQRT(10*2500/(('Base Stats'!$D124+15)*SQRT('Base Stats'!$E124+15)*SQRT('Base Stats'!$F124+15))),'CP Multiplier'!$B$102),1)</f>
        <v>177</v>
      </c>
      <c r="E124">
        <f>ROUND(('Base Stats'!E124+15)*MIN(SQRT(10*2500/(('Base Stats'!$D124+15)*SQRT('Base Stats'!$E124+15)*SQRT('Base Stats'!$F124+15))),'CP Multiplier'!$B$102),1)</f>
        <v>140.5</v>
      </c>
      <c r="F124">
        <f>ROUND(('Base Stats'!F124+15)*MIN(SQRT(10*2500/(('Base Stats'!$D124+15)*SQRT('Base Stats'!$E124+15)*SQRT('Base Stats'!$F124+15))),'CP Multiplier'!$B$102),1)</f>
        <v>142</v>
      </c>
      <c r="G124">
        <f>_xlfn.FLOOR.MATH(('Base Stats'!$D124+15)*SQRT('Base Stats'!$E124+15)*SQRT('Base Stats'!$F124+15)*((MIN(SQRT(10*2500/(('Base Stats'!$D124+15)*SQRT('Base Stats'!$E124+15)*SQRT('Base Stats'!$F124+15))),'CP Multiplier'!$B$102))^2)/10)</f>
        <v>2500</v>
      </c>
    </row>
    <row r="125" spans="1:7" x14ac:dyDescent="0.25">
      <c r="A125" t="s">
        <v>121</v>
      </c>
      <c r="B125" t="str">
        <f>IFERROR(INDEX('[1]Pokemon Stats'!$D$2:$D$781,MATCH($A125,'[1]Pokemon Stats'!$B$2:$B$781,0),0),"")</f>
        <v>Ice</v>
      </c>
      <c r="C125" t="str">
        <f>IFERROR(INDEX('[1]Pokemon Stats'!$E$2:$E$781,MATCH($A125,'[1]Pokemon Stats'!$B$2:$B$781,0),0),"")</f>
        <v>Psychic</v>
      </c>
      <c r="D125">
        <f>ROUND(('Base Stats'!D125+15)*MIN(SQRT(10*2500/(('Base Stats'!$D125+15)*SQRT('Base Stats'!$E125+15)*SQRT('Base Stats'!$F125+15))),'CP Multiplier'!$B$102),1)</f>
        <v>186</v>
      </c>
      <c r="E125">
        <f>ROUND(('Base Stats'!E125+15)*MIN(SQRT(10*2500/(('Base Stats'!$D125+15)*SQRT('Base Stats'!$E125+15)*SQRT('Base Stats'!$F125+15))),'CP Multiplier'!$B$102),1)</f>
        <v>129.80000000000001</v>
      </c>
      <c r="F125">
        <f>ROUND(('Base Stats'!F125+15)*MIN(SQRT(10*2500/(('Base Stats'!$D125+15)*SQRT('Base Stats'!$E125+15)*SQRT('Base Stats'!$F125+15))),'CP Multiplier'!$B$102),1)</f>
        <v>139.1</v>
      </c>
      <c r="G125">
        <f>_xlfn.FLOOR.MATH(('Base Stats'!$D125+15)*SQRT('Base Stats'!$E125+15)*SQRT('Base Stats'!$F125+15)*((MIN(SQRT(10*2500/(('Base Stats'!$D125+15)*SQRT('Base Stats'!$E125+15)*SQRT('Base Stats'!$F125+15))),'CP Multiplier'!$B$102))^2)/10)</f>
        <v>2500</v>
      </c>
    </row>
    <row r="126" spans="1:7" x14ac:dyDescent="0.25">
      <c r="A126" t="s">
        <v>122</v>
      </c>
      <c r="B126" t="str">
        <f>IFERROR(INDEX('[1]Pokemon Stats'!$D$2:$D$781,MATCH($A126,'[1]Pokemon Stats'!$B$2:$B$781,0),0),"")</f>
        <v>Electric</v>
      </c>
      <c r="C126" t="str">
        <f>IFERROR(INDEX('[1]Pokemon Stats'!$E$2:$E$781,MATCH($A126,'[1]Pokemon Stats'!$B$2:$B$781,0),0),"")</f>
        <v>Psychic</v>
      </c>
      <c r="D126">
        <f>ROUND(('Base Stats'!D126+15)*MIN(SQRT(10*2500/(('Base Stats'!$D126+15)*SQRT('Base Stats'!$E126+15)*SQRT('Base Stats'!$F126+15))),'CP Multiplier'!$B$102),1)</f>
        <v>174.2</v>
      </c>
      <c r="E126">
        <f>ROUND(('Base Stats'!E126+15)*MIN(SQRT(10*2500/(('Base Stats'!$D126+15)*SQRT('Base Stats'!$E126+15)*SQRT('Base Stats'!$F126+15))),'CP Multiplier'!$B$102),1)</f>
        <v>141.5</v>
      </c>
      <c r="F126">
        <f>ROUND(('Base Stats'!F126+15)*MIN(SQRT(10*2500/(('Base Stats'!$D126+15)*SQRT('Base Stats'!$E126+15)*SQRT('Base Stats'!$F126+15))),'CP Multiplier'!$B$102),1)</f>
        <v>145.6</v>
      </c>
      <c r="G126">
        <f>_xlfn.FLOOR.MATH(('Base Stats'!$D126+15)*SQRT('Base Stats'!$E126+15)*SQRT('Base Stats'!$F126+15)*((MIN(SQRT(10*2500/(('Base Stats'!$D126+15)*SQRT('Base Stats'!$E126+15)*SQRT('Base Stats'!$F126+15))),'CP Multiplier'!$B$102))^2)/10)</f>
        <v>2500</v>
      </c>
    </row>
    <row r="127" spans="1:7" x14ac:dyDescent="0.25">
      <c r="A127" t="s">
        <v>123</v>
      </c>
      <c r="B127" t="str">
        <f>IFERROR(INDEX('[1]Pokemon Stats'!$D$2:$D$781,MATCH($A127,'[1]Pokemon Stats'!$B$2:$B$781,0),0),"")</f>
        <v>Fire</v>
      </c>
      <c r="C127" t="str">
        <f>IFERROR(INDEX('[1]Pokemon Stats'!$E$2:$E$781,MATCH($A127,'[1]Pokemon Stats'!$B$2:$B$781,0),0),"")</f>
        <v>Psychic</v>
      </c>
      <c r="D127">
        <f>ROUND(('Base Stats'!D127+15)*MIN(SQRT(10*2500/(('Base Stats'!$D127+15)*SQRT('Base Stats'!$E127+15)*SQRT('Base Stats'!$F127+15))),'CP Multiplier'!$B$102),1)</f>
        <v>178.5</v>
      </c>
      <c r="E127">
        <f>ROUND(('Base Stats'!E127+15)*MIN(SQRT(10*2500/(('Base Stats'!$D127+15)*SQRT('Base Stats'!$E127+15)*SQRT('Base Stats'!$F127+15))),'CP Multiplier'!$B$102),1)</f>
        <v>136.5</v>
      </c>
      <c r="F127">
        <f>ROUND(('Base Stats'!F127+15)*MIN(SQRT(10*2500/(('Base Stats'!$D127+15)*SQRT('Base Stats'!$E127+15)*SQRT('Base Stats'!$F127+15))),'CP Multiplier'!$B$102),1)</f>
        <v>143.80000000000001</v>
      </c>
      <c r="G127">
        <f>_xlfn.FLOOR.MATH(('Base Stats'!$D127+15)*SQRT('Base Stats'!$E127+15)*SQRT('Base Stats'!$F127+15)*((MIN(SQRT(10*2500/(('Base Stats'!$D127+15)*SQRT('Base Stats'!$E127+15)*SQRT('Base Stats'!$F127+15))),'CP Multiplier'!$B$102))^2)/10)</f>
        <v>2500</v>
      </c>
    </row>
    <row r="128" spans="1:7" x14ac:dyDescent="0.25">
      <c r="A128" t="s">
        <v>124</v>
      </c>
      <c r="B128" t="str">
        <f>IFERROR(INDEX('[1]Pokemon Stats'!$D$2:$D$781,MATCH($A128,'[1]Pokemon Stats'!$B$2:$B$781,0),0),"")</f>
        <v>Bug</v>
      </c>
      <c r="C128" t="str">
        <f>IFERROR(INDEX('[1]Pokemon Stats'!$E$2:$E$781,MATCH($A128,'[1]Pokemon Stats'!$B$2:$B$781,0),0),"")</f>
        <v>Psychic</v>
      </c>
      <c r="D128">
        <f>ROUND(('Base Stats'!D128+15)*MIN(SQRT(10*2500/(('Base Stats'!$D128+15)*SQRT('Base Stats'!$E128+15)*SQRT('Base Stats'!$F128+15))),'CP Multiplier'!$B$102),1)</f>
        <v>183.8</v>
      </c>
      <c r="E128">
        <f>ROUND(('Base Stats'!E128+15)*MIN(SQRT(10*2500/(('Base Stats'!$D128+15)*SQRT('Base Stats'!$E128+15)*SQRT('Base Stats'!$F128+15))),'CP Multiplier'!$B$102),1)</f>
        <v>143.1</v>
      </c>
      <c r="F128">
        <f>ROUND(('Base Stats'!F128+15)*MIN(SQRT(10*2500/(('Base Stats'!$D128+15)*SQRT('Base Stats'!$E128+15)*SQRT('Base Stats'!$F128+15))),'CP Multiplier'!$B$102),1)</f>
        <v>129.30000000000001</v>
      </c>
      <c r="G128">
        <f>_xlfn.FLOOR.MATH(('Base Stats'!$D128+15)*SQRT('Base Stats'!$E128+15)*SQRT('Base Stats'!$F128+15)*((MIN(SQRT(10*2500/(('Base Stats'!$D128+15)*SQRT('Base Stats'!$E128+15)*SQRT('Base Stats'!$F128+15))),'CP Multiplier'!$B$102))^2)/10)</f>
        <v>2500</v>
      </c>
    </row>
    <row r="129" spans="1:7" x14ac:dyDescent="0.25">
      <c r="A129" t="s">
        <v>125</v>
      </c>
      <c r="B129" t="str">
        <f>IFERROR(INDEX('[1]Pokemon Stats'!$D$2:$D$781,MATCH($A129,'[1]Pokemon Stats'!$B$2:$B$781,0),0),"")</f>
        <v>Normal</v>
      </c>
      <c r="C129" t="str">
        <f>IFERROR(INDEX('[1]Pokemon Stats'!$E$2:$E$781,MATCH($A129,'[1]Pokemon Stats'!$B$2:$B$781,0),0),"")</f>
        <v>Psychic</v>
      </c>
      <c r="D129">
        <f>ROUND(('Base Stats'!D129+15)*MIN(SQRT(10*2500/(('Base Stats'!$D129+15)*SQRT('Base Stats'!$E129+15)*SQRT('Base Stats'!$F129+15))),'CP Multiplier'!$B$102),1)</f>
        <v>164.4</v>
      </c>
      <c r="E129">
        <f>ROUND(('Base Stats'!E129+15)*MIN(SQRT(10*2500/(('Base Stats'!$D129+15)*SQRT('Base Stats'!$E129+15)*SQRT('Base Stats'!$F129+15))),'CP Multiplier'!$B$102),1)</f>
        <v>152.80000000000001</v>
      </c>
      <c r="F129">
        <f>ROUND(('Base Stats'!F129+15)*MIN(SQRT(10*2500/(('Base Stats'!$D129+15)*SQRT('Base Stats'!$E129+15)*SQRT('Base Stats'!$F129+15))),'CP Multiplier'!$B$102),1)</f>
        <v>151.30000000000001</v>
      </c>
      <c r="G129">
        <f>_xlfn.FLOOR.MATH(('Base Stats'!$D129+15)*SQRT('Base Stats'!$E129+15)*SQRT('Base Stats'!$F129+15)*((MIN(SQRT(10*2500/(('Base Stats'!$D129+15)*SQRT('Base Stats'!$E129+15)*SQRT('Base Stats'!$F129+15))),'CP Multiplier'!$B$102))^2)/10)</f>
        <v>2500</v>
      </c>
    </row>
    <row r="130" spans="1:7" x14ac:dyDescent="0.25">
      <c r="A130" t="s">
        <v>126</v>
      </c>
      <c r="B130" t="str">
        <f>IFERROR(INDEX('[1]Pokemon Stats'!$D$2:$D$781,MATCH($A130,'[1]Pokemon Stats'!$B$2:$B$781,0),0),"")</f>
        <v>Water</v>
      </c>
      <c r="C130" t="str">
        <f>IFERROR(INDEX('[1]Pokemon Stats'!$E$2:$E$781,MATCH($A130,'[1]Pokemon Stats'!$B$2:$B$781,0),0),"")</f>
        <v>Psychic</v>
      </c>
      <c r="D130">
        <f>ROUND(('Base Stats'!D130+15)*MIN(SQRT(10*2500/(('Base Stats'!$D130+15)*SQRT('Base Stats'!$E130+15)*SQRT('Base Stats'!$F130+15))),'CP Multiplier'!$B$102),1)</f>
        <v>37.200000000000003</v>
      </c>
      <c r="E130">
        <f>ROUND(('Base Stats'!E130+15)*MIN(SQRT(10*2500/(('Base Stats'!$D130+15)*SQRT('Base Stats'!$E130+15)*SQRT('Base Stats'!$F130+15))),'CP Multiplier'!$B$102),1)</f>
        <v>84.5</v>
      </c>
      <c r="F130">
        <f>ROUND(('Base Stats'!F130+15)*MIN(SQRT(10*2500/(('Base Stats'!$D130+15)*SQRT('Base Stats'!$E130+15)*SQRT('Base Stats'!$F130+15))),'CP Multiplier'!$B$102),1)</f>
        <v>84.5</v>
      </c>
      <c r="G130">
        <f>_xlfn.FLOOR.MATH(('Base Stats'!$D130+15)*SQRT('Base Stats'!$E130+15)*SQRT('Base Stats'!$F130+15)*((MIN(SQRT(10*2500/(('Base Stats'!$D130+15)*SQRT('Base Stats'!$E130+15)*SQRT('Base Stats'!$F130+15))),'CP Multiplier'!$B$102))^2)/10)</f>
        <v>314</v>
      </c>
    </row>
    <row r="131" spans="1:7" x14ac:dyDescent="0.25">
      <c r="A131" t="s">
        <v>127</v>
      </c>
      <c r="B131" t="str">
        <f>IFERROR(INDEX('[1]Pokemon Stats'!$D$2:$D$781,MATCH($A131,'[1]Pokemon Stats'!$B$2:$B$781,0),0),"")</f>
        <v>Water</v>
      </c>
      <c r="C131" t="str">
        <f>IFERROR(INDEX('[1]Pokemon Stats'!$E$2:$E$781,MATCH($A131,'[1]Pokemon Stats'!$B$2:$B$781,0),0),"")</f>
        <v>Flying</v>
      </c>
      <c r="D131">
        <f>ROUND(('Base Stats'!D131+15)*MIN(SQRT(10*2500/(('Base Stats'!$D131+15)*SQRT('Base Stats'!$E131+15)*SQRT('Base Stats'!$F131+15))),'CP Multiplier'!$B$102),1)</f>
        <v>171</v>
      </c>
      <c r="E131">
        <f>ROUND(('Base Stats'!E131+15)*MIN(SQRT(10*2500/(('Base Stats'!$D131+15)*SQRT('Base Stats'!$E131+15)*SQRT('Base Stats'!$F131+15))),'CP Multiplier'!$B$102),1)</f>
        <v>136.4</v>
      </c>
      <c r="F131">
        <f>ROUND(('Base Stats'!F131+15)*MIN(SQRT(10*2500/(('Base Stats'!$D131+15)*SQRT('Base Stats'!$E131+15)*SQRT('Base Stats'!$F131+15))),'CP Multiplier'!$B$102),1)</f>
        <v>156.69999999999999</v>
      </c>
      <c r="G131">
        <f>_xlfn.FLOOR.MATH(('Base Stats'!$D131+15)*SQRT('Base Stats'!$E131+15)*SQRT('Base Stats'!$F131+15)*((MIN(SQRT(10*2500/(('Base Stats'!$D131+15)*SQRT('Base Stats'!$E131+15)*SQRT('Base Stats'!$F131+15))),'CP Multiplier'!$B$102))^2)/10)</f>
        <v>2500</v>
      </c>
    </row>
    <row r="132" spans="1:7" x14ac:dyDescent="0.25">
      <c r="A132" t="s">
        <v>128</v>
      </c>
      <c r="B132" t="str">
        <f>IFERROR(INDEX('[1]Pokemon Stats'!$D$2:$D$781,MATCH($A132,'[1]Pokemon Stats'!$B$2:$B$781,0),0),"")</f>
        <v>Water</v>
      </c>
      <c r="C132" t="str">
        <f>IFERROR(INDEX('[1]Pokemon Stats'!$E$2:$E$781,MATCH($A132,'[1]Pokemon Stats'!$B$2:$B$781,0),0),"")</f>
        <v>Ice</v>
      </c>
      <c r="D132">
        <f>ROUND(('Base Stats'!D132+15)*MIN(SQRT(10*2500/(('Base Stats'!$D132+15)*SQRT('Base Stats'!$E132+15)*SQRT('Base Stats'!$F132+15))),'CP Multiplier'!$B$102),1)</f>
        <v>138.4</v>
      </c>
      <c r="E132">
        <f>ROUND(('Base Stats'!E132+15)*MIN(SQRT(10*2500/(('Base Stats'!$D132+15)*SQRT('Base Stats'!$E132+15)*SQRT('Base Stats'!$F132+15))),'CP Multiplier'!$B$102),1)</f>
        <v>145.30000000000001</v>
      </c>
      <c r="F132">
        <f>ROUND(('Base Stats'!F132+15)*MIN(SQRT(10*2500/(('Base Stats'!$D132+15)*SQRT('Base Stats'!$E132+15)*SQRT('Base Stats'!$F132+15))),'CP Multiplier'!$B$102),1)</f>
        <v>224.5</v>
      </c>
      <c r="G132">
        <f>_xlfn.FLOOR.MATH(('Base Stats'!$D132+15)*SQRT('Base Stats'!$E132+15)*SQRT('Base Stats'!$F132+15)*((MIN(SQRT(10*2500/(('Base Stats'!$D132+15)*SQRT('Base Stats'!$E132+15)*SQRT('Base Stats'!$F132+15))),'CP Multiplier'!$B$102))^2)/10)</f>
        <v>2500</v>
      </c>
    </row>
    <row r="133" spans="1:7" x14ac:dyDescent="0.25">
      <c r="A133" t="s">
        <v>129</v>
      </c>
      <c r="B133" t="str">
        <f>IFERROR(INDEX('[1]Pokemon Stats'!$D$2:$D$781,MATCH($A133,'[1]Pokemon Stats'!$B$2:$B$781,0),0),"")</f>
        <v>Normal</v>
      </c>
      <c r="C133" t="str">
        <f>IFERROR(INDEX('[1]Pokemon Stats'!$E$2:$E$781,MATCH($A133,'[1]Pokemon Stats'!$B$2:$B$781,0),0),"")</f>
        <v>Ice</v>
      </c>
      <c r="D133">
        <f>ROUND(('Base Stats'!D133+15)*MIN(SQRT(10*2500/(('Base Stats'!$D133+15)*SQRT('Base Stats'!$E133+15)*SQRT('Base Stats'!$F133+15))),'CP Multiplier'!$B$102),1)</f>
        <v>89.6</v>
      </c>
      <c r="E133">
        <f>ROUND(('Base Stats'!E133+15)*MIN(SQRT(10*2500/(('Base Stats'!$D133+15)*SQRT('Base Stats'!$E133+15)*SQRT('Base Stats'!$F133+15))),'CP Multiplier'!$B$102),1)</f>
        <v>89.6</v>
      </c>
      <c r="F133">
        <f>ROUND(('Base Stats'!F133+15)*MIN(SQRT(10*2500/(('Base Stats'!$D133+15)*SQRT('Base Stats'!$E133+15)*SQRT('Base Stats'!$F133+15))),'CP Multiplier'!$B$102),1)</f>
        <v>125.9</v>
      </c>
      <c r="G133">
        <f>_xlfn.FLOOR.MATH(('Base Stats'!$D133+15)*SQRT('Base Stats'!$E133+15)*SQRT('Base Stats'!$F133+15)*((MIN(SQRT(10*2500/(('Base Stats'!$D133+15)*SQRT('Base Stats'!$E133+15)*SQRT('Base Stats'!$F133+15))),'CP Multiplier'!$B$102))^2)/10)</f>
        <v>951</v>
      </c>
    </row>
    <row r="134" spans="1:7" x14ac:dyDescent="0.25">
      <c r="A134" t="s">
        <v>130</v>
      </c>
      <c r="B134" t="str">
        <f>IFERROR(INDEX('[1]Pokemon Stats'!$D$2:$D$781,MATCH($A134,'[1]Pokemon Stats'!$B$2:$B$781,0),0),"")</f>
        <v>Normal</v>
      </c>
      <c r="C134" t="str">
        <f>IFERROR(INDEX('[1]Pokemon Stats'!$E$2:$E$781,MATCH($A134,'[1]Pokemon Stats'!$B$2:$B$781,0),0),"")</f>
        <v>Ice</v>
      </c>
      <c r="D134">
        <f>ROUND(('Base Stats'!D134+15)*MIN(SQRT(10*2500/(('Base Stats'!$D134+15)*SQRT('Base Stats'!$E134+15)*SQRT('Base Stats'!$F134+15))),'CP Multiplier'!$B$102),1)</f>
        <v>100.6</v>
      </c>
      <c r="E134">
        <f>ROUND(('Base Stats'!E134+15)*MIN(SQRT(10*2500/(('Base Stats'!$D134+15)*SQRT('Base Stats'!$E134+15)*SQRT('Base Stats'!$F134+15))),'CP Multiplier'!$B$102),1)</f>
        <v>109</v>
      </c>
      <c r="F134">
        <f>ROUND(('Base Stats'!F134+15)*MIN(SQRT(10*2500/(('Base Stats'!$D134+15)*SQRT('Base Stats'!$E134+15)*SQRT('Base Stats'!$F134+15))),'CP Multiplier'!$B$102),1)</f>
        <v>136.1</v>
      </c>
      <c r="G134">
        <f>_xlfn.FLOOR.MATH(('Base Stats'!$D134+15)*SQRT('Base Stats'!$E134+15)*SQRT('Base Stats'!$F134+15)*((MIN(SQRT(10*2500/(('Base Stats'!$D134+15)*SQRT('Base Stats'!$E134+15)*SQRT('Base Stats'!$F134+15))),'CP Multiplier'!$B$102))^2)/10)</f>
        <v>1225</v>
      </c>
    </row>
    <row r="135" spans="1:7" x14ac:dyDescent="0.25">
      <c r="A135" t="s">
        <v>131</v>
      </c>
      <c r="B135" t="str">
        <f>IFERROR(INDEX('[1]Pokemon Stats'!$D$2:$D$781,MATCH($A135,'[1]Pokemon Stats'!$B$2:$B$781,0),0),"")</f>
        <v>Water</v>
      </c>
      <c r="C135" t="str">
        <f>IFERROR(INDEX('[1]Pokemon Stats'!$E$2:$E$781,MATCH($A135,'[1]Pokemon Stats'!$B$2:$B$781,0),0),"")</f>
        <v>Ice</v>
      </c>
      <c r="D135">
        <f>ROUND(('Base Stats'!D135+15)*MIN(SQRT(10*2500/(('Base Stats'!$D135+15)*SQRT('Base Stats'!$E135+15)*SQRT('Base Stats'!$F135+15))),'CP Multiplier'!$B$102),1)</f>
        <v>155.80000000000001</v>
      </c>
      <c r="E135">
        <f>ROUND(('Base Stats'!E135+15)*MIN(SQRT(10*2500/(('Base Stats'!$D135+15)*SQRT('Base Stats'!$E135+15)*SQRT('Base Stats'!$F135+15))),'CP Multiplier'!$B$102),1)</f>
        <v>124.6</v>
      </c>
      <c r="F135">
        <f>ROUND(('Base Stats'!F135+15)*MIN(SQRT(10*2500/(('Base Stats'!$D135+15)*SQRT('Base Stats'!$E135+15)*SQRT('Base Stats'!$F135+15))),'CP Multiplier'!$B$102),1)</f>
        <v>206.7</v>
      </c>
      <c r="G135">
        <f>_xlfn.FLOOR.MATH(('Base Stats'!$D135+15)*SQRT('Base Stats'!$E135+15)*SQRT('Base Stats'!$F135+15)*((MIN(SQRT(10*2500/(('Base Stats'!$D135+15)*SQRT('Base Stats'!$E135+15)*SQRT('Base Stats'!$F135+15))),'CP Multiplier'!$B$102))^2)/10)</f>
        <v>2500</v>
      </c>
    </row>
    <row r="136" spans="1:7" x14ac:dyDescent="0.25">
      <c r="A136" t="s">
        <v>132</v>
      </c>
      <c r="B136" t="str">
        <f>IFERROR(INDEX('[1]Pokemon Stats'!$D$2:$D$781,MATCH($A136,'[1]Pokemon Stats'!$B$2:$B$781,0),0),"")</f>
        <v>Electric</v>
      </c>
      <c r="C136" t="str">
        <f>IFERROR(INDEX('[1]Pokemon Stats'!$E$2:$E$781,MATCH($A136,'[1]Pokemon Stats'!$B$2:$B$781,0),0),"")</f>
        <v>Ice</v>
      </c>
      <c r="D136">
        <f>ROUND(('Base Stats'!D136+15)*MIN(SQRT(10*2500/(('Base Stats'!$D136+15)*SQRT('Base Stats'!$E136+15)*SQRT('Base Stats'!$F136+15))),'CP Multiplier'!$B$102),1)</f>
        <v>181.6</v>
      </c>
      <c r="E136">
        <f>ROUND(('Base Stats'!E136+15)*MIN(SQRT(10*2500/(('Base Stats'!$D136+15)*SQRT('Base Stats'!$E136+15)*SQRT('Base Stats'!$F136+15))),'CP Multiplier'!$B$102),1)</f>
        <v>144.80000000000001</v>
      </c>
      <c r="F136">
        <f>ROUND(('Base Stats'!F136+15)*MIN(SQRT(10*2500/(('Base Stats'!$D136+15)*SQRT('Base Stats'!$E136+15)*SQRT('Base Stats'!$F136+15))),'CP Multiplier'!$B$102),1)</f>
        <v>130.9</v>
      </c>
      <c r="G136">
        <f>_xlfn.FLOOR.MATH(('Base Stats'!$D136+15)*SQRT('Base Stats'!$E136+15)*SQRT('Base Stats'!$F136+15)*((MIN(SQRT(10*2500/(('Base Stats'!$D136+15)*SQRT('Base Stats'!$E136+15)*SQRT('Base Stats'!$F136+15))),'CP Multiplier'!$B$102))^2)/10)</f>
        <v>2500</v>
      </c>
    </row>
    <row r="137" spans="1:7" x14ac:dyDescent="0.25">
      <c r="A137" t="s">
        <v>133</v>
      </c>
      <c r="B137" t="str">
        <f>IFERROR(INDEX('[1]Pokemon Stats'!$D$2:$D$781,MATCH($A137,'[1]Pokemon Stats'!$B$2:$B$781,0),0),"")</f>
        <v>Fire</v>
      </c>
      <c r="C137" t="str">
        <f>IFERROR(INDEX('[1]Pokemon Stats'!$E$2:$E$781,MATCH($A137,'[1]Pokemon Stats'!$B$2:$B$781,0),0),"")</f>
        <v>Ice</v>
      </c>
      <c r="D137">
        <f>ROUND(('Base Stats'!D137+15)*MIN(SQRT(10*2500/(('Base Stats'!$D137+15)*SQRT('Base Stats'!$E137+15)*SQRT('Base Stats'!$F137+15))),'CP Multiplier'!$B$102),1)</f>
        <v>187.4</v>
      </c>
      <c r="E137">
        <f>ROUND(('Base Stats'!E137+15)*MIN(SQRT(10*2500/(('Base Stats'!$D137+15)*SQRT('Base Stats'!$E137+15)*SQRT('Base Stats'!$F137+15))),'CP Multiplier'!$B$102),1)</f>
        <v>139.30000000000001</v>
      </c>
      <c r="F137">
        <f>ROUND(('Base Stats'!F137+15)*MIN(SQRT(10*2500/(('Base Stats'!$D137+15)*SQRT('Base Stats'!$E137+15)*SQRT('Base Stats'!$F137+15))),'CP Multiplier'!$B$102),1)</f>
        <v>127.8</v>
      </c>
      <c r="G137">
        <f>_xlfn.FLOOR.MATH(('Base Stats'!$D137+15)*SQRT('Base Stats'!$E137+15)*SQRT('Base Stats'!$F137+15)*((MIN(SQRT(10*2500/(('Base Stats'!$D137+15)*SQRT('Base Stats'!$E137+15)*SQRT('Base Stats'!$F137+15))),'CP Multiplier'!$B$102))^2)/10)</f>
        <v>2500</v>
      </c>
    </row>
    <row r="138" spans="1:7" x14ac:dyDescent="0.25">
      <c r="A138" t="s">
        <v>134</v>
      </c>
      <c r="B138" t="str">
        <f>IFERROR(INDEX('[1]Pokemon Stats'!$D$2:$D$781,MATCH($A138,'[1]Pokemon Stats'!$B$2:$B$781,0),0),"")</f>
        <v>Normal</v>
      </c>
      <c r="C138" t="str">
        <f>IFERROR(INDEX('[1]Pokemon Stats'!$E$2:$E$781,MATCH($A138,'[1]Pokemon Stats'!$B$2:$B$781,0),0),"")</f>
        <v>Ice</v>
      </c>
      <c r="D138">
        <f>ROUND(('Base Stats'!D138+15)*MIN(SQRT(10*2500/(('Base Stats'!$D138+15)*SQRT('Base Stats'!$E138+15)*SQRT('Base Stats'!$F138+15))),'CP Multiplier'!$B$102),1)</f>
        <v>142</v>
      </c>
      <c r="E138">
        <f>ROUND(('Base Stats'!E138+15)*MIN(SQRT(10*2500/(('Base Stats'!$D138+15)*SQRT('Base Stats'!$E138+15)*SQRT('Base Stats'!$F138+15))),'CP Multiplier'!$B$102),1)</f>
        <v>127.6</v>
      </c>
      <c r="F138">
        <f>ROUND(('Base Stats'!F138+15)*MIN(SQRT(10*2500/(('Base Stats'!$D138+15)*SQRT('Base Stats'!$E138+15)*SQRT('Base Stats'!$F138+15))),'CP Multiplier'!$B$102),1)</f>
        <v>150.5</v>
      </c>
      <c r="G138">
        <f>_xlfn.FLOOR.MATH(('Base Stats'!$D138+15)*SQRT('Base Stats'!$E138+15)*SQRT('Base Stats'!$F138+15)*((MIN(SQRT(10*2500/(('Base Stats'!$D138+15)*SQRT('Base Stats'!$E138+15)*SQRT('Base Stats'!$F138+15))),'CP Multiplier'!$B$102))^2)/10)</f>
        <v>1968</v>
      </c>
    </row>
    <row r="139" spans="1:7" x14ac:dyDescent="0.25">
      <c r="A139" t="s">
        <v>135</v>
      </c>
      <c r="B139" t="str">
        <f>IFERROR(INDEX('[1]Pokemon Stats'!$D$2:$D$781,MATCH($A139,'[1]Pokemon Stats'!$B$2:$B$781,0),0),"")</f>
        <v>Rock</v>
      </c>
      <c r="C139" t="str">
        <f>IFERROR(INDEX('[1]Pokemon Stats'!$E$2:$E$781,MATCH($A139,'[1]Pokemon Stats'!$B$2:$B$781,0),0),"")</f>
        <v>Water</v>
      </c>
      <c r="D139">
        <f>ROUND(('Base Stats'!D139+15)*MIN(SQRT(10*2500/(('Base Stats'!$D139+15)*SQRT('Base Stats'!$E139+15)*SQRT('Base Stats'!$F139+15))),'CP Multiplier'!$B$102),1)</f>
        <v>143.69999999999999</v>
      </c>
      <c r="E139">
        <f>ROUND(('Base Stats'!E139+15)*MIN(SQRT(10*2500/(('Base Stats'!$D139+15)*SQRT('Base Stats'!$E139+15)*SQRT('Base Stats'!$F139+15))),'CP Multiplier'!$B$102),1)</f>
        <v>142</v>
      </c>
      <c r="F139">
        <f>ROUND(('Base Stats'!F139+15)*MIN(SQRT(10*2500/(('Base Stats'!$D139+15)*SQRT('Base Stats'!$E139+15)*SQRT('Base Stats'!$F139+15))),'CP Multiplier'!$B$102),1)</f>
        <v>106.5</v>
      </c>
      <c r="G139">
        <f>_xlfn.FLOOR.MATH(('Base Stats'!$D139+15)*SQRT('Base Stats'!$E139+15)*SQRT('Base Stats'!$F139+15)*((MIN(SQRT(10*2500/(('Base Stats'!$D139+15)*SQRT('Base Stats'!$E139+15)*SQRT('Base Stats'!$F139+15))),'CP Multiplier'!$B$102))^2)/10)</f>
        <v>1767</v>
      </c>
    </row>
    <row r="140" spans="1:7" x14ac:dyDescent="0.25">
      <c r="A140" t="s">
        <v>136</v>
      </c>
      <c r="B140" t="str">
        <f>IFERROR(INDEX('[1]Pokemon Stats'!$D$2:$D$781,MATCH($A140,'[1]Pokemon Stats'!$B$2:$B$781,0),0),"")</f>
        <v>Rock</v>
      </c>
      <c r="C140" t="str">
        <f>IFERROR(INDEX('[1]Pokemon Stats'!$E$2:$E$781,MATCH($A140,'[1]Pokemon Stats'!$B$2:$B$781,0),0),"")</f>
        <v>Water</v>
      </c>
      <c r="D140">
        <f>ROUND(('Base Stats'!D140+15)*MIN(SQRT(10*2500/(('Base Stats'!$D140+15)*SQRT('Base Stats'!$E140+15)*SQRT('Base Stats'!$F140+15))),'CP Multiplier'!$B$102),1)</f>
        <v>166.2</v>
      </c>
      <c r="E140">
        <f>ROUND(('Base Stats'!E140+15)*MIN(SQRT(10*2500/(('Base Stats'!$D140+15)*SQRT('Base Stats'!$E140+15)*SQRT('Base Stats'!$F140+15))),'CP Multiplier'!$B$102),1)</f>
        <v>161.69999999999999</v>
      </c>
      <c r="F140">
        <f>ROUND(('Base Stats'!F140+15)*MIN(SQRT(10*2500/(('Base Stats'!$D140+15)*SQRT('Base Stats'!$E140+15)*SQRT('Base Stats'!$F140+15))),'CP Multiplier'!$B$102),1)</f>
        <v>140</v>
      </c>
      <c r="G140">
        <f>_xlfn.FLOOR.MATH(('Base Stats'!$D140+15)*SQRT('Base Stats'!$E140+15)*SQRT('Base Stats'!$F140+15)*((MIN(SQRT(10*2500/(('Base Stats'!$D140+15)*SQRT('Base Stats'!$E140+15)*SQRT('Base Stats'!$F140+15))),'CP Multiplier'!$B$102))^2)/10)</f>
        <v>2500</v>
      </c>
    </row>
    <row r="141" spans="1:7" x14ac:dyDescent="0.25">
      <c r="A141" t="s">
        <v>137</v>
      </c>
      <c r="B141" t="str">
        <f>IFERROR(INDEX('[1]Pokemon Stats'!$D$2:$D$781,MATCH($A141,'[1]Pokemon Stats'!$B$2:$B$781,0),0),"")</f>
        <v>Rock</v>
      </c>
      <c r="C141" t="str">
        <f>IFERROR(INDEX('[1]Pokemon Stats'!$E$2:$E$781,MATCH($A141,'[1]Pokemon Stats'!$B$2:$B$781,0),0),"")</f>
        <v>Water</v>
      </c>
      <c r="D141">
        <f>ROUND(('Base Stats'!D141+15)*MIN(SQRT(10*2500/(('Base Stats'!$D141+15)*SQRT('Base Stats'!$E141+15)*SQRT('Base Stats'!$F141+15))),'CP Multiplier'!$B$102),1)</f>
        <v>137.80000000000001</v>
      </c>
      <c r="E141">
        <f>ROUND(('Base Stats'!E141+15)*MIN(SQRT(10*2500/(('Base Stats'!$D141+15)*SQRT('Base Stats'!$E141+15)*SQRT('Base Stats'!$F141+15))),'CP Multiplier'!$B$102),1)</f>
        <v>131</v>
      </c>
      <c r="F141">
        <f>ROUND(('Base Stats'!F141+15)*MIN(SQRT(10*2500/(('Base Stats'!$D141+15)*SQRT('Base Stats'!$E141+15)*SQRT('Base Stats'!$F141+15))),'CP Multiplier'!$B$102),1)</f>
        <v>98.9</v>
      </c>
      <c r="G141">
        <f>_xlfn.FLOOR.MATH(('Base Stats'!$D141+15)*SQRT('Base Stats'!$E141+15)*SQRT('Base Stats'!$F141+15)*((MIN(SQRT(10*2500/(('Base Stats'!$D141+15)*SQRT('Base Stats'!$E141+15)*SQRT('Base Stats'!$F141+15))),'CP Multiplier'!$B$102))^2)/10)</f>
        <v>1568</v>
      </c>
    </row>
    <row r="142" spans="1:7" x14ac:dyDescent="0.25">
      <c r="A142" t="s">
        <v>138</v>
      </c>
      <c r="B142" t="str">
        <f>IFERROR(INDEX('[1]Pokemon Stats'!$D$2:$D$781,MATCH($A142,'[1]Pokemon Stats'!$B$2:$B$781,0),0),"")</f>
        <v>Rock</v>
      </c>
      <c r="C142" t="str">
        <f>IFERROR(INDEX('[1]Pokemon Stats'!$E$2:$E$781,MATCH($A142,'[1]Pokemon Stats'!$B$2:$B$781,0),0),"")</f>
        <v>Water</v>
      </c>
      <c r="D142">
        <f>ROUND(('Base Stats'!D142+15)*MIN(SQRT(10*2500/(('Base Stats'!$D142+15)*SQRT('Base Stats'!$E142+15)*SQRT('Base Stats'!$F142+15))),'CP Multiplier'!$B$102),1)</f>
        <v>178.3</v>
      </c>
      <c r="E142">
        <f>ROUND(('Base Stats'!E142+15)*MIN(SQRT(10*2500/(('Base Stats'!$D142+15)*SQRT('Base Stats'!$E142+15)*SQRT('Base Stats'!$F142+15))),'CP Multiplier'!$B$102),1)</f>
        <v>152.5</v>
      </c>
      <c r="F142">
        <f>ROUND(('Base Stats'!F142+15)*MIN(SQRT(10*2500/(('Base Stats'!$D142+15)*SQRT('Base Stats'!$E142+15)*SQRT('Base Stats'!$F142+15))),'CP Multiplier'!$B$102),1)</f>
        <v>129</v>
      </c>
      <c r="G142">
        <f>_xlfn.FLOOR.MATH(('Base Stats'!$D142+15)*SQRT('Base Stats'!$E142+15)*SQRT('Base Stats'!$F142+15)*((MIN(SQRT(10*2500/(('Base Stats'!$D142+15)*SQRT('Base Stats'!$E142+15)*SQRT('Base Stats'!$F142+15))),'CP Multiplier'!$B$102))^2)/10)</f>
        <v>2500</v>
      </c>
    </row>
    <row r="143" spans="1:7" x14ac:dyDescent="0.25">
      <c r="A143" t="s">
        <v>139</v>
      </c>
      <c r="B143" t="str">
        <f>IFERROR(INDEX('[1]Pokemon Stats'!$D$2:$D$781,MATCH($A143,'[1]Pokemon Stats'!$B$2:$B$781,0),0),"")</f>
        <v>Rock</v>
      </c>
      <c r="C143" t="str">
        <f>IFERROR(INDEX('[1]Pokemon Stats'!$E$2:$E$781,MATCH($A143,'[1]Pokemon Stats'!$B$2:$B$781,0),0),"")</f>
        <v>Flying</v>
      </c>
      <c r="D143">
        <f>ROUND(('Base Stats'!D143+15)*MIN(SQRT(10*2500/(('Base Stats'!$D143+15)*SQRT('Base Stats'!$E143+15)*SQRT('Base Stats'!$F143+15))),'CP Multiplier'!$B$102),1)</f>
        <v>176.7</v>
      </c>
      <c r="E143">
        <f>ROUND(('Base Stats'!E143+15)*MIN(SQRT(10*2500/(('Base Stats'!$D143+15)*SQRT('Base Stats'!$E143+15)*SQRT('Base Stats'!$F143+15))),'CP Multiplier'!$B$102),1)</f>
        <v>130.30000000000001</v>
      </c>
      <c r="F143">
        <f>ROUND(('Base Stats'!F143+15)*MIN(SQRT(10*2500/(('Base Stats'!$D143+15)*SQRT('Base Stats'!$E143+15)*SQRT('Base Stats'!$F143+15))),'CP Multiplier'!$B$102),1)</f>
        <v>153.5</v>
      </c>
      <c r="G143">
        <f>_xlfn.FLOOR.MATH(('Base Stats'!$D143+15)*SQRT('Base Stats'!$E143+15)*SQRT('Base Stats'!$F143+15)*((MIN(SQRT(10*2500/(('Base Stats'!$D143+15)*SQRT('Base Stats'!$E143+15)*SQRT('Base Stats'!$F143+15))),'CP Multiplier'!$B$102))^2)/10)</f>
        <v>2500</v>
      </c>
    </row>
    <row r="144" spans="1:7" x14ac:dyDescent="0.25">
      <c r="A144" t="s">
        <v>140</v>
      </c>
      <c r="B144" t="str">
        <f>IFERROR(INDEX('[1]Pokemon Stats'!$D$2:$D$781,MATCH($A144,'[1]Pokemon Stats'!$B$2:$B$781,0),0),"")</f>
        <v>Normal</v>
      </c>
      <c r="C144" t="str">
        <f>IFERROR(INDEX('[1]Pokemon Stats'!$E$2:$E$781,MATCH($A144,'[1]Pokemon Stats'!$B$2:$B$781,0),0),"")</f>
        <v>Flying</v>
      </c>
      <c r="D144">
        <f>ROUND(('Base Stats'!D144+15)*MIN(SQRT(10*2500/(('Base Stats'!$D144+15)*SQRT('Base Stats'!$E144+15)*SQRT('Base Stats'!$F144+15))),'CP Multiplier'!$B$102),1)</f>
        <v>142.6</v>
      </c>
      <c r="E144">
        <f>ROUND(('Base Stats'!E144+15)*MIN(SQRT(10*2500/(('Base Stats'!$D144+15)*SQRT('Base Stats'!$E144+15)*SQRT('Base Stats'!$F144+15))),'CP Multiplier'!$B$102),1)</f>
        <v>128</v>
      </c>
      <c r="F144">
        <f>ROUND(('Base Stats'!F144+15)*MIN(SQRT(10*2500/(('Base Stats'!$D144+15)*SQRT('Base Stats'!$E144+15)*SQRT('Base Stats'!$F144+15))),'CP Multiplier'!$B$102),1)</f>
        <v>240</v>
      </c>
      <c r="G144">
        <f>_xlfn.FLOOR.MATH(('Base Stats'!$D144+15)*SQRT('Base Stats'!$E144+15)*SQRT('Base Stats'!$F144+15)*((MIN(SQRT(10*2500/(('Base Stats'!$D144+15)*SQRT('Base Stats'!$E144+15)*SQRT('Base Stats'!$F144+15))),'CP Multiplier'!$B$102))^2)/10)</f>
        <v>2500</v>
      </c>
    </row>
    <row r="145" spans="1:7" x14ac:dyDescent="0.25">
      <c r="A145" t="s">
        <v>141</v>
      </c>
      <c r="B145" t="str">
        <f>IFERROR(INDEX('[1]Pokemon Stats'!$D$2:$D$781,MATCH($A145,'[1]Pokemon Stats'!$B$2:$B$781,0),0),"")</f>
        <v>Ice</v>
      </c>
      <c r="C145" t="str">
        <f>IFERROR(INDEX('[1]Pokemon Stats'!$E$2:$E$781,MATCH($A145,'[1]Pokemon Stats'!$B$2:$B$781,0),0),"")</f>
        <v>Flying</v>
      </c>
      <c r="D145">
        <f>ROUND(('Base Stats'!D145+15)*MIN(SQRT(10*2500/(('Base Stats'!$D145+15)*SQRT('Base Stats'!$E145+15)*SQRT('Base Stats'!$F145+15))),'CP Multiplier'!$B$102),1)</f>
        <v>148.1</v>
      </c>
      <c r="E145">
        <f>ROUND(('Base Stats'!E145+15)*MIN(SQRT(10*2500/(('Base Stats'!$D145+15)*SQRT('Base Stats'!$E145+15)*SQRT('Base Stats'!$F145+15))),'CP Multiplier'!$B$102),1)</f>
        <v>179.5</v>
      </c>
      <c r="F145">
        <f>ROUND(('Base Stats'!F145+15)*MIN(SQRT(10*2500/(('Base Stats'!$D145+15)*SQRT('Base Stats'!$E145+15)*SQRT('Base Stats'!$F145+15))),'CP Multiplier'!$B$102),1)</f>
        <v>158.80000000000001</v>
      </c>
      <c r="G145">
        <f>_xlfn.FLOOR.MATH(('Base Stats'!$D145+15)*SQRT('Base Stats'!$E145+15)*SQRT('Base Stats'!$F145+15)*((MIN(SQRT(10*2500/(('Base Stats'!$D145+15)*SQRT('Base Stats'!$E145+15)*SQRT('Base Stats'!$F145+15))),'CP Multiplier'!$B$102))^2)/10)</f>
        <v>2500</v>
      </c>
    </row>
    <row r="146" spans="1:7" x14ac:dyDescent="0.25">
      <c r="A146" t="s">
        <v>142</v>
      </c>
      <c r="B146" t="str">
        <f>IFERROR(INDEX('[1]Pokemon Stats'!$D$2:$D$781,MATCH($A146,'[1]Pokemon Stats'!$B$2:$B$781,0),0),"")</f>
        <v>Electric</v>
      </c>
      <c r="C146" t="str">
        <f>IFERROR(INDEX('[1]Pokemon Stats'!$E$2:$E$781,MATCH($A146,'[1]Pokemon Stats'!$B$2:$B$781,0),0),"")</f>
        <v>Flying</v>
      </c>
      <c r="D146">
        <f>ROUND(('Base Stats'!D146+15)*MIN(SQRT(10*2500/(('Base Stats'!$D146+15)*SQRT('Base Stats'!$E146+15)*SQRT('Base Stats'!$F146+15))),'CP Multiplier'!$B$102),1)</f>
        <v>178.3</v>
      </c>
      <c r="E146">
        <f>ROUND(('Base Stats'!E146+15)*MIN(SQRT(10*2500/(('Base Stats'!$D146+15)*SQRT('Base Stats'!$E146+15)*SQRT('Base Stats'!$F146+15))),'CP Multiplier'!$B$102),1)</f>
        <v>133.1</v>
      </c>
      <c r="F146">
        <f>ROUND(('Base Stats'!F146+15)*MIN(SQRT(10*2500/(('Base Stats'!$D146+15)*SQRT('Base Stats'!$E146+15)*SQRT('Base Stats'!$F146+15))),'CP Multiplier'!$B$102),1)</f>
        <v>147.69999999999999</v>
      </c>
      <c r="G146">
        <f>_xlfn.FLOOR.MATH(('Base Stats'!$D146+15)*SQRT('Base Stats'!$E146+15)*SQRT('Base Stats'!$F146+15)*((MIN(SQRT(10*2500/(('Base Stats'!$D146+15)*SQRT('Base Stats'!$E146+15)*SQRT('Base Stats'!$F146+15))),'CP Multiplier'!$B$102))^2)/10)</f>
        <v>2500</v>
      </c>
    </row>
    <row r="147" spans="1:7" x14ac:dyDescent="0.25">
      <c r="A147" t="s">
        <v>143</v>
      </c>
      <c r="B147" t="str">
        <f>IFERROR(INDEX('[1]Pokemon Stats'!$D$2:$D$781,MATCH($A147,'[1]Pokemon Stats'!$B$2:$B$781,0),0),"")</f>
        <v>Fire</v>
      </c>
      <c r="C147" t="str">
        <f>IFERROR(INDEX('[1]Pokemon Stats'!$E$2:$E$781,MATCH($A147,'[1]Pokemon Stats'!$B$2:$B$781,0),0),"")</f>
        <v>Flying</v>
      </c>
      <c r="D147">
        <f>ROUND(('Base Stats'!D147+15)*MIN(SQRT(10*2500/(('Base Stats'!$D147+15)*SQRT('Base Stats'!$E147+15)*SQRT('Base Stats'!$F147+15))),'CP Multiplier'!$B$102),1)</f>
        <v>178.5</v>
      </c>
      <c r="E147">
        <f>ROUND(('Base Stats'!E147+15)*MIN(SQRT(10*2500/(('Base Stats'!$D147+15)*SQRT('Base Stats'!$E147+15)*SQRT('Base Stats'!$F147+15))),'CP Multiplier'!$B$102),1)</f>
        <v>131.6</v>
      </c>
      <c r="F147">
        <f>ROUND(('Base Stats'!F147+15)*MIN(SQRT(10*2500/(('Base Stats'!$D147+15)*SQRT('Base Stats'!$E147+15)*SQRT('Base Stats'!$F147+15))),'CP Multiplier'!$B$102),1)</f>
        <v>149</v>
      </c>
      <c r="G147">
        <f>_xlfn.FLOOR.MATH(('Base Stats'!$D147+15)*SQRT('Base Stats'!$E147+15)*SQRT('Base Stats'!$F147+15)*((MIN(SQRT(10*2500/(('Base Stats'!$D147+15)*SQRT('Base Stats'!$E147+15)*SQRT('Base Stats'!$F147+15))),'CP Multiplier'!$B$102))^2)/10)</f>
        <v>2500</v>
      </c>
    </row>
    <row r="148" spans="1:7" x14ac:dyDescent="0.25">
      <c r="A148" t="s">
        <v>144</v>
      </c>
      <c r="B148" t="str">
        <f>IFERROR(INDEX('[1]Pokemon Stats'!$D$2:$D$781,MATCH($A148,'[1]Pokemon Stats'!$B$2:$B$781,0),0),"")</f>
        <v>Dragon</v>
      </c>
      <c r="C148" t="str">
        <f>IFERROR(INDEX('[1]Pokemon Stats'!$E$2:$E$781,MATCH($A148,'[1]Pokemon Stats'!$B$2:$B$781,0),0),"")</f>
        <v>Flying</v>
      </c>
      <c r="D148">
        <f>ROUND(('Base Stats'!D148+15)*MIN(SQRT(10*2500/(('Base Stats'!$D148+15)*SQRT('Base Stats'!$E148+15)*SQRT('Base Stats'!$F148+15))),'CP Multiplier'!$B$102),1)</f>
        <v>113.3</v>
      </c>
      <c r="E148">
        <f>ROUND(('Base Stats'!E148+15)*MIN(SQRT(10*2500/(('Base Stats'!$D148+15)*SQRT('Base Stats'!$E148+15)*SQRT('Base Stats'!$F148+15))),'CP Multiplier'!$B$102),1)</f>
        <v>89.6</v>
      </c>
      <c r="F148">
        <f>ROUND(('Base Stats'!F148+15)*MIN(SQRT(10*2500/(('Base Stats'!$D148+15)*SQRT('Base Stats'!$E148+15)*SQRT('Base Stats'!$F148+15))),'CP Multiplier'!$B$102),1)</f>
        <v>115</v>
      </c>
      <c r="G148">
        <f>_xlfn.FLOOR.MATH(('Base Stats'!$D148+15)*SQRT('Base Stats'!$E148+15)*SQRT('Base Stats'!$F148+15)*((MIN(SQRT(10*2500/(('Base Stats'!$D148+15)*SQRT('Base Stats'!$E148+15)*SQRT('Base Stats'!$F148+15))),'CP Multiplier'!$B$102))^2)/10)</f>
        <v>1149</v>
      </c>
    </row>
    <row r="149" spans="1:7" x14ac:dyDescent="0.25">
      <c r="A149" t="s">
        <v>145</v>
      </c>
      <c r="B149" t="str">
        <f>IFERROR(INDEX('[1]Pokemon Stats'!$D$2:$D$781,MATCH($A149,'[1]Pokemon Stats'!$B$2:$B$781,0),0),"")</f>
        <v>Dragon</v>
      </c>
      <c r="C149" t="str">
        <f>IFERROR(INDEX('[1]Pokemon Stats'!$E$2:$E$781,MATCH($A149,'[1]Pokemon Stats'!$B$2:$B$781,0),0),"")</f>
        <v>Flying</v>
      </c>
      <c r="D149">
        <f>ROUND(('Base Stats'!D149+15)*MIN(SQRT(10*2500/(('Base Stats'!$D149+15)*SQRT('Base Stats'!$E149+15)*SQRT('Base Stats'!$F149+15))),'CP Multiplier'!$B$102),1)</f>
        <v>150.5</v>
      </c>
      <c r="E149">
        <f>ROUND(('Base Stats'!E149+15)*MIN(SQRT(10*2500/(('Base Stats'!$D149+15)*SQRT('Base Stats'!$E149+15)*SQRT('Base Stats'!$F149+15))),'CP Multiplier'!$B$102),1)</f>
        <v>126.8</v>
      </c>
      <c r="F149">
        <f>ROUND(('Base Stats'!F149+15)*MIN(SQRT(10*2500/(('Base Stats'!$D149+15)*SQRT('Base Stats'!$E149+15)*SQRT('Base Stats'!$F149+15))),'CP Multiplier'!$B$102),1)</f>
        <v>144.5</v>
      </c>
      <c r="G149">
        <f>_xlfn.FLOOR.MATH(('Base Stats'!$D149+15)*SQRT('Base Stats'!$E149+15)*SQRT('Base Stats'!$F149+15)*((MIN(SQRT(10*2500/(('Base Stats'!$D149+15)*SQRT('Base Stats'!$E149+15)*SQRT('Base Stats'!$F149+15))),'CP Multiplier'!$B$102))^2)/10)</f>
        <v>2036</v>
      </c>
    </row>
    <row r="150" spans="1:7" x14ac:dyDescent="0.25">
      <c r="A150" t="s">
        <v>146</v>
      </c>
      <c r="B150" t="str">
        <f>IFERROR(INDEX('[1]Pokemon Stats'!$D$2:$D$781,MATCH($A150,'[1]Pokemon Stats'!$B$2:$B$781,0),0),"")</f>
        <v>Dragon</v>
      </c>
      <c r="C150" t="str">
        <f>IFERROR(INDEX('[1]Pokemon Stats'!$E$2:$E$781,MATCH($A150,'[1]Pokemon Stats'!$B$2:$B$781,0),0),"")</f>
        <v>Flying</v>
      </c>
      <c r="D150">
        <f>ROUND(('Base Stats'!D150+15)*MIN(SQRT(10*2500/(('Base Stats'!$D150+15)*SQRT('Base Stats'!$E150+15)*SQRT('Base Stats'!$F150+15))),'CP Multiplier'!$B$102),1)</f>
        <v>178.4</v>
      </c>
      <c r="E150">
        <f>ROUND(('Base Stats'!E150+15)*MIN(SQRT(10*2500/(('Base Stats'!$D150+15)*SQRT('Base Stats'!$E150+15)*SQRT('Base Stats'!$F150+15))),'CP Multiplier'!$B$102),1)</f>
        <v>136.69999999999999</v>
      </c>
      <c r="F150">
        <f>ROUND(('Base Stats'!F150+15)*MIN(SQRT(10*2500/(('Base Stats'!$D150+15)*SQRT('Base Stats'!$E150+15)*SQRT('Base Stats'!$F150+15))),'CP Multiplier'!$B$102),1)</f>
        <v>143.69999999999999</v>
      </c>
      <c r="G150">
        <f>_xlfn.FLOOR.MATH(('Base Stats'!$D150+15)*SQRT('Base Stats'!$E150+15)*SQRT('Base Stats'!$F150+15)*((MIN(SQRT(10*2500/(('Base Stats'!$D150+15)*SQRT('Base Stats'!$E150+15)*SQRT('Base Stats'!$F150+15))),'CP Multiplier'!$B$102))^2)/10)</f>
        <v>2500</v>
      </c>
    </row>
    <row r="151" spans="1:7" x14ac:dyDescent="0.25">
      <c r="A151" t="s">
        <v>147</v>
      </c>
      <c r="B151" t="str">
        <f>IFERROR(INDEX('[1]Pokemon Stats'!$D$2:$D$781,MATCH($A151,'[1]Pokemon Stats'!$B$2:$B$781,0),0),"")</f>
        <v>Psychic</v>
      </c>
      <c r="C151" t="str">
        <f>IFERROR(INDEX('[1]Pokemon Stats'!$E$2:$E$781,MATCH($A151,'[1]Pokemon Stats'!$B$2:$B$781,0),0),"")</f>
        <v>Flying</v>
      </c>
      <c r="D151">
        <f>ROUND(('Base Stats'!D151+15)*MIN(SQRT(10*2500/(('Base Stats'!$D151+15)*SQRT('Base Stats'!$E151+15)*SQRT('Base Stats'!$F151+15))),'CP Multiplier'!$B$102),1)</f>
        <v>192.6</v>
      </c>
      <c r="E151">
        <f>ROUND(('Base Stats'!E151+15)*MIN(SQRT(10*2500/(('Base Stats'!$D151+15)*SQRT('Base Stats'!$E151+15)*SQRT('Base Stats'!$F151+15))),'CP Multiplier'!$B$102),1)</f>
        <v>120.4</v>
      </c>
      <c r="F151">
        <f>ROUND(('Base Stats'!F151+15)*MIN(SQRT(10*2500/(('Base Stats'!$D151+15)*SQRT('Base Stats'!$E151+15)*SQRT('Base Stats'!$F151+15))),'CP Multiplier'!$B$102),1)</f>
        <v>140</v>
      </c>
      <c r="G151">
        <f>_xlfn.FLOOR.MATH(('Base Stats'!$D151+15)*SQRT('Base Stats'!$E151+15)*SQRT('Base Stats'!$F151+15)*((MIN(SQRT(10*2500/(('Base Stats'!$D151+15)*SQRT('Base Stats'!$E151+15)*SQRT('Base Stats'!$F151+15))),'CP Multiplier'!$B$102))^2)/10)</f>
        <v>2500</v>
      </c>
    </row>
    <row r="152" spans="1:7" x14ac:dyDescent="0.25">
      <c r="A152" t="s">
        <v>148</v>
      </c>
      <c r="B152" t="str">
        <f>IFERROR(INDEX('[1]Pokemon Stats'!$D$2:$D$781,MATCH($A152,'[1]Pokemon Stats'!$B$2:$B$781,0),0),"")</f>
        <v>Psychic</v>
      </c>
      <c r="C152" t="str">
        <f>IFERROR(INDEX('[1]Pokemon Stats'!$E$2:$E$781,MATCH($A152,'[1]Pokemon Stats'!$B$2:$B$781,0),0),"")</f>
        <v>Flying</v>
      </c>
      <c r="D152">
        <f>ROUND(('Base Stats'!D152+15)*MIN(SQRT(10*2500/(('Base Stats'!$D152+15)*SQRT('Base Stats'!$E152+15)*SQRT('Base Stats'!$F152+15))),'CP Multiplier'!$B$102),1)</f>
        <v>155.6</v>
      </c>
      <c r="E152">
        <f>ROUND(('Base Stats'!E152+15)*MIN(SQRT(10*2500/(('Base Stats'!$D152+15)*SQRT('Base Stats'!$E152+15)*SQRT('Base Stats'!$F152+15))),'CP Multiplier'!$B$102),1)</f>
        <v>155.6</v>
      </c>
      <c r="F152">
        <f>ROUND(('Base Stats'!F152+15)*MIN(SQRT(10*2500/(('Base Stats'!$D152+15)*SQRT('Base Stats'!$E152+15)*SQRT('Base Stats'!$F152+15))),'CP Multiplier'!$B$102),1)</f>
        <v>166</v>
      </c>
      <c r="G152">
        <f>_xlfn.FLOOR.MATH(('Base Stats'!$D152+15)*SQRT('Base Stats'!$E152+15)*SQRT('Base Stats'!$F152+15)*((MIN(SQRT(10*2500/(('Base Stats'!$D152+15)*SQRT('Base Stats'!$E152+15)*SQRT('Base Stats'!$F152+15))),'CP Multiplier'!$B$102))^2)/10)</f>
        <v>2500</v>
      </c>
    </row>
    <row r="153" spans="1:7" x14ac:dyDescent="0.25">
      <c r="A153" t="s">
        <v>149</v>
      </c>
      <c r="B153" t="str">
        <f>IFERROR(INDEX('[1]Pokemon Stats'!$D$2:$D$781,MATCH($A153,'[1]Pokemon Stats'!$B$2:$B$781,0),0),"")</f>
        <v>Grass</v>
      </c>
      <c r="C153" t="str">
        <f>IFERROR(INDEX('[1]Pokemon Stats'!$E$2:$E$781,MATCH($A153,'[1]Pokemon Stats'!$B$2:$B$781,0),0),"")</f>
        <v>Flying</v>
      </c>
      <c r="D153">
        <f>ROUND(('Base Stats'!D153+15)*MIN(SQRT(10*2500/(('Base Stats'!$D153+15)*SQRT('Base Stats'!$E153+15)*SQRT('Base Stats'!$F153+15))),'CP Multiplier'!$B$102),1)</f>
        <v>90.4</v>
      </c>
      <c r="E153">
        <f>ROUND(('Base Stats'!E153+15)*MIN(SQRT(10*2500/(('Base Stats'!$D153+15)*SQRT('Base Stats'!$E153+15)*SQRT('Base Stats'!$F153+15))),'CP Multiplier'!$B$102),1)</f>
        <v>115.8</v>
      </c>
      <c r="F153">
        <f>ROUND(('Base Stats'!F153+15)*MIN(SQRT(10*2500/(('Base Stats'!$D153+15)*SQRT('Base Stats'!$E153+15)*SQRT('Base Stats'!$F153+15))),'CP Multiplier'!$B$102),1)</f>
        <v>120.9</v>
      </c>
      <c r="G153">
        <f>_xlfn.FLOOR.MATH(('Base Stats'!$D153+15)*SQRT('Base Stats'!$E153+15)*SQRT('Base Stats'!$F153+15)*((MIN(SQRT(10*2500/(('Base Stats'!$D153+15)*SQRT('Base Stats'!$E153+15)*SQRT('Base Stats'!$F153+15))),'CP Multiplier'!$B$102))^2)/10)</f>
        <v>1070</v>
      </c>
    </row>
    <row r="154" spans="1:7" x14ac:dyDescent="0.25">
      <c r="A154" t="s">
        <v>150</v>
      </c>
      <c r="B154" t="str">
        <f>IFERROR(INDEX('[1]Pokemon Stats'!$D$2:$D$781,MATCH($A154,'[1]Pokemon Stats'!$B$2:$B$781,0),0),"")</f>
        <v>Grass</v>
      </c>
      <c r="C154" t="str">
        <f>IFERROR(INDEX('[1]Pokemon Stats'!$E$2:$E$781,MATCH($A154,'[1]Pokemon Stats'!$B$2:$B$781,0),0),"")</f>
        <v>Flying</v>
      </c>
      <c r="D154">
        <f>ROUND(('Base Stats'!D154+15)*MIN(SQRT(10*2500/(('Base Stats'!$D154+15)*SQRT('Base Stats'!$E154+15)*SQRT('Base Stats'!$F154+15))),'CP Multiplier'!$B$102),1)</f>
        <v>115.8</v>
      </c>
      <c r="E154">
        <f>ROUND(('Base Stats'!E154+15)*MIN(SQRT(10*2500/(('Base Stats'!$D154+15)*SQRT('Base Stats'!$E154+15)*SQRT('Base Stats'!$F154+15))),'CP Multiplier'!$B$102),1)</f>
        <v>143.69999999999999</v>
      </c>
      <c r="F154">
        <f>ROUND(('Base Stats'!F154+15)*MIN(SQRT(10*2500/(('Base Stats'!$D154+15)*SQRT('Base Stats'!$E154+15)*SQRT('Base Stats'!$F154+15))),'CP Multiplier'!$B$102),1)</f>
        <v>143.69999999999999</v>
      </c>
      <c r="G154">
        <f>_xlfn.FLOOR.MATH(('Base Stats'!$D154+15)*SQRT('Base Stats'!$E154+15)*SQRT('Base Stats'!$F154+15)*((MIN(SQRT(10*2500/(('Base Stats'!$D154+15)*SQRT('Base Stats'!$E154+15)*SQRT('Base Stats'!$F154+15))),'CP Multiplier'!$B$102))^2)/10)</f>
        <v>1664</v>
      </c>
    </row>
    <row r="155" spans="1:7" x14ac:dyDescent="0.25">
      <c r="A155" t="s">
        <v>151</v>
      </c>
      <c r="B155" t="str">
        <f>IFERROR(INDEX('[1]Pokemon Stats'!$D$2:$D$781,MATCH($A155,'[1]Pokemon Stats'!$B$2:$B$781,0),0),"")</f>
        <v>Grass</v>
      </c>
      <c r="C155" t="str">
        <f>IFERROR(INDEX('[1]Pokemon Stats'!$E$2:$E$781,MATCH($A155,'[1]Pokemon Stats'!$B$2:$B$781,0),0),"")</f>
        <v>Flying</v>
      </c>
      <c r="D155">
        <f>ROUND(('Base Stats'!D155+15)*MIN(SQRT(10*2500/(('Base Stats'!$D155+15)*SQRT('Base Stats'!$E155+15)*SQRT('Base Stats'!$F155+15))),'CP Multiplier'!$B$102),1)</f>
        <v>147.30000000000001</v>
      </c>
      <c r="E155">
        <f>ROUND(('Base Stats'!E155+15)*MIN(SQRT(10*2500/(('Base Stats'!$D155+15)*SQRT('Base Stats'!$E155+15)*SQRT('Base Stats'!$F155+15))),'CP Multiplier'!$B$102),1)</f>
        <v>174.6</v>
      </c>
      <c r="F155">
        <f>ROUND(('Base Stats'!F155+15)*MIN(SQRT(10*2500/(('Base Stats'!$D155+15)*SQRT('Base Stats'!$E155+15)*SQRT('Base Stats'!$F155+15))),'CP Multiplier'!$B$102),1)</f>
        <v>165</v>
      </c>
      <c r="G155">
        <f>_xlfn.FLOOR.MATH(('Base Stats'!$D155+15)*SQRT('Base Stats'!$E155+15)*SQRT('Base Stats'!$F155+15)*((MIN(SQRT(10*2500/(('Base Stats'!$D155+15)*SQRT('Base Stats'!$E155+15)*SQRT('Base Stats'!$F155+15))),'CP Multiplier'!$B$102))^2)/10)</f>
        <v>2500</v>
      </c>
    </row>
    <row r="156" spans="1:7" x14ac:dyDescent="0.25">
      <c r="A156" t="s">
        <v>152</v>
      </c>
      <c r="B156" t="str">
        <f>IFERROR(INDEX('[1]Pokemon Stats'!$D$2:$D$781,MATCH($A156,'[1]Pokemon Stats'!$B$2:$B$781,0),0),"")</f>
        <v>Fire</v>
      </c>
      <c r="C156" t="str">
        <f>IFERROR(INDEX('[1]Pokemon Stats'!$E$2:$E$781,MATCH($A156,'[1]Pokemon Stats'!$B$2:$B$781,0),0),"")</f>
        <v>Flying</v>
      </c>
      <c r="D156">
        <f>ROUND(('Base Stats'!D156+15)*MIN(SQRT(10*2500/(('Base Stats'!$D156+15)*SQRT('Base Stats'!$E156+15)*SQRT('Base Stats'!$F156+15))),'CP Multiplier'!$B$102),1)</f>
        <v>110.7</v>
      </c>
      <c r="E156">
        <f>ROUND(('Base Stats'!E156+15)*MIN(SQRT(10*2500/(('Base Stats'!$D156+15)*SQRT('Base Stats'!$E156+15)*SQRT('Base Stats'!$F156+15))),'CP Multiplier'!$B$102),1)</f>
        <v>91.3</v>
      </c>
      <c r="F156">
        <f>ROUND(('Base Stats'!F156+15)*MIN(SQRT(10*2500/(('Base Stats'!$D156+15)*SQRT('Base Stats'!$E156+15)*SQRT('Base Stats'!$F156+15))),'CP Multiplier'!$B$102),1)</f>
        <v>112.4</v>
      </c>
      <c r="G156">
        <f>_xlfn.FLOOR.MATH(('Base Stats'!$D156+15)*SQRT('Base Stats'!$E156+15)*SQRT('Base Stats'!$F156+15)*((MIN(SQRT(10*2500/(('Base Stats'!$D156+15)*SQRT('Base Stats'!$E156+15)*SQRT('Base Stats'!$F156+15))),'CP Multiplier'!$B$102))^2)/10)</f>
        <v>1121</v>
      </c>
    </row>
    <row r="157" spans="1:7" x14ac:dyDescent="0.25">
      <c r="A157" t="s">
        <v>153</v>
      </c>
      <c r="B157" t="str">
        <f>IFERROR(INDEX('[1]Pokemon Stats'!$D$2:$D$781,MATCH($A157,'[1]Pokemon Stats'!$B$2:$B$781,0),0),"")</f>
        <v>Fire</v>
      </c>
      <c r="C157" t="str">
        <f>IFERROR(INDEX('[1]Pokemon Stats'!$E$2:$E$781,MATCH($A157,'[1]Pokemon Stats'!$B$2:$B$781,0),0),"")</f>
        <v>Flying</v>
      </c>
      <c r="D157">
        <f>ROUND(('Base Stats'!D157+15)*MIN(SQRT(10*2500/(('Base Stats'!$D157+15)*SQRT('Base Stats'!$E157+15)*SQRT('Base Stats'!$F157+15))),'CP Multiplier'!$B$102),1)</f>
        <v>146.19999999999999</v>
      </c>
      <c r="E157">
        <f>ROUND(('Base Stats'!E157+15)*MIN(SQRT(10*2500/(('Base Stats'!$D157+15)*SQRT('Base Stats'!$E157+15)*SQRT('Base Stats'!$F157+15))),'CP Multiplier'!$B$102),1)</f>
        <v>119.2</v>
      </c>
      <c r="F157">
        <f>ROUND(('Base Stats'!F157+15)*MIN(SQRT(10*2500/(('Base Stats'!$D157+15)*SQRT('Base Stats'!$E157+15)*SQRT('Base Stats'!$F157+15))),'CP Multiplier'!$B$102),1)</f>
        <v>140.30000000000001</v>
      </c>
      <c r="G157">
        <f>_xlfn.FLOOR.MATH(('Base Stats'!$D157+15)*SQRT('Base Stats'!$E157+15)*SQRT('Base Stats'!$F157+15)*((MIN(SQRT(10*2500/(('Base Stats'!$D157+15)*SQRT('Base Stats'!$E157+15)*SQRT('Base Stats'!$F157+15))),'CP Multiplier'!$B$102))^2)/10)</f>
        <v>1891</v>
      </c>
    </row>
    <row r="158" spans="1:7" x14ac:dyDescent="0.25">
      <c r="A158" t="s">
        <v>154</v>
      </c>
      <c r="B158" t="str">
        <f>IFERROR(INDEX('[1]Pokemon Stats'!$D$2:$D$781,MATCH($A158,'[1]Pokemon Stats'!$B$2:$B$781,0),0),"")</f>
        <v>Fire</v>
      </c>
      <c r="C158" t="str">
        <f>IFERROR(INDEX('[1]Pokemon Stats'!$E$2:$E$781,MATCH($A158,'[1]Pokemon Stats'!$B$2:$B$781,0),0),"")</f>
        <v>Flying</v>
      </c>
      <c r="D158">
        <f>ROUND(('Base Stats'!D158+15)*MIN(SQRT(10*2500/(('Base Stats'!$D158+15)*SQRT('Base Stats'!$E158+15)*SQRT('Base Stats'!$F158+15))),'CP Multiplier'!$B$102),1)</f>
        <v>175</v>
      </c>
      <c r="E158">
        <f>ROUND(('Base Stats'!E158+15)*MIN(SQRT(10*2500/(('Base Stats'!$D158+15)*SQRT('Base Stats'!$E158+15)*SQRT('Base Stats'!$F158+15))),'CP Multiplier'!$B$102),1)</f>
        <v>138.19999999999999</v>
      </c>
      <c r="F158">
        <f>ROUND(('Base Stats'!F158+15)*MIN(SQRT(10*2500/(('Base Stats'!$D158+15)*SQRT('Base Stats'!$E158+15)*SQRT('Base Stats'!$F158+15))),'CP Multiplier'!$B$102),1)</f>
        <v>147.80000000000001</v>
      </c>
      <c r="G158">
        <f>_xlfn.FLOOR.MATH(('Base Stats'!$D158+15)*SQRT('Base Stats'!$E158+15)*SQRT('Base Stats'!$F158+15)*((MIN(SQRT(10*2500/(('Base Stats'!$D158+15)*SQRT('Base Stats'!$E158+15)*SQRT('Base Stats'!$F158+15))),'CP Multiplier'!$B$102))^2)/10)</f>
        <v>2500</v>
      </c>
    </row>
    <row r="159" spans="1:7" x14ac:dyDescent="0.25">
      <c r="A159" t="s">
        <v>155</v>
      </c>
      <c r="B159" t="str">
        <f>IFERROR(INDEX('[1]Pokemon Stats'!$D$2:$D$781,MATCH($A159,'[1]Pokemon Stats'!$B$2:$B$781,0),0),"")</f>
        <v>Water</v>
      </c>
      <c r="C159" t="str">
        <f>IFERROR(INDEX('[1]Pokemon Stats'!$E$2:$E$781,MATCH($A159,'[1]Pokemon Stats'!$B$2:$B$781,0),0),"")</f>
        <v>Flying</v>
      </c>
      <c r="D159">
        <f>ROUND(('Base Stats'!D159+15)*MIN(SQRT(10*2500/(('Base Stats'!$D159+15)*SQRT('Base Stats'!$E159+15)*SQRT('Base Stats'!$F159+15))),'CP Multiplier'!$B$102),1)</f>
        <v>111.6</v>
      </c>
      <c r="E159">
        <f>ROUND(('Base Stats'!E159+15)*MIN(SQRT(10*2500/(('Base Stats'!$D159+15)*SQRT('Base Stats'!$E159+15)*SQRT('Base Stats'!$F159+15))),'CP Multiplier'!$B$102),1)</f>
        <v>104.8</v>
      </c>
      <c r="F159">
        <f>ROUND(('Base Stats'!F159+15)*MIN(SQRT(10*2500/(('Base Stats'!$D159+15)*SQRT('Base Stats'!$E159+15)*SQRT('Base Stats'!$F159+15))),'CP Multiplier'!$B$102),1)</f>
        <v>128.5</v>
      </c>
      <c r="G159">
        <f>_xlfn.FLOOR.MATH(('Base Stats'!$D159+15)*SQRT('Base Stats'!$E159+15)*SQRT('Base Stats'!$F159+15)*((MIN(SQRT(10*2500/(('Base Stats'!$D159+15)*SQRT('Base Stats'!$E159+15)*SQRT('Base Stats'!$F159+15))),'CP Multiplier'!$B$102))^2)/10)</f>
        <v>1294</v>
      </c>
    </row>
    <row r="160" spans="1:7" x14ac:dyDescent="0.25">
      <c r="A160" t="s">
        <v>156</v>
      </c>
      <c r="B160" t="str">
        <f>IFERROR(INDEX('[1]Pokemon Stats'!$D$2:$D$781,MATCH($A160,'[1]Pokemon Stats'!$B$2:$B$781,0),0),"")</f>
        <v>Water</v>
      </c>
      <c r="C160" t="str">
        <f>IFERROR(INDEX('[1]Pokemon Stats'!$E$2:$E$781,MATCH($A160,'[1]Pokemon Stats'!$B$2:$B$781,0),0),"")</f>
        <v>Flying</v>
      </c>
      <c r="D160">
        <f>ROUND(('Base Stats'!D160+15)*MIN(SQRT(10*2500/(('Base Stats'!$D160+15)*SQRT('Base Stats'!$E160+15)*SQRT('Base Stats'!$F160+15))),'CP Multiplier'!$B$102),1)</f>
        <v>139.5</v>
      </c>
      <c r="E160">
        <f>ROUND(('Base Stats'!E160+15)*MIN(SQRT(10*2500/(('Base Stats'!$D160+15)*SQRT('Base Stats'!$E160+15)*SQRT('Base Stats'!$F160+15))),'CP Multiplier'!$B$102),1)</f>
        <v>132.69999999999999</v>
      </c>
      <c r="F160">
        <f>ROUND(('Base Stats'!F160+15)*MIN(SQRT(10*2500/(('Base Stats'!$D160+15)*SQRT('Base Stats'!$E160+15)*SQRT('Base Stats'!$F160+15))),'CP Multiplier'!$B$102),1)</f>
        <v>150.5</v>
      </c>
      <c r="G160">
        <f>_xlfn.FLOOR.MATH(('Base Stats'!$D160+15)*SQRT('Base Stats'!$E160+15)*SQRT('Base Stats'!$F160+15)*((MIN(SQRT(10*2500/(('Base Stats'!$D160+15)*SQRT('Base Stats'!$E160+15)*SQRT('Base Stats'!$F160+15))),'CP Multiplier'!$B$102))^2)/10)</f>
        <v>1970</v>
      </c>
    </row>
    <row r="161" spans="1:7" x14ac:dyDescent="0.25">
      <c r="A161" t="s">
        <v>157</v>
      </c>
      <c r="B161" t="str">
        <f>IFERROR(INDEX('[1]Pokemon Stats'!$D$2:$D$781,MATCH($A161,'[1]Pokemon Stats'!$B$2:$B$781,0),0),"")</f>
        <v>Water</v>
      </c>
      <c r="C161" t="str">
        <f>IFERROR(INDEX('[1]Pokemon Stats'!$E$2:$E$781,MATCH($A161,'[1]Pokemon Stats'!$B$2:$B$781,0),0),"")</f>
        <v>Flying</v>
      </c>
      <c r="D161">
        <f>ROUND(('Base Stats'!D161+15)*MIN(SQRT(10*2500/(('Base Stats'!$D161+15)*SQRT('Base Stats'!$E161+15)*SQRT('Base Stats'!$F161+15))),'CP Multiplier'!$B$102),1)</f>
        <v>162.6</v>
      </c>
      <c r="E161">
        <f>ROUND(('Base Stats'!E161+15)*MIN(SQRT(10*2500/(('Base Stats'!$D161+15)*SQRT('Base Stats'!$E161+15)*SQRT('Base Stats'!$F161+15))),'CP Multiplier'!$B$102),1)</f>
        <v>150.1</v>
      </c>
      <c r="F161">
        <f>ROUND(('Base Stats'!F161+15)*MIN(SQRT(10*2500/(('Base Stats'!$D161+15)*SQRT('Base Stats'!$E161+15)*SQRT('Base Stats'!$F161+15))),'CP Multiplier'!$B$102),1)</f>
        <v>157.5</v>
      </c>
      <c r="G161">
        <f>_xlfn.FLOOR.MATH(('Base Stats'!$D161+15)*SQRT('Base Stats'!$E161+15)*SQRT('Base Stats'!$F161+15)*((MIN(SQRT(10*2500/(('Base Stats'!$D161+15)*SQRT('Base Stats'!$E161+15)*SQRT('Base Stats'!$F161+15))),'CP Multiplier'!$B$102))^2)/10)</f>
        <v>2500</v>
      </c>
    </row>
    <row r="162" spans="1:7" x14ac:dyDescent="0.25">
      <c r="A162" t="s">
        <v>158</v>
      </c>
      <c r="B162" t="str">
        <f>IFERROR(INDEX('[1]Pokemon Stats'!$D$2:$D$781,MATCH($A162,'[1]Pokemon Stats'!$B$2:$B$781,0),0),"")</f>
        <v>Normal</v>
      </c>
      <c r="C162" t="str">
        <f>IFERROR(INDEX('[1]Pokemon Stats'!$E$2:$E$781,MATCH($A162,'[1]Pokemon Stats'!$B$2:$B$781,0),0),"")</f>
        <v>Flying</v>
      </c>
      <c r="D162">
        <f>ROUND(('Base Stats'!D162+15)*MIN(SQRT(10*2500/(('Base Stats'!$D162+15)*SQRT('Base Stats'!$E162+15)*SQRT('Base Stats'!$F162+15))),'CP Multiplier'!$B$102),1)</f>
        <v>79.5</v>
      </c>
      <c r="E162">
        <f>ROUND(('Base Stats'!E162+15)*MIN(SQRT(10*2500/(('Base Stats'!$D162+15)*SQRT('Base Stats'!$E162+15)*SQRT('Base Stats'!$F162+15))),'CP Multiplier'!$B$102),1)</f>
        <v>74.400000000000006</v>
      </c>
      <c r="F162">
        <f>ROUND(('Base Stats'!F162+15)*MIN(SQRT(10*2500/(('Base Stats'!$D162+15)*SQRT('Base Stats'!$E162+15)*SQRT('Base Stats'!$F162+15))),'CP Multiplier'!$B$102),1)</f>
        <v>106.5</v>
      </c>
      <c r="G162">
        <f>_xlfn.FLOOR.MATH(('Base Stats'!$D162+15)*SQRT('Base Stats'!$E162+15)*SQRT('Base Stats'!$F162+15)*((MIN(SQRT(10*2500/(('Base Stats'!$D162+15)*SQRT('Base Stats'!$E162+15)*SQRT('Base Stats'!$F162+15))),'CP Multiplier'!$B$102))^2)/10)</f>
        <v>707</v>
      </c>
    </row>
    <row r="163" spans="1:7" x14ac:dyDescent="0.25">
      <c r="A163" t="s">
        <v>159</v>
      </c>
      <c r="B163" t="str">
        <f>IFERROR(INDEX('[1]Pokemon Stats'!$D$2:$D$781,MATCH($A163,'[1]Pokemon Stats'!$B$2:$B$781,0),0),"")</f>
        <v>Normal</v>
      </c>
      <c r="C163" t="str">
        <f>IFERROR(INDEX('[1]Pokemon Stats'!$E$2:$E$781,MATCH($A163,'[1]Pokemon Stats'!$B$2:$B$781,0),0),"")</f>
        <v>Flying</v>
      </c>
      <c r="D163">
        <f>ROUND(('Base Stats'!D163+15)*MIN(SQRT(10*2500/(('Base Stats'!$D163+15)*SQRT('Base Stats'!$E163+15)*SQRT('Base Stats'!$F163+15))),'CP Multiplier'!$B$102),1)</f>
        <v>137.80000000000001</v>
      </c>
      <c r="E163">
        <f>ROUND(('Base Stats'!E163+15)*MIN(SQRT(10*2500/(('Base Stats'!$D163+15)*SQRT('Base Stats'!$E163+15)*SQRT('Base Stats'!$F163+15))),'CP Multiplier'!$B$102),1)</f>
        <v>118.3</v>
      </c>
      <c r="F163">
        <f>ROUND(('Base Stats'!F163+15)*MIN(SQRT(10*2500/(('Base Stats'!$D163+15)*SQRT('Base Stats'!$E163+15)*SQRT('Base Stats'!$F163+15))),'CP Multiplier'!$B$102),1)</f>
        <v>180</v>
      </c>
      <c r="G163">
        <f>_xlfn.FLOOR.MATH(('Base Stats'!$D163+15)*SQRT('Base Stats'!$E163+15)*SQRT('Base Stats'!$F163+15)*((MIN(SQRT(10*2500/(('Base Stats'!$D163+15)*SQRT('Base Stats'!$E163+15)*SQRT('Base Stats'!$F163+15))),'CP Multiplier'!$B$102))^2)/10)</f>
        <v>2011</v>
      </c>
    </row>
    <row r="164" spans="1:7" x14ac:dyDescent="0.25">
      <c r="A164" t="s">
        <v>160</v>
      </c>
      <c r="B164" t="str">
        <f>IFERROR(INDEX('[1]Pokemon Stats'!$D$2:$D$781,MATCH($A164,'[1]Pokemon Stats'!$B$2:$B$781,0),0),"")</f>
        <v>Normal</v>
      </c>
      <c r="C164" t="str">
        <f>IFERROR(INDEX('[1]Pokemon Stats'!$E$2:$E$781,MATCH($A164,'[1]Pokemon Stats'!$B$2:$B$781,0),0),"")</f>
        <v>Flying</v>
      </c>
      <c r="D164">
        <f>ROUND(('Base Stats'!D164+15)*MIN(SQRT(10*2500/(('Base Stats'!$D164+15)*SQRT('Base Stats'!$E164+15)*SQRT('Base Stats'!$F164+15))),'CP Multiplier'!$B$102),1)</f>
        <v>69.3</v>
      </c>
      <c r="E164">
        <f>ROUND(('Base Stats'!E164+15)*MIN(SQRT(10*2500/(('Base Stats'!$D164+15)*SQRT('Base Stats'!$E164+15)*SQRT('Base Stats'!$F164+15))),'CP Multiplier'!$B$102),1)</f>
        <v>87.1</v>
      </c>
      <c r="F164">
        <f>ROUND(('Base Stats'!F164+15)*MIN(SQRT(10*2500/(('Base Stats'!$D164+15)*SQRT('Base Stats'!$E164+15)*SQRT('Base Stats'!$F164+15))),'CP Multiplier'!$B$102),1)</f>
        <v>143.69999999999999</v>
      </c>
      <c r="G164">
        <f>_xlfn.FLOOR.MATH(('Base Stats'!$D164+15)*SQRT('Base Stats'!$E164+15)*SQRT('Base Stats'!$F164+15)*((MIN(SQRT(10*2500/(('Base Stats'!$D164+15)*SQRT('Base Stats'!$E164+15)*SQRT('Base Stats'!$F164+15))),'CP Multiplier'!$B$102))^2)/10)</f>
        <v>775</v>
      </c>
    </row>
    <row r="165" spans="1:7" x14ac:dyDescent="0.25">
      <c r="A165" t="s">
        <v>161</v>
      </c>
      <c r="B165" t="str">
        <f>IFERROR(INDEX('[1]Pokemon Stats'!$D$2:$D$781,MATCH($A165,'[1]Pokemon Stats'!$B$2:$B$781,0),0),"")</f>
        <v>Normal</v>
      </c>
      <c r="C165" t="str">
        <f>IFERROR(INDEX('[1]Pokemon Stats'!$E$2:$E$781,MATCH($A165,'[1]Pokemon Stats'!$B$2:$B$781,0),0),"")</f>
        <v>Flying</v>
      </c>
      <c r="D165">
        <f>ROUND(('Base Stats'!D165+15)*MIN(SQRT(10*2500/(('Base Stats'!$D165+15)*SQRT('Base Stats'!$E165+15)*SQRT('Base Stats'!$F165+15))),'CP Multiplier'!$B$102),1)</f>
        <v>135.19999999999999</v>
      </c>
      <c r="E165">
        <f>ROUND(('Base Stats'!E165+15)*MIN(SQRT(10*2500/(('Base Stats'!$D165+15)*SQRT('Base Stats'!$E165+15)*SQRT('Base Stats'!$F165+15))),'CP Multiplier'!$B$102),1)</f>
        <v>144.5</v>
      </c>
      <c r="F165">
        <f>ROUND(('Base Stats'!F165+15)*MIN(SQRT(10*2500/(('Base Stats'!$D165+15)*SQRT('Base Stats'!$E165+15)*SQRT('Base Stats'!$F165+15))),'CP Multiplier'!$B$102),1)</f>
        <v>202.9</v>
      </c>
      <c r="G165">
        <f>_xlfn.FLOOR.MATH(('Base Stats'!$D165+15)*SQRT('Base Stats'!$E165+15)*SQRT('Base Stats'!$F165+15)*((MIN(SQRT(10*2500/(('Base Stats'!$D165+15)*SQRT('Base Stats'!$E165+15)*SQRT('Base Stats'!$F165+15))),'CP Multiplier'!$B$102))^2)/10)</f>
        <v>2316</v>
      </c>
    </row>
    <row r="166" spans="1:7" x14ac:dyDescent="0.25">
      <c r="A166" t="s">
        <v>162</v>
      </c>
      <c r="B166" t="str">
        <f>IFERROR(INDEX('[1]Pokemon Stats'!$D$2:$D$781,MATCH($A166,'[1]Pokemon Stats'!$B$2:$B$781,0),0),"")</f>
        <v>Bug</v>
      </c>
      <c r="C166" t="str">
        <f>IFERROR(INDEX('[1]Pokemon Stats'!$E$2:$E$781,MATCH($A166,'[1]Pokemon Stats'!$B$2:$B$781,0),0),"")</f>
        <v>Flying</v>
      </c>
      <c r="D166">
        <f>ROUND(('Base Stats'!D166+15)*MIN(SQRT(10*2500/(('Base Stats'!$D166+15)*SQRT('Base Stats'!$E166+15)*SQRT('Base Stats'!$F166+15))),'CP Multiplier'!$B$102),1)</f>
        <v>73.5</v>
      </c>
      <c r="E166">
        <f>ROUND(('Base Stats'!E166+15)*MIN(SQRT(10*2500/(('Base Stats'!$D166+15)*SQRT('Base Stats'!$E166+15)*SQRT('Base Stats'!$F166+15))),'CP Multiplier'!$B$102),1)</f>
        <v>112.4</v>
      </c>
      <c r="F166">
        <f>ROUND(('Base Stats'!F166+15)*MIN(SQRT(10*2500/(('Base Stats'!$D166+15)*SQRT('Base Stats'!$E166+15)*SQRT('Base Stats'!$F166+15))),'CP Multiplier'!$B$102),1)</f>
        <v>114.1</v>
      </c>
      <c r="G166">
        <f>_xlfn.FLOOR.MATH(('Base Stats'!$D166+15)*SQRT('Base Stats'!$E166+15)*SQRT('Base Stats'!$F166+15)*((MIN(SQRT(10*2500/(('Base Stats'!$D166+15)*SQRT('Base Stats'!$E166+15)*SQRT('Base Stats'!$F166+15))),'CP Multiplier'!$B$102))^2)/10)</f>
        <v>832</v>
      </c>
    </row>
    <row r="167" spans="1:7" x14ac:dyDescent="0.25">
      <c r="A167" t="s">
        <v>163</v>
      </c>
      <c r="B167" t="str">
        <f>IFERROR(INDEX('[1]Pokemon Stats'!$D$2:$D$781,MATCH($A167,'[1]Pokemon Stats'!$B$2:$B$781,0),0),"")</f>
        <v>Bug</v>
      </c>
      <c r="C167" t="str">
        <f>IFERROR(INDEX('[1]Pokemon Stats'!$E$2:$E$781,MATCH($A167,'[1]Pokemon Stats'!$B$2:$B$781,0),0),"")</f>
        <v>Flying</v>
      </c>
      <c r="D167">
        <f>ROUND(('Base Stats'!D167+15)*MIN(SQRT(10*2500/(('Base Stats'!$D167+15)*SQRT('Base Stats'!$E167+15)*SQRT('Base Stats'!$F167+15))),'CP Multiplier'!$B$102),1)</f>
        <v>103.1</v>
      </c>
      <c r="E167">
        <f>ROUND(('Base Stats'!E167+15)*MIN(SQRT(10*2500/(('Base Stats'!$D167+15)*SQRT('Base Stats'!$E167+15)*SQRT('Base Stats'!$F167+15))),'CP Multiplier'!$B$102),1)</f>
        <v>164</v>
      </c>
      <c r="F167">
        <f>ROUND(('Base Stats'!F167+15)*MIN(SQRT(10*2500/(('Base Stats'!$D167+15)*SQRT('Base Stats'!$E167+15)*SQRT('Base Stats'!$F167+15))),'CP Multiplier'!$B$102),1)</f>
        <v>136.1</v>
      </c>
      <c r="G167">
        <f>_xlfn.FLOOR.MATH(('Base Stats'!$D167+15)*SQRT('Base Stats'!$E167+15)*SQRT('Base Stats'!$F167+15)*((MIN(SQRT(10*2500/(('Base Stats'!$D167+15)*SQRT('Base Stats'!$E167+15)*SQRT('Base Stats'!$F167+15))),'CP Multiplier'!$B$102))^2)/10)</f>
        <v>1540</v>
      </c>
    </row>
    <row r="168" spans="1:7" x14ac:dyDescent="0.25">
      <c r="A168" t="s">
        <v>164</v>
      </c>
      <c r="B168" t="str">
        <f>IFERROR(INDEX('[1]Pokemon Stats'!$D$2:$D$781,MATCH($A168,'[1]Pokemon Stats'!$B$2:$B$781,0),0),"")</f>
        <v>Bug</v>
      </c>
      <c r="C168" t="str">
        <f>IFERROR(INDEX('[1]Pokemon Stats'!$E$2:$E$781,MATCH($A168,'[1]Pokemon Stats'!$B$2:$B$781,0),0),"")</f>
        <v>Poison</v>
      </c>
      <c r="D168">
        <f>ROUND(('Base Stats'!D168+15)*MIN(SQRT(10*2500/(('Base Stats'!$D168+15)*SQRT('Base Stats'!$E168+15)*SQRT('Base Stats'!$F168+15))),'CP Multiplier'!$B$102),1)</f>
        <v>101.4</v>
      </c>
      <c r="E168">
        <f>ROUND(('Base Stats'!E168+15)*MIN(SQRT(10*2500/(('Base Stats'!$D168+15)*SQRT('Base Stats'!$E168+15)*SQRT('Base Stats'!$F168+15))),'CP Multiplier'!$B$102),1)</f>
        <v>74.400000000000006</v>
      </c>
      <c r="F168">
        <f>ROUND(('Base Stats'!F168+15)*MIN(SQRT(10*2500/(('Base Stats'!$D168+15)*SQRT('Base Stats'!$E168+15)*SQRT('Base Stats'!$F168+15))),'CP Multiplier'!$B$102),1)</f>
        <v>114.1</v>
      </c>
      <c r="G168">
        <f>_xlfn.FLOOR.MATH(('Base Stats'!$D168+15)*SQRT('Base Stats'!$E168+15)*SQRT('Base Stats'!$F168+15)*((MIN(SQRT(10*2500/(('Base Stats'!$D168+15)*SQRT('Base Stats'!$E168+15)*SQRT('Base Stats'!$F168+15))),'CP Multiplier'!$B$102))^2)/10)</f>
        <v>934</v>
      </c>
    </row>
    <row r="169" spans="1:7" x14ac:dyDescent="0.25">
      <c r="A169" t="s">
        <v>165</v>
      </c>
      <c r="B169" t="str">
        <f>IFERROR(INDEX('[1]Pokemon Stats'!$D$2:$D$781,MATCH($A169,'[1]Pokemon Stats'!$B$2:$B$781,0),0),"")</f>
        <v>Bug</v>
      </c>
      <c r="C169" t="str">
        <f>IFERROR(INDEX('[1]Pokemon Stats'!$E$2:$E$781,MATCH($A169,'[1]Pokemon Stats'!$B$2:$B$781,0),0),"")</f>
        <v>Poison</v>
      </c>
      <c r="D169">
        <f>ROUND(('Base Stats'!D169+15)*MIN(SQRT(10*2500/(('Base Stats'!$D169+15)*SQRT('Base Stats'!$E169+15)*SQRT('Base Stats'!$F169+15))),'CP Multiplier'!$B$102),1)</f>
        <v>148.80000000000001</v>
      </c>
      <c r="E169">
        <f>ROUND(('Base Stats'!E169+15)*MIN(SQRT(10*2500/(('Base Stats'!$D169+15)*SQRT('Base Stats'!$E169+15)*SQRT('Base Stats'!$F169+15))),'CP Multiplier'!$B$102),1)</f>
        <v>117.5</v>
      </c>
      <c r="F169">
        <f>ROUND(('Base Stats'!F169+15)*MIN(SQRT(10*2500/(('Base Stats'!$D169+15)*SQRT('Base Stats'!$E169+15)*SQRT('Base Stats'!$F169+15))),'CP Multiplier'!$B$102),1)</f>
        <v>158.1</v>
      </c>
      <c r="G169">
        <f>_xlfn.FLOOR.MATH(('Base Stats'!$D169+15)*SQRT('Base Stats'!$E169+15)*SQRT('Base Stats'!$F169+15)*((MIN(SQRT(10*2500/(('Base Stats'!$D169+15)*SQRT('Base Stats'!$E169+15)*SQRT('Base Stats'!$F169+15))),'CP Multiplier'!$B$102))^2)/10)</f>
        <v>2027</v>
      </c>
    </row>
    <row r="170" spans="1:7" x14ac:dyDescent="0.25">
      <c r="A170" t="s">
        <v>166</v>
      </c>
      <c r="B170" t="str">
        <f>IFERROR(INDEX('[1]Pokemon Stats'!$D$2:$D$781,MATCH($A170,'[1]Pokemon Stats'!$B$2:$B$781,0),0),"")</f>
        <v>Poison</v>
      </c>
      <c r="C170" t="str">
        <f>IFERROR(INDEX('[1]Pokemon Stats'!$E$2:$E$781,MATCH($A170,'[1]Pokemon Stats'!$B$2:$B$781,0),0),"")</f>
        <v>Flying</v>
      </c>
      <c r="D170">
        <f>ROUND(('Base Stats'!D170+15)*MIN(SQRT(10*2500/(('Base Stats'!$D170+15)*SQRT('Base Stats'!$E170+15)*SQRT('Base Stats'!$F170+15))),'CP Multiplier'!$B$102),1)</f>
        <v>160.5</v>
      </c>
      <c r="E170">
        <f>ROUND(('Base Stats'!E170+15)*MIN(SQRT(10*2500/(('Base Stats'!$D170+15)*SQRT('Base Stats'!$E170+15)*SQRT('Base Stats'!$F170+15))),'CP Multiplier'!$B$102),1)</f>
        <v>148.19999999999999</v>
      </c>
      <c r="F170">
        <f>ROUND(('Base Stats'!F170+15)*MIN(SQRT(10*2500/(('Base Stats'!$D170+15)*SQRT('Base Stats'!$E170+15)*SQRT('Base Stats'!$F170+15))),'CP Multiplier'!$B$102),1)</f>
        <v>163.6</v>
      </c>
      <c r="G170">
        <f>_xlfn.FLOOR.MATH(('Base Stats'!$D170+15)*SQRT('Base Stats'!$E170+15)*SQRT('Base Stats'!$F170+15)*((MIN(SQRT(10*2500/(('Base Stats'!$D170+15)*SQRT('Base Stats'!$E170+15)*SQRT('Base Stats'!$F170+15))),'CP Multiplier'!$B$102))^2)/10)</f>
        <v>2500</v>
      </c>
    </row>
    <row r="171" spans="1:7" x14ac:dyDescent="0.25">
      <c r="A171" t="s">
        <v>167</v>
      </c>
      <c r="B171" t="str">
        <f>IFERROR(INDEX('[1]Pokemon Stats'!$D$2:$D$781,MATCH($A171,'[1]Pokemon Stats'!$B$2:$B$781,0),0),"")</f>
        <v>Water</v>
      </c>
      <c r="C171" t="str">
        <f>IFERROR(INDEX('[1]Pokemon Stats'!$E$2:$E$781,MATCH($A171,'[1]Pokemon Stats'!$B$2:$B$781,0),0),"")</f>
        <v>Electric</v>
      </c>
      <c r="D171">
        <f>ROUND(('Base Stats'!D171+15)*MIN(SQRT(10*2500/(('Base Stats'!$D171+15)*SQRT('Base Stats'!$E171+15)*SQRT('Base Stats'!$F171+15))),'CP Multiplier'!$B$102),1)</f>
        <v>102.3</v>
      </c>
      <c r="E171">
        <f>ROUND(('Base Stats'!E171+15)*MIN(SQRT(10*2500/(('Base Stats'!$D171+15)*SQRT('Base Stats'!$E171+15)*SQRT('Base Stats'!$F171+15))),'CP Multiplier'!$B$102),1)</f>
        <v>94.7</v>
      </c>
      <c r="F171">
        <f>ROUND(('Base Stats'!F171+15)*MIN(SQRT(10*2500/(('Base Stats'!$D171+15)*SQRT('Base Stats'!$E171+15)*SQRT('Base Stats'!$F171+15))),'CP Multiplier'!$B$102),1)</f>
        <v>165.7</v>
      </c>
      <c r="G171">
        <f>_xlfn.FLOOR.MATH(('Base Stats'!$D171+15)*SQRT('Base Stats'!$E171+15)*SQRT('Base Stats'!$F171+15)*((MIN(SQRT(10*2500/(('Base Stats'!$D171+15)*SQRT('Base Stats'!$E171+15)*SQRT('Base Stats'!$F171+15))),'CP Multiplier'!$B$102))^2)/10)</f>
        <v>1280</v>
      </c>
    </row>
    <row r="172" spans="1:7" x14ac:dyDescent="0.25">
      <c r="A172" t="s">
        <v>168</v>
      </c>
      <c r="B172" t="str">
        <f>IFERROR(INDEX('[1]Pokemon Stats'!$D$2:$D$781,MATCH($A172,'[1]Pokemon Stats'!$B$2:$B$781,0),0),"")</f>
        <v>Water</v>
      </c>
      <c r="C172" t="str">
        <f>IFERROR(INDEX('[1]Pokemon Stats'!$E$2:$E$781,MATCH($A172,'[1]Pokemon Stats'!$B$2:$B$781,0),0),"")</f>
        <v>Electric</v>
      </c>
      <c r="D172">
        <f>ROUND(('Base Stats'!D172+15)*MIN(SQRT(10*2500/(('Base Stats'!$D172+15)*SQRT('Base Stats'!$E172+15)*SQRT('Base Stats'!$F172+15))),'CP Multiplier'!$B$102),1)</f>
        <v>136.1</v>
      </c>
      <c r="E172">
        <f>ROUND(('Base Stats'!E172+15)*MIN(SQRT(10*2500/(('Base Stats'!$D172+15)*SQRT('Base Stats'!$E172+15)*SQRT('Base Stats'!$F172+15))),'CP Multiplier'!$B$102),1)</f>
        <v>128.5</v>
      </c>
      <c r="F172">
        <f>ROUND(('Base Stats'!F172+15)*MIN(SQRT(10*2500/(('Base Stats'!$D172+15)*SQRT('Base Stats'!$E172+15)*SQRT('Base Stats'!$F172+15))),'CP Multiplier'!$B$102),1)</f>
        <v>239.2</v>
      </c>
      <c r="G172">
        <f>_xlfn.FLOOR.MATH(('Base Stats'!$D172+15)*SQRT('Base Stats'!$E172+15)*SQRT('Base Stats'!$F172+15)*((MIN(SQRT(10*2500/(('Base Stats'!$D172+15)*SQRT('Base Stats'!$E172+15)*SQRT('Base Stats'!$F172+15))),'CP Multiplier'!$B$102))^2)/10)</f>
        <v>2385</v>
      </c>
    </row>
    <row r="173" spans="1:7" x14ac:dyDescent="0.25">
      <c r="A173" t="s">
        <v>169</v>
      </c>
      <c r="B173" t="str">
        <f>IFERROR(INDEX('[1]Pokemon Stats'!$D$2:$D$781,MATCH($A173,'[1]Pokemon Stats'!$B$2:$B$781,0),0),"")</f>
        <v>Electric</v>
      </c>
      <c r="C173" t="str">
        <f>IFERROR(INDEX('[1]Pokemon Stats'!$E$2:$E$781,MATCH($A173,'[1]Pokemon Stats'!$B$2:$B$781,0),0),"")</f>
        <v>Electric</v>
      </c>
      <c r="D173">
        <f>ROUND(('Base Stats'!D173+15)*MIN(SQRT(10*2500/(('Base Stats'!$D173+15)*SQRT('Base Stats'!$E173+15)*SQRT('Base Stats'!$F173+15))),'CP Multiplier'!$B$102),1)</f>
        <v>77.8</v>
      </c>
      <c r="E173">
        <f>ROUND(('Base Stats'!E173+15)*MIN(SQRT(10*2500/(('Base Stats'!$D173+15)*SQRT('Base Stats'!$E173+15)*SQRT('Base Stats'!$F173+15))),'CP Multiplier'!$B$102),1)</f>
        <v>57.5</v>
      </c>
      <c r="F173">
        <f>ROUND(('Base Stats'!F173+15)*MIN(SQRT(10*2500/(('Base Stats'!$D173+15)*SQRT('Base Stats'!$E173+15)*SQRT('Base Stats'!$F173+15))),'CP Multiplier'!$B$102),1)</f>
        <v>84.5</v>
      </c>
      <c r="G173">
        <f>_xlfn.FLOOR.MATH(('Base Stats'!$D173+15)*SQRT('Base Stats'!$E173+15)*SQRT('Base Stats'!$F173+15)*((MIN(SQRT(10*2500/(('Base Stats'!$D173+15)*SQRT('Base Stats'!$E173+15)*SQRT('Base Stats'!$F173+15))),'CP Multiplier'!$B$102))^2)/10)</f>
        <v>542</v>
      </c>
    </row>
    <row r="174" spans="1:7" x14ac:dyDescent="0.25">
      <c r="A174" t="s">
        <v>170</v>
      </c>
      <c r="B174" t="str">
        <f>IFERROR(INDEX('[1]Pokemon Stats'!$D$2:$D$781,MATCH($A174,'[1]Pokemon Stats'!$B$2:$B$781,0),0),"")</f>
        <v>Fairy</v>
      </c>
      <c r="C174" t="str">
        <f>IFERROR(INDEX('[1]Pokemon Stats'!$E$2:$E$781,MATCH($A174,'[1]Pokemon Stats'!$B$2:$B$781,0),0),"")</f>
        <v>Electric</v>
      </c>
      <c r="D174">
        <f>ROUND(('Base Stats'!D174+15)*MIN(SQRT(10*2500/(('Base Stats'!$D174+15)*SQRT('Base Stats'!$E174+15)*SQRT('Base Stats'!$F174+15))),'CP Multiplier'!$B$102),1)</f>
        <v>76.099999999999994</v>
      </c>
      <c r="E174">
        <f>ROUND(('Base Stats'!E174+15)*MIN(SQRT(10*2500/(('Base Stats'!$D174+15)*SQRT('Base Stats'!$E174+15)*SQRT('Base Stats'!$F174+15))),'CP Multiplier'!$B$102),1)</f>
        <v>79.5</v>
      </c>
      <c r="F174">
        <f>ROUND(('Base Stats'!F174+15)*MIN(SQRT(10*2500/(('Base Stats'!$D174+15)*SQRT('Base Stats'!$E174+15)*SQRT('Base Stats'!$F174+15))),'CP Multiplier'!$B$102),1)</f>
        <v>128.5</v>
      </c>
      <c r="G174">
        <f>_xlfn.FLOOR.MATH(('Base Stats'!$D174+15)*SQRT('Base Stats'!$E174+15)*SQRT('Base Stats'!$F174+15)*((MIN(SQRT(10*2500/(('Base Stats'!$D174+15)*SQRT('Base Stats'!$E174+15)*SQRT('Base Stats'!$F174+15))),'CP Multiplier'!$B$102))^2)/10)</f>
        <v>768</v>
      </c>
    </row>
    <row r="175" spans="1:7" x14ac:dyDescent="0.25">
      <c r="A175" t="s">
        <v>171</v>
      </c>
      <c r="B175" t="str">
        <f>IFERROR(INDEX('[1]Pokemon Stats'!$D$2:$D$781,MATCH($A175,'[1]Pokemon Stats'!$B$2:$B$781,0),0),"")</f>
        <v>Normal</v>
      </c>
      <c r="C175" t="str">
        <f>IFERROR(INDEX('[1]Pokemon Stats'!$E$2:$E$781,MATCH($A175,'[1]Pokemon Stats'!$B$2:$B$781,0),0),"")</f>
        <v>Fairy</v>
      </c>
      <c r="D175">
        <f>ROUND(('Base Stats'!D175+15)*MIN(SQRT(10*2500/(('Base Stats'!$D175+15)*SQRT('Base Stats'!$E175+15)*SQRT('Base Stats'!$F175+15))),'CP Multiplier'!$B$102),1)</f>
        <v>71</v>
      </c>
      <c r="E175">
        <f>ROUND(('Base Stats'!E175+15)*MIN(SQRT(10*2500/(('Base Stats'!$D175+15)*SQRT('Base Stats'!$E175+15)*SQRT('Base Stats'!$F175+15))),'CP Multiplier'!$B$102),1)</f>
        <v>39.700000000000003</v>
      </c>
      <c r="F175">
        <f>ROUND(('Base Stats'!F175+15)*MIN(SQRT(10*2500/(('Base Stats'!$D175+15)*SQRT('Base Stats'!$E175+15)*SQRT('Base Stats'!$F175+15))),'CP Multiplier'!$B$102),1)</f>
        <v>187.7</v>
      </c>
      <c r="G175">
        <f>_xlfn.FLOOR.MATH(('Base Stats'!$D175+15)*SQRT('Base Stats'!$E175+15)*SQRT('Base Stats'!$F175+15)*((MIN(SQRT(10*2500/(('Base Stats'!$D175+15)*SQRT('Base Stats'!$E175+15)*SQRT('Base Stats'!$F175+15))),'CP Multiplier'!$B$102))^2)/10)</f>
        <v>613</v>
      </c>
    </row>
    <row r="176" spans="1:7" x14ac:dyDescent="0.25">
      <c r="A176" t="s">
        <v>172</v>
      </c>
      <c r="B176" t="str">
        <f>IFERROR(INDEX('[1]Pokemon Stats'!$D$2:$D$781,MATCH($A176,'[1]Pokemon Stats'!$B$2:$B$781,0),0),"")</f>
        <v>Fairy</v>
      </c>
      <c r="C176" t="str">
        <f>IFERROR(INDEX('[1]Pokemon Stats'!$E$2:$E$781,MATCH($A176,'[1]Pokemon Stats'!$B$2:$B$781,0),0),"")</f>
        <v>Fairy</v>
      </c>
      <c r="D176">
        <f>ROUND(('Base Stats'!D176+15)*MIN(SQRT(10*2500/(('Base Stats'!$D176+15)*SQRT('Base Stats'!$E176+15)*SQRT('Base Stats'!$F176+15))),'CP Multiplier'!$B$102),1)</f>
        <v>69.3</v>
      </c>
      <c r="E176">
        <f>ROUND(('Base Stats'!E176+15)*MIN(SQRT(10*2500/(('Base Stats'!$D176+15)*SQRT('Base Stats'!$E176+15)*SQRT('Base Stats'!$F176+15))),'CP Multiplier'!$B$102),1)</f>
        <v>110.7</v>
      </c>
      <c r="F176">
        <f>ROUND(('Base Stats'!F176+15)*MIN(SQRT(10*2500/(('Base Stats'!$D176+15)*SQRT('Base Stats'!$E176+15)*SQRT('Base Stats'!$F176+15))),'CP Multiplier'!$B$102),1)</f>
        <v>106.5</v>
      </c>
      <c r="G176">
        <f>_xlfn.FLOOR.MATH(('Base Stats'!$D176+15)*SQRT('Base Stats'!$E176+15)*SQRT('Base Stats'!$F176+15)*((MIN(SQRT(10*2500/(('Base Stats'!$D176+15)*SQRT('Base Stats'!$E176+15)*SQRT('Base Stats'!$F176+15))),'CP Multiplier'!$B$102))^2)/10)</f>
        <v>752</v>
      </c>
    </row>
    <row r="177" spans="1:7" x14ac:dyDescent="0.25">
      <c r="A177" t="s">
        <v>173</v>
      </c>
      <c r="B177" t="str">
        <f>IFERROR(INDEX('[1]Pokemon Stats'!$D$2:$D$781,MATCH($A177,'[1]Pokemon Stats'!$B$2:$B$781,0),0),"")</f>
        <v>Fairy</v>
      </c>
      <c r="C177" t="str">
        <f>IFERROR(INDEX('[1]Pokemon Stats'!$E$2:$E$781,MATCH($A177,'[1]Pokemon Stats'!$B$2:$B$781,0),0),"")</f>
        <v>Flying</v>
      </c>
      <c r="D177">
        <f>ROUND(('Base Stats'!D177+15)*MIN(SQRT(10*2500/(('Base Stats'!$D177+15)*SQRT('Base Stats'!$E177+15)*SQRT('Base Stats'!$F177+15))),'CP Multiplier'!$B$102),1)</f>
        <v>130.19999999999999</v>
      </c>
      <c r="E177">
        <f>ROUND(('Base Stats'!E177+15)*MIN(SQRT(10*2500/(('Base Stats'!$D177+15)*SQRT('Base Stats'!$E177+15)*SQRT('Base Stats'!$F177+15))),'CP Multiplier'!$B$102),1)</f>
        <v>165.7</v>
      </c>
      <c r="F177">
        <f>ROUND(('Base Stats'!F177+15)*MIN(SQRT(10*2500/(('Base Stats'!$D177+15)*SQRT('Base Stats'!$E177+15)*SQRT('Base Stats'!$F177+15))),'CP Multiplier'!$B$102),1)</f>
        <v>136.1</v>
      </c>
      <c r="G177">
        <f>_xlfn.FLOOR.MATH(('Base Stats'!$D177+15)*SQRT('Base Stats'!$E177+15)*SQRT('Base Stats'!$F177+15)*((MIN(SQRT(10*2500/(('Base Stats'!$D177+15)*SQRT('Base Stats'!$E177+15)*SQRT('Base Stats'!$F177+15))),'CP Multiplier'!$B$102))^2)/10)</f>
        <v>1954</v>
      </c>
    </row>
    <row r="178" spans="1:7" x14ac:dyDescent="0.25">
      <c r="A178" t="s">
        <v>174</v>
      </c>
      <c r="B178" t="str">
        <f>IFERROR(INDEX('[1]Pokemon Stats'!$D$2:$D$781,MATCH($A178,'[1]Pokemon Stats'!$B$2:$B$781,0),0),"")</f>
        <v>Psychic</v>
      </c>
      <c r="C178" t="str">
        <f>IFERROR(INDEX('[1]Pokemon Stats'!$E$2:$E$781,MATCH($A178,'[1]Pokemon Stats'!$B$2:$B$781,0),0),"")</f>
        <v>Flying</v>
      </c>
      <c r="D178">
        <f>ROUND(('Base Stats'!D178+15)*MIN(SQRT(10*2500/(('Base Stats'!$D178+15)*SQRT('Base Stats'!$E178+15)*SQRT('Base Stats'!$F178+15))),'CP Multiplier'!$B$102),1)</f>
        <v>125.9</v>
      </c>
      <c r="E178">
        <f>ROUND(('Base Stats'!E178+15)*MIN(SQRT(10*2500/(('Base Stats'!$D178+15)*SQRT('Base Stats'!$E178+15)*SQRT('Base Stats'!$F178+15))),'CP Multiplier'!$B$102),1)</f>
        <v>87.9</v>
      </c>
      <c r="F178">
        <f>ROUND(('Base Stats'!F178+15)*MIN(SQRT(10*2500/(('Base Stats'!$D178+15)*SQRT('Base Stats'!$E178+15)*SQRT('Base Stats'!$F178+15))),'CP Multiplier'!$B$102),1)</f>
        <v>114.1</v>
      </c>
      <c r="G178">
        <f>_xlfn.FLOOR.MATH(('Base Stats'!$D178+15)*SQRT('Base Stats'!$E178+15)*SQRT('Base Stats'!$F178+15)*((MIN(SQRT(10*2500/(('Base Stats'!$D178+15)*SQRT('Base Stats'!$E178+15)*SQRT('Base Stats'!$F178+15))),'CP Multiplier'!$B$102))^2)/10)</f>
        <v>1261</v>
      </c>
    </row>
    <row r="179" spans="1:7" x14ac:dyDescent="0.25">
      <c r="A179" t="s">
        <v>175</v>
      </c>
      <c r="B179" t="str">
        <f>IFERROR(INDEX('[1]Pokemon Stats'!$D$2:$D$781,MATCH($A179,'[1]Pokemon Stats'!$B$2:$B$781,0),0),"")</f>
        <v>Psychic</v>
      </c>
      <c r="C179" t="str">
        <f>IFERROR(INDEX('[1]Pokemon Stats'!$E$2:$E$781,MATCH($A179,'[1]Pokemon Stats'!$B$2:$B$781,0),0),"")</f>
        <v>Flying</v>
      </c>
      <c r="D179">
        <f>ROUND(('Base Stats'!D179+15)*MIN(SQRT(10*2500/(('Base Stats'!$D179+15)*SQRT('Base Stats'!$E179+15)*SQRT('Base Stats'!$F179+15))),'CP Multiplier'!$B$102),1)</f>
        <v>174.8</v>
      </c>
      <c r="E179">
        <f>ROUND(('Base Stats'!E179+15)*MIN(SQRT(10*2500/(('Base Stats'!$D179+15)*SQRT('Base Stats'!$E179+15)*SQRT('Base Stats'!$F179+15))),'CP Multiplier'!$B$102),1)</f>
        <v>136</v>
      </c>
      <c r="F179">
        <f>ROUND(('Base Stats'!F179+15)*MIN(SQRT(10*2500/(('Base Stats'!$D179+15)*SQRT('Base Stats'!$E179+15)*SQRT('Base Stats'!$F179+15))),'CP Multiplier'!$B$102),1)</f>
        <v>150.30000000000001</v>
      </c>
      <c r="G179">
        <f>_xlfn.FLOOR.MATH(('Base Stats'!$D179+15)*SQRT('Base Stats'!$E179+15)*SQRT('Base Stats'!$F179+15)*((MIN(SQRT(10*2500/(('Base Stats'!$D179+15)*SQRT('Base Stats'!$E179+15)*SQRT('Base Stats'!$F179+15))),'CP Multiplier'!$B$102))^2)/10)</f>
        <v>2500</v>
      </c>
    </row>
    <row r="180" spans="1:7" x14ac:dyDescent="0.25">
      <c r="A180" t="s">
        <v>176</v>
      </c>
      <c r="B180" t="str">
        <f>IFERROR(INDEX('[1]Pokemon Stats'!$D$2:$D$781,MATCH($A180,'[1]Pokemon Stats'!$B$2:$B$781,0),0),"")</f>
        <v>Electric</v>
      </c>
      <c r="C180" t="str">
        <f>IFERROR(INDEX('[1]Pokemon Stats'!$E$2:$E$781,MATCH($A180,'[1]Pokemon Stats'!$B$2:$B$781,0),0),"")</f>
        <v>Flying</v>
      </c>
      <c r="D180">
        <f>ROUND(('Base Stats'!D180+15)*MIN(SQRT(10*2500/(('Base Stats'!$D180+15)*SQRT('Base Stats'!$E180+15)*SQRT('Base Stats'!$F180+15))),'CP Multiplier'!$B$102),1)</f>
        <v>109</v>
      </c>
      <c r="E180">
        <f>ROUND(('Base Stats'!E180+15)*MIN(SQRT(10*2500/(('Base Stats'!$D180+15)*SQRT('Base Stats'!$E180+15)*SQRT('Base Stats'!$F180+15))),'CP Multiplier'!$B$102),1)</f>
        <v>79.5</v>
      </c>
      <c r="F180">
        <f>ROUND(('Base Stats'!F180+15)*MIN(SQRT(10*2500/(('Base Stats'!$D180+15)*SQRT('Base Stats'!$E180+15)*SQRT('Base Stats'!$F180+15))),'CP Multiplier'!$B$102),1)</f>
        <v>136.1</v>
      </c>
      <c r="G180">
        <f>_xlfn.FLOOR.MATH(('Base Stats'!$D180+15)*SQRT('Base Stats'!$E180+15)*SQRT('Base Stats'!$F180+15)*((MIN(SQRT(10*2500/(('Base Stats'!$D180+15)*SQRT('Base Stats'!$E180+15)*SQRT('Base Stats'!$F180+15))),'CP Multiplier'!$B$102))^2)/10)</f>
        <v>1133</v>
      </c>
    </row>
    <row r="181" spans="1:7" x14ac:dyDescent="0.25">
      <c r="A181" t="s">
        <v>177</v>
      </c>
      <c r="B181" t="str">
        <f>IFERROR(INDEX('[1]Pokemon Stats'!$D$2:$D$781,MATCH($A181,'[1]Pokemon Stats'!$B$2:$B$781,0),0),"")</f>
        <v>Electric</v>
      </c>
      <c r="C181" t="str">
        <f>IFERROR(INDEX('[1]Pokemon Stats'!$E$2:$E$781,MATCH($A181,'[1]Pokemon Stats'!$B$2:$B$781,0),0),"")</f>
        <v>Flying</v>
      </c>
      <c r="D181">
        <f>ROUND(('Base Stats'!D181+15)*MIN(SQRT(10*2500/(('Base Stats'!$D181+15)*SQRT('Base Stats'!$E181+15)*SQRT('Base Stats'!$F181+15))),'CP Multiplier'!$B$102),1)</f>
        <v>135.19999999999999</v>
      </c>
      <c r="E181">
        <f>ROUND(('Base Stats'!E181+15)*MIN(SQRT(10*2500/(('Base Stats'!$D181+15)*SQRT('Base Stats'!$E181+15)*SQRT('Base Stats'!$F181+15))),'CP Multiplier'!$B$102),1)</f>
        <v>104.8</v>
      </c>
      <c r="F181">
        <f>ROUND(('Base Stats'!F181+15)*MIN(SQRT(10*2500/(('Base Stats'!$D181+15)*SQRT('Base Stats'!$E181+15)*SQRT('Base Stats'!$F181+15))),'CP Multiplier'!$B$102),1)</f>
        <v>158.1</v>
      </c>
      <c r="G181">
        <f>_xlfn.FLOOR.MATH(('Base Stats'!$D181+15)*SQRT('Base Stats'!$E181+15)*SQRT('Base Stats'!$F181+15)*((MIN(SQRT(10*2500/(('Base Stats'!$D181+15)*SQRT('Base Stats'!$E181+15)*SQRT('Base Stats'!$F181+15))),'CP Multiplier'!$B$102))^2)/10)</f>
        <v>1740</v>
      </c>
    </row>
    <row r="182" spans="1:7" x14ac:dyDescent="0.25">
      <c r="A182" t="s">
        <v>178</v>
      </c>
      <c r="B182" t="str">
        <f>IFERROR(INDEX('[1]Pokemon Stats'!$D$2:$D$781,MATCH($A182,'[1]Pokemon Stats'!$B$2:$B$781,0),0),"")</f>
        <v>Electric</v>
      </c>
      <c r="C182" t="str">
        <f>IFERROR(INDEX('[1]Pokemon Stats'!$E$2:$E$781,MATCH($A182,'[1]Pokemon Stats'!$B$2:$B$781,0),0),"")</f>
        <v>Flying</v>
      </c>
      <c r="D182">
        <f>ROUND(('Base Stats'!D182+15)*MIN(SQRT(10*2500/(('Base Stats'!$D182+15)*SQRT('Base Stats'!$E182+15)*SQRT('Base Stats'!$F182+15))),'CP Multiplier'!$B$102),1)</f>
        <v>167.2</v>
      </c>
      <c r="E182">
        <f>ROUND(('Base Stats'!E182+15)*MIN(SQRT(10*2500/(('Base Stats'!$D182+15)*SQRT('Base Stats'!$E182+15)*SQRT('Base Stats'!$F182+15))),'CP Multiplier'!$B$102),1)</f>
        <v>136.1</v>
      </c>
      <c r="F182">
        <f>ROUND(('Base Stats'!F182+15)*MIN(SQRT(10*2500/(('Base Stats'!$D182+15)*SQRT('Base Stats'!$E182+15)*SQRT('Base Stats'!$F182+15))),'CP Multiplier'!$B$102),1)</f>
        <v>164.2</v>
      </c>
      <c r="G182">
        <f>_xlfn.FLOOR.MATH(('Base Stats'!$D182+15)*SQRT('Base Stats'!$E182+15)*SQRT('Base Stats'!$F182+15)*((MIN(SQRT(10*2500/(('Base Stats'!$D182+15)*SQRT('Base Stats'!$E182+15)*SQRT('Base Stats'!$F182+15))),'CP Multiplier'!$B$102))^2)/10)</f>
        <v>2500</v>
      </c>
    </row>
    <row r="183" spans="1:7" x14ac:dyDescent="0.25">
      <c r="A183" t="s">
        <v>179</v>
      </c>
      <c r="B183" t="str">
        <f>IFERROR(INDEX('[1]Pokemon Stats'!$D$2:$D$781,MATCH($A183,'[1]Pokemon Stats'!$B$2:$B$781,0),0),"")</f>
        <v>Grass</v>
      </c>
      <c r="C183" t="str">
        <f>IFERROR(INDEX('[1]Pokemon Stats'!$E$2:$E$781,MATCH($A183,'[1]Pokemon Stats'!$B$2:$B$781,0),0),"")</f>
        <v>Flying</v>
      </c>
      <c r="D183">
        <f>ROUND(('Base Stats'!D183+15)*MIN(SQRT(10*2500/(('Base Stats'!$D183+15)*SQRT('Base Stats'!$E183+15)*SQRT('Base Stats'!$F183+15))),'CP Multiplier'!$B$102),1)</f>
        <v>152.19999999999999</v>
      </c>
      <c r="E183">
        <f>ROUND(('Base Stats'!E183+15)*MIN(SQRT(10*2500/(('Base Stats'!$D183+15)*SQRT('Base Stats'!$E183+15)*SQRT('Base Stats'!$F183+15))),'CP Multiplier'!$B$102),1)</f>
        <v>166.3</v>
      </c>
      <c r="F183">
        <f>ROUND(('Base Stats'!F183+15)*MIN(SQRT(10*2500/(('Base Stats'!$D183+15)*SQRT('Base Stats'!$E183+15)*SQRT('Base Stats'!$F183+15))),'CP Multiplier'!$B$102),1)</f>
        <v>162.19999999999999</v>
      </c>
      <c r="G183">
        <f>_xlfn.FLOOR.MATH(('Base Stats'!$D183+15)*SQRT('Base Stats'!$E183+15)*SQRT('Base Stats'!$F183+15)*((MIN(SQRT(10*2500/(('Base Stats'!$D183+15)*SQRT('Base Stats'!$E183+15)*SQRT('Base Stats'!$F183+15))),'CP Multiplier'!$B$102))^2)/10)</f>
        <v>2500</v>
      </c>
    </row>
    <row r="184" spans="1:7" x14ac:dyDescent="0.25">
      <c r="A184" t="s">
        <v>180</v>
      </c>
      <c r="B184" t="str">
        <f>IFERROR(INDEX('[1]Pokemon Stats'!$D$2:$D$781,MATCH($A184,'[1]Pokemon Stats'!$B$2:$B$781,0),0),"")</f>
        <v>Water</v>
      </c>
      <c r="C184" t="str">
        <f>IFERROR(INDEX('[1]Pokemon Stats'!$E$2:$E$781,MATCH($A184,'[1]Pokemon Stats'!$B$2:$B$781,0),0),"")</f>
        <v>Fairy</v>
      </c>
      <c r="D184">
        <f>ROUND(('Base Stats'!D184+15)*MIN(SQRT(10*2500/(('Base Stats'!$D184+15)*SQRT('Base Stats'!$E184+15)*SQRT('Base Stats'!$F184+15))),'CP Multiplier'!$B$102),1)</f>
        <v>44</v>
      </c>
      <c r="E184">
        <f>ROUND(('Base Stats'!E184+15)*MIN(SQRT(10*2500/(('Base Stats'!$D184+15)*SQRT('Base Stats'!$E184+15)*SQRT('Base Stats'!$F184+15))),'CP Multiplier'!$B$102),1)</f>
        <v>91.3</v>
      </c>
      <c r="F184">
        <f>ROUND(('Base Stats'!F184+15)*MIN(SQRT(10*2500/(('Base Stats'!$D184+15)*SQRT('Base Stats'!$E184+15)*SQRT('Base Stats'!$F184+15))),'CP Multiplier'!$B$102),1)</f>
        <v>158.1</v>
      </c>
      <c r="G184">
        <f>_xlfn.FLOOR.MATH(('Base Stats'!$D184+15)*SQRT('Base Stats'!$E184+15)*SQRT('Base Stats'!$F184+15)*((MIN(SQRT(10*2500/(('Base Stats'!$D184+15)*SQRT('Base Stats'!$E184+15)*SQRT('Base Stats'!$F184+15))),'CP Multiplier'!$B$102))^2)/10)</f>
        <v>528</v>
      </c>
    </row>
    <row r="185" spans="1:7" x14ac:dyDescent="0.25">
      <c r="A185" t="s">
        <v>181</v>
      </c>
      <c r="B185" t="str">
        <f>IFERROR(INDEX('[1]Pokemon Stats'!$D$2:$D$781,MATCH($A185,'[1]Pokemon Stats'!$B$2:$B$781,0),0),"")</f>
        <v>Water</v>
      </c>
      <c r="C185" t="str">
        <f>IFERROR(INDEX('[1]Pokemon Stats'!$E$2:$E$781,MATCH($A185,'[1]Pokemon Stats'!$B$2:$B$781,0),0),"")</f>
        <v>Fairy</v>
      </c>
      <c r="D185">
        <f>ROUND(('Base Stats'!D185+15)*MIN(SQRT(10*2500/(('Base Stats'!$D185+15)*SQRT('Base Stats'!$E185+15)*SQRT('Base Stats'!$F185+15))),'CP Multiplier'!$B$102),1)</f>
        <v>107.4</v>
      </c>
      <c r="E185">
        <f>ROUND(('Base Stats'!E185+15)*MIN(SQRT(10*2500/(('Base Stats'!$D185+15)*SQRT('Base Stats'!$E185+15)*SQRT('Base Stats'!$F185+15))),'CP Multiplier'!$B$102),1)</f>
        <v>141.19999999999999</v>
      </c>
      <c r="F185">
        <f>ROUND(('Base Stats'!F185+15)*MIN(SQRT(10*2500/(('Base Stats'!$D185+15)*SQRT('Base Stats'!$E185+15)*SQRT('Base Stats'!$F185+15))),'CP Multiplier'!$B$102),1)</f>
        <v>202.9</v>
      </c>
      <c r="G185">
        <f>_xlfn.FLOOR.MATH(('Base Stats'!$D185+15)*SQRT('Base Stats'!$E185+15)*SQRT('Base Stats'!$F185+15)*((MIN(SQRT(10*2500/(('Base Stats'!$D185+15)*SQRT('Base Stats'!$E185+15)*SQRT('Base Stats'!$F185+15))),'CP Multiplier'!$B$102))^2)/10)</f>
        <v>1816</v>
      </c>
    </row>
    <row r="186" spans="1:7" x14ac:dyDescent="0.25">
      <c r="A186" t="s">
        <v>182</v>
      </c>
      <c r="B186" t="str">
        <f>IFERROR(INDEX('[1]Pokemon Stats'!$D$2:$D$781,MATCH($A186,'[1]Pokemon Stats'!$B$2:$B$781,0),0),"")</f>
        <v>Rock</v>
      </c>
      <c r="C186" t="str">
        <f>IFERROR(INDEX('[1]Pokemon Stats'!$E$2:$E$781,MATCH($A186,'[1]Pokemon Stats'!$B$2:$B$781,0),0),"")</f>
        <v>Fairy</v>
      </c>
      <c r="D186">
        <f>ROUND(('Base Stats'!D186+15)*MIN(SQRT(10*2500/(('Base Stats'!$D186+15)*SQRT('Base Stats'!$E186+15)*SQRT('Base Stats'!$F186+15))),'CP Multiplier'!$B$102),1)</f>
        <v>153.80000000000001</v>
      </c>
      <c r="E186">
        <f>ROUND(('Base Stats'!E186+15)*MIN(SQRT(10*2500/(('Base Stats'!$D186+15)*SQRT('Base Stats'!$E186+15)*SQRT('Base Stats'!$F186+15))),'CP Multiplier'!$B$102),1)</f>
        <v>161.5</v>
      </c>
      <c r="F186">
        <f>ROUND(('Base Stats'!F186+15)*MIN(SQRT(10*2500/(('Base Stats'!$D186+15)*SQRT('Base Stats'!$E186+15)*SQRT('Base Stats'!$F186+15))),'CP Multiplier'!$B$102),1)</f>
        <v>158.1</v>
      </c>
      <c r="G186">
        <f>_xlfn.FLOOR.MATH(('Base Stats'!$D186+15)*SQRT('Base Stats'!$E186+15)*SQRT('Base Stats'!$F186+15)*((MIN(SQRT(10*2500/(('Base Stats'!$D186+15)*SQRT('Base Stats'!$E186+15)*SQRT('Base Stats'!$F186+15))),'CP Multiplier'!$B$102))^2)/10)</f>
        <v>2457</v>
      </c>
    </row>
    <row r="187" spans="1:7" x14ac:dyDescent="0.25">
      <c r="A187" t="s">
        <v>183</v>
      </c>
      <c r="B187" t="str">
        <f>IFERROR(INDEX('[1]Pokemon Stats'!$D$2:$D$781,MATCH($A187,'[1]Pokemon Stats'!$B$2:$B$781,0),0),"")</f>
        <v>Water</v>
      </c>
      <c r="C187" t="str">
        <f>IFERROR(INDEX('[1]Pokemon Stats'!$E$2:$E$781,MATCH($A187,'[1]Pokemon Stats'!$B$2:$B$781,0),0),"")</f>
        <v>Fairy</v>
      </c>
      <c r="D187">
        <f>ROUND(('Base Stats'!D187+15)*MIN(SQRT(10*2500/(('Base Stats'!$D187+15)*SQRT('Base Stats'!$E187+15)*SQRT('Base Stats'!$F187+15))),'CP Multiplier'!$B$102),1)</f>
        <v>150.9</v>
      </c>
      <c r="E187">
        <f>ROUND(('Base Stats'!E187+15)*MIN(SQRT(10*2500/(('Base Stats'!$D187+15)*SQRT('Base Stats'!$E187+15)*SQRT('Base Stats'!$F187+15))),'CP Multiplier'!$B$102),1)</f>
        <v>154.9</v>
      </c>
      <c r="F187">
        <f>ROUND(('Base Stats'!F187+15)*MIN(SQRT(10*2500/(('Base Stats'!$D187+15)*SQRT('Base Stats'!$E187+15)*SQRT('Base Stats'!$F187+15))),'CP Multiplier'!$B$102),1)</f>
        <v>177.2</v>
      </c>
      <c r="G187">
        <f>_xlfn.FLOOR.MATH(('Base Stats'!$D187+15)*SQRT('Base Stats'!$E187+15)*SQRT('Base Stats'!$F187+15)*((MIN(SQRT(10*2500/(('Base Stats'!$D187+15)*SQRT('Base Stats'!$E187+15)*SQRT('Base Stats'!$F187+15))),'CP Multiplier'!$B$102))^2)/10)</f>
        <v>2500</v>
      </c>
    </row>
    <row r="188" spans="1:7" x14ac:dyDescent="0.25">
      <c r="A188" t="s">
        <v>184</v>
      </c>
      <c r="B188" t="str">
        <f>IFERROR(INDEX('[1]Pokemon Stats'!$D$2:$D$781,MATCH($A188,'[1]Pokemon Stats'!$B$2:$B$781,0),0),"")</f>
        <v>Grass</v>
      </c>
      <c r="C188" t="str">
        <f>IFERROR(INDEX('[1]Pokemon Stats'!$E$2:$E$781,MATCH($A188,'[1]Pokemon Stats'!$B$2:$B$781,0),0),"")</f>
        <v>Flying</v>
      </c>
      <c r="D188">
        <f>ROUND(('Base Stats'!D188+15)*MIN(SQRT(10*2500/(('Base Stats'!$D188+15)*SQRT('Base Stats'!$E188+15)*SQRT('Base Stats'!$F188+15))),'CP Multiplier'!$B$102),1)</f>
        <v>69.3</v>
      </c>
      <c r="E188">
        <f>ROUND(('Base Stats'!E188+15)*MIN(SQRT(10*2500/(('Base Stats'!$D188+15)*SQRT('Base Stats'!$E188+15)*SQRT('Base Stats'!$F188+15))),'CP Multiplier'!$B$102),1)</f>
        <v>92.1</v>
      </c>
      <c r="F188">
        <f>ROUND(('Base Stats'!F188+15)*MIN(SQRT(10*2500/(('Base Stats'!$D188+15)*SQRT('Base Stats'!$E188+15)*SQRT('Base Stats'!$F188+15))),'CP Multiplier'!$B$102),1)</f>
        <v>106.5</v>
      </c>
      <c r="G188">
        <f>_xlfn.FLOOR.MATH(('Base Stats'!$D188+15)*SQRT('Base Stats'!$E188+15)*SQRT('Base Stats'!$F188+15)*((MIN(SQRT(10*2500/(('Base Stats'!$D188+15)*SQRT('Base Stats'!$E188+15)*SQRT('Base Stats'!$F188+15))),'CP Multiplier'!$B$102))^2)/10)</f>
        <v>686</v>
      </c>
    </row>
    <row r="189" spans="1:7" x14ac:dyDescent="0.25">
      <c r="A189" t="s">
        <v>185</v>
      </c>
      <c r="B189" t="str">
        <f>IFERROR(INDEX('[1]Pokemon Stats'!$D$2:$D$781,MATCH($A189,'[1]Pokemon Stats'!$B$2:$B$781,0),0),"")</f>
        <v>Grass</v>
      </c>
      <c r="C189" t="str">
        <f>IFERROR(INDEX('[1]Pokemon Stats'!$E$2:$E$781,MATCH($A189,'[1]Pokemon Stats'!$B$2:$B$781,0),0),"")</f>
        <v>Flying</v>
      </c>
      <c r="D189">
        <f>ROUND(('Base Stats'!D189+15)*MIN(SQRT(10*2500/(('Base Stats'!$D189+15)*SQRT('Base Stats'!$E189+15)*SQRT('Base Stats'!$F189+15))),'CP Multiplier'!$B$102),1)</f>
        <v>89.6</v>
      </c>
      <c r="E189">
        <f>ROUND(('Base Stats'!E189+15)*MIN(SQRT(10*2500/(('Base Stats'!$D189+15)*SQRT('Base Stats'!$E189+15)*SQRT('Base Stats'!$F189+15))),'CP Multiplier'!$B$102),1)</f>
        <v>114.1</v>
      </c>
      <c r="F189">
        <f>ROUND(('Base Stats'!F189+15)*MIN(SQRT(10*2500/(('Base Stats'!$D189+15)*SQRT('Base Stats'!$E189+15)*SQRT('Base Stats'!$F189+15))),'CP Multiplier'!$B$102),1)</f>
        <v>136.1</v>
      </c>
      <c r="G189">
        <f>_xlfn.FLOOR.MATH(('Base Stats'!$D189+15)*SQRT('Base Stats'!$E189+15)*SQRT('Base Stats'!$F189+15)*((MIN(SQRT(10*2500/(('Base Stats'!$D189+15)*SQRT('Base Stats'!$E189+15)*SQRT('Base Stats'!$F189+15))),'CP Multiplier'!$B$102))^2)/10)</f>
        <v>1116</v>
      </c>
    </row>
    <row r="190" spans="1:7" x14ac:dyDescent="0.25">
      <c r="A190" t="s">
        <v>186</v>
      </c>
      <c r="B190" t="str">
        <f>IFERROR(INDEX('[1]Pokemon Stats'!$D$2:$D$781,MATCH($A190,'[1]Pokemon Stats'!$B$2:$B$781,0),0),"")</f>
        <v>Grass</v>
      </c>
      <c r="C190" t="str">
        <f>IFERROR(INDEX('[1]Pokemon Stats'!$E$2:$E$781,MATCH($A190,'[1]Pokemon Stats'!$B$2:$B$781,0),0),"")</f>
        <v>Flying</v>
      </c>
      <c r="D190">
        <f>ROUND(('Base Stats'!D190+15)*MIN(SQRT(10*2500/(('Base Stats'!$D190+15)*SQRT('Base Stats'!$E190+15)*SQRT('Base Stats'!$F190+15))),'CP Multiplier'!$B$102),1)</f>
        <v>112.4</v>
      </c>
      <c r="E190">
        <f>ROUND(('Base Stats'!E190+15)*MIN(SQRT(10*2500/(('Base Stats'!$D190+15)*SQRT('Base Stats'!$E190+15)*SQRT('Base Stats'!$F190+15))),'CP Multiplier'!$B$102),1)</f>
        <v>167.4</v>
      </c>
      <c r="F190">
        <f>ROUND(('Base Stats'!F190+15)*MIN(SQRT(10*2500/(('Base Stats'!$D190+15)*SQRT('Base Stats'!$E190+15)*SQRT('Base Stats'!$F190+15))),'CP Multiplier'!$B$102),1)</f>
        <v>165.7</v>
      </c>
      <c r="G190">
        <f>_xlfn.FLOOR.MATH(('Base Stats'!$D190+15)*SQRT('Base Stats'!$E190+15)*SQRT('Base Stats'!$F190+15)*((MIN(SQRT(10*2500/(('Base Stats'!$D190+15)*SQRT('Base Stats'!$E190+15)*SQRT('Base Stats'!$F190+15))),'CP Multiplier'!$B$102))^2)/10)</f>
        <v>1872</v>
      </c>
    </row>
    <row r="191" spans="1:7" x14ac:dyDescent="0.25">
      <c r="A191" t="s">
        <v>187</v>
      </c>
      <c r="B191" t="str">
        <f>IFERROR(INDEX('[1]Pokemon Stats'!$D$2:$D$781,MATCH($A191,'[1]Pokemon Stats'!$B$2:$B$781,0),0),"")</f>
        <v>Normal</v>
      </c>
      <c r="C191" t="str">
        <f>IFERROR(INDEX('[1]Pokemon Stats'!$E$2:$E$781,MATCH($A191,'[1]Pokemon Stats'!$B$2:$B$781,0),0),"")</f>
        <v>Flying</v>
      </c>
      <c r="D191">
        <f>ROUND(('Base Stats'!D191+15)*MIN(SQRT(10*2500/(('Base Stats'!$D191+15)*SQRT('Base Stats'!$E191+15)*SQRT('Base Stats'!$F191+15))),'CP Multiplier'!$B$102),1)</f>
        <v>127.6</v>
      </c>
      <c r="E191">
        <f>ROUND(('Base Stats'!E191+15)*MIN(SQRT(10*2500/(('Base Stats'!$D191+15)*SQRT('Base Stats'!$E191+15)*SQRT('Base Stats'!$F191+15))),'CP Multiplier'!$B$102),1)</f>
        <v>107.4</v>
      </c>
      <c r="F191">
        <f>ROUND(('Base Stats'!F191+15)*MIN(SQRT(10*2500/(('Base Stats'!$D191+15)*SQRT('Base Stats'!$E191+15)*SQRT('Base Stats'!$F191+15))),'CP Multiplier'!$B$102),1)</f>
        <v>136.1</v>
      </c>
      <c r="G191">
        <f>_xlfn.FLOOR.MATH(('Base Stats'!$D191+15)*SQRT('Base Stats'!$E191+15)*SQRT('Base Stats'!$F191+15)*((MIN(SQRT(10*2500/(('Base Stats'!$D191+15)*SQRT('Base Stats'!$E191+15)*SQRT('Base Stats'!$F191+15))),'CP Multiplier'!$B$102))^2)/10)</f>
        <v>1542</v>
      </c>
    </row>
    <row r="192" spans="1:7" x14ac:dyDescent="0.25">
      <c r="A192" t="s">
        <v>188</v>
      </c>
      <c r="B192" t="str">
        <f>IFERROR(INDEX('[1]Pokemon Stats'!$D$2:$D$781,MATCH($A192,'[1]Pokemon Stats'!$B$2:$B$781,0),0),"")</f>
        <v>Grass</v>
      </c>
      <c r="C192" t="str">
        <f>IFERROR(INDEX('[1]Pokemon Stats'!$E$2:$E$781,MATCH($A192,'[1]Pokemon Stats'!$B$2:$B$781,0),0),"")</f>
        <v>Flying</v>
      </c>
      <c r="D192">
        <f>ROUND(('Base Stats'!D192+15)*MIN(SQRT(10*2500/(('Base Stats'!$D192+15)*SQRT('Base Stats'!$E192+15)*SQRT('Base Stats'!$F192+15))),'CP Multiplier'!$B$102),1)</f>
        <v>59.2</v>
      </c>
      <c r="E192">
        <f>ROUND(('Base Stats'!E192+15)*MIN(SQRT(10*2500/(('Base Stats'!$D192+15)*SQRT('Base Stats'!$E192+15)*SQRT('Base Stats'!$F192+15))),'CP Multiplier'!$B$102),1)</f>
        <v>59.2</v>
      </c>
      <c r="F192">
        <f>ROUND(('Base Stats'!F192+15)*MIN(SQRT(10*2500/(('Base Stats'!$D192+15)*SQRT('Base Stats'!$E192+15)*SQRT('Base Stats'!$F192+15))),'CP Multiplier'!$B$102),1)</f>
        <v>98.9</v>
      </c>
      <c r="G192">
        <f>_xlfn.FLOOR.MATH(('Base Stats'!$D192+15)*SQRT('Base Stats'!$E192+15)*SQRT('Base Stats'!$F192+15)*((MIN(SQRT(10*2500/(('Base Stats'!$D192+15)*SQRT('Base Stats'!$E192+15)*SQRT('Base Stats'!$F192+15))),'CP Multiplier'!$B$102))^2)/10)</f>
        <v>452</v>
      </c>
    </row>
    <row r="193" spans="1:7" x14ac:dyDescent="0.25">
      <c r="A193" t="s">
        <v>189</v>
      </c>
      <c r="B193" t="str">
        <f>IFERROR(INDEX('[1]Pokemon Stats'!$D$2:$D$781,MATCH($A193,'[1]Pokemon Stats'!$B$2:$B$781,0),0),"")</f>
        <v>Grass</v>
      </c>
      <c r="C193" t="str">
        <f>IFERROR(INDEX('[1]Pokemon Stats'!$E$2:$E$781,MATCH($A193,'[1]Pokemon Stats'!$B$2:$B$781,0),0),"")</f>
        <v>Flying</v>
      </c>
      <c r="D193">
        <f>ROUND(('Base Stats'!D193+15)*MIN(SQRT(10*2500/(('Base Stats'!$D193+15)*SQRT('Base Stats'!$E193+15)*SQRT('Base Stats'!$F193+15))),'CP Multiplier'!$B$102),1)</f>
        <v>169.1</v>
      </c>
      <c r="E193">
        <f>ROUND(('Base Stats'!E193+15)*MIN(SQRT(10*2500/(('Base Stats'!$D193+15)*SQRT('Base Stats'!$E193+15)*SQRT('Base Stats'!$F193+15))),'CP Multiplier'!$B$102),1)</f>
        <v>126.8</v>
      </c>
      <c r="F193">
        <f>ROUND(('Base Stats'!F193+15)*MIN(SQRT(10*2500/(('Base Stats'!$D193+15)*SQRT('Base Stats'!$E193+15)*SQRT('Base Stats'!$F193+15))),'CP Multiplier'!$B$102),1)</f>
        <v>165.7</v>
      </c>
      <c r="G193">
        <f>_xlfn.FLOOR.MATH(('Base Stats'!$D193+15)*SQRT('Base Stats'!$E193+15)*SQRT('Base Stats'!$F193+15)*((MIN(SQRT(10*2500/(('Base Stats'!$D193+15)*SQRT('Base Stats'!$E193+15)*SQRT('Base Stats'!$F193+15))),'CP Multiplier'!$B$102))^2)/10)</f>
        <v>2450</v>
      </c>
    </row>
    <row r="194" spans="1:7" x14ac:dyDescent="0.25">
      <c r="A194" t="s">
        <v>190</v>
      </c>
      <c r="B194" t="str">
        <f>IFERROR(INDEX('[1]Pokemon Stats'!$D$2:$D$781,MATCH($A194,'[1]Pokemon Stats'!$B$2:$B$781,0),0),"")</f>
        <v>Bug</v>
      </c>
      <c r="C194" t="str">
        <f>IFERROR(INDEX('[1]Pokemon Stats'!$E$2:$E$781,MATCH($A194,'[1]Pokemon Stats'!$B$2:$B$781,0),0),"")</f>
        <v>Flying</v>
      </c>
      <c r="D194">
        <f>ROUND(('Base Stats'!D194+15)*MIN(SQRT(10*2500/(('Base Stats'!$D194+15)*SQRT('Base Stats'!$E194+15)*SQRT('Base Stats'!$F194+15))),'CP Multiplier'!$B$102),1)</f>
        <v>142.9</v>
      </c>
      <c r="E194">
        <f>ROUND(('Base Stats'!E194+15)*MIN(SQRT(10*2500/(('Base Stats'!$D194+15)*SQRT('Base Stats'!$E194+15)*SQRT('Base Stats'!$F194+15))),'CP Multiplier'!$B$102),1)</f>
        <v>92.1</v>
      </c>
      <c r="F194">
        <f>ROUND(('Base Stats'!F194+15)*MIN(SQRT(10*2500/(('Base Stats'!$D194+15)*SQRT('Base Stats'!$E194+15)*SQRT('Base Stats'!$F194+15))),'CP Multiplier'!$B$102),1)</f>
        <v>150.5</v>
      </c>
      <c r="G194">
        <f>_xlfn.FLOOR.MATH(('Base Stats'!$D194+15)*SQRT('Base Stats'!$E194+15)*SQRT('Base Stats'!$F194+15)*((MIN(SQRT(10*2500/(('Base Stats'!$D194+15)*SQRT('Base Stats'!$E194+15)*SQRT('Base Stats'!$F194+15))),'CP Multiplier'!$B$102))^2)/10)</f>
        <v>1682</v>
      </c>
    </row>
    <row r="195" spans="1:7" x14ac:dyDescent="0.25">
      <c r="A195" t="s">
        <v>191</v>
      </c>
      <c r="B195" t="str">
        <f>IFERROR(INDEX('[1]Pokemon Stats'!$D$2:$D$781,MATCH($A195,'[1]Pokemon Stats'!$B$2:$B$781,0),0),"")</f>
        <v>Water</v>
      </c>
      <c r="C195" t="str">
        <f>IFERROR(INDEX('[1]Pokemon Stats'!$E$2:$E$781,MATCH($A195,'[1]Pokemon Stats'!$B$2:$B$781,0),0),"")</f>
        <v>Ground</v>
      </c>
      <c r="D195">
        <f>ROUND(('Base Stats'!D195+15)*MIN(SQRT(10*2500/(('Base Stats'!$D195+15)*SQRT('Base Stats'!$E195+15)*SQRT('Base Stats'!$F195+15))),'CP Multiplier'!$B$102),1)</f>
        <v>76.099999999999994</v>
      </c>
      <c r="E195">
        <f>ROUND(('Base Stats'!E195+15)*MIN(SQRT(10*2500/(('Base Stats'!$D195+15)*SQRT('Base Stats'!$E195+15)*SQRT('Base Stats'!$F195+15))),'CP Multiplier'!$B$102),1)</f>
        <v>68.5</v>
      </c>
      <c r="F195">
        <f>ROUND(('Base Stats'!F195+15)*MIN(SQRT(10*2500/(('Base Stats'!$D195+15)*SQRT('Base Stats'!$E195+15)*SQRT('Base Stats'!$F195+15))),'CP Multiplier'!$B$102),1)</f>
        <v>136.1</v>
      </c>
      <c r="G195">
        <f>_xlfn.FLOOR.MATH(('Base Stats'!$D195+15)*SQRT('Base Stats'!$E195+15)*SQRT('Base Stats'!$F195+15)*((MIN(SQRT(10*2500/(('Base Stats'!$D195+15)*SQRT('Base Stats'!$E195+15)*SQRT('Base Stats'!$F195+15))),'CP Multiplier'!$B$102))^2)/10)</f>
        <v>734</v>
      </c>
    </row>
    <row r="196" spans="1:7" x14ac:dyDescent="0.25">
      <c r="A196" t="s">
        <v>192</v>
      </c>
      <c r="B196" t="str">
        <f>IFERROR(INDEX('[1]Pokemon Stats'!$D$2:$D$781,MATCH($A196,'[1]Pokemon Stats'!$B$2:$B$781,0),0),"")</f>
        <v>Water</v>
      </c>
      <c r="C196" t="str">
        <f>IFERROR(INDEX('[1]Pokemon Stats'!$E$2:$E$781,MATCH($A196,'[1]Pokemon Stats'!$B$2:$B$781,0),0),"")</f>
        <v>Ground</v>
      </c>
      <c r="D196">
        <f>ROUND(('Base Stats'!D196+15)*MIN(SQRT(10*2500/(('Base Stats'!$D196+15)*SQRT('Base Stats'!$E196+15)*SQRT('Base Stats'!$F196+15))),'CP Multiplier'!$B$102),1)</f>
        <v>141.19999999999999</v>
      </c>
      <c r="E196">
        <f>ROUND(('Base Stats'!E196+15)*MIN(SQRT(10*2500/(('Base Stats'!$D196+15)*SQRT('Base Stats'!$E196+15)*SQRT('Base Stats'!$F196+15))),'CP Multiplier'!$B$102),1)</f>
        <v>133.6</v>
      </c>
      <c r="F196">
        <f>ROUND(('Base Stats'!F196+15)*MIN(SQRT(10*2500/(('Base Stats'!$D196+15)*SQRT('Base Stats'!$E196+15)*SQRT('Base Stats'!$F196+15))),'CP Multiplier'!$B$102),1)</f>
        <v>195.3</v>
      </c>
      <c r="G196">
        <f>_xlfn.FLOOR.MATH(('Base Stats'!$D196+15)*SQRT('Base Stats'!$E196+15)*SQRT('Base Stats'!$F196+15)*((MIN(SQRT(10*2500/(('Base Stats'!$D196+15)*SQRT('Base Stats'!$E196+15)*SQRT('Base Stats'!$F196+15))),'CP Multiplier'!$B$102))^2)/10)</f>
        <v>2279</v>
      </c>
    </row>
    <row r="197" spans="1:7" x14ac:dyDescent="0.25">
      <c r="A197" t="s">
        <v>193</v>
      </c>
      <c r="B197" t="str">
        <f>IFERROR(INDEX('[1]Pokemon Stats'!$D$2:$D$781,MATCH($A197,'[1]Pokemon Stats'!$B$2:$B$781,0),0),"")</f>
        <v>Psychic</v>
      </c>
      <c r="C197" t="str">
        <f>IFERROR(INDEX('[1]Pokemon Stats'!$E$2:$E$781,MATCH($A197,'[1]Pokemon Stats'!$B$2:$B$781,0),0),"")</f>
        <v>Ground</v>
      </c>
      <c r="D197">
        <f>ROUND(('Base Stats'!D197+15)*MIN(SQRT(10*2500/(('Base Stats'!$D197+15)*SQRT('Base Stats'!$E197+15)*SQRT('Base Stats'!$F197+15))),'CP Multiplier'!$B$102),1)</f>
        <v>193.7</v>
      </c>
      <c r="E197">
        <f>ROUND(('Base Stats'!E197+15)*MIN(SQRT(10*2500/(('Base Stats'!$D197+15)*SQRT('Base Stats'!$E197+15)*SQRT('Base Stats'!$F197+15))),'CP Multiplier'!$B$102),1)</f>
        <v>133.30000000000001</v>
      </c>
      <c r="F197">
        <f>ROUND(('Base Stats'!F197+15)*MIN(SQRT(10*2500/(('Base Stats'!$D197+15)*SQRT('Base Stats'!$E197+15)*SQRT('Base Stats'!$F197+15))),'CP Multiplier'!$B$102),1)</f>
        <v>124.9</v>
      </c>
      <c r="G197">
        <f>_xlfn.FLOOR.MATH(('Base Stats'!$D197+15)*SQRT('Base Stats'!$E197+15)*SQRT('Base Stats'!$F197+15)*((MIN(SQRT(10*2500/(('Base Stats'!$D197+15)*SQRT('Base Stats'!$E197+15)*SQRT('Base Stats'!$F197+15))),'CP Multiplier'!$B$102))^2)/10)</f>
        <v>2500</v>
      </c>
    </row>
    <row r="198" spans="1:7" x14ac:dyDescent="0.25">
      <c r="A198" t="s">
        <v>194</v>
      </c>
      <c r="B198" t="str">
        <f>IFERROR(INDEX('[1]Pokemon Stats'!$D$2:$D$781,MATCH($A198,'[1]Pokemon Stats'!$B$2:$B$781,0),0),"")</f>
        <v>Dark</v>
      </c>
      <c r="C198" t="str">
        <f>IFERROR(INDEX('[1]Pokemon Stats'!$E$2:$E$781,MATCH($A198,'[1]Pokemon Stats'!$B$2:$B$781,0),0),"")</f>
        <v>Ground</v>
      </c>
      <c r="D198">
        <f>ROUND(('Base Stats'!D198+15)*MIN(SQRT(10*2500/(('Base Stats'!$D198+15)*SQRT('Base Stats'!$E198+15)*SQRT('Base Stats'!$F198+15))),'CP Multiplier'!$B$102),1)</f>
        <v>119.2</v>
      </c>
      <c r="E198">
        <f>ROUND(('Base Stats'!E198+15)*MIN(SQRT(10*2500/(('Base Stats'!$D198+15)*SQRT('Base Stats'!$E198+15)*SQRT('Base Stats'!$F198+15))),'CP Multiplier'!$B$102),1)</f>
        <v>215.6</v>
      </c>
      <c r="F198">
        <f>ROUND(('Base Stats'!F198+15)*MIN(SQRT(10*2500/(('Base Stats'!$D198+15)*SQRT('Base Stats'!$E198+15)*SQRT('Base Stats'!$F198+15))),'CP Multiplier'!$B$102),1)</f>
        <v>195.3</v>
      </c>
      <c r="G198">
        <f>_xlfn.FLOOR.MATH(('Base Stats'!$D198+15)*SQRT('Base Stats'!$E198+15)*SQRT('Base Stats'!$F198+15)*((MIN(SQRT(10*2500/(('Base Stats'!$D198+15)*SQRT('Base Stats'!$E198+15)*SQRT('Base Stats'!$F198+15))),'CP Multiplier'!$B$102))^2)/10)</f>
        <v>2445</v>
      </c>
    </row>
    <row r="199" spans="1:7" x14ac:dyDescent="0.25">
      <c r="A199" t="s">
        <v>195</v>
      </c>
      <c r="B199" t="str">
        <f>IFERROR(INDEX('[1]Pokemon Stats'!$D$2:$D$781,MATCH($A199,'[1]Pokemon Stats'!$B$2:$B$781,0),0),"")</f>
        <v>Dark</v>
      </c>
      <c r="C199" t="str">
        <f>IFERROR(INDEX('[1]Pokemon Stats'!$E$2:$E$781,MATCH($A199,'[1]Pokemon Stats'!$B$2:$B$781,0),0),"")</f>
        <v>Flying</v>
      </c>
      <c r="D199">
        <f>ROUND(('Base Stats'!D199+15)*MIN(SQRT(10*2500/(('Base Stats'!$D199+15)*SQRT('Base Stats'!$E199+15)*SQRT('Base Stats'!$F199+15))),'CP Multiplier'!$B$102),1)</f>
        <v>160.6</v>
      </c>
      <c r="E199">
        <f>ROUND(('Base Stats'!E199+15)*MIN(SQRT(10*2500/(('Base Stats'!$D199+15)*SQRT('Base Stats'!$E199+15)*SQRT('Base Stats'!$F199+15))),'CP Multiplier'!$B$102),1)</f>
        <v>86.2</v>
      </c>
      <c r="F199">
        <f>ROUND(('Base Stats'!F199+15)*MIN(SQRT(10*2500/(('Base Stats'!$D199+15)*SQRT('Base Stats'!$E199+15)*SQRT('Base Stats'!$F199+15))),'CP Multiplier'!$B$102),1)</f>
        <v>143.69999999999999</v>
      </c>
      <c r="G199">
        <f>_xlfn.FLOOR.MATH(('Base Stats'!$D199+15)*SQRT('Base Stats'!$E199+15)*SQRT('Base Stats'!$F199+15)*((MIN(SQRT(10*2500/(('Base Stats'!$D199+15)*SQRT('Base Stats'!$E199+15)*SQRT('Base Stats'!$F199+15))),'CP Multiplier'!$B$102))^2)/10)</f>
        <v>1787</v>
      </c>
    </row>
    <row r="200" spans="1:7" x14ac:dyDescent="0.25">
      <c r="A200" t="s">
        <v>196</v>
      </c>
      <c r="B200" t="str">
        <f>IFERROR(INDEX('[1]Pokemon Stats'!$D$2:$D$781,MATCH($A200,'[1]Pokemon Stats'!$B$2:$B$781,0),0),"")</f>
        <v>Water</v>
      </c>
      <c r="C200" t="str">
        <f>IFERROR(INDEX('[1]Pokemon Stats'!$E$2:$E$781,MATCH($A200,'[1]Pokemon Stats'!$B$2:$B$781,0),0),"")</f>
        <v>Psychic</v>
      </c>
      <c r="D200">
        <f>ROUND(('Base Stats'!D200+15)*MIN(SQRT(10*2500/(('Base Stats'!$D200+15)*SQRT('Base Stats'!$E200+15)*SQRT('Base Stats'!$F200+15))),'CP Multiplier'!$B$102),1)</f>
        <v>150.4</v>
      </c>
      <c r="E200">
        <f>ROUND(('Base Stats'!E200+15)*MIN(SQRT(10*2500/(('Base Stats'!$D200+15)*SQRT('Base Stats'!$E200+15)*SQRT('Base Stats'!$F200+15))),'CP Multiplier'!$B$102),1)</f>
        <v>152.69999999999999</v>
      </c>
      <c r="F200">
        <f>ROUND(('Base Stats'!F200+15)*MIN(SQRT(10*2500/(('Base Stats'!$D200+15)*SQRT('Base Stats'!$E200+15)*SQRT('Base Stats'!$F200+15))),'CP Multiplier'!$B$102),1)</f>
        <v>180.9</v>
      </c>
      <c r="G200">
        <f>_xlfn.FLOOR.MATH(('Base Stats'!$D200+15)*SQRT('Base Stats'!$E200+15)*SQRT('Base Stats'!$F200+15)*((MIN(SQRT(10*2500/(('Base Stats'!$D200+15)*SQRT('Base Stats'!$E200+15)*SQRT('Base Stats'!$F200+15))),'CP Multiplier'!$B$102))^2)/10)</f>
        <v>2500</v>
      </c>
    </row>
    <row r="201" spans="1:7" x14ac:dyDescent="0.25">
      <c r="A201" t="s">
        <v>197</v>
      </c>
      <c r="B201" t="str">
        <f>IFERROR(INDEX('[1]Pokemon Stats'!$D$2:$D$781,MATCH($A201,'[1]Pokemon Stats'!$B$2:$B$781,0),0),"")</f>
        <v>Ghost</v>
      </c>
      <c r="C201" t="str">
        <f>IFERROR(INDEX('[1]Pokemon Stats'!$E$2:$E$781,MATCH($A201,'[1]Pokemon Stats'!$B$2:$B$781,0),0),"")</f>
        <v>Psychic</v>
      </c>
      <c r="D201">
        <f>ROUND(('Base Stats'!D201+15)*MIN(SQRT(10*2500/(('Base Stats'!$D201+15)*SQRT('Base Stats'!$E201+15)*SQRT('Base Stats'!$F201+15))),'CP Multiplier'!$B$102),1)</f>
        <v>153.80000000000001</v>
      </c>
      <c r="E201">
        <f>ROUND(('Base Stats'!E201+15)*MIN(SQRT(10*2500/(('Base Stats'!$D201+15)*SQRT('Base Stats'!$E201+15)*SQRT('Base Stats'!$F201+15))),'CP Multiplier'!$B$102),1)</f>
        <v>142.9</v>
      </c>
      <c r="F201">
        <f>ROUND(('Base Stats'!F201+15)*MIN(SQRT(10*2500/(('Base Stats'!$D201+15)*SQRT('Base Stats'!$E201+15)*SQRT('Base Stats'!$F201+15))),'CP Multiplier'!$B$102),1)</f>
        <v>143.69999999999999</v>
      </c>
      <c r="G201">
        <f>_xlfn.FLOOR.MATH(('Base Stats'!$D201+15)*SQRT('Base Stats'!$E201+15)*SQRT('Base Stats'!$F201+15)*((MIN(SQRT(10*2500/(('Base Stats'!$D201+15)*SQRT('Base Stats'!$E201+15)*SQRT('Base Stats'!$F201+15))),'CP Multiplier'!$B$102))^2)/10)</f>
        <v>2204</v>
      </c>
    </row>
    <row r="202" spans="1:7" x14ac:dyDescent="0.25">
      <c r="A202" t="s">
        <v>198</v>
      </c>
      <c r="B202" t="str">
        <f>IFERROR(INDEX('[1]Pokemon Stats'!$D$2:$D$781,MATCH($A202,'[1]Pokemon Stats'!$B$2:$B$781,0),0),"")</f>
        <v>Psychic</v>
      </c>
      <c r="C202" t="str">
        <f>IFERROR(INDEX('[1]Pokemon Stats'!$E$2:$E$781,MATCH($A202,'[1]Pokemon Stats'!$B$2:$B$781,0),0),"")</f>
        <v>Psychic</v>
      </c>
      <c r="D202">
        <f>ROUND(('Base Stats'!D202+15)*MIN(SQRT(10*2500/(('Base Stats'!$D202+15)*SQRT('Base Stats'!$E202+15)*SQRT('Base Stats'!$F202+15))),'CP Multiplier'!$B$102),1)</f>
        <v>127.6</v>
      </c>
      <c r="E202">
        <f>ROUND(('Base Stats'!E202+15)*MIN(SQRT(10*2500/(('Base Stats'!$D202+15)*SQRT('Base Stats'!$E202+15)*SQRT('Base Stats'!$F202+15))),'CP Multiplier'!$B$102),1)</f>
        <v>89.6</v>
      </c>
      <c r="F202">
        <f>ROUND(('Base Stats'!F202+15)*MIN(SQRT(10*2500/(('Base Stats'!$D202+15)*SQRT('Base Stats'!$E202+15)*SQRT('Base Stats'!$F202+15))),'CP Multiplier'!$B$102),1)</f>
        <v>125.9</v>
      </c>
      <c r="G202">
        <f>_xlfn.FLOOR.MATH(('Base Stats'!$D202+15)*SQRT('Base Stats'!$E202+15)*SQRT('Base Stats'!$F202+15)*((MIN(SQRT(10*2500/(('Base Stats'!$D202+15)*SQRT('Base Stats'!$E202+15)*SQRT('Base Stats'!$F202+15))),'CP Multiplier'!$B$102))^2)/10)</f>
        <v>1355</v>
      </c>
    </row>
    <row r="203" spans="1:7" x14ac:dyDescent="0.25">
      <c r="A203" t="s">
        <v>199</v>
      </c>
      <c r="B203" t="str">
        <f>IFERROR(INDEX('[1]Pokemon Stats'!$D$2:$D$781,MATCH($A203,'[1]Pokemon Stats'!$B$2:$B$781,0),0),"")</f>
        <v>Psychic</v>
      </c>
      <c r="C203" t="str">
        <f>IFERROR(INDEX('[1]Pokemon Stats'!$E$2:$E$781,MATCH($A203,'[1]Pokemon Stats'!$B$2:$B$781,0),0),"")</f>
        <v>Psychic</v>
      </c>
      <c r="D203">
        <f>ROUND(('Base Stats'!D203+15)*MIN(SQRT(10*2500/(('Base Stats'!$D203+15)*SQRT('Base Stats'!$E203+15)*SQRT('Base Stats'!$F203+15))),'CP Multiplier'!$B$102),1)</f>
        <v>63.4</v>
      </c>
      <c r="E203">
        <f>ROUND(('Base Stats'!E203+15)*MIN(SQRT(10*2500/(('Base Stats'!$D203+15)*SQRT('Base Stats'!$E203+15)*SQRT('Base Stats'!$F203+15))),'CP Multiplier'!$B$102),1)</f>
        <v>102.3</v>
      </c>
      <c r="F203">
        <f>ROUND(('Base Stats'!F203+15)*MIN(SQRT(10*2500/(('Base Stats'!$D203+15)*SQRT('Base Stats'!$E203+15)*SQRT('Base Stats'!$F203+15))),'CP Multiplier'!$B$102),1)</f>
        <v>335.6</v>
      </c>
      <c r="G203">
        <f>_xlfn.FLOOR.MATH(('Base Stats'!$D203+15)*SQRT('Base Stats'!$E203+15)*SQRT('Base Stats'!$F203+15)*((MIN(SQRT(10*2500/(('Base Stats'!$D203+15)*SQRT('Base Stats'!$E203+15)*SQRT('Base Stats'!$F203+15))),'CP Multiplier'!$B$102))^2)/10)</f>
        <v>1174</v>
      </c>
    </row>
    <row r="204" spans="1:7" x14ac:dyDescent="0.25">
      <c r="A204" t="s">
        <v>200</v>
      </c>
      <c r="B204" t="str">
        <f>IFERROR(INDEX('[1]Pokemon Stats'!$D$2:$D$781,MATCH($A204,'[1]Pokemon Stats'!$B$2:$B$781,0),0),"")</f>
        <v>Normal</v>
      </c>
      <c r="C204" t="str">
        <f>IFERROR(INDEX('[1]Pokemon Stats'!$E$2:$E$781,MATCH($A204,'[1]Pokemon Stats'!$B$2:$B$781,0),0),"")</f>
        <v>Psychic</v>
      </c>
      <c r="D204">
        <f>ROUND(('Base Stats'!D204+15)*MIN(SQRT(10*2500/(('Base Stats'!$D204+15)*SQRT('Base Stats'!$E204+15)*SQRT('Base Stats'!$F204+15))),'CP Multiplier'!$B$102),1)</f>
        <v>166.5</v>
      </c>
      <c r="E204">
        <f>ROUND(('Base Stats'!E204+15)*MIN(SQRT(10*2500/(('Base Stats'!$D204+15)*SQRT('Base Stats'!$E204+15)*SQRT('Base Stats'!$F204+15))),'CP Multiplier'!$B$102),1)</f>
        <v>125.1</v>
      </c>
      <c r="F204">
        <f>ROUND(('Base Stats'!F204+15)*MIN(SQRT(10*2500/(('Base Stats'!$D204+15)*SQRT('Base Stats'!$E204+15)*SQRT('Base Stats'!$F204+15))),'CP Multiplier'!$B$102),1)</f>
        <v>158.1</v>
      </c>
      <c r="G204">
        <f>_xlfn.FLOOR.MATH(('Base Stats'!$D204+15)*SQRT('Base Stats'!$E204+15)*SQRT('Base Stats'!$F204+15)*((MIN(SQRT(10*2500/(('Base Stats'!$D204+15)*SQRT('Base Stats'!$E204+15)*SQRT('Base Stats'!$F204+15))),'CP Multiplier'!$B$102))^2)/10)</f>
        <v>2341</v>
      </c>
    </row>
    <row r="205" spans="1:7" x14ac:dyDescent="0.25">
      <c r="A205" t="s">
        <v>201</v>
      </c>
      <c r="B205" t="str">
        <f>IFERROR(INDEX('[1]Pokemon Stats'!$D$2:$D$781,MATCH($A205,'[1]Pokemon Stats'!$B$2:$B$781,0),0),"")</f>
        <v>Bug</v>
      </c>
      <c r="C205" t="str">
        <f>IFERROR(INDEX('[1]Pokemon Stats'!$E$2:$E$781,MATCH($A205,'[1]Pokemon Stats'!$B$2:$B$781,0),0),"")</f>
        <v>Psychic</v>
      </c>
      <c r="D205">
        <f>ROUND(('Base Stats'!D205+15)*MIN(SQRT(10*2500/(('Base Stats'!$D205+15)*SQRT('Base Stats'!$E205+15)*SQRT('Base Stats'!$F205+15))),'CP Multiplier'!$B$102),1)</f>
        <v>104</v>
      </c>
      <c r="E205">
        <f>ROUND(('Base Stats'!E205+15)*MIN(SQRT(10*2500/(('Base Stats'!$D205+15)*SQRT('Base Stats'!$E205+15)*SQRT('Base Stats'!$F205+15))),'CP Multiplier'!$B$102),1)</f>
        <v>115.8</v>
      </c>
      <c r="F205">
        <f>ROUND(('Base Stats'!F205+15)*MIN(SQRT(10*2500/(('Base Stats'!$D205+15)*SQRT('Base Stats'!$E205+15)*SQRT('Base Stats'!$F205+15))),'CP Multiplier'!$B$102),1)</f>
        <v>128.5</v>
      </c>
      <c r="G205">
        <f>_xlfn.FLOOR.MATH(('Base Stats'!$D205+15)*SQRT('Base Stats'!$E205+15)*SQRT('Base Stats'!$F205+15)*((MIN(SQRT(10*2500/(('Base Stats'!$D205+15)*SQRT('Base Stats'!$E205+15)*SQRT('Base Stats'!$F205+15))),'CP Multiplier'!$B$102))^2)/10)</f>
        <v>1268</v>
      </c>
    </row>
    <row r="206" spans="1:7" x14ac:dyDescent="0.25">
      <c r="A206" t="s">
        <v>202</v>
      </c>
      <c r="B206" t="str">
        <f>IFERROR(INDEX('[1]Pokemon Stats'!$D$2:$D$781,MATCH($A206,'[1]Pokemon Stats'!$B$2:$B$781,0),0),"")</f>
        <v>Bug</v>
      </c>
      <c r="C206" t="str">
        <f>IFERROR(INDEX('[1]Pokemon Stats'!$E$2:$E$781,MATCH($A206,'[1]Pokemon Stats'!$B$2:$B$781,0),0),"")</f>
        <v>Steel</v>
      </c>
      <c r="D206">
        <f>ROUND(('Base Stats'!D206+15)*MIN(SQRT(10*2500/(('Base Stats'!$D206+15)*SQRT('Base Stats'!$E206+15)*SQRT('Base Stats'!$F206+15))),'CP Multiplier'!$B$102),1)</f>
        <v>145.6</v>
      </c>
      <c r="E206">
        <f>ROUND(('Base Stats'!E206+15)*MIN(SQRT(10*2500/(('Base Stats'!$D206+15)*SQRT('Base Stats'!$E206+15)*SQRT('Base Stats'!$F206+15))),'CP Multiplier'!$B$102),1)</f>
        <v>182</v>
      </c>
      <c r="F206">
        <f>ROUND(('Base Stats'!F206+15)*MIN(SQRT(10*2500/(('Base Stats'!$D206+15)*SQRT('Base Stats'!$E206+15)*SQRT('Base Stats'!$F206+15))),'CP Multiplier'!$B$102),1)</f>
        <v>162.1</v>
      </c>
      <c r="G206">
        <f>_xlfn.FLOOR.MATH(('Base Stats'!$D206+15)*SQRT('Base Stats'!$E206+15)*SQRT('Base Stats'!$F206+15)*((MIN(SQRT(10*2500/(('Base Stats'!$D206+15)*SQRT('Base Stats'!$E206+15)*SQRT('Base Stats'!$F206+15))),'CP Multiplier'!$B$102))^2)/10)</f>
        <v>2500</v>
      </c>
    </row>
    <row r="207" spans="1:7" x14ac:dyDescent="0.25">
      <c r="A207" t="s">
        <v>203</v>
      </c>
      <c r="B207" t="str">
        <f>IFERROR(INDEX('[1]Pokemon Stats'!$D$2:$D$781,MATCH($A207,'[1]Pokemon Stats'!$B$2:$B$781,0),0),"")</f>
        <v>Normal</v>
      </c>
      <c r="C207" t="str">
        <f>IFERROR(INDEX('[1]Pokemon Stats'!$E$2:$E$781,MATCH($A207,'[1]Pokemon Stats'!$B$2:$B$781,0),0),"")</f>
        <v>Steel</v>
      </c>
      <c r="D207">
        <f>ROUND(('Base Stats'!D207+15)*MIN(SQRT(10*2500/(('Base Stats'!$D207+15)*SQRT('Base Stats'!$E207+15)*SQRT('Base Stats'!$F207+15))),'CP Multiplier'!$B$102),1)</f>
        <v>123.4</v>
      </c>
      <c r="E207">
        <f>ROUND(('Base Stats'!E207+15)*MIN(SQRT(10*2500/(('Base Stats'!$D207+15)*SQRT('Base Stats'!$E207+15)*SQRT('Base Stats'!$F207+15))),'CP Multiplier'!$B$102),1)</f>
        <v>120.9</v>
      </c>
      <c r="F207">
        <f>ROUND(('Base Stats'!F207+15)*MIN(SQRT(10*2500/(('Base Stats'!$D207+15)*SQRT('Base Stats'!$E207+15)*SQRT('Base Stats'!$F207+15))),'CP Multiplier'!$B$102),1)</f>
        <v>202.9</v>
      </c>
      <c r="G207">
        <f>_xlfn.FLOOR.MATH(('Base Stats'!$D207+15)*SQRT('Base Stats'!$E207+15)*SQRT('Base Stats'!$F207+15)*((MIN(SQRT(10*2500/(('Base Stats'!$D207+15)*SQRT('Base Stats'!$E207+15)*SQRT('Base Stats'!$F207+15))),'CP Multiplier'!$B$102))^2)/10)</f>
        <v>1932</v>
      </c>
    </row>
    <row r="208" spans="1:7" x14ac:dyDescent="0.25">
      <c r="A208" t="s">
        <v>204</v>
      </c>
      <c r="B208" t="str">
        <f>IFERROR(INDEX('[1]Pokemon Stats'!$D$2:$D$781,MATCH($A208,'[1]Pokemon Stats'!$B$2:$B$781,0),0),"")</f>
        <v>Ground</v>
      </c>
      <c r="C208" t="str">
        <f>IFERROR(INDEX('[1]Pokemon Stats'!$E$2:$E$781,MATCH($A208,'[1]Pokemon Stats'!$B$2:$B$781,0),0),"")</f>
        <v>Flying</v>
      </c>
      <c r="D208">
        <f>ROUND(('Base Stats'!D208+15)*MIN(SQRT(10*2500/(('Base Stats'!$D208+15)*SQRT('Base Stats'!$E208+15)*SQRT('Base Stats'!$F208+15))),'CP Multiplier'!$B$102),1)</f>
        <v>133.6</v>
      </c>
      <c r="E208">
        <f>ROUND(('Base Stats'!E208+15)*MIN(SQRT(10*2500/(('Base Stats'!$D208+15)*SQRT('Base Stats'!$E208+15)*SQRT('Base Stats'!$F208+15))),'CP Multiplier'!$B$102),1)</f>
        <v>168.2</v>
      </c>
      <c r="F208">
        <f>ROUND(('Base Stats'!F208+15)*MIN(SQRT(10*2500/(('Base Stats'!$D208+15)*SQRT('Base Stats'!$E208+15)*SQRT('Base Stats'!$F208+15))),'CP Multiplier'!$B$102),1)</f>
        <v>150.5</v>
      </c>
      <c r="G208">
        <f>_xlfn.FLOOR.MATH(('Base Stats'!$D208+15)*SQRT('Base Stats'!$E208+15)*SQRT('Base Stats'!$F208+15)*((MIN(SQRT(10*2500/(('Base Stats'!$D208+15)*SQRT('Base Stats'!$E208+15)*SQRT('Base Stats'!$F208+15))),'CP Multiplier'!$B$102))^2)/10)</f>
        <v>2124</v>
      </c>
    </row>
    <row r="209" spans="1:7" x14ac:dyDescent="0.25">
      <c r="A209" t="s">
        <v>205</v>
      </c>
      <c r="B209" t="str">
        <f>IFERROR(INDEX('[1]Pokemon Stats'!$D$2:$D$781,MATCH($A209,'[1]Pokemon Stats'!$B$2:$B$781,0),0),"")</f>
        <v>Steel</v>
      </c>
      <c r="C209" t="str">
        <f>IFERROR(INDEX('[1]Pokemon Stats'!$E$2:$E$781,MATCH($A209,'[1]Pokemon Stats'!$B$2:$B$781,0),0),"")</f>
        <v>Ground</v>
      </c>
      <c r="D209">
        <f>ROUND(('Base Stats'!D209+15)*MIN(SQRT(10*2500/(('Base Stats'!$D209+15)*SQRT('Base Stats'!$E209+15)*SQRT('Base Stats'!$F209+15))),'CP Multiplier'!$B$102),1)</f>
        <v>131.1</v>
      </c>
      <c r="E209">
        <f>ROUND(('Base Stats'!E209+15)*MIN(SQRT(10*2500/(('Base Stats'!$D209+15)*SQRT('Base Stats'!$E209+15)*SQRT('Base Stats'!$F209+15))),'CP Multiplier'!$B$102),1)</f>
        <v>230.8</v>
      </c>
      <c r="F209">
        <f>ROUND(('Base Stats'!F209+15)*MIN(SQRT(10*2500/(('Base Stats'!$D209+15)*SQRT('Base Stats'!$E209+15)*SQRT('Base Stats'!$F209+15))),'CP Multiplier'!$B$102),1)</f>
        <v>157.6</v>
      </c>
      <c r="G209">
        <f>_xlfn.FLOOR.MATH(('Base Stats'!$D209+15)*SQRT('Base Stats'!$E209+15)*SQRT('Base Stats'!$F209+15)*((MIN(SQRT(10*2500/(('Base Stats'!$D209+15)*SQRT('Base Stats'!$E209+15)*SQRT('Base Stats'!$F209+15))),'CP Multiplier'!$B$102))^2)/10)</f>
        <v>2500</v>
      </c>
    </row>
    <row r="210" spans="1:7" x14ac:dyDescent="0.25">
      <c r="A210" t="s">
        <v>206</v>
      </c>
      <c r="B210" t="str">
        <f>IFERROR(INDEX('[1]Pokemon Stats'!$D$2:$D$781,MATCH($A210,'[1]Pokemon Stats'!$B$2:$B$781,0),0),"")</f>
        <v>Fairy</v>
      </c>
      <c r="C210" t="str">
        <f>IFERROR(INDEX('[1]Pokemon Stats'!$E$2:$E$781,MATCH($A210,'[1]Pokemon Stats'!$B$2:$B$781,0),0),"")</f>
        <v>Ground</v>
      </c>
      <c r="D210">
        <f>ROUND(('Base Stats'!D210+15)*MIN(SQRT(10*2500/(('Base Stats'!$D210+15)*SQRT('Base Stats'!$E210+15)*SQRT('Base Stats'!$F210+15))),'CP Multiplier'!$B$102),1)</f>
        <v>128.5</v>
      </c>
      <c r="E210">
        <f>ROUND(('Base Stats'!E210+15)*MIN(SQRT(10*2500/(('Base Stats'!$D210+15)*SQRT('Base Stats'!$E210+15)*SQRT('Base Stats'!$F210+15))),'CP Multiplier'!$B$102),1)</f>
        <v>84.5</v>
      </c>
      <c r="F210">
        <f>ROUND(('Base Stats'!F210+15)*MIN(SQRT(10*2500/(('Base Stats'!$D210+15)*SQRT('Base Stats'!$E210+15)*SQRT('Base Stats'!$F210+15))),'CP Multiplier'!$B$102),1)</f>
        <v>143.69999999999999</v>
      </c>
      <c r="G210">
        <f>_xlfn.FLOOR.MATH(('Base Stats'!$D210+15)*SQRT('Base Stats'!$E210+15)*SQRT('Base Stats'!$F210+15)*((MIN(SQRT(10*2500/(('Base Stats'!$D210+15)*SQRT('Base Stats'!$E210+15)*SQRT('Base Stats'!$F210+15))),'CP Multiplier'!$B$102))^2)/10)</f>
        <v>1416</v>
      </c>
    </row>
    <row r="211" spans="1:7" x14ac:dyDescent="0.25">
      <c r="A211" t="s">
        <v>207</v>
      </c>
      <c r="B211" t="str">
        <f>IFERROR(INDEX('[1]Pokemon Stats'!$D$2:$D$781,MATCH($A211,'[1]Pokemon Stats'!$B$2:$B$781,0),0),"")</f>
        <v>Fairy</v>
      </c>
      <c r="C211" t="str">
        <f>IFERROR(INDEX('[1]Pokemon Stats'!$E$2:$E$781,MATCH($A211,'[1]Pokemon Stats'!$B$2:$B$781,0),0),"")</f>
        <v>Ground</v>
      </c>
      <c r="D211">
        <f>ROUND(('Base Stats'!D211+15)*MIN(SQRT(10*2500/(('Base Stats'!$D211+15)*SQRT('Base Stats'!$E211+15)*SQRT('Base Stats'!$F211+15))),'CP Multiplier'!$B$102),1)</f>
        <v>177.5</v>
      </c>
      <c r="E211">
        <f>ROUND(('Base Stats'!E211+15)*MIN(SQRT(10*2500/(('Base Stats'!$D211+15)*SQRT('Base Stats'!$E211+15)*SQRT('Base Stats'!$F211+15))),'CP Multiplier'!$B$102),1)</f>
        <v>114.2</v>
      </c>
      <c r="F211">
        <f>ROUND(('Base Stats'!F211+15)*MIN(SQRT(10*2500/(('Base Stats'!$D211+15)*SQRT('Base Stats'!$E211+15)*SQRT('Base Stats'!$F211+15))),'CP Multiplier'!$B$102),1)</f>
        <v>173.6</v>
      </c>
      <c r="G211">
        <f>_xlfn.FLOOR.MATH(('Base Stats'!$D211+15)*SQRT('Base Stats'!$E211+15)*SQRT('Base Stats'!$F211+15)*((MIN(SQRT(10*2500/(('Base Stats'!$D211+15)*SQRT('Base Stats'!$E211+15)*SQRT('Base Stats'!$F211+15))),'CP Multiplier'!$B$102))^2)/10)</f>
        <v>2500</v>
      </c>
    </row>
    <row r="212" spans="1:7" x14ac:dyDescent="0.25">
      <c r="A212" t="s">
        <v>208</v>
      </c>
      <c r="B212" t="str">
        <f>IFERROR(INDEX('[1]Pokemon Stats'!$D$2:$D$781,MATCH($A212,'[1]Pokemon Stats'!$B$2:$B$781,0),0),"")</f>
        <v>Water</v>
      </c>
      <c r="C212" t="str">
        <f>IFERROR(INDEX('[1]Pokemon Stats'!$E$2:$E$781,MATCH($A212,'[1]Pokemon Stats'!$B$2:$B$781,0),0),"")</f>
        <v>Poison</v>
      </c>
      <c r="D212">
        <f>ROUND(('Base Stats'!D212+15)*MIN(SQRT(10*2500/(('Base Stats'!$D212+15)*SQRT('Base Stats'!$E212+15)*SQRT('Base Stats'!$F212+15))),'CP Multiplier'!$B$102),1)</f>
        <v>168.2</v>
      </c>
      <c r="E212">
        <f>ROUND(('Base Stats'!E212+15)*MIN(SQRT(10*2500/(('Base Stats'!$D212+15)*SQRT('Base Stats'!$E212+15)*SQRT('Base Stats'!$F212+15))),'CP Multiplier'!$B$102),1)</f>
        <v>129.30000000000001</v>
      </c>
      <c r="F212">
        <f>ROUND(('Base Stats'!F212+15)*MIN(SQRT(10*2500/(('Base Stats'!$D212+15)*SQRT('Base Stats'!$E212+15)*SQRT('Base Stats'!$F212+15))),'CP Multiplier'!$B$102),1)</f>
        <v>150.5</v>
      </c>
      <c r="G212">
        <f>_xlfn.FLOOR.MATH(('Base Stats'!$D212+15)*SQRT('Base Stats'!$E212+15)*SQRT('Base Stats'!$F212+15)*((MIN(SQRT(10*2500/(('Base Stats'!$D212+15)*SQRT('Base Stats'!$E212+15)*SQRT('Base Stats'!$F212+15))),'CP Multiplier'!$B$102))^2)/10)</f>
        <v>2346</v>
      </c>
    </row>
    <row r="213" spans="1:7" x14ac:dyDescent="0.25">
      <c r="A213" t="s">
        <v>209</v>
      </c>
      <c r="B213" t="str">
        <f>IFERROR(INDEX('[1]Pokemon Stats'!$D$2:$D$781,MATCH($A213,'[1]Pokemon Stats'!$B$2:$B$781,0),0),"")</f>
        <v>Bug</v>
      </c>
      <c r="C213" t="str">
        <f>IFERROR(INDEX('[1]Pokemon Stats'!$E$2:$E$781,MATCH($A213,'[1]Pokemon Stats'!$B$2:$B$781,0),0),"")</f>
        <v>Steel</v>
      </c>
      <c r="D213">
        <f>ROUND(('Base Stats'!D213+15)*MIN(SQRT(10*2500/(('Base Stats'!$D213+15)*SQRT('Base Stats'!$E213+15)*SQRT('Base Stats'!$F213+15))),'CP Multiplier'!$B$102),1)</f>
        <v>181</v>
      </c>
      <c r="E213">
        <f>ROUND(('Base Stats'!E213+15)*MIN(SQRT(10*2500/(('Base Stats'!$D213+15)*SQRT('Base Stats'!$E213+15)*SQRT('Base Stats'!$F213+15))),'CP Multiplier'!$B$102),1)</f>
        <v>141.4</v>
      </c>
      <c r="F213">
        <f>ROUND(('Base Stats'!F213+15)*MIN(SQRT(10*2500/(('Base Stats'!$D213+15)*SQRT('Base Stats'!$E213+15)*SQRT('Base Stats'!$F213+15))),'CP Multiplier'!$B$102),1)</f>
        <v>134.9</v>
      </c>
      <c r="G213">
        <f>_xlfn.FLOOR.MATH(('Base Stats'!$D213+15)*SQRT('Base Stats'!$E213+15)*SQRT('Base Stats'!$F213+15)*((MIN(SQRT(10*2500/(('Base Stats'!$D213+15)*SQRT('Base Stats'!$E213+15)*SQRT('Base Stats'!$F213+15))),'CP Multiplier'!$B$102))^2)/10)</f>
        <v>2500</v>
      </c>
    </row>
    <row r="214" spans="1:7" x14ac:dyDescent="0.25">
      <c r="A214" t="s">
        <v>210</v>
      </c>
      <c r="B214" t="str">
        <f>IFERROR(INDEX('[1]Pokemon Stats'!$D$2:$D$781,MATCH($A214,'[1]Pokemon Stats'!$B$2:$B$781,0),0),"")</f>
        <v>Bug</v>
      </c>
      <c r="C214" t="str">
        <f>IFERROR(INDEX('[1]Pokemon Stats'!$E$2:$E$781,MATCH($A214,'[1]Pokemon Stats'!$B$2:$B$781,0),0),"")</f>
        <v>Rock</v>
      </c>
      <c r="D214">
        <f>ROUND(('Base Stats'!D214+15)*MIN(SQRT(10*2500/(('Base Stats'!$D214+15)*SQRT('Base Stats'!$E214+15)*SQRT('Base Stats'!$F214+15))),'CP Multiplier'!$B$102),1)</f>
        <v>27</v>
      </c>
      <c r="E214">
        <f>ROUND(('Base Stats'!E214+15)*MIN(SQRT(10*2500/(('Base Stats'!$D214+15)*SQRT('Base Stats'!$E214+15)*SQRT('Base Stats'!$F214+15))),'CP Multiplier'!$B$102),1)</f>
        <v>347.4</v>
      </c>
      <c r="F214">
        <f>ROUND(('Base Stats'!F214+15)*MIN(SQRT(10*2500/(('Base Stats'!$D214+15)*SQRT('Base Stats'!$E214+15)*SQRT('Base Stats'!$F214+15))),'CP Multiplier'!$B$102),1)</f>
        <v>84.5</v>
      </c>
      <c r="G214">
        <f>_xlfn.FLOOR.MATH(('Base Stats'!$D214+15)*SQRT('Base Stats'!$E214+15)*SQRT('Base Stats'!$F214+15)*((MIN(SQRT(10*2500/(('Base Stats'!$D214+15)*SQRT('Base Stats'!$E214+15)*SQRT('Base Stats'!$F214+15))),'CP Multiplier'!$B$102))^2)/10)</f>
        <v>463</v>
      </c>
    </row>
    <row r="215" spans="1:7" x14ac:dyDescent="0.25">
      <c r="A215" t="s">
        <v>211</v>
      </c>
      <c r="B215" t="str">
        <f>IFERROR(INDEX('[1]Pokemon Stats'!$D$2:$D$781,MATCH($A215,'[1]Pokemon Stats'!$B$2:$B$781,0),0),"")</f>
        <v>Bug</v>
      </c>
      <c r="C215" t="str">
        <f>IFERROR(INDEX('[1]Pokemon Stats'!$E$2:$E$781,MATCH($A215,'[1]Pokemon Stats'!$B$2:$B$781,0),0),"")</f>
        <v>Fighting</v>
      </c>
      <c r="D215">
        <f>ROUND(('Base Stats'!D215+15)*MIN(SQRT(10*2500/(('Base Stats'!$D215+15)*SQRT('Base Stats'!$E215+15)*SQRT('Base Stats'!$F215+15))),'CP Multiplier'!$B$102),1)</f>
        <v>176.7</v>
      </c>
      <c r="E215">
        <f>ROUND(('Base Stats'!E215+15)*MIN(SQRT(10*2500/(('Base Stats'!$D215+15)*SQRT('Base Stats'!$E215+15)*SQRT('Base Stats'!$F215+15))),'CP Multiplier'!$B$102),1)</f>
        <v>137.69999999999999</v>
      </c>
      <c r="F215">
        <f>ROUND(('Base Stats'!F215+15)*MIN(SQRT(10*2500/(('Base Stats'!$D215+15)*SQRT('Base Stats'!$E215+15)*SQRT('Base Stats'!$F215+15))),'CP Multiplier'!$B$102),1)</f>
        <v>145.5</v>
      </c>
      <c r="G215">
        <f>_xlfn.FLOOR.MATH(('Base Stats'!$D215+15)*SQRT('Base Stats'!$E215+15)*SQRT('Base Stats'!$F215+15)*((MIN(SQRT(10*2500/(('Base Stats'!$D215+15)*SQRT('Base Stats'!$E215+15)*SQRT('Base Stats'!$F215+15))),'CP Multiplier'!$B$102))^2)/10)</f>
        <v>2500</v>
      </c>
    </row>
    <row r="216" spans="1:7" x14ac:dyDescent="0.25">
      <c r="A216" t="s">
        <v>212</v>
      </c>
      <c r="B216" t="str">
        <f>IFERROR(INDEX('[1]Pokemon Stats'!$D$2:$D$781,MATCH($A216,'[1]Pokemon Stats'!$B$2:$B$781,0),0),"")</f>
        <v>Dark</v>
      </c>
      <c r="C216" t="str">
        <f>IFERROR(INDEX('[1]Pokemon Stats'!$E$2:$E$781,MATCH($A216,'[1]Pokemon Stats'!$B$2:$B$781,0),0),"")</f>
        <v>Ice</v>
      </c>
      <c r="D216">
        <f>ROUND(('Base Stats'!D216+15)*MIN(SQRT(10*2500/(('Base Stats'!$D216+15)*SQRT('Base Stats'!$E216+15)*SQRT('Base Stats'!$F216+15))),'CP Multiplier'!$B$102),1)</f>
        <v>172.4</v>
      </c>
      <c r="E216">
        <f>ROUND(('Base Stats'!E216+15)*MIN(SQRT(10*2500/(('Base Stats'!$D216+15)*SQRT('Base Stats'!$E216+15)*SQRT('Base Stats'!$F216+15))),'CP Multiplier'!$B$102),1)</f>
        <v>136.1</v>
      </c>
      <c r="F216">
        <f>ROUND(('Base Stats'!F216+15)*MIN(SQRT(10*2500/(('Base Stats'!$D216+15)*SQRT('Base Stats'!$E216+15)*SQRT('Base Stats'!$F216+15))),'CP Multiplier'!$B$102),1)</f>
        <v>136.1</v>
      </c>
      <c r="G216">
        <f>_xlfn.FLOOR.MATH(('Base Stats'!$D216+15)*SQRT('Base Stats'!$E216+15)*SQRT('Base Stats'!$F216+15)*((MIN(SQRT(10*2500/(('Base Stats'!$D216+15)*SQRT('Base Stats'!$E216+15)*SQRT('Base Stats'!$F216+15))),'CP Multiplier'!$B$102))^2)/10)</f>
        <v>2346</v>
      </c>
    </row>
    <row r="217" spans="1:7" x14ac:dyDescent="0.25">
      <c r="A217" t="s">
        <v>213</v>
      </c>
      <c r="B217" t="str">
        <f>IFERROR(INDEX('[1]Pokemon Stats'!$D$2:$D$781,MATCH($A217,'[1]Pokemon Stats'!$B$2:$B$781,0),0),"")</f>
        <v>Normal</v>
      </c>
      <c r="C217" t="str">
        <f>IFERROR(INDEX('[1]Pokemon Stats'!$E$2:$E$781,MATCH($A217,'[1]Pokemon Stats'!$B$2:$B$781,0),0),"")</f>
        <v>Ice</v>
      </c>
      <c r="D217">
        <f>ROUND(('Base Stats'!D217+15)*MIN(SQRT(10*2500/(('Base Stats'!$D217+15)*SQRT('Base Stats'!$E217+15)*SQRT('Base Stats'!$F217+15))),'CP Multiplier'!$B$102),1)</f>
        <v>132.69999999999999</v>
      </c>
      <c r="E217">
        <f>ROUND(('Base Stats'!E217+15)*MIN(SQRT(10*2500/(('Base Stats'!$D217+15)*SQRT('Base Stats'!$E217+15)*SQRT('Base Stats'!$F217+15))),'CP Multiplier'!$B$102),1)</f>
        <v>91.3</v>
      </c>
      <c r="F217">
        <f>ROUND(('Base Stats'!F217+15)*MIN(SQRT(10*2500/(('Base Stats'!$D217+15)*SQRT('Base Stats'!$E217+15)*SQRT('Base Stats'!$F217+15))),'CP Multiplier'!$B$102),1)</f>
        <v>143.69999999999999</v>
      </c>
      <c r="G217">
        <f>_xlfn.FLOOR.MATH(('Base Stats'!$D217+15)*SQRT('Base Stats'!$E217+15)*SQRT('Base Stats'!$F217+15)*((MIN(SQRT(10*2500/(('Base Stats'!$D217+15)*SQRT('Base Stats'!$E217+15)*SQRT('Base Stats'!$F217+15))),'CP Multiplier'!$B$102))^2)/10)</f>
        <v>1520</v>
      </c>
    </row>
    <row r="218" spans="1:7" x14ac:dyDescent="0.25">
      <c r="A218" t="s">
        <v>214</v>
      </c>
      <c r="B218" t="str">
        <f>IFERROR(INDEX('[1]Pokemon Stats'!$D$2:$D$781,MATCH($A218,'[1]Pokemon Stats'!$B$2:$B$781,0),0),"")</f>
        <v>Normal</v>
      </c>
      <c r="C218" t="str">
        <f>IFERROR(INDEX('[1]Pokemon Stats'!$E$2:$E$781,MATCH($A218,'[1]Pokemon Stats'!$B$2:$B$781,0),0),"")</f>
        <v>Ice</v>
      </c>
      <c r="D218">
        <f>ROUND(('Base Stats'!D218+15)*MIN(SQRT(10*2500/(('Base Stats'!$D218+15)*SQRT('Base Stats'!$E218+15)*SQRT('Base Stats'!$F218+15))),'CP Multiplier'!$B$102),1)</f>
        <v>182.8</v>
      </c>
      <c r="E218">
        <f>ROUND(('Base Stats'!E218+15)*MIN(SQRT(10*2500/(('Base Stats'!$D218+15)*SQRT('Base Stats'!$E218+15)*SQRT('Base Stats'!$F218+15))),'CP Multiplier'!$B$102),1)</f>
        <v>115.8</v>
      </c>
      <c r="F218">
        <f>ROUND(('Base Stats'!F218+15)*MIN(SQRT(10*2500/(('Base Stats'!$D218+15)*SQRT('Base Stats'!$E218+15)*SQRT('Base Stats'!$F218+15))),'CP Multiplier'!$B$102),1)</f>
        <v>161.6</v>
      </c>
      <c r="G218">
        <f>_xlfn.FLOOR.MATH(('Base Stats'!$D218+15)*SQRT('Base Stats'!$E218+15)*SQRT('Base Stats'!$F218+15)*((MIN(SQRT(10*2500/(('Base Stats'!$D218+15)*SQRT('Base Stats'!$E218+15)*SQRT('Base Stats'!$F218+15))),'CP Multiplier'!$B$102))^2)/10)</f>
        <v>2500</v>
      </c>
    </row>
    <row r="219" spans="1:7" x14ac:dyDescent="0.25">
      <c r="A219" t="s">
        <v>215</v>
      </c>
      <c r="B219" t="str">
        <f>IFERROR(INDEX('[1]Pokemon Stats'!$D$2:$D$781,MATCH($A219,'[1]Pokemon Stats'!$B$2:$B$781,0),0),"")</f>
        <v>Fire</v>
      </c>
      <c r="C219" t="str">
        <f>IFERROR(INDEX('[1]Pokemon Stats'!$E$2:$E$781,MATCH($A219,'[1]Pokemon Stats'!$B$2:$B$781,0),0),"")</f>
        <v>Ice</v>
      </c>
      <c r="D219">
        <f>ROUND(('Base Stats'!D219+15)*MIN(SQRT(10*2500/(('Base Stats'!$D219+15)*SQRT('Base Stats'!$E219+15)*SQRT('Base Stats'!$F219+15))),'CP Multiplier'!$B$102),1)</f>
        <v>112.4</v>
      </c>
      <c r="E219">
        <f>ROUND(('Base Stats'!E219+15)*MIN(SQRT(10*2500/(('Base Stats'!$D219+15)*SQRT('Base Stats'!$E219+15)*SQRT('Base Stats'!$F219+15))),'CP Multiplier'!$B$102),1)</f>
        <v>72.7</v>
      </c>
      <c r="F219">
        <f>ROUND(('Base Stats'!F219+15)*MIN(SQRT(10*2500/(('Base Stats'!$D219+15)*SQRT('Base Stats'!$E219+15)*SQRT('Base Stats'!$F219+15))),'CP Multiplier'!$B$102),1)</f>
        <v>114.1</v>
      </c>
      <c r="G219">
        <f>_xlfn.FLOOR.MATH(('Base Stats'!$D219+15)*SQRT('Base Stats'!$E219+15)*SQRT('Base Stats'!$F219+15)*((MIN(SQRT(10*2500/(('Base Stats'!$D219+15)*SQRT('Base Stats'!$E219+15)*SQRT('Base Stats'!$F219+15))),'CP Multiplier'!$B$102))^2)/10)</f>
        <v>1023</v>
      </c>
    </row>
    <row r="220" spans="1:7" x14ac:dyDescent="0.25">
      <c r="A220" t="s">
        <v>216</v>
      </c>
      <c r="B220" t="str">
        <f>IFERROR(INDEX('[1]Pokemon Stats'!$D$2:$D$781,MATCH($A220,'[1]Pokemon Stats'!$B$2:$B$781,0),0),"")</f>
        <v>Fire</v>
      </c>
      <c r="C220" t="str">
        <f>IFERROR(INDEX('[1]Pokemon Stats'!$E$2:$E$781,MATCH($A220,'[1]Pokemon Stats'!$B$2:$B$781,0),0),"")</f>
        <v>Rock</v>
      </c>
      <c r="D220">
        <f>ROUND(('Base Stats'!D220+15)*MIN(SQRT(10*2500/(('Base Stats'!$D220+15)*SQRT('Base Stats'!$E220+15)*SQRT('Base Stats'!$F220+15))),'CP Multiplier'!$B$102),1)</f>
        <v>130.19999999999999</v>
      </c>
      <c r="E220">
        <f>ROUND(('Base Stats'!E220+15)*MIN(SQRT(10*2500/(('Base Stats'!$D220+15)*SQRT('Base Stats'!$E220+15)*SQRT('Base Stats'!$F220+15))),'CP Multiplier'!$B$102),1)</f>
        <v>174.1</v>
      </c>
      <c r="F220">
        <f>ROUND(('Base Stats'!F220+15)*MIN(SQRT(10*2500/(('Base Stats'!$D220+15)*SQRT('Base Stats'!$E220+15)*SQRT('Base Stats'!$F220+15))),'CP Multiplier'!$B$102),1)</f>
        <v>128.5</v>
      </c>
      <c r="G220">
        <f>_xlfn.FLOOR.MATH(('Base Stats'!$D220+15)*SQRT('Base Stats'!$E220+15)*SQRT('Base Stats'!$F220+15)*((MIN(SQRT(10*2500/(('Base Stats'!$D220+15)*SQRT('Base Stats'!$E220+15)*SQRT('Base Stats'!$F220+15))),'CP Multiplier'!$B$102))^2)/10)</f>
        <v>1947</v>
      </c>
    </row>
    <row r="221" spans="1:7" x14ac:dyDescent="0.25">
      <c r="A221" t="s">
        <v>217</v>
      </c>
      <c r="B221" t="str">
        <f>IFERROR(INDEX('[1]Pokemon Stats'!$D$2:$D$781,MATCH($A221,'[1]Pokemon Stats'!$B$2:$B$781,0),0),"")</f>
        <v>Ice</v>
      </c>
      <c r="C221" t="str">
        <f>IFERROR(INDEX('[1]Pokemon Stats'!$E$2:$E$781,MATCH($A221,'[1]Pokemon Stats'!$B$2:$B$781,0),0),"")</f>
        <v>Ground</v>
      </c>
      <c r="D221">
        <f>ROUND(('Base Stats'!D221+15)*MIN(SQRT(10*2500/(('Base Stats'!$D221+15)*SQRT('Base Stats'!$E221+15)*SQRT('Base Stats'!$F221+15))),'CP Multiplier'!$B$102),1)</f>
        <v>88.8</v>
      </c>
      <c r="E221">
        <f>ROUND(('Base Stats'!E221+15)*MIN(SQRT(10*2500/(('Base Stats'!$D221+15)*SQRT('Base Stats'!$E221+15)*SQRT('Base Stats'!$F221+15))),'CP Multiplier'!$B$102),1)</f>
        <v>71</v>
      </c>
      <c r="F221">
        <f>ROUND(('Base Stats'!F221+15)*MIN(SQRT(10*2500/(('Base Stats'!$D221+15)*SQRT('Base Stats'!$E221+15)*SQRT('Base Stats'!$F221+15))),'CP Multiplier'!$B$102),1)</f>
        <v>128.5</v>
      </c>
      <c r="G221">
        <f>_xlfn.FLOOR.MATH(('Base Stats'!$D221+15)*SQRT('Base Stats'!$E221+15)*SQRT('Base Stats'!$F221+15)*((MIN(SQRT(10*2500/(('Base Stats'!$D221+15)*SQRT('Base Stats'!$E221+15)*SQRT('Base Stats'!$F221+15))),'CP Multiplier'!$B$102))^2)/10)</f>
        <v>847</v>
      </c>
    </row>
    <row r="222" spans="1:7" x14ac:dyDescent="0.25">
      <c r="A222" t="s">
        <v>218</v>
      </c>
      <c r="B222" t="str">
        <f>IFERROR(INDEX('[1]Pokemon Stats'!$D$2:$D$781,MATCH($A222,'[1]Pokemon Stats'!$B$2:$B$781,0),0),"")</f>
        <v>Ice</v>
      </c>
      <c r="C222" t="str">
        <f>IFERROR(INDEX('[1]Pokemon Stats'!$E$2:$E$781,MATCH($A222,'[1]Pokemon Stats'!$B$2:$B$781,0),0),"")</f>
        <v>Ground</v>
      </c>
      <c r="D222">
        <f>ROUND(('Base Stats'!D222+15)*MIN(SQRT(10*2500/(('Base Stats'!$D222+15)*SQRT('Base Stats'!$E222+15)*SQRT('Base Stats'!$F222+15))),'CP Multiplier'!$B$102),1)</f>
        <v>159.9</v>
      </c>
      <c r="E222">
        <f>ROUND(('Base Stats'!E222+15)*MIN(SQRT(10*2500/(('Base Stats'!$D222+15)*SQRT('Base Stats'!$E222+15)*SQRT('Base Stats'!$F222+15))),'CP Multiplier'!$B$102),1)</f>
        <v>124.8</v>
      </c>
      <c r="F222">
        <f>ROUND(('Base Stats'!F222+15)*MIN(SQRT(10*2500/(('Base Stats'!$D222+15)*SQRT('Base Stats'!$E222+15)*SQRT('Base Stats'!$F222+15))),'CP Multiplier'!$B$102),1)</f>
        <v>195.8</v>
      </c>
      <c r="G222">
        <f>_xlfn.FLOOR.MATH(('Base Stats'!$D222+15)*SQRT('Base Stats'!$E222+15)*SQRT('Base Stats'!$F222+15)*((MIN(SQRT(10*2500/(('Base Stats'!$D222+15)*SQRT('Base Stats'!$E222+15)*SQRT('Base Stats'!$F222+15))),'CP Multiplier'!$B$102))^2)/10)</f>
        <v>2500</v>
      </c>
    </row>
    <row r="223" spans="1:7" x14ac:dyDescent="0.25">
      <c r="A223" t="s">
        <v>219</v>
      </c>
      <c r="B223" t="str">
        <f>IFERROR(INDEX('[1]Pokemon Stats'!$D$2:$D$781,MATCH($A223,'[1]Pokemon Stats'!$B$2:$B$781,0),0),"")</f>
        <v>Water</v>
      </c>
      <c r="C223" t="str">
        <f>IFERROR(INDEX('[1]Pokemon Stats'!$E$2:$E$781,MATCH($A223,'[1]Pokemon Stats'!$B$2:$B$781,0),0),"")</f>
        <v>Rock</v>
      </c>
      <c r="D223">
        <f>ROUND(('Base Stats'!D223+15)*MIN(SQRT(10*2500/(('Base Stats'!$D223+15)*SQRT('Base Stats'!$E223+15)*SQRT('Base Stats'!$F223+15))),'CP Multiplier'!$B$102),1)</f>
        <v>112.4</v>
      </c>
      <c r="E223">
        <f>ROUND(('Base Stats'!E223+15)*MIN(SQRT(10*2500/(('Base Stats'!$D223+15)*SQRT('Base Stats'!$E223+15)*SQRT('Base Stats'!$F223+15))),'CP Multiplier'!$B$102),1)</f>
        <v>144.5</v>
      </c>
      <c r="F223">
        <f>ROUND(('Base Stats'!F223+15)*MIN(SQRT(10*2500/(('Base Stats'!$D223+15)*SQRT('Base Stats'!$E223+15)*SQRT('Base Stats'!$F223+15))),'CP Multiplier'!$B$102),1)</f>
        <v>136.1</v>
      </c>
      <c r="G223">
        <f>_xlfn.FLOOR.MATH(('Base Stats'!$D223+15)*SQRT('Base Stats'!$E223+15)*SQRT('Base Stats'!$F223+15)*((MIN(SQRT(10*2500/(('Base Stats'!$D223+15)*SQRT('Base Stats'!$E223+15)*SQRT('Base Stats'!$F223+15))),'CP Multiplier'!$B$102))^2)/10)</f>
        <v>1576</v>
      </c>
    </row>
    <row r="224" spans="1:7" x14ac:dyDescent="0.25">
      <c r="A224" t="s">
        <v>220</v>
      </c>
      <c r="B224" t="str">
        <f>IFERROR(INDEX('[1]Pokemon Stats'!$D$2:$D$781,MATCH($A224,'[1]Pokemon Stats'!$B$2:$B$781,0),0),"")</f>
        <v>Water</v>
      </c>
      <c r="C224" t="str">
        <f>IFERROR(INDEX('[1]Pokemon Stats'!$E$2:$E$781,MATCH($A224,'[1]Pokemon Stats'!$B$2:$B$781,0),0),"")</f>
        <v>Rock</v>
      </c>
      <c r="D224">
        <f>ROUND(('Base Stats'!D224+15)*MIN(SQRT(10*2500/(('Base Stats'!$D224+15)*SQRT('Base Stats'!$E224+15)*SQRT('Base Stats'!$F224+15))),'CP Multiplier'!$B$102),1)</f>
        <v>120</v>
      </c>
      <c r="E224">
        <f>ROUND(('Base Stats'!E224+15)*MIN(SQRT(10*2500/(('Base Stats'!$D224+15)*SQRT('Base Stats'!$E224+15)*SQRT('Base Stats'!$F224+15))),'CP Multiplier'!$B$102),1)</f>
        <v>71</v>
      </c>
      <c r="F224">
        <f>ROUND(('Base Stats'!F224+15)*MIN(SQRT(10*2500/(('Base Stats'!$D224+15)*SQRT('Base Stats'!$E224+15)*SQRT('Base Stats'!$F224+15))),'CP Multiplier'!$B$102),1)</f>
        <v>106.5</v>
      </c>
      <c r="G224">
        <f>_xlfn.FLOOR.MATH(('Base Stats'!$D224+15)*SQRT('Base Stats'!$E224+15)*SQRT('Base Stats'!$F224+15)*((MIN(SQRT(10*2500/(('Base Stats'!$D224+15)*SQRT('Base Stats'!$E224+15)*SQRT('Base Stats'!$F224+15))),'CP Multiplier'!$B$102))^2)/10)</f>
        <v>1043</v>
      </c>
    </row>
    <row r="225" spans="1:7" x14ac:dyDescent="0.25">
      <c r="A225" t="s">
        <v>221</v>
      </c>
      <c r="B225" t="str">
        <f>IFERROR(INDEX('[1]Pokemon Stats'!$D$2:$D$781,MATCH($A225,'[1]Pokemon Stats'!$B$2:$B$781,0),0),"")</f>
        <v>Water</v>
      </c>
      <c r="C225" t="str">
        <f>IFERROR(INDEX('[1]Pokemon Stats'!$E$2:$E$781,MATCH($A225,'[1]Pokemon Stats'!$B$2:$B$781,0),0),"")</f>
        <v>Rock</v>
      </c>
      <c r="D225">
        <f>ROUND(('Base Stats'!D225+15)*MIN(SQRT(10*2500/(('Base Stats'!$D225+15)*SQRT('Base Stats'!$E225+15)*SQRT('Base Stats'!$F225+15))),'CP Multiplier'!$B$102),1)</f>
        <v>174.1</v>
      </c>
      <c r="E225">
        <f>ROUND(('Base Stats'!E225+15)*MIN(SQRT(10*2500/(('Base Stats'!$D225+15)*SQRT('Base Stats'!$E225+15)*SQRT('Base Stats'!$F225+15))),'CP Multiplier'!$B$102),1)</f>
        <v>128.1</v>
      </c>
      <c r="F225">
        <f>ROUND(('Base Stats'!F225+15)*MIN(SQRT(10*2500/(('Base Stats'!$D225+15)*SQRT('Base Stats'!$E225+15)*SQRT('Base Stats'!$F225+15))),'CP Multiplier'!$B$102),1)</f>
        <v>161</v>
      </c>
      <c r="G225">
        <f>_xlfn.FLOOR.MATH(('Base Stats'!$D225+15)*SQRT('Base Stats'!$E225+15)*SQRT('Base Stats'!$F225+15)*((MIN(SQRT(10*2500/(('Base Stats'!$D225+15)*SQRT('Base Stats'!$E225+15)*SQRT('Base Stats'!$F225+15))),'CP Multiplier'!$B$102))^2)/10)</f>
        <v>2500</v>
      </c>
    </row>
    <row r="226" spans="1:7" x14ac:dyDescent="0.25">
      <c r="A226" t="s">
        <v>222</v>
      </c>
      <c r="B226" t="str">
        <f>IFERROR(INDEX('[1]Pokemon Stats'!$D$2:$D$781,MATCH($A226,'[1]Pokemon Stats'!$B$2:$B$781,0),0),"")</f>
        <v>Ice</v>
      </c>
      <c r="C226" t="str">
        <f>IFERROR(INDEX('[1]Pokemon Stats'!$E$2:$E$781,MATCH($A226,'[1]Pokemon Stats'!$B$2:$B$781,0),0),"")</f>
        <v>Flying</v>
      </c>
      <c r="D226">
        <f>ROUND(('Base Stats'!D226+15)*MIN(SQRT(10*2500/(('Base Stats'!$D226+15)*SQRT('Base Stats'!$E226+15)*SQRT('Base Stats'!$F226+15))),'CP Multiplier'!$B$102),1)</f>
        <v>120.9</v>
      </c>
      <c r="E226">
        <f>ROUND(('Base Stats'!E226+15)*MIN(SQRT(10*2500/(('Base Stats'!$D226+15)*SQRT('Base Stats'!$E226+15)*SQRT('Base Stats'!$F226+15))),'CP Multiplier'!$B$102),1)</f>
        <v>88.8</v>
      </c>
      <c r="F226">
        <f>ROUND(('Base Stats'!F226+15)*MIN(SQRT(10*2500/(('Base Stats'!$D226+15)*SQRT('Base Stats'!$E226+15)*SQRT('Base Stats'!$F226+15))),'CP Multiplier'!$B$102),1)</f>
        <v>120.9</v>
      </c>
      <c r="G226">
        <f>_xlfn.FLOOR.MATH(('Base Stats'!$D226+15)*SQRT('Base Stats'!$E226+15)*SQRT('Base Stats'!$F226+15)*((MIN(SQRT(10*2500/(('Base Stats'!$D226+15)*SQRT('Base Stats'!$E226+15)*SQRT('Base Stats'!$F226+15))),'CP Multiplier'!$B$102))^2)/10)</f>
        <v>1252</v>
      </c>
    </row>
    <row r="227" spans="1:7" x14ac:dyDescent="0.25">
      <c r="A227" t="s">
        <v>223</v>
      </c>
      <c r="B227" t="str">
        <f>IFERROR(INDEX('[1]Pokemon Stats'!$D$2:$D$781,MATCH($A227,'[1]Pokemon Stats'!$B$2:$B$781,0),0),"")</f>
        <v>Water</v>
      </c>
      <c r="C227" t="str">
        <f>IFERROR(INDEX('[1]Pokemon Stats'!$E$2:$E$781,MATCH($A227,'[1]Pokemon Stats'!$B$2:$B$781,0),0),"")</f>
        <v>Flying</v>
      </c>
      <c r="D227">
        <f>ROUND(('Base Stats'!D227+15)*MIN(SQRT(10*2500/(('Base Stats'!$D227+15)*SQRT('Base Stats'!$E227+15)*SQRT('Base Stats'!$F227+15))),'CP Multiplier'!$B$102),1)</f>
        <v>137.80000000000001</v>
      </c>
      <c r="E227">
        <f>ROUND(('Base Stats'!E227+15)*MIN(SQRT(10*2500/(('Base Stats'!$D227+15)*SQRT('Base Stats'!$E227+15)*SQRT('Base Stats'!$F227+15))),'CP Multiplier'!$B$102),1)</f>
        <v>203.7</v>
      </c>
      <c r="F227">
        <f>ROUND(('Base Stats'!F227+15)*MIN(SQRT(10*2500/(('Base Stats'!$D227+15)*SQRT('Base Stats'!$E227+15)*SQRT('Base Stats'!$F227+15))),'CP Multiplier'!$B$102),1)</f>
        <v>150.5</v>
      </c>
      <c r="G227">
        <f>_xlfn.FLOOR.MATH(('Base Stats'!$D227+15)*SQRT('Base Stats'!$E227+15)*SQRT('Base Stats'!$F227+15)*((MIN(SQRT(10*2500/(('Base Stats'!$D227+15)*SQRT('Base Stats'!$E227+15)*SQRT('Base Stats'!$F227+15))),'CP Multiplier'!$B$102))^2)/10)</f>
        <v>2412</v>
      </c>
    </row>
    <row r="228" spans="1:7" x14ac:dyDescent="0.25">
      <c r="A228" t="s">
        <v>224</v>
      </c>
      <c r="B228" t="str">
        <f>IFERROR(INDEX('[1]Pokemon Stats'!$D$2:$D$781,MATCH($A228,'[1]Pokemon Stats'!$B$2:$B$781,0),0),"")</f>
        <v>Steel</v>
      </c>
      <c r="C228" t="str">
        <f>IFERROR(INDEX('[1]Pokemon Stats'!$E$2:$E$781,MATCH($A228,'[1]Pokemon Stats'!$B$2:$B$781,0),0),"")</f>
        <v>Flying</v>
      </c>
      <c r="D228">
        <f>ROUND(('Base Stats'!D228+15)*MIN(SQRT(10*2500/(('Base Stats'!$D228+15)*SQRT('Base Stats'!$E228+15)*SQRT('Base Stats'!$F228+15))),'CP Multiplier'!$B$102),1)</f>
        <v>137.80000000000001</v>
      </c>
      <c r="E228">
        <f>ROUND(('Base Stats'!E228+15)*MIN(SQRT(10*2500/(('Base Stats'!$D228+15)*SQRT('Base Stats'!$E228+15)*SQRT('Base Stats'!$F228+15))),'CP Multiplier'!$B$102),1)</f>
        <v>203.7</v>
      </c>
      <c r="F228">
        <f>ROUND(('Base Stats'!F228+15)*MIN(SQRT(10*2500/(('Base Stats'!$D228+15)*SQRT('Base Stats'!$E228+15)*SQRT('Base Stats'!$F228+15))),'CP Multiplier'!$B$102),1)</f>
        <v>150.5</v>
      </c>
      <c r="G228">
        <f>_xlfn.FLOOR.MATH(('Base Stats'!$D228+15)*SQRT('Base Stats'!$E228+15)*SQRT('Base Stats'!$F228+15)*((MIN(SQRT(10*2500/(('Base Stats'!$D228+15)*SQRT('Base Stats'!$E228+15)*SQRT('Base Stats'!$F228+15))),'CP Multiplier'!$B$102))^2)/10)</f>
        <v>2412</v>
      </c>
    </row>
    <row r="229" spans="1:7" x14ac:dyDescent="0.25">
      <c r="A229" t="s">
        <v>225</v>
      </c>
      <c r="B229" t="str">
        <f>IFERROR(INDEX('[1]Pokemon Stats'!$D$2:$D$781,MATCH($A229,'[1]Pokemon Stats'!$B$2:$B$781,0),0),"")</f>
        <v>Dark</v>
      </c>
      <c r="C229" t="str">
        <f>IFERROR(INDEX('[1]Pokemon Stats'!$E$2:$E$781,MATCH($A229,'[1]Pokemon Stats'!$B$2:$B$781,0),0),"")</f>
        <v>Fire</v>
      </c>
      <c r="D229">
        <f>ROUND(('Base Stats'!D229+15)*MIN(SQRT(10*2500/(('Base Stats'!$D229+15)*SQRT('Base Stats'!$E229+15)*SQRT('Base Stats'!$F229+15))),'CP Multiplier'!$B$102),1)</f>
        <v>141.19999999999999</v>
      </c>
      <c r="E229">
        <f>ROUND(('Base Stats'!E229+15)*MIN(SQRT(10*2500/(('Base Stats'!$D229+15)*SQRT('Base Stats'!$E229+15)*SQRT('Base Stats'!$F229+15))),'CP Multiplier'!$B$102),1)</f>
        <v>82.8</v>
      </c>
      <c r="F229">
        <f>ROUND(('Base Stats'!F229+15)*MIN(SQRT(10*2500/(('Base Stats'!$D229+15)*SQRT('Base Stats'!$E229+15)*SQRT('Base Stats'!$F229+15))),'CP Multiplier'!$B$102),1)</f>
        <v>120.9</v>
      </c>
      <c r="G229">
        <f>_xlfn.FLOOR.MATH(('Base Stats'!$D229+15)*SQRT('Base Stats'!$E229+15)*SQRT('Base Stats'!$F229+15)*((MIN(SQRT(10*2500/(('Base Stats'!$D229+15)*SQRT('Base Stats'!$E229+15)*SQRT('Base Stats'!$F229+15))),'CP Multiplier'!$B$102))^2)/10)</f>
        <v>1412</v>
      </c>
    </row>
    <row r="230" spans="1:7" x14ac:dyDescent="0.25">
      <c r="A230" t="s">
        <v>226</v>
      </c>
      <c r="B230" t="str">
        <f>IFERROR(INDEX('[1]Pokemon Stats'!$D$2:$D$781,MATCH($A230,'[1]Pokemon Stats'!$B$2:$B$781,0),0),"")</f>
        <v>Dark</v>
      </c>
      <c r="C230" t="str">
        <f>IFERROR(INDEX('[1]Pokemon Stats'!$E$2:$E$781,MATCH($A230,'[1]Pokemon Stats'!$B$2:$B$781,0),0),"")</f>
        <v>Fire</v>
      </c>
      <c r="D230">
        <f>ROUND(('Base Stats'!D230+15)*MIN(SQRT(10*2500/(('Base Stats'!$D230+15)*SQRT('Base Stats'!$E230+15)*SQRT('Base Stats'!$F230+15))),'CP Multiplier'!$B$102),1)</f>
        <v>184</v>
      </c>
      <c r="E230">
        <f>ROUND(('Base Stats'!E230+15)*MIN(SQRT(10*2500/(('Base Stats'!$D230+15)*SQRT('Base Stats'!$E230+15)*SQRT('Base Stats'!$F230+15))),'CP Multiplier'!$B$102),1)</f>
        <v>122.4</v>
      </c>
      <c r="F230">
        <f>ROUND(('Base Stats'!F230+15)*MIN(SQRT(10*2500/(('Base Stats'!$D230+15)*SQRT('Base Stats'!$E230+15)*SQRT('Base Stats'!$F230+15))),'CP Multiplier'!$B$102),1)</f>
        <v>150.9</v>
      </c>
      <c r="G230">
        <f>_xlfn.FLOOR.MATH(('Base Stats'!$D230+15)*SQRT('Base Stats'!$E230+15)*SQRT('Base Stats'!$F230+15)*((MIN(SQRT(10*2500/(('Base Stats'!$D230+15)*SQRT('Base Stats'!$E230+15)*SQRT('Base Stats'!$F230+15))),'CP Multiplier'!$B$102))^2)/10)</f>
        <v>2500</v>
      </c>
    </row>
    <row r="231" spans="1:7" x14ac:dyDescent="0.25">
      <c r="A231" t="s">
        <v>227</v>
      </c>
      <c r="B231" t="str">
        <f>IFERROR(INDEX('[1]Pokemon Stats'!$D$2:$D$781,MATCH($A231,'[1]Pokemon Stats'!$B$2:$B$781,0),0),"")</f>
        <v>Water</v>
      </c>
      <c r="C231" t="str">
        <f>IFERROR(INDEX('[1]Pokemon Stats'!$E$2:$E$781,MATCH($A231,'[1]Pokemon Stats'!$B$2:$B$781,0),0),"")</f>
        <v>Dragon</v>
      </c>
      <c r="D231">
        <f>ROUND(('Base Stats'!D231+15)*MIN(SQRT(10*2500/(('Base Stats'!$D231+15)*SQRT('Base Stats'!$E231+15)*SQRT('Base Stats'!$F231+15))),'CP Multiplier'!$B$102),1)</f>
        <v>160.69999999999999</v>
      </c>
      <c r="E231">
        <f>ROUND(('Base Stats'!E231+15)*MIN(SQRT(10*2500/(('Base Stats'!$D231+15)*SQRT('Base Stats'!$E231+15)*SQRT('Base Stats'!$F231+15))),'CP Multiplier'!$B$102),1)</f>
        <v>160.69999999999999</v>
      </c>
      <c r="F231">
        <f>ROUND(('Base Stats'!F231+15)*MIN(SQRT(10*2500/(('Base Stats'!$D231+15)*SQRT('Base Stats'!$E231+15)*SQRT('Base Stats'!$F231+15))),'CP Multiplier'!$B$102),1)</f>
        <v>150.69999999999999</v>
      </c>
      <c r="G231">
        <f>_xlfn.FLOOR.MATH(('Base Stats'!$D231+15)*SQRT('Base Stats'!$E231+15)*SQRT('Base Stats'!$F231+15)*((MIN(SQRT(10*2500/(('Base Stats'!$D231+15)*SQRT('Base Stats'!$E231+15)*SQRT('Base Stats'!$F231+15))),'CP Multiplier'!$B$102))^2)/10)</f>
        <v>2500</v>
      </c>
    </row>
    <row r="232" spans="1:7" x14ac:dyDescent="0.25">
      <c r="A232" t="s">
        <v>228</v>
      </c>
      <c r="B232" t="str">
        <f>IFERROR(INDEX('[1]Pokemon Stats'!$D$2:$D$781,MATCH($A232,'[1]Pokemon Stats'!$B$2:$B$781,0),0),"")</f>
        <v>Ground</v>
      </c>
      <c r="C232" t="str">
        <f>IFERROR(INDEX('[1]Pokemon Stats'!$E$2:$E$781,MATCH($A232,'[1]Pokemon Stats'!$B$2:$B$781,0),0),"")</f>
        <v>Dragon</v>
      </c>
      <c r="D232">
        <f>ROUND(('Base Stats'!D232+15)*MIN(SQRT(10*2500/(('Base Stats'!$D232+15)*SQRT('Base Stats'!$E232+15)*SQRT('Base Stats'!$F232+15))),'CP Multiplier'!$B$102),1)</f>
        <v>103.1</v>
      </c>
      <c r="E232">
        <f>ROUND(('Base Stats'!E232+15)*MIN(SQRT(10*2500/(('Base Stats'!$D232+15)*SQRT('Base Stats'!$E232+15)*SQRT('Base Stats'!$F232+15))),'CP Multiplier'!$B$102),1)</f>
        <v>95.5</v>
      </c>
      <c r="F232">
        <f>ROUND(('Base Stats'!F232+15)*MIN(SQRT(10*2500/(('Base Stats'!$D232+15)*SQRT('Base Stats'!$E232+15)*SQRT('Base Stats'!$F232+15))),'CP Multiplier'!$B$102),1)</f>
        <v>187.7</v>
      </c>
      <c r="G232">
        <f>_xlfn.FLOOR.MATH(('Base Stats'!$D232+15)*SQRT('Base Stats'!$E232+15)*SQRT('Base Stats'!$F232+15)*((MIN(SQRT(10*2500/(('Base Stats'!$D232+15)*SQRT('Base Stats'!$E232+15)*SQRT('Base Stats'!$F232+15))),'CP Multiplier'!$B$102))^2)/10)</f>
        <v>1380</v>
      </c>
    </row>
    <row r="233" spans="1:7" x14ac:dyDescent="0.25">
      <c r="A233" t="s">
        <v>229</v>
      </c>
      <c r="B233" t="str">
        <f>IFERROR(INDEX('[1]Pokemon Stats'!$D$2:$D$781,MATCH($A233,'[1]Pokemon Stats'!$B$2:$B$781,0),0),"")</f>
        <v>Ground</v>
      </c>
      <c r="C233" t="str">
        <f>IFERROR(INDEX('[1]Pokemon Stats'!$E$2:$E$781,MATCH($A233,'[1]Pokemon Stats'!$B$2:$B$781,0),0),"")</f>
        <v>Dragon</v>
      </c>
      <c r="D233">
        <f>ROUND(('Base Stats'!D233+15)*MIN(SQRT(10*2500/(('Base Stats'!$D233+15)*SQRT('Base Stats'!$E233+15)*SQRT('Base Stats'!$F233+15))),'CP Multiplier'!$B$102),1)</f>
        <v>164.8</v>
      </c>
      <c r="E233">
        <f>ROUND(('Base Stats'!E233+15)*MIN(SQRT(10*2500/(('Base Stats'!$D233+15)*SQRT('Base Stats'!$E233+15)*SQRT('Base Stats'!$F233+15))),'CP Multiplier'!$B$102),1)</f>
        <v>144</v>
      </c>
      <c r="F233">
        <f>ROUND(('Base Stats'!F233+15)*MIN(SQRT(10*2500/(('Base Stats'!$D233+15)*SQRT('Base Stats'!$E233+15)*SQRT('Base Stats'!$F233+15))),'CP Multiplier'!$B$102),1)</f>
        <v>159.80000000000001</v>
      </c>
      <c r="G233">
        <f>_xlfn.FLOOR.MATH(('Base Stats'!$D233+15)*SQRT('Base Stats'!$E233+15)*SQRT('Base Stats'!$F233+15)*((MIN(SQRT(10*2500/(('Base Stats'!$D233+15)*SQRT('Base Stats'!$E233+15)*SQRT('Base Stats'!$F233+15))),'CP Multiplier'!$B$102))^2)/10)</f>
        <v>2500</v>
      </c>
    </row>
    <row r="234" spans="1:7" x14ac:dyDescent="0.25">
      <c r="A234" t="s">
        <v>230</v>
      </c>
      <c r="B234" t="str">
        <f>IFERROR(INDEX('[1]Pokemon Stats'!$D$2:$D$781,MATCH($A234,'[1]Pokemon Stats'!$B$2:$B$781,0),0),"")</f>
        <v>Normal</v>
      </c>
      <c r="C234" t="str">
        <f>IFERROR(INDEX('[1]Pokemon Stats'!$E$2:$E$781,MATCH($A234,'[1]Pokemon Stats'!$B$2:$B$781,0),0),"")</f>
        <v>Dragon</v>
      </c>
      <c r="D234">
        <f>ROUND(('Base Stats'!D234+15)*MIN(SQRT(10*2500/(('Base Stats'!$D234+15)*SQRT('Base Stats'!$E234+15)*SQRT('Base Stats'!$F234+15))),'CP Multiplier'!$B$102),1)</f>
        <v>161.6</v>
      </c>
      <c r="E234">
        <f>ROUND(('Base Stats'!E234+15)*MIN(SQRT(10*2500/(('Base Stats'!$D234+15)*SQRT('Base Stats'!$E234+15)*SQRT('Base Stats'!$F234+15))),'CP Multiplier'!$B$102),1)</f>
        <v>148</v>
      </c>
      <c r="F234">
        <f>ROUND(('Base Stats'!F234+15)*MIN(SQRT(10*2500/(('Base Stats'!$D234+15)*SQRT('Base Stats'!$E234+15)*SQRT('Base Stats'!$F234+15))),'CP Multiplier'!$B$102),1)</f>
        <v>161.6</v>
      </c>
      <c r="G234">
        <f>_xlfn.FLOOR.MATH(('Base Stats'!$D234+15)*SQRT('Base Stats'!$E234+15)*SQRT('Base Stats'!$F234+15)*((MIN(SQRT(10*2500/(('Base Stats'!$D234+15)*SQRT('Base Stats'!$E234+15)*SQRT('Base Stats'!$F234+15))),'CP Multiplier'!$B$102))^2)/10)</f>
        <v>2500</v>
      </c>
    </row>
    <row r="235" spans="1:7" x14ac:dyDescent="0.25">
      <c r="A235" t="s">
        <v>231</v>
      </c>
      <c r="B235" t="str">
        <f>IFERROR(INDEX('[1]Pokemon Stats'!$D$2:$D$781,MATCH($A235,'[1]Pokemon Stats'!$B$2:$B$781,0),0),"")</f>
        <v>Normal</v>
      </c>
      <c r="C235" t="str">
        <f>IFERROR(INDEX('[1]Pokemon Stats'!$E$2:$E$781,MATCH($A235,'[1]Pokemon Stats'!$B$2:$B$781,0),0),"")</f>
        <v>Dragon</v>
      </c>
      <c r="D235">
        <f>ROUND(('Base Stats'!D235+15)*MIN(SQRT(10*2500/(('Base Stats'!$D235+15)*SQRT('Base Stats'!$E235+15)*SQRT('Base Stats'!$F235+15))),'CP Multiplier'!$B$102),1)</f>
        <v>175</v>
      </c>
      <c r="E235">
        <f>ROUND(('Base Stats'!E235+15)*MIN(SQRT(10*2500/(('Base Stats'!$D235+15)*SQRT('Base Stats'!$E235+15)*SQRT('Base Stats'!$F235+15))),'CP Multiplier'!$B$102),1)</f>
        <v>123.4</v>
      </c>
      <c r="F235">
        <f>ROUND(('Base Stats'!F235+15)*MIN(SQRT(10*2500/(('Base Stats'!$D235+15)*SQRT('Base Stats'!$E235+15)*SQRT('Base Stats'!$F235+15))),'CP Multiplier'!$B$102),1)</f>
        <v>162.30000000000001</v>
      </c>
      <c r="G235">
        <f>_xlfn.FLOOR.MATH(('Base Stats'!$D235+15)*SQRT('Base Stats'!$E235+15)*SQRT('Base Stats'!$F235+15)*((MIN(SQRT(10*2500/(('Base Stats'!$D235+15)*SQRT('Base Stats'!$E235+15)*SQRT('Base Stats'!$F235+15))),'CP Multiplier'!$B$102))^2)/10)</f>
        <v>2476</v>
      </c>
    </row>
    <row r="236" spans="1:7" x14ac:dyDescent="0.25">
      <c r="A236" t="s">
        <v>232</v>
      </c>
      <c r="B236" t="str">
        <f>IFERROR(INDEX('[1]Pokemon Stats'!$D$2:$D$781,MATCH($A236,'[1]Pokemon Stats'!$B$2:$B$781,0),0),"")</f>
        <v>Fighting</v>
      </c>
      <c r="C236" t="str">
        <f>IFERROR(INDEX('[1]Pokemon Stats'!$E$2:$E$781,MATCH($A236,'[1]Pokemon Stats'!$B$2:$B$781,0),0),"")</f>
        <v>Dragon</v>
      </c>
      <c r="D236">
        <f>ROUND(('Base Stats'!D236+15)*MIN(SQRT(10*2500/(('Base Stats'!$D236+15)*SQRT('Base Stats'!$E236+15)*SQRT('Base Stats'!$F236+15))),'CP Multiplier'!$B$102),1)</f>
        <v>66.8</v>
      </c>
      <c r="E236">
        <f>ROUND(('Base Stats'!E236+15)*MIN(SQRT(10*2500/(('Base Stats'!$D236+15)*SQRT('Base Stats'!$E236+15)*SQRT('Base Stats'!$F236+15))),'CP Multiplier'!$B$102),1)</f>
        <v>66.8</v>
      </c>
      <c r="F236">
        <f>ROUND(('Base Stats'!F236+15)*MIN(SQRT(10*2500/(('Base Stats'!$D236+15)*SQRT('Base Stats'!$E236+15)*SQRT('Base Stats'!$F236+15))),'CP Multiplier'!$B$102),1)</f>
        <v>106.5</v>
      </c>
      <c r="G236">
        <f>_xlfn.FLOOR.MATH(('Base Stats'!$D236+15)*SQRT('Base Stats'!$E236+15)*SQRT('Base Stats'!$F236+15)*((MIN(SQRT(10*2500/(('Base Stats'!$D236+15)*SQRT('Base Stats'!$E236+15)*SQRT('Base Stats'!$F236+15))),'CP Multiplier'!$B$102))^2)/10)</f>
        <v>563</v>
      </c>
    </row>
    <row r="237" spans="1:7" x14ac:dyDescent="0.25">
      <c r="A237" t="s">
        <v>233</v>
      </c>
      <c r="B237" t="str">
        <f>IFERROR(INDEX('[1]Pokemon Stats'!$D$2:$D$781,MATCH($A237,'[1]Pokemon Stats'!$B$2:$B$781,0),0),"")</f>
        <v>Fighting</v>
      </c>
      <c r="C237" t="str">
        <f>IFERROR(INDEX('[1]Pokemon Stats'!$E$2:$E$781,MATCH($A237,'[1]Pokemon Stats'!$B$2:$B$781,0),0),"")</f>
        <v>Dragon</v>
      </c>
      <c r="D237">
        <f>ROUND(('Base Stats'!D237+15)*MIN(SQRT(10*2500/(('Base Stats'!$D237+15)*SQRT('Base Stats'!$E237+15)*SQRT('Base Stats'!$F237+15))),'CP Multiplier'!$B$102),1)</f>
        <v>158.9</v>
      </c>
      <c r="E237">
        <f>ROUND(('Base Stats'!E237+15)*MIN(SQRT(10*2500/(('Base Stats'!$D237+15)*SQRT('Base Stats'!$E237+15)*SQRT('Base Stats'!$F237+15))),'CP Multiplier'!$B$102),1)</f>
        <v>187.7</v>
      </c>
      <c r="F237">
        <f>ROUND(('Base Stats'!F237+15)*MIN(SQRT(10*2500/(('Base Stats'!$D237+15)*SQRT('Base Stats'!$E237+15)*SQRT('Base Stats'!$F237+15))),'CP Multiplier'!$B$102),1)</f>
        <v>128.5</v>
      </c>
      <c r="G237">
        <f>_xlfn.FLOOR.MATH(('Base Stats'!$D237+15)*SQRT('Base Stats'!$E237+15)*SQRT('Base Stats'!$F237+15)*((MIN(SQRT(10*2500/(('Base Stats'!$D237+15)*SQRT('Base Stats'!$E237+15)*SQRT('Base Stats'!$F237+15))),'CP Multiplier'!$B$102))^2)/10)</f>
        <v>2467</v>
      </c>
    </row>
    <row r="238" spans="1:7" x14ac:dyDescent="0.25">
      <c r="A238" t="s">
        <v>234</v>
      </c>
      <c r="B238" t="str">
        <f>IFERROR(INDEX('[1]Pokemon Stats'!$D$2:$D$781,MATCH($A238,'[1]Pokemon Stats'!$B$2:$B$781,0),0),"")</f>
        <v>Ice</v>
      </c>
      <c r="C238" t="str">
        <f>IFERROR(INDEX('[1]Pokemon Stats'!$E$2:$E$781,MATCH($A238,'[1]Pokemon Stats'!$B$2:$B$781,0),0),"")</f>
        <v>Psychic</v>
      </c>
      <c r="D238">
        <f>ROUND(('Base Stats'!D238+15)*MIN(SQRT(10*2500/(('Base Stats'!$D238+15)*SQRT('Base Stats'!$E238+15)*SQRT('Base Stats'!$F238+15))),'CP Multiplier'!$B$102),1)</f>
        <v>142</v>
      </c>
      <c r="E238">
        <f>ROUND(('Base Stats'!E238+15)*MIN(SQRT(10*2500/(('Base Stats'!$D238+15)*SQRT('Base Stats'!$E238+15)*SQRT('Base Stats'!$F238+15))),'CP Multiplier'!$B$102),1)</f>
        <v>89.6</v>
      </c>
      <c r="F238">
        <f>ROUND(('Base Stats'!F238+15)*MIN(SQRT(10*2500/(('Base Stats'!$D238+15)*SQRT('Base Stats'!$E238+15)*SQRT('Base Stats'!$F238+15))),'CP Multiplier'!$B$102),1)</f>
        <v>120.9</v>
      </c>
      <c r="G238">
        <f>_xlfn.FLOOR.MATH(('Base Stats'!$D238+15)*SQRT('Base Stats'!$E238+15)*SQRT('Base Stats'!$F238+15)*((MIN(SQRT(10*2500/(('Base Stats'!$D238+15)*SQRT('Base Stats'!$E238+15)*SQRT('Base Stats'!$F238+15))),'CP Multiplier'!$B$102))^2)/10)</f>
        <v>1477</v>
      </c>
    </row>
    <row r="239" spans="1:7" x14ac:dyDescent="0.25">
      <c r="A239" t="s">
        <v>235</v>
      </c>
      <c r="B239" t="str">
        <f>IFERROR(INDEX('[1]Pokemon Stats'!$D$2:$D$781,MATCH($A239,'[1]Pokemon Stats'!$B$2:$B$781,0),0),"")</f>
        <v>Electric</v>
      </c>
      <c r="C239" t="str">
        <f>IFERROR(INDEX('[1]Pokemon Stats'!$E$2:$E$781,MATCH($A239,'[1]Pokemon Stats'!$B$2:$B$781,0),0),"")</f>
        <v>Psychic</v>
      </c>
      <c r="D239">
        <f>ROUND(('Base Stats'!D239+15)*MIN(SQRT(10*2500/(('Base Stats'!$D239+15)*SQRT('Base Stats'!$E239+15)*SQRT('Base Stats'!$F239+15))),'CP Multiplier'!$B$102),1)</f>
        <v>126.8</v>
      </c>
      <c r="E239">
        <f>ROUND(('Base Stats'!E239+15)*MIN(SQRT(10*2500/(('Base Stats'!$D239+15)*SQRT('Base Stats'!$E239+15)*SQRT('Base Stats'!$F239+15))),'CP Multiplier'!$B$102),1)</f>
        <v>98.1</v>
      </c>
      <c r="F239">
        <f>ROUND(('Base Stats'!F239+15)*MIN(SQRT(10*2500/(('Base Stats'!$D239+15)*SQRT('Base Stats'!$E239+15)*SQRT('Base Stats'!$F239+15))),'CP Multiplier'!$B$102),1)</f>
        <v>120.9</v>
      </c>
      <c r="G239">
        <f>_xlfn.FLOOR.MATH(('Base Stats'!$D239+15)*SQRT('Base Stats'!$E239+15)*SQRT('Base Stats'!$F239+15)*((MIN(SQRT(10*2500/(('Base Stats'!$D239+15)*SQRT('Base Stats'!$E239+15)*SQRT('Base Stats'!$F239+15))),'CP Multiplier'!$B$102))^2)/10)</f>
        <v>1380</v>
      </c>
    </row>
    <row r="240" spans="1:7" x14ac:dyDescent="0.25">
      <c r="A240" t="s">
        <v>236</v>
      </c>
      <c r="B240" t="str">
        <f>IFERROR(INDEX('[1]Pokemon Stats'!$D$2:$D$781,MATCH($A240,'[1]Pokemon Stats'!$B$2:$B$781,0),0),"")</f>
        <v>Fire</v>
      </c>
      <c r="C240" t="str">
        <f>IFERROR(INDEX('[1]Pokemon Stats'!$E$2:$E$781,MATCH($A240,'[1]Pokemon Stats'!$B$2:$B$781,0),0),"")</f>
        <v>Psychic</v>
      </c>
      <c r="D240">
        <f>ROUND(('Base Stats'!D240+15)*MIN(SQRT(10*2500/(('Base Stats'!$D240+15)*SQRT('Base Stats'!$E240+15)*SQRT('Base Stats'!$F240+15))),'CP Multiplier'!$B$102),1)</f>
        <v>140.30000000000001</v>
      </c>
      <c r="E240">
        <f>ROUND(('Base Stats'!E240+15)*MIN(SQRT(10*2500/(('Base Stats'!$D240+15)*SQRT('Base Stats'!$E240+15)*SQRT('Base Stats'!$F240+15))),'CP Multiplier'!$B$102),1)</f>
        <v>96.4</v>
      </c>
      <c r="F240">
        <f>ROUND(('Base Stats'!F240+15)*MIN(SQRT(10*2500/(('Base Stats'!$D240+15)*SQRT('Base Stats'!$E240+15)*SQRT('Base Stats'!$F240+15))),'CP Multiplier'!$B$102),1)</f>
        <v>120.9</v>
      </c>
      <c r="G240">
        <f>_xlfn.FLOOR.MATH(('Base Stats'!$D240+15)*SQRT('Base Stats'!$E240+15)*SQRT('Base Stats'!$F240+15)*((MIN(SQRT(10*2500/(('Base Stats'!$D240+15)*SQRT('Base Stats'!$E240+15)*SQRT('Base Stats'!$F240+15))),'CP Multiplier'!$B$102))^2)/10)</f>
        <v>1514</v>
      </c>
    </row>
    <row r="241" spans="1:7" x14ac:dyDescent="0.25">
      <c r="A241" t="s">
        <v>237</v>
      </c>
      <c r="B241" t="str">
        <f>IFERROR(INDEX('[1]Pokemon Stats'!$D$2:$D$781,MATCH($A241,'[1]Pokemon Stats'!$B$2:$B$781,0),0),"")</f>
        <v>Normal</v>
      </c>
      <c r="C241" t="str">
        <f>IFERROR(INDEX('[1]Pokemon Stats'!$E$2:$E$781,MATCH($A241,'[1]Pokemon Stats'!$B$2:$B$781,0),0),"")</f>
        <v>Psychic</v>
      </c>
      <c r="D241">
        <f>ROUND(('Base Stats'!D241+15)*MIN(SQRT(10*2500/(('Base Stats'!$D241+15)*SQRT('Base Stats'!$E241+15)*SQRT('Base Stats'!$F241+15))),'CP Multiplier'!$B$102),1)</f>
        <v>140.1</v>
      </c>
      <c r="E241">
        <f>ROUND(('Base Stats'!E241+15)*MIN(SQRT(10*2500/(('Base Stats'!$D241+15)*SQRT('Base Stats'!$E241+15)*SQRT('Base Stats'!$F241+15))),'CP Multiplier'!$B$102),1)</f>
        <v>169.4</v>
      </c>
      <c r="F241">
        <f>ROUND(('Base Stats'!F241+15)*MIN(SQRT(10*2500/(('Base Stats'!$D241+15)*SQRT('Base Stats'!$E241+15)*SQRT('Base Stats'!$F241+15))),'CP Multiplier'!$B$102),1)</f>
        <v>188.1</v>
      </c>
      <c r="G241">
        <f>_xlfn.FLOOR.MATH(('Base Stats'!$D241+15)*SQRT('Base Stats'!$E241+15)*SQRT('Base Stats'!$F241+15)*((MIN(SQRT(10*2500/(('Base Stats'!$D241+15)*SQRT('Base Stats'!$E241+15)*SQRT('Base Stats'!$F241+15))),'CP Multiplier'!$B$102))^2)/10)</f>
        <v>2500</v>
      </c>
    </row>
    <row r="242" spans="1:7" x14ac:dyDescent="0.25">
      <c r="A242" t="s">
        <v>238</v>
      </c>
      <c r="B242" t="str">
        <f>IFERROR(INDEX('[1]Pokemon Stats'!$D$2:$D$781,MATCH($A242,'[1]Pokemon Stats'!$B$2:$B$781,0),0),"")</f>
        <v>Normal</v>
      </c>
      <c r="C242" t="str">
        <f>IFERROR(INDEX('[1]Pokemon Stats'!$E$2:$E$781,MATCH($A242,'[1]Pokemon Stats'!$B$2:$B$781,0),0),"")</f>
        <v>Psychic</v>
      </c>
      <c r="D242">
        <f>ROUND(('Base Stats'!D242+15)*MIN(SQRT(10*2500/(('Base Stats'!$D242+15)*SQRT('Base Stats'!$E242+15)*SQRT('Base Stats'!$F242+15))),'CP Multiplier'!$B$102),1)</f>
        <v>108.4</v>
      </c>
      <c r="E242">
        <f>ROUND(('Base Stats'!E242+15)*MIN(SQRT(10*2500/(('Base Stats'!$D242+15)*SQRT('Base Stats'!$E242+15)*SQRT('Base Stats'!$F242+15))),'CP Multiplier'!$B$102),1)</f>
        <v>138.5</v>
      </c>
      <c r="F242">
        <f>ROUND(('Base Stats'!F242+15)*MIN(SQRT(10*2500/(('Base Stats'!$D242+15)*SQRT('Base Stats'!$E242+15)*SQRT('Base Stats'!$F242+15))),'CP Multiplier'!$B$102),1)</f>
        <v>384.5</v>
      </c>
      <c r="G242">
        <f>_xlfn.FLOOR.MATH(('Base Stats'!$D242+15)*SQRT('Base Stats'!$E242+15)*SQRT('Base Stats'!$F242+15)*((MIN(SQRT(10*2500/(('Base Stats'!$D242+15)*SQRT('Base Stats'!$E242+15)*SQRT('Base Stats'!$F242+15))),'CP Multiplier'!$B$102))^2)/10)</f>
        <v>2500</v>
      </c>
    </row>
    <row r="243" spans="1:7" x14ac:dyDescent="0.25">
      <c r="A243" t="s">
        <v>239</v>
      </c>
      <c r="B243" t="str">
        <f>IFERROR(INDEX('[1]Pokemon Stats'!$D$2:$D$781,MATCH($A243,'[1]Pokemon Stats'!$B$2:$B$781,0),0),"")</f>
        <v>Electric</v>
      </c>
      <c r="C243" t="str">
        <f>IFERROR(INDEX('[1]Pokemon Stats'!$E$2:$E$781,MATCH($A243,'[1]Pokemon Stats'!$B$2:$B$781,0),0),"")</f>
        <v>Psychic</v>
      </c>
      <c r="D243">
        <f>ROUND(('Base Stats'!D243+15)*MIN(SQRT(10*2500/(('Base Stats'!$D243+15)*SQRT('Base Stats'!$E243+15)*SQRT('Base Stats'!$F243+15))),'CP Multiplier'!$B$102),1)</f>
        <v>172.2</v>
      </c>
      <c r="E243">
        <f>ROUND(('Base Stats'!E243+15)*MIN(SQRT(10*2500/(('Base Stats'!$D243+15)*SQRT('Base Stats'!$E243+15)*SQRT('Base Stats'!$F243+15))),'CP Multiplier'!$B$102),1)</f>
        <v>141.19999999999999</v>
      </c>
      <c r="F243">
        <f>ROUND(('Base Stats'!F243+15)*MIN(SQRT(10*2500/(('Base Stats'!$D243+15)*SQRT('Base Stats'!$E243+15)*SQRT('Base Stats'!$F243+15))),'CP Multiplier'!$B$102),1)</f>
        <v>149.30000000000001</v>
      </c>
      <c r="G243">
        <f>_xlfn.FLOOR.MATH(('Base Stats'!$D243+15)*SQRT('Base Stats'!$E243+15)*SQRT('Base Stats'!$F243+15)*((MIN(SQRT(10*2500/(('Base Stats'!$D243+15)*SQRT('Base Stats'!$E243+15)*SQRT('Base Stats'!$F243+15))),'CP Multiplier'!$B$102))^2)/10)</f>
        <v>2500</v>
      </c>
    </row>
    <row r="244" spans="1:7" x14ac:dyDescent="0.25">
      <c r="A244" t="s">
        <v>240</v>
      </c>
      <c r="B244" t="str">
        <f>IFERROR(INDEX('[1]Pokemon Stats'!$D$2:$D$781,MATCH($A244,'[1]Pokemon Stats'!$B$2:$B$781,0),0),"")</f>
        <v>Fire</v>
      </c>
      <c r="C244" t="str">
        <f>IFERROR(INDEX('[1]Pokemon Stats'!$E$2:$E$781,MATCH($A244,'[1]Pokemon Stats'!$B$2:$B$781,0),0),"")</f>
        <v>Psychic</v>
      </c>
      <c r="D244">
        <f>ROUND(('Base Stats'!D244+15)*MIN(SQRT(10*2500/(('Base Stats'!$D244+15)*SQRT('Base Stats'!$E244+15)*SQRT('Base Stats'!$F244+15))),'CP Multiplier'!$B$102),1)</f>
        <v>167.6</v>
      </c>
      <c r="E244">
        <f>ROUND(('Base Stats'!E244+15)*MIN(SQRT(10*2500/(('Base Stats'!$D244+15)*SQRT('Base Stats'!$E244+15)*SQRT('Base Stats'!$F244+15))),'CP Multiplier'!$B$102),1)</f>
        <v>124.7</v>
      </c>
      <c r="F244">
        <f>ROUND(('Base Stats'!F244+15)*MIN(SQRT(10*2500/(('Base Stats'!$D244+15)*SQRT('Base Stats'!$E244+15)*SQRT('Base Stats'!$F244+15))),'CP Multiplier'!$B$102),1)</f>
        <v>178.4</v>
      </c>
      <c r="G244">
        <f>_xlfn.FLOOR.MATH(('Base Stats'!$D244+15)*SQRT('Base Stats'!$E244+15)*SQRT('Base Stats'!$F244+15)*((MIN(SQRT(10*2500/(('Base Stats'!$D244+15)*SQRT('Base Stats'!$E244+15)*SQRT('Base Stats'!$F244+15))),'CP Multiplier'!$B$102))^2)/10)</f>
        <v>2500</v>
      </c>
    </row>
    <row r="245" spans="1:7" x14ac:dyDescent="0.25">
      <c r="A245" t="s">
        <v>241</v>
      </c>
      <c r="B245" t="str">
        <f>IFERROR(INDEX('[1]Pokemon Stats'!$D$2:$D$781,MATCH($A245,'[1]Pokemon Stats'!$B$2:$B$781,0),0),"")</f>
        <v>Water</v>
      </c>
      <c r="C245" t="str">
        <f>IFERROR(INDEX('[1]Pokemon Stats'!$E$2:$E$781,MATCH($A245,'[1]Pokemon Stats'!$B$2:$B$781,0),0),"")</f>
        <v>Psychic</v>
      </c>
      <c r="D245">
        <f>ROUND(('Base Stats'!D245+15)*MIN(SQRT(10*2500/(('Base Stats'!$D245+15)*SQRT('Base Stats'!$E245+15)*SQRT('Base Stats'!$F245+15))),'CP Multiplier'!$B$102),1)</f>
        <v>141.1</v>
      </c>
      <c r="E245">
        <f>ROUND(('Base Stats'!E245+15)*MIN(SQRT(10*2500/(('Base Stats'!$D245+15)*SQRT('Base Stats'!$E245+15)*SQRT('Base Stats'!$F245+15))),'CP Multiplier'!$B$102),1)</f>
        <v>180.9</v>
      </c>
      <c r="F245">
        <f>ROUND(('Base Stats'!F245+15)*MIN(SQRT(10*2500/(('Base Stats'!$D245+15)*SQRT('Base Stats'!$E245+15)*SQRT('Base Stats'!$F245+15))),'CP Multiplier'!$B$102),1)</f>
        <v>173.6</v>
      </c>
      <c r="G245">
        <f>_xlfn.FLOOR.MATH(('Base Stats'!$D245+15)*SQRT('Base Stats'!$E245+15)*SQRT('Base Stats'!$F245+15)*((MIN(SQRT(10*2500/(('Base Stats'!$D245+15)*SQRT('Base Stats'!$E245+15)*SQRT('Base Stats'!$F245+15))),'CP Multiplier'!$B$102))^2)/10)</f>
        <v>2500</v>
      </c>
    </row>
    <row r="246" spans="1:7" x14ac:dyDescent="0.25">
      <c r="A246" t="s">
        <v>242</v>
      </c>
      <c r="B246" t="str">
        <f>IFERROR(INDEX('[1]Pokemon Stats'!$D$2:$D$781,MATCH($A246,'[1]Pokemon Stats'!$B$2:$B$781,0),0),"")</f>
        <v>Rock</v>
      </c>
      <c r="C246" t="str">
        <f>IFERROR(INDEX('[1]Pokemon Stats'!$E$2:$E$781,MATCH($A246,'[1]Pokemon Stats'!$B$2:$B$781,0),0),"")</f>
        <v>Ground</v>
      </c>
      <c r="D246">
        <f>ROUND(('Base Stats'!D246+15)*MIN(SQRT(10*2500/(('Base Stats'!$D246+15)*SQRT('Base Stats'!$E246+15)*SQRT('Base Stats'!$F246+15))),'CP Multiplier'!$B$102),1)</f>
        <v>109.9</v>
      </c>
      <c r="E246">
        <f>ROUND(('Base Stats'!E246+15)*MIN(SQRT(10*2500/(('Base Stats'!$D246+15)*SQRT('Base Stats'!$E246+15)*SQRT('Base Stats'!$F246+15))),'CP Multiplier'!$B$102),1)</f>
        <v>91.3</v>
      </c>
      <c r="F246">
        <f>ROUND(('Base Stats'!F246+15)*MIN(SQRT(10*2500/(('Base Stats'!$D246+15)*SQRT('Base Stats'!$E246+15)*SQRT('Base Stats'!$F246+15))),'CP Multiplier'!$B$102),1)</f>
        <v>128.5</v>
      </c>
      <c r="G246">
        <f>_xlfn.FLOOR.MATH(('Base Stats'!$D246+15)*SQRT('Base Stats'!$E246+15)*SQRT('Base Stats'!$F246+15)*((MIN(SQRT(10*2500/(('Base Stats'!$D246+15)*SQRT('Base Stats'!$E246+15)*SQRT('Base Stats'!$F246+15))),'CP Multiplier'!$B$102))^2)/10)</f>
        <v>1190</v>
      </c>
    </row>
    <row r="247" spans="1:7" x14ac:dyDescent="0.25">
      <c r="A247" t="s">
        <v>243</v>
      </c>
      <c r="B247" t="str">
        <f>IFERROR(INDEX('[1]Pokemon Stats'!$D$2:$D$781,MATCH($A247,'[1]Pokemon Stats'!$B$2:$B$781,0),0),"")</f>
        <v>Rock</v>
      </c>
      <c r="C247" t="str">
        <f>IFERROR(INDEX('[1]Pokemon Stats'!$E$2:$E$781,MATCH($A247,'[1]Pokemon Stats'!$B$2:$B$781,0),0),"")</f>
        <v>Ground</v>
      </c>
      <c r="D247">
        <f>ROUND(('Base Stats'!D247+15)*MIN(SQRT(10*2500/(('Base Stats'!$D247+15)*SQRT('Base Stats'!$E247+15)*SQRT('Base Stats'!$F247+15))),'CP Multiplier'!$B$102),1)</f>
        <v>143.69999999999999</v>
      </c>
      <c r="E247">
        <f>ROUND(('Base Stats'!E247+15)*MIN(SQRT(10*2500/(('Base Stats'!$D247+15)*SQRT('Base Stats'!$E247+15)*SQRT('Base Stats'!$F247+15))),'CP Multiplier'!$B$102),1)</f>
        <v>125.1</v>
      </c>
      <c r="F247">
        <f>ROUND(('Base Stats'!F247+15)*MIN(SQRT(10*2500/(('Base Stats'!$D247+15)*SQRT('Base Stats'!$E247+15)*SQRT('Base Stats'!$F247+15))),'CP Multiplier'!$B$102),1)</f>
        <v>158.1</v>
      </c>
      <c r="G247">
        <f>_xlfn.FLOOR.MATH(('Base Stats'!$D247+15)*SQRT('Base Stats'!$E247+15)*SQRT('Base Stats'!$F247+15)*((MIN(SQRT(10*2500/(('Base Stats'!$D247+15)*SQRT('Base Stats'!$E247+15)*SQRT('Base Stats'!$F247+15))),'CP Multiplier'!$B$102))^2)/10)</f>
        <v>2020</v>
      </c>
    </row>
    <row r="248" spans="1:7" x14ac:dyDescent="0.25">
      <c r="A248" t="s">
        <v>244</v>
      </c>
      <c r="B248" t="str">
        <f>IFERROR(INDEX('[1]Pokemon Stats'!$D$2:$D$781,MATCH($A248,'[1]Pokemon Stats'!$B$2:$B$781,0),0),"")</f>
        <v>Rock</v>
      </c>
      <c r="C248" t="str">
        <f>IFERROR(INDEX('[1]Pokemon Stats'!$E$2:$E$781,MATCH($A248,'[1]Pokemon Stats'!$B$2:$B$781,0),0),"")</f>
        <v>Dark</v>
      </c>
      <c r="D248">
        <f>ROUND(('Base Stats'!D248+15)*MIN(SQRT(10*2500/(('Base Stats'!$D248+15)*SQRT('Base Stats'!$E248+15)*SQRT('Base Stats'!$F248+15))),'CP Multiplier'!$B$102),1)</f>
        <v>169.7</v>
      </c>
      <c r="E248">
        <f>ROUND(('Base Stats'!E248+15)*MIN(SQRT(10*2500/(('Base Stats'!$D248+15)*SQRT('Base Stats'!$E248+15)*SQRT('Base Stats'!$F248+15))),'CP Multiplier'!$B$102),1)</f>
        <v>141.69999999999999</v>
      </c>
      <c r="F248">
        <f>ROUND(('Base Stats'!F248+15)*MIN(SQRT(10*2500/(('Base Stats'!$D248+15)*SQRT('Base Stats'!$E248+15)*SQRT('Base Stats'!$F248+15))),'CP Multiplier'!$B$102),1)</f>
        <v>153.1</v>
      </c>
      <c r="G248">
        <f>_xlfn.FLOOR.MATH(('Base Stats'!$D248+15)*SQRT('Base Stats'!$E248+15)*SQRT('Base Stats'!$F248+15)*((MIN(SQRT(10*2500/(('Base Stats'!$D248+15)*SQRT('Base Stats'!$E248+15)*SQRT('Base Stats'!$F248+15))),'CP Multiplier'!$B$102))^2)/10)</f>
        <v>2500</v>
      </c>
    </row>
    <row r="249" spans="1:7" x14ac:dyDescent="0.25">
      <c r="A249" t="s">
        <v>245</v>
      </c>
      <c r="B249" t="str">
        <f>IFERROR(INDEX('[1]Pokemon Stats'!$D$2:$D$781,MATCH($A249,'[1]Pokemon Stats'!$B$2:$B$781,0),0),"")</f>
        <v>Psychic</v>
      </c>
      <c r="C249" t="str">
        <f>IFERROR(INDEX('[1]Pokemon Stats'!$E$2:$E$781,MATCH($A249,'[1]Pokemon Stats'!$B$2:$B$781,0),0),"")</f>
        <v>Flying</v>
      </c>
      <c r="D249">
        <f>ROUND(('Base Stats'!D249+15)*MIN(SQRT(10*2500/(('Base Stats'!$D249+15)*SQRT('Base Stats'!$E249+15)*SQRT('Base Stats'!$F249+15))),'CP Multiplier'!$B$102),1)</f>
        <v>135.1</v>
      </c>
      <c r="E249">
        <f>ROUND(('Base Stats'!E249+15)*MIN(SQRT(10*2500/(('Base Stats'!$D249+15)*SQRT('Base Stats'!$E249+15)*SQRT('Base Stats'!$F249+15))),'CP Multiplier'!$B$102),1)</f>
        <v>211</v>
      </c>
      <c r="F249">
        <f>ROUND(('Base Stats'!F249+15)*MIN(SQRT(10*2500/(('Base Stats'!$D249+15)*SQRT('Base Stats'!$E249+15)*SQRT('Base Stats'!$F249+15))),'CP Multiplier'!$B$102),1)</f>
        <v>162.30000000000001</v>
      </c>
      <c r="G249">
        <f>_xlfn.FLOOR.MATH(('Base Stats'!$D249+15)*SQRT('Base Stats'!$E249+15)*SQRT('Base Stats'!$F249+15)*((MIN(SQRT(10*2500/(('Base Stats'!$D249+15)*SQRT('Base Stats'!$E249+15)*SQRT('Base Stats'!$F249+15))),'CP Multiplier'!$B$102))^2)/10)</f>
        <v>2500</v>
      </c>
    </row>
    <row r="250" spans="1:7" x14ac:dyDescent="0.25">
      <c r="A250" t="s">
        <v>246</v>
      </c>
      <c r="B250" t="str">
        <f>IFERROR(INDEX('[1]Pokemon Stats'!$D$2:$D$781,MATCH($A250,'[1]Pokemon Stats'!$B$2:$B$781,0),0),"")</f>
        <v>Fire</v>
      </c>
      <c r="C250" t="str">
        <f>IFERROR(INDEX('[1]Pokemon Stats'!$E$2:$E$781,MATCH($A250,'[1]Pokemon Stats'!$B$2:$B$781,0),0),"")</f>
        <v>Flying</v>
      </c>
      <c r="D250">
        <f>ROUND(('Base Stats'!D250+15)*MIN(SQRT(10*2500/(('Base Stats'!$D250+15)*SQRT('Base Stats'!$E250+15)*SQRT('Base Stats'!$F250+15))),'CP Multiplier'!$B$102),1)</f>
        <v>161.5</v>
      </c>
      <c r="E250">
        <f>ROUND(('Base Stats'!E250+15)*MIN(SQRT(10*2500/(('Base Stats'!$D250+15)*SQRT('Base Stats'!$E250+15)*SQRT('Base Stats'!$F250+15))),'CP Multiplier'!$B$102),1)</f>
        <v>164.7</v>
      </c>
      <c r="F250">
        <f>ROUND(('Base Stats'!F250+15)*MIN(SQRT(10*2500/(('Base Stats'!$D250+15)*SQRT('Base Stats'!$E250+15)*SQRT('Base Stats'!$F250+15))),'CP Multiplier'!$B$102),1)</f>
        <v>145.6</v>
      </c>
      <c r="G250">
        <f>_xlfn.FLOOR.MATH(('Base Stats'!$D250+15)*SQRT('Base Stats'!$E250+15)*SQRT('Base Stats'!$F250+15)*((MIN(SQRT(10*2500/(('Base Stats'!$D250+15)*SQRT('Base Stats'!$E250+15)*SQRT('Base Stats'!$F250+15))),'CP Multiplier'!$B$102))^2)/10)</f>
        <v>2500</v>
      </c>
    </row>
    <row r="251" spans="1:7" x14ac:dyDescent="0.25">
      <c r="A251" t="s">
        <v>247</v>
      </c>
      <c r="B251" t="str">
        <f>IFERROR(INDEX('[1]Pokemon Stats'!$D$2:$D$781,MATCH($A251,'[1]Pokemon Stats'!$B$2:$B$781,0),0),"")</f>
        <v>Psychic</v>
      </c>
      <c r="C251" t="str">
        <f>IFERROR(INDEX('[1]Pokemon Stats'!$E$2:$E$781,MATCH($A251,'[1]Pokemon Stats'!$B$2:$B$781,0),0),"")</f>
        <v>Grass</v>
      </c>
      <c r="D251">
        <f>ROUND(('Base Stats'!D251+15)*MIN(SQRT(10*2500/(('Base Stats'!$D251+15)*SQRT('Base Stats'!$E251+15)*SQRT('Base Stats'!$F251+15))),'CP Multiplier'!$B$102),1)</f>
        <v>155.6</v>
      </c>
      <c r="E251">
        <f>ROUND(('Base Stats'!E251+15)*MIN(SQRT(10*2500/(('Base Stats'!$D251+15)*SQRT('Base Stats'!$E251+15)*SQRT('Base Stats'!$F251+15))),'CP Multiplier'!$B$102),1)</f>
        <v>155.6</v>
      </c>
      <c r="F251">
        <f>ROUND(('Base Stats'!F251+15)*MIN(SQRT(10*2500/(('Base Stats'!$D251+15)*SQRT('Base Stats'!$E251+15)*SQRT('Base Stats'!$F251+15))),'CP Multiplier'!$B$102),1)</f>
        <v>166</v>
      </c>
      <c r="G251">
        <f>_xlfn.FLOOR.MATH(('Base Stats'!$D251+15)*SQRT('Base Stats'!$E251+15)*SQRT('Base Stats'!$F251+15)*((MIN(SQRT(10*2500/(('Base Stats'!$D251+15)*SQRT('Base Stats'!$E251+15)*SQRT('Base Stats'!$F251+15))),'CP Multiplier'!$B$102))^2)/10)</f>
        <v>2500</v>
      </c>
    </row>
    <row r="252" spans="1:7" x14ac:dyDescent="0.25">
      <c r="A252" t="s">
        <v>248</v>
      </c>
      <c r="B252" t="str">
        <f>IFERROR(INDEX('[1]Pokemon Stats'!$D$2:$D$781,MATCH($A252,'[1]Pokemon Stats'!$B$2:$B$781,0),0),"")</f>
        <v>Grass</v>
      </c>
      <c r="C252" t="str">
        <f>IFERROR(INDEX('[1]Pokemon Stats'!$E$2:$E$781,MATCH($A252,'[1]Pokemon Stats'!$B$2:$B$781,0),0),"")</f>
        <v>Grass</v>
      </c>
      <c r="D252">
        <f>ROUND(('Base Stats'!D252+15)*MIN(SQRT(10*2500/(('Base Stats'!$D252+15)*SQRT('Base Stats'!$E252+15)*SQRT('Base Stats'!$F252+15))),'CP Multiplier'!$B$102),1)</f>
        <v>117.5</v>
      </c>
      <c r="E252">
        <f>ROUND(('Base Stats'!E252+15)*MIN(SQRT(10*2500/(('Base Stats'!$D252+15)*SQRT('Base Stats'!$E252+15)*SQRT('Base Stats'!$F252+15))),'CP Multiplier'!$B$102),1)</f>
        <v>92.1</v>
      </c>
      <c r="F252">
        <f>ROUND(('Base Stats'!F252+15)*MIN(SQRT(10*2500/(('Base Stats'!$D252+15)*SQRT('Base Stats'!$E252+15)*SQRT('Base Stats'!$F252+15))),'CP Multiplier'!$B$102),1)</f>
        <v>114.1</v>
      </c>
      <c r="G252">
        <f>_xlfn.FLOOR.MATH(('Base Stats'!$D252+15)*SQRT('Base Stats'!$E252+15)*SQRT('Base Stats'!$F252+15)*((MIN(SQRT(10*2500/(('Base Stats'!$D252+15)*SQRT('Base Stats'!$E252+15)*SQRT('Base Stats'!$F252+15))),'CP Multiplier'!$B$102))^2)/10)</f>
        <v>1204</v>
      </c>
    </row>
    <row r="253" spans="1:7" x14ac:dyDescent="0.25">
      <c r="A253" t="s">
        <v>249</v>
      </c>
      <c r="B253" t="str">
        <f>IFERROR(INDEX('[1]Pokemon Stats'!$D$2:$D$781,MATCH($A253,'[1]Pokemon Stats'!$B$2:$B$781,0),0),"")</f>
        <v>Grass</v>
      </c>
      <c r="C253" t="str">
        <f>IFERROR(INDEX('[1]Pokemon Stats'!$E$2:$E$781,MATCH($A253,'[1]Pokemon Stats'!$B$2:$B$781,0),0),"")</f>
        <v>Grass</v>
      </c>
      <c r="D253">
        <f>ROUND(('Base Stats'!D253+15)*MIN(SQRT(10*2500/(('Base Stats'!$D253+15)*SQRT('Base Stats'!$E253+15)*SQRT('Base Stats'!$F253+15))),'CP Multiplier'!$B$102),1)</f>
        <v>158.1</v>
      </c>
      <c r="E253">
        <f>ROUND(('Base Stats'!E253+15)*MIN(SQRT(10*2500/(('Base Stats'!$D253+15)*SQRT('Base Stats'!$E253+15)*SQRT('Base Stats'!$F253+15))),'CP Multiplier'!$B$102),1)</f>
        <v>114.1</v>
      </c>
      <c r="F253">
        <f>ROUND(('Base Stats'!F253+15)*MIN(SQRT(10*2500/(('Base Stats'!$D253+15)*SQRT('Base Stats'!$E253+15)*SQRT('Base Stats'!$F253+15))),'CP Multiplier'!$B$102),1)</f>
        <v>128.5</v>
      </c>
      <c r="G253">
        <f>_xlfn.FLOOR.MATH(('Base Stats'!$D253+15)*SQRT('Base Stats'!$E253+15)*SQRT('Base Stats'!$F253+15)*((MIN(SQRT(10*2500/(('Base Stats'!$D253+15)*SQRT('Base Stats'!$E253+15)*SQRT('Base Stats'!$F253+15))),'CP Multiplier'!$B$102))^2)/10)</f>
        <v>1914</v>
      </c>
    </row>
    <row r="254" spans="1:7" x14ac:dyDescent="0.25">
      <c r="A254" t="s">
        <v>250</v>
      </c>
      <c r="B254" t="str">
        <f>IFERROR(INDEX('[1]Pokemon Stats'!$D$2:$D$781,MATCH($A254,'[1]Pokemon Stats'!$B$2:$B$781,0),0),"")</f>
        <v>Grass</v>
      </c>
      <c r="C254" t="str">
        <f>IFERROR(INDEX('[1]Pokemon Stats'!$E$2:$E$781,MATCH($A254,'[1]Pokemon Stats'!$B$2:$B$781,0),0),"")</f>
        <v>Grass</v>
      </c>
      <c r="D254">
        <f>ROUND(('Base Stats'!D254+15)*MIN(SQRT(10*2500/(('Base Stats'!$D254+15)*SQRT('Base Stats'!$E254+15)*SQRT('Base Stats'!$F254+15))),'CP Multiplier'!$B$102),1)</f>
        <v>179.1</v>
      </c>
      <c r="E254">
        <f>ROUND(('Base Stats'!E254+15)*MIN(SQRT(10*2500/(('Base Stats'!$D254+15)*SQRT('Base Stats'!$E254+15)*SQRT('Base Stats'!$F254+15))),'CP Multiplier'!$B$102),1)</f>
        <v>138.5</v>
      </c>
      <c r="F254">
        <f>ROUND(('Base Stats'!F254+15)*MIN(SQRT(10*2500/(('Base Stats'!$D254+15)*SQRT('Base Stats'!$E254+15)*SQRT('Base Stats'!$F254+15))),'CP Multiplier'!$B$102),1)</f>
        <v>140.69999999999999</v>
      </c>
      <c r="G254">
        <f>_xlfn.FLOOR.MATH(('Base Stats'!$D254+15)*SQRT('Base Stats'!$E254+15)*SQRT('Base Stats'!$F254+15)*((MIN(SQRT(10*2500/(('Base Stats'!$D254+15)*SQRT('Base Stats'!$E254+15)*SQRT('Base Stats'!$F254+15))),'CP Multiplier'!$B$102))^2)/10)</f>
        <v>2500</v>
      </c>
    </row>
    <row r="255" spans="1:7" x14ac:dyDescent="0.25">
      <c r="A255" t="s">
        <v>251</v>
      </c>
      <c r="B255" t="str">
        <f>IFERROR(INDEX('[1]Pokemon Stats'!$D$2:$D$781,MATCH($A255,'[1]Pokemon Stats'!$B$2:$B$781,0),0),"")</f>
        <v>Fire</v>
      </c>
      <c r="C255" t="str">
        <f>IFERROR(INDEX('[1]Pokemon Stats'!$E$2:$E$781,MATCH($A255,'[1]Pokemon Stats'!$B$2:$B$781,0),0),"")</f>
        <v>Grass</v>
      </c>
      <c r="D255">
        <f>ROUND(('Base Stats'!D255+15)*MIN(SQRT(10*2500/(('Base Stats'!$D255+15)*SQRT('Base Stats'!$E255+15)*SQRT('Base Stats'!$F255+15))),'CP Multiplier'!$B$102),1)</f>
        <v>122.6</v>
      </c>
      <c r="E255">
        <f>ROUND(('Base Stats'!E255+15)*MIN(SQRT(10*2500/(('Base Stats'!$D255+15)*SQRT('Base Stats'!$E255+15)*SQRT('Base Stats'!$F255+15))),'CP Multiplier'!$B$102),1)</f>
        <v>86.2</v>
      </c>
      <c r="F255">
        <f>ROUND(('Base Stats'!F255+15)*MIN(SQRT(10*2500/(('Base Stats'!$D255+15)*SQRT('Base Stats'!$E255+15)*SQRT('Base Stats'!$F255+15))),'CP Multiplier'!$B$102),1)</f>
        <v>120.9</v>
      </c>
      <c r="G255">
        <f>_xlfn.FLOOR.MATH(('Base Stats'!$D255+15)*SQRT('Base Stats'!$E255+15)*SQRT('Base Stats'!$F255+15)*((MIN(SQRT(10*2500/(('Base Stats'!$D255+15)*SQRT('Base Stats'!$E255+15)*SQRT('Base Stats'!$F255+15))),'CP Multiplier'!$B$102))^2)/10)</f>
        <v>1251</v>
      </c>
    </row>
    <row r="256" spans="1:7" x14ac:dyDescent="0.25">
      <c r="A256" t="s">
        <v>252</v>
      </c>
      <c r="B256" t="str">
        <f>IFERROR(INDEX('[1]Pokemon Stats'!$D$2:$D$781,MATCH($A256,'[1]Pokemon Stats'!$B$2:$B$781,0),0),"")</f>
        <v>Fire</v>
      </c>
      <c r="C256" t="str">
        <f>IFERROR(INDEX('[1]Pokemon Stats'!$E$2:$E$781,MATCH($A256,'[1]Pokemon Stats'!$B$2:$B$781,0),0),"")</f>
        <v>Fighting</v>
      </c>
      <c r="D256">
        <f>ROUND(('Base Stats'!D256+15)*MIN(SQRT(10*2500/(('Base Stats'!$D256+15)*SQRT('Base Stats'!$E256+15)*SQRT('Base Stats'!$F256+15))),'CP Multiplier'!$B$102),1)</f>
        <v>150.5</v>
      </c>
      <c r="E256">
        <f>ROUND(('Base Stats'!E256+15)*MIN(SQRT(10*2500/(('Base Stats'!$D256+15)*SQRT('Base Stats'!$E256+15)*SQRT('Base Stats'!$F256+15))),'CP Multiplier'!$B$102),1)</f>
        <v>109.9</v>
      </c>
      <c r="F256">
        <f>ROUND(('Base Stats'!F256+15)*MIN(SQRT(10*2500/(('Base Stats'!$D256+15)*SQRT('Base Stats'!$E256+15)*SQRT('Base Stats'!$F256+15))),'CP Multiplier'!$B$102),1)</f>
        <v>143.69999999999999</v>
      </c>
      <c r="G256">
        <f>_xlfn.FLOOR.MATH(('Base Stats'!$D256+15)*SQRT('Base Stats'!$E256+15)*SQRT('Base Stats'!$F256+15)*((MIN(SQRT(10*2500/(('Base Stats'!$D256+15)*SQRT('Base Stats'!$E256+15)*SQRT('Base Stats'!$F256+15))),'CP Multiplier'!$B$102))^2)/10)</f>
        <v>1890</v>
      </c>
    </row>
    <row r="257" spans="1:7" x14ac:dyDescent="0.25">
      <c r="A257" t="s">
        <v>253</v>
      </c>
      <c r="B257" t="str">
        <f>IFERROR(INDEX('[1]Pokemon Stats'!$D$2:$D$781,MATCH($A257,'[1]Pokemon Stats'!$B$2:$B$781,0),0),"")</f>
        <v>Fire</v>
      </c>
      <c r="C257" t="str">
        <f>IFERROR(INDEX('[1]Pokemon Stats'!$E$2:$E$781,MATCH($A257,'[1]Pokemon Stats'!$B$2:$B$781,0),0),"")</f>
        <v>Fighting</v>
      </c>
      <c r="D257">
        <f>ROUND(('Base Stats'!D257+15)*MIN(SQRT(10*2500/(('Base Stats'!$D257+15)*SQRT('Base Stats'!$E257+15)*SQRT('Base Stats'!$F257+15))),'CP Multiplier'!$B$102),1)</f>
        <v>188.8</v>
      </c>
      <c r="E257">
        <f>ROUND(('Base Stats'!E257+15)*MIN(SQRT(10*2500/(('Base Stats'!$D257+15)*SQRT('Base Stats'!$E257+15)*SQRT('Base Stats'!$F257+15))),'CP Multiplier'!$B$102),1)</f>
        <v>115.5</v>
      </c>
      <c r="F257">
        <f>ROUND(('Base Stats'!F257+15)*MIN(SQRT(10*2500/(('Base Stats'!$D257+15)*SQRT('Base Stats'!$E257+15)*SQRT('Base Stats'!$F257+15))),'CP Multiplier'!$B$102),1)</f>
        <v>151.80000000000001</v>
      </c>
      <c r="G257">
        <f>_xlfn.FLOOR.MATH(('Base Stats'!$D257+15)*SQRT('Base Stats'!$E257+15)*SQRT('Base Stats'!$F257+15)*((MIN(SQRT(10*2500/(('Base Stats'!$D257+15)*SQRT('Base Stats'!$E257+15)*SQRT('Base Stats'!$F257+15))),'CP Multiplier'!$B$102))^2)/10)</f>
        <v>2500</v>
      </c>
    </row>
    <row r="258" spans="1:7" x14ac:dyDescent="0.25">
      <c r="A258" t="s">
        <v>254</v>
      </c>
      <c r="B258" t="str">
        <f>IFERROR(INDEX('[1]Pokemon Stats'!$D$2:$D$781,MATCH($A258,'[1]Pokemon Stats'!$B$2:$B$781,0),0),"")</f>
        <v>Water</v>
      </c>
      <c r="C258" t="str">
        <f>IFERROR(INDEX('[1]Pokemon Stats'!$E$2:$E$781,MATCH($A258,'[1]Pokemon Stats'!$B$2:$B$781,0),0),"")</f>
        <v>Fighting</v>
      </c>
      <c r="D258">
        <f>ROUND(('Base Stats'!D258+15)*MIN(SQRT(10*2500/(('Base Stats'!$D258+15)*SQRT('Base Stats'!$E258+15)*SQRT('Base Stats'!$F258+15))),'CP Multiplier'!$B$102),1)</f>
        <v>119.2</v>
      </c>
      <c r="E258">
        <f>ROUND(('Base Stats'!E258+15)*MIN(SQRT(10*2500/(('Base Stats'!$D258+15)*SQRT('Base Stats'!$E258+15)*SQRT('Base Stats'!$F258+15))),'CP Multiplier'!$B$102),1)</f>
        <v>91.3</v>
      </c>
      <c r="F258">
        <f>ROUND(('Base Stats'!F258+15)*MIN(SQRT(10*2500/(('Base Stats'!$D258+15)*SQRT('Base Stats'!$E258+15)*SQRT('Base Stats'!$F258+15))),'CP Multiplier'!$B$102),1)</f>
        <v>128.5</v>
      </c>
      <c r="G258">
        <f>_xlfn.FLOOR.MATH(('Base Stats'!$D258+15)*SQRT('Base Stats'!$E258+15)*SQRT('Base Stats'!$F258+15)*((MIN(SQRT(10*2500/(('Base Stats'!$D258+15)*SQRT('Base Stats'!$E258+15)*SQRT('Base Stats'!$F258+15))),'CP Multiplier'!$B$102))^2)/10)</f>
        <v>1290</v>
      </c>
    </row>
    <row r="259" spans="1:7" x14ac:dyDescent="0.25">
      <c r="A259" t="s">
        <v>255</v>
      </c>
      <c r="B259" t="str">
        <f>IFERROR(INDEX('[1]Pokemon Stats'!$D$2:$D$781,MATCH($A259,'[1]Pokemon Stats'!$B$2:$B$781,0),0),"")</f>
        <v>Water</v>
      </c>
      <c r="C259" t="str">
        <f>IFERROR(INDEX('[1]Pokemon Stats'!$E$2:$E$781,MATCH($A259,'[1]Pokemon Stats'!$B$2:$B$781,0),0),"")</f>
        <v>Ground</v>
      </c>
      <c r="D259">
        <f>ROUND(('Base Stats'!D259+15)*MIN(SQRT(10*2500/(('Base Stats'!$D259+15)*SQRT('Base Stats'!$E259+15)*SQRT('Base Stats'!$F259+15))),'CP Multiplier'!$B$102),1)</f>
        <v>144.5</v>
      </c>
      <c r="E259">
        <f>ROUND(('Base Stats'!E259+15)*MIN(SQRT(10*2500/(('Base Stats'!$D259+15)*SQRT('Base Stats'!$E259+15)*SQRT('Base Stats'!$F259+15))),'CP Multiplier'!$B$102),1)</f>
        <v>125.1</v>
      </c>
      <c r="F259">
        <f>ROUND(('Base Stats'!F259+15)*MIN(SQRT(10*2500/(('Base Stats'!$D259+15)*SQRT('Base Stats'!$E259+15)*SQRT('Base Stats'!$F259+15))),'CP Multiplier'!$B$102),1)</f>
        <v>158.1</v>
      </c>
      <c r="G259">
        <f>_xlfn.FLOOR.MATH(('Base Stats'!$D259+15)*SQRT('Base Stats'!$E259+15)*SQRT('Base Stats'!$F259+15)*((MIN(SQRT(10*2500/(('Base Stats'!$D259+15)*SQRT('Base Stats'!$E259+15)*SQRT('Base Stats'!$F259+15))),'CP Multiplier'!$B$102))^2)/10)</f>
        <v>2032</v>
      </c>
    </row>
    <row r="260" spans="1:7" x14ac:dyDescent="0.25">
      <c r="A260" t="s">
        <v>256</v>
      </c>
      <c r="B260" t="str">
        <f>IFERROR(INDEX('[1]Pokemon Stats'!$D$2:$D$781,MATCH($A260,'[1]Pokemon Stats'!$B$2:$B$781,0),0),"")</f>
        <v>Water</v>
      </c>
      <c r="C260" t="str">
        <f>IFERROR(INDEX('[1]Pokemon Stats'!$E$2:$E$781,MATCH($A260,'[1]Pokemon Stats'!$B$2:$B$781,0),0),"")</f>
        <v>Ground</v>
      </c>
      <c r="D260">
        <f>ROUND(('Base Stats'!D260+15)*MIN(SQRT(10*2500/(('Base Stats'!$D260+15)*SQRT('Base Stats'!$E260+15)*SQRT('Base Stats'!$F260+15))),'CP Multiplier'!$B$102),1)</f>
        <v>161.6</v>
      </c>
      <c r="E260">
        <f>ROUND(('Base Stats'!E260+15)*MIN(SQRT(10*2500/(('Base Stats'!$D260+15)*SQRT('Base Stats'!$E260+15)*SQRT('Base Stats'!$F260+15))),'CP Multiplier'!$B$102),1)</f>
        <v>137.69999999999999</v>
      </c>
      <c r="F260">
        <f>ROUND(('Base Stats'!F260+15)*MIN(SQRT(10*2500/(('Base Stats'!$D260+15)*SQRT('Base Stats'!$E260+15)*SQRT('Base Stats'!$F260+15))),'CP Multiplier'!$B$102),1)</f>
        <v>173.9</v>
      </c>
      <c r="G260">
        <f>_xlfn.FLOOR.MATH(('Base Stats'!$D260+15)*SQRT('Base Stats'!$E260+15)*SQRT('Base Stats'!$F260+15)*((MIN(SQRT(10*2500/(('Base Stats'!$D260+15)*SQRT('Base Stats'!$E260+15)*SQRT('Base Stats'!$F260+15))),'CP Multiplier'!$B$102))^2)/10)</f>
        <v>2500</v>
      </c>
    </row>
    <row r="261" spans="1:7" x14ac:dyDescent="0.25">
      <c r="A261" t="s">
        <v>257</v>
      </c>
      <c r="B261" t="str">
        <f>IFERROR(INDEX('[1]Pokemon Stats'!$D$2:$D$781,MATCH($A261,'[1]Pokemon Stats'!$B$2:$B$781,0),0),"")</f>
        <v>Dark</v>
      </c>
      <c r="C261" t="str">
        <f>IFERROR(INDEX('[1]Pokemon Stats'!$E$2:$E$781,MATCH($A261,'[1]Pokemon Stats'!$B$2:$B$781,0),0),"")</f>
        <v>Ground</v>
      </c>
      <c r="D261">
        <f>ROUND(('Base Stats'!D261+15)*MIN(SQRT(10*2500/(('Base Stats'!$D261+15)*SQRT('Base Stats'!$E261+15)*SQRT('Base Stats'!$F261+15))),'CP Multiplier'!$B$102),1)</f>
        <v>93.8</v>
      </c>
      <c r="E261">
        <f>ROUND(('Base Stats'!E261+15)*MIN(SQRT(10*2500/(('Base Stats'!$D261+15)*SQRT('Base Stats'!$E261+15)*SQRT('Base Stats'!$F261+15))),'CP Multiplier'!$B$102),1)</f>
        <v>64.2</v>
      </c>
      <c r="F261">
        <f>ROUND(('Base Stats'!F261+15)*MIN(SQRT(10*2500/(('Base Stats'!$D261+15)*SQRT('Base Stats'!$E261+15)*SQRT('Base Stats'!$F261+15))),'CP Multiplier'!$B$102),1)</f>
        <v>106.5</v>
      </c>
      <c r="G261">
        <f>_xlfn.FLOOR.MATH(('Base Stats'!$D261+15)*SQRT('Base Stats'!$E261+15)*SQRT('Base Stats'!$F261+15)*((MIN(SQRT(10*2500/(('Base Stats'!$D261+15)*SQRT('Base Stats'!$E261+15)*SQRT('Base Stats'!$F261+15))),'CP Multiplier'!$B$102))^2)/10)</f>
        <v>776</v>
      </c>
    </row>
    <row r="262" spans="1:7" x14ac:dyDescent="0.25">
      <c r="A262" t="s">
        <v>258</v>
      </c>
      <c r="B262" t="str">
        <f>IFERROR(INDEX('[1]Pokemon Stats'!$D$2:$D$781,MATCH($A262,'[1]Pokemon Stats'!$B$2:$B$781,0),0),"")</f>
        <v>Dark</v>
      </c>
      <c r="C262" t="str">
        <f>IFERROR(INDEX('[1]Pokemon Stats'!$E$2:$E$781,MATCH($A262,'[1]Pokemon Stats'!$B$2:$B$781,0),0),"")</f>
        <v>Ground</v>
      </c>
      <c r="D262">
        <f>ROUND(('Base Stats'!D262+15)*MIN(SQRT(10*2500/(('Base Stats'!$D262+15)*SQRT('Base Stats'!$E262+15)*SQRT('Base Stats'!$F262+15))),'CP Multiplier'!$B$102),1)</f>
        <v>157.19999999999999</v>
      </c>
      <c r="E262">
        <f>ROUND(('Base Stats'!E262+15)*MIN(SQRT(10*2500/(('Base Stats'!$D262+15)*SQRT('Base Stats'!$E262+15)*SQRT('Base Stats'!$F262+15))),'CP Multiplier'!$B$102),1)</f>
        <v>124.3</v>
      </c>
      <c r="F262">
        <f>ROUND(('Base Stats'!F262+15)*MIN(SQRT(10*2500/(('Base Stats'!$D262+15)*SQRT('Base Stats'!$E262+15)*SQRT('Base Stats'!$F262+15))),'CP Multiplier'!$B$102),1)</f>
        <v>158.1</v>
      </c>
      <c r="G262">
        <f>_xlfn.FLOOR.MATH(('Base Stats'!$D262+15)*SQRT('Base Stats'!$E262+15)*SQRT('Base Stats'!$F262+15)*((MIN(SQRT(10*2500/(('Base Stats'!$D262+15)*SQRT('Base Stats'!$E262+15)*SQRT('Base Stats'!$F262+15))),'CP Multiplier'!$B$102))^2)/10)</f>
        <v>2203</v>
      </c>
    </row>
    <row r="263" spans="1:7" x14ac:dyDescent="0.25">
      <c r="A263" t="s">
        <v>259</v>
      </c>
      <c r="B263" t="str">
        <f>IFERROR(INDEX('[1]Pokemon Stats'!$D$2:$D$781,MATCH($A263,'[1]Pokemon Stats'!$B$2:$B$781,0),0),"")</f>
        <v>Normal</v>
      </c>
      <c r="C263" t="str">
        <f>IFERROR(INDEX('[1]Pokemon Stats'!$E$2:$E$781,MATCH($A263,'[1]Pokemon Stats'!$B$2:$B$781,0),0),"")</f>
        <v>Ground</v>
      </c>
      <c r="D263">
        <f>ROUND(('Base Stats'!D263+15)*MIN(SQRT(10*2500/(('Base Stats'!$D263+15)*SQRT('Base Stats'!$E263+15)*SQRT('Base Stats'!$F263+15))),'CP Multiplier'!$B$102),1)</f>
        <v>61.7</v>
      </c>
      <c r="E263">
        <f>ROUND(('Base Stats'!E263+15)*MIN(SQRT(10*2500/(('Base Stats'!$D263+15)*SQRT('Base Stats'!$E263+15)*SQRT('Base Stats'!$F263+15))),'CP Multiplier'!$B$102),1)</f>
        <v>80.3</v>
      </c>
      <c r="F263">
        <f>ROUND(('Base Stats'!F263+15)*MIN(SQRT(10*2500/(('Base Stats'!$D263+15)*SQRT('Base Stats'!$E263+15)*SQRT('Base Stats'!$F263+15))),'CP Multiplier'!$B$102),1)</f>
        <v>110.7</v>
      </c>
      <c r="G263">
        <f>_xlfn.FLOOR.MATH(('Base Stats'!$D263+15)*SQRT('Base Stats'!$E263+15)*SQRT('Base Stats'!$F263+15)*((MIN(SQRT(10*2500/(('Base Stats'!$D263+15)*SQRT('Base Stats'!$E263+15)*SQRT('Base Stats'!$F263+15))),'CP Multiplier'!$B$102))^2)/10)</f>
        <v>581</v>
      </c>
    </row>
    <row r="264" spans="1:7" x14ac:dyDescent="0.25">
      <c r="A264" t="s">
        <v>260</v>
      </c>
      <c r="B264" t="str">
        <f>IFERROR(INDEX('[1]Pokemon Stats'!$D$2:$D$781,MATCH($A264,'[1]Pokemon Stats'!$B$2:$B$781,0),0),"")</f>
        <v>Normal</v>
      </c>
      <c r="C264" t="str">
        <f>IFERROR(INDEX('[1]Pokemon Stats'!$E$2:$E$781,MATCH($A264,'[1]Pokemon Stats'!$B$2:$B$781,0),0),"")</f>
        <v>Normal</v>
      </c>
      <c r="D264">
        <f>ROUND(('Base Stats'!D264+15)*MIN(SQRT(10*2500/(('Base Stats'!$D264+15)*SQRT('Base Stats'!$E264+15)*SQRT('Base Stats'!$F264+15))),'CP Multiplier'!$B$102),1)</f>
        <v>132.69999999999999</v>
      </c>
      <c r="E264">
        <f>ROUND(('Base Stats'!E264+15)*MIN(SQRT(10*2500/(('Base Stats'!$D264+15)*SQRT('Base Stats'!$E264+15)*SQRT('Base Stats'!$F264+15))),'CP Multiplier'!$B$102),1)</f>
        <v>120.9</v>
      </c>
      <c r="F264">
        <f>ROUND(('Base Stats'!F264+15)*MIN(SQRT(10*2500/(('Base Stats'!$D264+15)*SQRT('Base Stats'!$E264+15)*SQRT('Base Stats'!$F264+15))),'CP Multiplier'!$B$102),1)</f>
        <v>169.9</v>
      </c>
      <c r="G264">
        <f>_xlfn.FLOOR.MATH(('Base Stats'!$D264+15)*SQRT('Base Stats'!$E264+15)*SQRT('Base Stats'!$F264+15)*((MIN(SQRT(10*2500/(('Base Stats'!$D264+15)*SQRT('Base Stats'!$E264+15)*SQRT('Base Stats'!$F264+15))),'CP Multiplier'!$B$102))^2)/10)</f>
        <v>1901</v>
      </c>
    </row>
    <row r="265" spans="1:7" x14ac:dyDescent="0.25">
      <c r="A265" t="s">
        <v>261</v>
      </c>
      <c r="B265" t="str">
        <f>IFERROR(INDEX('[1]Pokemon Stats'!$D$2:$D$781,MATCH($A265,'[1]Pokemon Stats'!$B$2:$B$781,0),0),"")</f>
        <v>Bug</v>
      </c>
      <c r="C265" t="str">
        <f>IFERROR(INDEX('[1]Pokemon Stats'!$E$2:$E$781,MATCH($A265,'[1]Pokemon Stats'!$B$2:$B$781,0),0),"")</f>
        <v>Normal</v>
      </c>
      <c r="D265">
        <f>ROUND(('Base Stats'!D265+15)*MIN(SQRT(10*2500/(('Base Stats'!$D265+15)*SQRT('Base Stats'!$E265+15)*SQRT('Base Stats'!$F265+15))),'CP Multiplier'!$B$102),1)</f>
        <v>76.099999999999994</v>
      </c>
      <c r="E265">
        <f>ROUND(('Base Stats'!E265+15)*MIN(SQRT(10*2500/(('Base Stats'!$D265+15)*SQRT('Base Stats'!$E265+15)*SQRT('Base Stats'!$F265+15))),'CP Multiplier'!$B$102),1)</f>
        <v>62.6</v>
      </c>
      <c r="F265">
        <f>ROUND(('Base Stats'!F265+15)*MIN(SQRT(10*2500/(('Base Stats'!$D265+15)*SQRT('Base Stats'!$E265+15)*SQRT('Base Stats'!$F265+15))),'CP Multiplier'!$B$102),1)</f>
        <v>120.9</v>
      </c>
      <c r="G265">
        <f>_xlfn.FLOOR.MATH(('Base Stats'!$D265+15)*SQRT('Base Stats'!$E265+15)*SQRT('Base Stats'!$F265+15)*((MIN(SQRT(10*2500/(('Base Stats'!$D265+15)*SQRT('Base Stats'!$E265+15)*SQRT('Base Stats'!$F265+15))),'CP Multiplier'!$B$102))^2)/10)</f>
        <v>661</v>
      </c>
    </row>
    <row r="266" spans="1:7" x14ac:dyDescent="0.25">
      <c r="A266" t="s">
        <v>262</v>
      </c>
      <c r="B266" t="str">
        <f>IFERROR(INDEX('[1]Pokemon Stats'!$D$2:$D$781,MATCH($A266,'[1]Pokemon Stats'!$B$2:$B$781,0),0),"")</f>
        <v>Bug</v>
      </c>
      <c r="C266" t="str">
        <f>IFERROR(INDEX('[1]Pokemon Stats'!$E$2:$E$781,MATCH($A266,'[1]Pokemon Stats'!$B$2:$B$781,0),0),"")</f>
        <v>Normal</v>
      </c>
      <c r="D266">
        <f>ROUND(('Base Stats'!D266+15)*MIN(SQRT(10*2500/(('Base Stats'!$D266+15)*SQRT('Base Stats'!$E266+15)*SQRT('Base Stats'!$F266+15))),'CP Multiplier'!$B$102),1)</f>
        <v>63.4</v>
      </c>
      <c r="E266">
        <f>ROUND(('Base Stats'!E266+15)*MIN(SQRT(10*2500/(('Base Stats'!$D266+15)*SQRT('Base Stats'!$E266+15)*SQRT('Base Stats'!$F266+15))),'CP Multiplier'!$B$102),1)</f>
        <v>77.8</v>
      </c>
      <c r="F266">
        <f>ROUND(('Base Stats'!F266+15)*MIN(SQRT(10*2500/(('Base Stats'!$D266+15)*SQRT('Base Stats'!$E266+15)*SQRT('Base Stats'!$F266+15))),'CP Multiplier'!$B$102),1)</f>
        <v>128.5</v>
      </c>
      <c r="G266">
        <f>_xlfn.FLOOR.MATH(('Base Stats'!$D266+15)*SQRT('Base Stats'!$E266+15)*SQRT('Base Stats'!$F266+15)*((MIN(SQRT(10*2500/(('Base Stats'!$D266+15)*SQRT('Base Stats'!$E266+15)*SQRT('Base Stats'!$F266+15))),'CP Multiplier'!$B$102))^2)/10)</f>
        <v>633</v>
      </c>
    </row>
    <row r="267" spans="1:7" x14ac:dyDescent="0.25">
      <c r="A267" t="s">
        <v>263</v>
      </c>
      <c r="B267" t="str">
        <f>IFERROR(INDEX('[1]Pokemon Stats'!$D$2:$D$781,MATCH($A267,'[1]Pokemon Stats'!$B$2:$B$781,0),0),"")</f>
        <v>Bug</v>
      </c>
      <c r="C267" t="str">
        <f>IFERROR(INDEX('[1]Pokemon Stats'!$E$2:$E$781,MATCH($A267,'[1]Pokemon Stats'!$B$2:$B$781,0),0),"")</f>
        <v>Flying</v>
      </c>
      <c r="D267">
        <f>ROUND(('Base Stats'!D267+15)*MIN(SQRT(10*2500/(('Base Stats'!$D267+15)*SQRT('Base Stats'!$E267+15)*SQRT('Base Stats'!$F267+15))),'CP Multiplier'!$B$102),1)</f>
        <v>172.4</v>
      </c>
      <c r="E267">
        <f>ROUND(('Base Stats'!E267+15)*MIN(SQRT(10*2500/(('Base Stats'!$D267+15)*SQRT('Base Stats'!$E267+15)*SQRT('Base Stats'!$F267+15))),'CP Multiplier'!$B$102),1)</f>
        <v>95.5</v>
      </c>
      <c r="F267">
        <f>ROUND(('Base Stats'!F267+15)*MIN(SQRT(10*2500/(('Base Stats'!$D267+15)*SQRT('Base Stats'!$E267+15)*SQRT('Base Stats'!$F267+15))),'CP Multiplier'!$B$102),1)</f>
        <v>143.69999999999999</v>
      </c>
      <c r="G267">
        <f>_xlfn.FLOOR.MATH(('Base Stats'!$D267+15)*SQRT('Base Stats'!$E267+15)*SQRT('Base Stats'!$F267+15)*((MIN(SQRT(10*2500/(('Base Stats'!$D267+15)*SQRT('Base Stats'!$E267+15)*SQRT('Base Stats'!$F267+15))),'CP Multiplier'!$B$102))^2)/10)</f>
        <v>2020</v>
      </c>
    </row>
    <row r="268" spans="1:7" x14ac:dyDescent="0.25">
      <c r="A268" t="s">
        <v>264</v>
      </c>
      <c r="B268" t="str">
        <f>IFERROR(INDEX('[1]Pokemon Stats'!$D$2:$D$781,MATCH($A268,'[1]Pokemon Stats'!$B$2:$B$781,0),0),"")</f>
        <v>Bug</v>
      </c>
      <c r="C268" t="str">
        <f>IFERROR(INDEX('[1]Pokemon Stats'!$E$2:$E$781,MATCH($A268,'[1]Pokemon Stats'!$B$2:$B$781,0),0),"")</f>
        <v>Flying</v>
      </c>
      <c r="D268">
        <f>ROUND(('Base Stats'!D268+15)*MIN(SQRT(10*2500/(('Base Stats'!$D268+15)*SQRT('Base Stats'!$E268+15)*SQRT('Base Stats'!$F268+15))),'CP Multiplier'!$B$102),1)</f>
        <v>63.4</v>
      </c>
      <c r="E268">
        <f>ROUND(('Base Stats'!E268+15)*MIN(SQRT(10*2500/(('Base Stats'!$D268+15)*SQRT('Base Stats'!$E268+15)*SQRT('Base Stats'!$F268+15))),'CP Multiplier'!$B$102),1)</f>
        <v>77.8</v>
      </c>
      <c r="F268">
        <f>ROUND(('Base Stats'!F268+15)*MIN(SQRT(10*2500/(('Base Stats'!$D268+15)*SQRT('Base Stats'!$E268+15)*SQRT('Base Stats'!$F268+15))),'CP Multiplier'!$B$102),1)</f>
        <v>128.5</v>
      </c>
      <c r="G268">
        <f>_xlfn.FLOOR.MATH(('Base Stats'!$D268+15)*SQRT('Base Stats'!$E268+15)*SQRT('Base Stats'!$F268+15)*((MIN(SQRT(10*2500/(('Base Stats'!$D268+15)*SQRT('Base Stats'!$E268+15)*SQRT('Base Stats'!$F268+15))),'CP Multiplier'!$B$102))^2)/10)</f>
        <v>633</v>
      </c>
    </row>
    <row r="269" spans="1:7" x14ac:dyDescent="0.25">
      <c r="A269" t="s">
        <v>265</v>
      </c>
      <c r="B269" t="str">
        <f>IFERROR(INDEX('[1]Pokemon Stats'!$D$2:$D$781,MATCH($A269,'[1]Pokemon Stats'!$B$2:$B$781,0),0),"")</f>
        <v>Bug</v>
      </c>
      <c r="C269" t="str">
        <f>IFERROR(INDEX('[1]Pokemon Stats'!$E$2:$E$781,MATCH($A269,'[1]Pokemon Stats'!$B$2:$B$781,0),0),"")</f>
        <v>Poison</v>
      </c>
      <c r="D269">
        <f>ROUND(('Base Stats'!D269+15)*MIN(SQRT(10*2500/(('Base Stats'!$D269+15)*SQRT('Base Stats'!$E269+15)*SQRT('Base Stats'!$F269+15))),'CP Multiplier'!$B$102),1)</f>
        <v>95.5</v>
      </c>
      <c r="E269">
        <f>ROUND(('Base Stats'!E269+15)*MIN(SQRT(10*2500/(('Base Stats'!$D269+15)*SQRT('Base Stats'!$E269+15)*SQRT('Base Stats'!$F269+15))),'CP Multiplier'!$B$102),1)</f>
        <v>149.6</v>
      </c>
      <c r="F269">
        <f>ROUND(('Base Stats'!F269+15)*MIN(SQRT(10*2500/(('Base Stats'!$D269+15)*SQRT('Base Stats'!$E269+15)*SQRT('Base Stats'!$F269+15))),'CP Multiplier'!$B$102),1)</f>
        <v>143.69999999999999</v>
      </c>
      <c r="G269">
        <f>_xlfn.FLOOR.MATH(('Base Stats'!$D269+15)*SQRT('Base Stats'!$E269+15)*SQRT('Base Stats'!$F269+15)*((MIN(SQRT(10*2500/(('Base Stats'!$D269+15)*SQRT('Base Stats'!$E269+15)*SQRT('Base Stats'!$F269+15))),'CP Multiplier'!$B$102))^2)/10)</f>
        <v>1400</v>
      </c>
    </row>
    <row r="270" spans="1:7" x14ac:dyDescent="0.25">
      <c r="A270" t="s">
        <v>266</v>
      </c>
      <c r="B270" t="str">
        <f>IFERROR(INDEX('[1]Pokemon Stats'!$D$2:$D$781,MATCH($A270,'[1]Pokemon Stats'!$B$2:$B$781,0),0),"")</f>
        <v>Water</v>
      </c>
      <c r="C270" t="str">
        <f>IFERROR(INDEX('[1]Pokemon Stats'!$E$2:$E$781,MATCH($A270,'[1]Pokemon Stats'!$B$2:$B$781,0),0),"")</f>
        <v>Grass</v>
      </c>
      <c r="D270">
        <f>ROUND(('Base Stats'!D270+15)*MIN(SQRT(10*2500/(('Base Stats'!$D270+15)*SQRT('Base Stats'!$E270+15)*SQRT('Base Stats'!$F270+15))),'CP Multiplier'!$B$102),1)</f>
        <v>72.7</v>
      </c>
      <c r="E270">
        <f>ROUND(('Base Stats'!E270+15)*MIN(SQRT(10*2500/(('Base Stats'!$D270+15)*SQRT('Base Stats'!$E270+15)*SQRT('Base Stats'!$F270+15))),'CP Multiplier'!$B$102),1)</f>
        <v>77.8</v>
      </c>
      <c r="F270">
        <f>ROUND(('Base Stats'!F270+15)*MIN(SQRT(10*2500/(('Base Stats'!$D270+15)*SQRT('Base Stats'!$E270+15)*SQRT('Base Stats'!$F270+15))),'CP Multiplier'!$B$102),1)</f>
        <v>114.1</v>
      </c>
      <c r="G270">
        <f>_xlfn.FLOOR.MATH(('Base Stats'!$D270+15)*SQRT('Base Stats'!$E270+15)*SQRT('Base Stats'!$F270+15)*((MIN(SQRT(10*2500/(('Base Stats'!$D270+15)*SQRT('Base Stats'!$E270+15)*SQRT('Base Stats'!$F270+15))),'CP Multiplier'!$B$102))^2)/10)</f>
        <v>684</v>
      </c>
    </row>
    <row r="271" spans="1:7" x14ac:dyDescent="0.25">
      <c r="A271" t="s">
        <v>267</v>
      </c>
      <c r="B271" t="str">
        <f>IFERROR(INDEX('[1]Pokemon Stats'!$D$2:$D$781,MATCH($A271,'[1]Pokemon Stats'!$B$2:$B$781,0),0),"")</f>
        <v>Water</v>
      </c>
      <c r="C271" t="str">
        <f>IFERROR(INDEX('[1]Pokemon Stats'!$E$2:$E$781,MATCH($A271,'[1]Pokemon Stats'!$B$2:$B$781,0),0),"")</f>
        <v>Grass</v>
      </c>
      <c r="D271">
        <f>ROUND(('Base Stats'!D271+15)*MIN(SQRT(10*2500/(('Base Stats'!$D271+15)*SQRT('Base Stats'!$E271+15)*SQRT('Base Stats'!$F271+15))),'CP Multiplier'!$B$102),1)</f>
        <v>107.4</v>
      </c>
      <c r="E271">
        <f>ROUND(('Base Stats'!E271+15)*MIN(SQRT(10*2500/(('Base Stats'!$D271+15)*SQRT('Base Stats'!$E271+15)*SQRT('Base Stats'!$F271+15))),'CP Multiplier'!$B$102),1)</f>
        <v>113.3</v>
      </c>
      <c r="F271">
        <f>ROUND(('Base Stats'!F271+15)*MIN(SQRT(10*2500/(('Base Stats'!$D271+15)*SQRT('Base Stats'!$E271+15)*SQRT('Base Stats'!$F271+15))),'CP Multiplier'!$B$102),1)</f>
        <v>143.69999999999999</v>
      </c>
      <c r="G271">
        <f>_xlfn.FLOOR.MATH(('Base Stats'!$D271+15)*SQRT('Base Stats'!$E271+15)*SQRT('Base Stats'!$F271+15)*((MIN(SQRT(10*2500/(('Base Stats'!$D271+15)*SQRT('Base Stats'!$E271+15)*SQRT('Base Stats'!$F271+15))),'CP Multiplier'!$B$102))^2)/10)</f>
        <v>1369</v>
      </c>
    </row>
    <row r="272" spans="1:7" x14ac:dyDescent="0.25">
      <c r="A272" t="s">
        <v>268</v>
      </c>
      <c r="B272" t="str">
        <f>IFERROR(INDEX('[1]Pokemon Stats'!$D$2:$D$781,MATCH($A272,'[1]Pokemon Stats'!$B$2:$B$781,0),0),"")</f>
        <v>Water</v>
      </c>
      <c r="C272" t="str">
        <f>IFERROR(INDEX('[1]Pokemon Stats'!$E$2:$E$781,MATCH($A272,'[1]Pokemon Stats'!$B$2:$B$781,0),0),"")</f>
        <v>Grass</v>
      </c>
      <c r="D272">
        <f>ROUND(('Base Stats'!D272+15)*MIN(SQRT(10*2500/(('Base Stats'!$D272+15)*SQRT('Base Stats'!$E272+15)*SQRT('Base Stats'!$F272+15))),'CP Multiplier'!$B$102),1)</f>
        <v>154.1</v>
      </c>
      <c r="E272">
        <f>ROUND(('Base Stats'!E272+15)*MIN(SQRT(10*2500/(('Base Stats'!$D272+15)*SQRT('Base Stats'!$E272+15)*SQRT('Base Stats'!$F272+15))),'CP Multiplier'!$B$102),1)</f>
        <v>156.6</v>
      </c>
      <c r="F272">
        <f>ROUND(('Base Stats'!F272+15)*MIN(SQRT(10*2500/(('Base Stats'!$D272+15)*SQRT('Base Stats'!$E272+15)*SQRT('Base Stats'!$F272+15))),'CP Multiplier'!$B$102),1)</f>
        <v>168.1</v>
      </c>
      <c r="G272">
        <f>_xlfn.FLOOR.MATH(('Base Stats'!$D272+15)*SQRT('Base Stats'!$E272+15)*SQRT('Base Stats'!$F272+15)*((MIN(SQRT(10*2500/(('Base Stats'!$D272+15)*SQRT('Base Stats'!$E272+15)*SQRT('Base Stats'!$F272+15))),'CP Multiplier'!$B$102))^2)/10)</f>
        <v>2500</v>
      </c>
    </row>
    <row r="273" spans="1:7" x14ac:dyDescent="0.25">
      <c r="A273" t="s">
        <v>269</v>
      </c>
      <c r="B273" t="str">
        <f>IFERROR(INDEX('[1]Pokemon Stats'!$D$2:$D$781,MATCH($A273,'[1]Pokemon Stats'!$B$2:$B$781,0),0),"")</f>
        <v>Grass</v>
      </c>
      <c r="C273" t="str">
        <f>IFERROR(INDEX('[1]Pokemon Stats'!$E$2:$E$781,MATCH($A273,'[1]Pokemon Stats'!$B$2:$B$781,0),0),"")</f>
        <v>Grass</v>
      </c>
      <c r="D273">
        <f>ROUND(('Base Stats'!D273+15)*MIN(SQRT(10*2500/(('Base Stats'!$D273+15)*SQRT('Base Stats'!$E273+15)*SQRT('Base Stats'!$F273+15))),'CP Multiplier'!$B$102),1)</f>
        <v>72.7</v>
      </c>
      <c r="E273">
        <f>ROUND(('Base Stats'!E273+15)*MIN(SQRT(10*2500/(('Base Stats'!$D273+15)*SQRT('Base Stats'!$E273+15)*SQRT('Base Stats'!$F273+15))),'CP Multiplier'!$B$102),1)</f>
        <v>77.8</v>
      </c>
      <c r="F273">
        <f>ROUND(('Base Stats'!F273+15)*MIN(SQRT(10*2500/(('Base Stats'!$D273+15)*SQRT('Base Stats'!$E273+15)*SQRT('Base Stats'!$F273+15))),'CP Multiplier'!$B$102),1)</f>
        <v>114.1</v>
      </c>
      <c r="G273">
        <f>_xlfn.FLOOR.MATH(('Base Stats'!$D273+15)*SQRT('Base Stats'!$E273+15)*SQRT('Base Stats'!$F273+15)*((MIN(SQRT(10*2500/(('Base Stats'!$D273+15)*SQRT('Base Stats'!$E273+15)*SQRT('Base Stats'!$F273+15))),'CP Multiplier'!$B$102))^2)/10)</f>
        <v>684</v>
      </c>
    </row>
    <row r="274" spans="1:7" x14ac:dyDescent="0.25">
      <c r="A274" t="s">
        <v>270</v>
      </c>
      <c r="B274" t="str">
        <f>IFERROR(INDEX('[1]Pokemon Stats'!$D$2:$D$781,MATCH($A274,'[1]Pokemon Stats'!$B$2:$B$781,0),0),"")</f>
        <v>Grass</v>
      </c>
      <c r="C274" t="str">
        <f>IFERROR(INDEX('[1]Pokemon Stats'!$E$2:$E$781,MATCH($A274,'[1]Pokemon Stats'!$B$2:$B$781,0),0),"")</f>
        <v>Dark</v>
      </c>
      <c r="D274">
        <f>ROUND(('Base Stats'!D274+15)*MIN(SQRT(10*2500/(('Base Stats'!$D274+15)*SQRT('Base Stats'!$E274+15)*SQRT('Base Stats'!$F274+15))),'CP Multiplier'!$B$102),1)</f>
        <v>125.9</v>
      </c>
      <c r="E274">
        <f>ROUND(('Base Stats'!E274+15)*MIN(SQRT(10*2500/(('Base Stats'!$D274+15)*SQRT('Base Stats'!$E274+15)*SQRT('Base Stats'!$F274+15))),'CP Multiplier'!$B$102),1)</f>
        <v>78.599999999999994</v>
      </c>
      <c r="F274">
        <f>ROUND(('Base Stats'!F274+15)*MIN(SQRT(10*2500/(('Base Stats'!$D274+15)*SQRT('Base Stats'!$E274+15)*SQRT('Base Stats'!$F274+15))),'CP Multiplier'!$B$102),1)</f>
        <v>158.1</v>
      </c>
      <c r="G274">
        <f>_xlfn.FLOOR.MATH(('Base Stats'!$D274+15)*SQRT('Base Stats'!$E274+15)*SQRT('Base Stats'!$F274+15)*((MIN(SQRT(10*2500/(('Base Stats'!$D274+15)*SQRT('Base Stats'!$E274+15)*SQRT('Base Stats'!$F274+15))),'CP Multiplier'!$B$102))^2)/10)</f>
        <v>1404</v>
      </c>
    </row>
    <row r="275" spans="1:7" x14ac:dyDescent="0.25">
      <c r="A275" t="s">
        <v>271</v>
      </c>
      <c r="B275" t="str">
        <f>IFERROR(INDEX('[1]Pokemon Stats'!$D$2:$D$781,MATCH($A275,'[1]Pokemon Stats'!$B$2:$B$781,0),0),"")</f>
        <v>Grass</v>
      </c>
      <c r="C275" t="str">
        <f>IFERROR(INDEX('[1]Pokemon Stats'!$E$2:$E$781,MATCH($A275,'[1]Pokemon Stats'!$B$2:$B$781,0),0),"")</f>
        <v>Dark</v>
      </c>
      <c r="D275">
        <f>ROUND(('Base Stats'!D275+15)*MIN(SQRT(10*2500/(('Base Stats'!$D275+15)*SQRT('Base Stats'!$E275+15)*SQRT('Base Stats'!$F275+15))),'CP Multiplier'!$B$102),1)</f>
        <v>175.9</v>
      </c>
      <c r="E275">
        <f>ROUND(('Base Stats'!E275+15)*MIN(SQRT(10*2500/(('Base Stats'!$D275+15)*SQRT('Base Stats'!$E275+15)*SQRT('Base Stats'!$F275+15))),'CP Multiplier'!$B$102),1)</f>
        <v>111.3</v>
      </c>
      <c r="F275">
        <f>ROUND(('Base Stats'!F275+15)*MIN(SQRT(10*2500/(('Base Stats'!$D275+15)*SQRT('Base Stats'!$E275+15)*SQRT('Base Stats'!$F275+15))),'CP Multiplier'!$B$102),1)</f>
        <v>181.6</v>
      </c>
      <c r="G275">
        <f>_xlfn.FLOOR.MATH(('Base Stats'!$D275+15)*SQRT('Base Stats'!$E275+15)*SQRT('Base Stats'!$F275+15)*((MIN(SQRT(10*2500/(('Base Stats'!$D275+15)*SQRT('Base Stats'!$E275+15)*SQRT('Base Stats'!$F275+15))),'CP Multiplier'!$B$102))^2)/10)</f>
        <v>2500</v>
      </c>
    </row>
    <row r="276" spans="1:7" x14ac:dyDescent="0.25">
      <c r="A276" t="s">
        <v>272</v>
      </c>
      <c r="B276" t="str">
        <f>IFERROR(INDEX('[1]Pokemon Stats'!$D$2:$D$781,MATCH($A276,'[1]Pokemon Stats'!$B$2:$B$781,0),0),"")</f>
        <v>Normal</v>
      </c>
      <c r="C276" t="str">
        <f>IFERROR(INDEX('[1]Pokemon Stats'!$E$2:$E$781,MATCH($A276,'[1]Pokemon Stats'!$B$2:$B$781,0),0),"")</f>
        <v>Flying</v>
      </c>
      <c r="D276">
        <f>ROUND(('Base Stats'!D276+15)*MIN(SQRT(10*2500/(('Base Stats'!$D276+15)*SQRT('Base Stats'!$E276+15)*SQRT('Base Stats'!$F276+15))),'CP Multiplier'!$B$102),1)</f>
        <v>102.3</v>
      </c>
      <c r="E276">
        <f>ROUND(('Base Stats'!E276+15)*MIN(SQRT(10*2500/(('Base Stats'!$D276+15)*SQRT('Base Stats'!$E276+15)*SQRT('Base Stats'!$F276+15))),'CP Multiplier'!$B$102),1)</f>
        <v>64.2</v>
      </c>
      <c r="F276">
        <f>ROUND(('Base Stats'!F276+15)*MIN(SQRT(10*2500/(('Base Stats'!$D276+15)*SQRT('Base Stats'!$E276+15)*SQRT('Base Stats'!$F276+15))),'CP Multiplier'!$B$102),1)</f>
        <v>114.1</v>
      </c>
      <c r="G276">
        <f>_xlfn.FLOOR.MATH(('Base Stats'!$D276+15)*SQRT('Base Stats'!$E276+15)*SQRT('Base Stats'!$F276+15)*((MIN(SQRT(10*2500/(('Base Stats'!$D276+15)*SQRT('Base Stats'!$E276+15)*SQRT('Base Stats'!$F276+15))),'CP Multiplier'!$B$102))^2)/10)</f>
        <v>875</v>
      </c>
    </row>
    <row r="277" spans="1:7" x14ac:dyDescent="0.25">
      <c r="A277" t="s">
        <v>273</v>
      </c>
      <c r="B277" t="str">
        <f>IFERROR(INDEX('[1]Pokemon Stats'!$D$2:$D$781,MATCH($A277,'[1]Pokemon Stats'!$B$2:$B$781,0),0),"")</f>
        <v>Normal</v>
      </c>
      <c r="C277" t="str">
        <f>IFERROR(INDEX('[1]Pokemon Stats'!$E$2:$E$781,MATCH($A277,'[1]Pokemon Stats'!$B$2:$B$781,0),0),"")</f>
        <v>Flying</v>
      </c>
      <c r="D277">
        <f>ROUND(('Base Stats'!D277+15)*MIN(SQRT(10*2500/(('Base Stats'!$D277+15)*SQRT('Base Stats'!$E277+15)*SQRT('Base Stats'!$F277+15))),'CP Multiplier'!$B$102),1)</f>
        <v>169.1</v>
      </c>
      <c r="E277">
        <f>ROUND(('Base Stats'!E277+15)*MIN(SQRT(10*2500/(('Base Stats'!$D277+15)*SQRT('Base Stats'!$E277+15)*SQRT('Base Stats'!$F277+15))),'CP Multiplier'!$B$102),1)</f>
        <v>117.5</v>
      </c>
      <c r="F277">
        <f>ROUND(('Base Stats'!F277+15)*MIN(SQRT(10*2500/(('Base Stats'!$D277+15)*SQRT('Base Stats'!$E277+15)*SQRT('Base Stats'!$F277+15))),'CP Multiplier'!$B$102),1)</f>
        <v>143.69999999999999</v>
      </c>
      <c r="G277">
        <f>_xlfn.FLOOR.MATH(('Base Stats'!$D277+15)*SQRT('Base Stats'!$E277+15)*SQRT('Base Stats'!$F277+15)*((MIN(SQRT(10*2500/(('Base Stats'!$D277+15)*SQRT('Base Stats'!$E277+15)*SQRT('Base Stats'!$F277+15))),'CP Multiplier'!$B$102))^2)/10)</f>
        <v>2196</v>
      </c>
    </row>
    <row r="278" spans="1:7" x14ac:dyDescent="0.25">
      <c r="A278" t="s">
        <v>274</v>
      </c>
      <c r="B278" t="str">
        <f>IFERROR(INDEX('[1]Pokemon Stats'!$D$2:$D$781,MATCH($A278,'[1]Pokemon Stats'!$B$2:$B$781,0),0),"")</f>
        <v>Water</v>
      </c>
      <c r="C278" t="str">
        <f>IFERROR(INDEX('[1]Pokemon Stats'!$E$2:$E$781,MATCH($A278,'[1]Pokemon Stats'!$B$2:$B$781,0),0),"")</f>
        <v>Flying</v>
      </c>
      <c r="D278">
        <f>ROUND(('Base Stats'!D278+15)*MIN(SQRT(10*2500/(('Base Stats'!$D278+15)*SQRT('Base Stats'!$E278+15)*SQRT('Base Stats'!$F278+15))),'CP Multiplier'!$B$102),1)</f>
        <v>102.3</v>
      </c>
      <c r="E278">
        <f>ROUND(('Base Stats'!E278+15)*MIN(SQRT(10*2500/(('Base Stats'!$D278+15)*SQRT('Base Stats'!$E278+15)*SQRT('Base Stats'!$F278+15))),'CP Multiplier'!$B$102),1)</f>
        <v>64.2</v>
      </c>
      <c r="F278">
        <f>ROUND(('Base Stats'!F278+15)*MIN(SQRT(10*2500/(('Base Stats'!$D278+15)*SQRT('Base Stats'!$E278+15)*SQRT('Base Stats'!$F278+15))),'CP Multiplier'!$B$102),1)</f>
        <v>114.1</v>
      </c>
      <c r="G278">
        <f>_xlfn.FLOOR.MATH(('Base Stats'!$D278+15)*SQRT('Base Stats'!$E278+15)*SQRT('Base Stats'!$F278+15)*((MIN(SQRT(10*2500/(('Base Stats'!$D278+15)*SQRT('Base Stats'!$E278+15)*SQRT('Base Stats'!$F278+15))),'CP Multiplier'!$B$102))^2)/10)</f>
        <v>875</v>
      </c>
    </row>
    <row r="279" spans="1:7" x14ac:dyDescent="0.25">
      <c r="A279" t="s">
        <v>275</v>
      </c>
      <c r="B279" t="str">
        <f>IFERROR(INDEX('[1]Pokemon Stats'!$D$2:$D$781,MATCH($A279,'[1]Pokemon Stats'!$B$2:$B$781,0),0),"")</f>
        <v>Water</v>
      </c>
      <c r="C279" t="str">
        <f>IFERROR(INDEX('[1]Pokemon Stats'!$E$2:$E$781,MATCH($A279,'[1]Pokemon Stats'!$B$2:$B$781,0),0),"")</f>
        <v>Flying</v>
      </c>
      <c r="D279">
        <f>ROUND(('Base Stats'!D279+15)*MIN(SQRT(10*2500/(('Base Stats'!$D279+15)*SQRT('Base Stats'!$E279+15)*SQRT('Base Stats'!$F279+15))),'CP Multiplier'!$B$102),1)</f>
        <v>160.6</v>
      </c>
      <c r="E279">
        <f>ROUND(('Base Stats'!E279+15)*MIN(SQRT(10*2500/(('Base Stats'!$D279+15)*SQRT('Base Stats'!$E279+15)*SQRT('Base Stats'!$F279+15))),'CP Multiplier'!$B$102),1)</f>
        <v>159.80000000000001</v>
      </c>
      <c r="F279">
        <f>ROUND(('Base Stats'!F279+15)*MIN(SQRT(10*2500/(('Base Stats'!$D279+15)*SQRT('Base Stats'!$E279+15)*SQRT('Base Stats'!$F279+15))),'CP Multiplier'!$B$102),1)</f>
        <v>143.69999999999999</v>
      </c>
      <c r="G279">
        <f>_xlfn.FLOOR.MATH(('Base Stats'!$D279+15)*SQRT('Base Stats'!$E279+15)*SQRT('Base Stats'!$F279+15)*((MIN(SQRT(10*2500/(('Base Stats'!$D279+15)*SQRT('Base Stats'!$E279+15)*SQRT('Base Stats'!$F279+15))),'CP Multiplier'!$B$102))^2)/10)</f>
        <v>2433</v>
      </c>
    </row>
    <row r="280" spans="1:7" x14ac:dyDescent="0.25">
      <c r="A280" t="s">
        <v>276</v>
      </c>
      <c r="B280" t="str">
        <f>IFERROR(INDEX('[1]Pokemon Stats'!$D$2:$D$781,MATCH($A280,'[1]Pokemon Stats'!$B$2:$B$781,0),0),"")</f>
        <v>Psychic</v>
      </c>
      <c r="C280" t="str">
        <f>IFERROR(INDEX('[1]Pokemon Stats'!$E$2:$E$781,MATCH($A280,'[1]Pokemon Stats'!$B$2:$B$781,0),0),"")</f>
        <v>Fairy</v>
      </c>
      <c r="D280">
        <f>ROUND(('Base Stats'!D280+15)*MIN(SQRT(10*2500/(('Base Stats'!$D280+15)*SQRT('Base Stats'!$E280+15)*SQRT('Base Stats'!$F280+15))),'CP Multiplier'!$B$102),1)</f>
        <v>79.5</v>
      </c>
      <c r="E280">
        <f>ROUND(('Base Stats'!E280+15)*MIN(SQRT(10*2500/(('Base Stats'!$D280+15)*SQRT('Base Stats'!$E280+15)*SQRT('Base Stats'!$F280+15))),'CP Multiplier'!$B$102),1)</f>
        <v>62.6</v>
      </c>
      <c r="F280">
        <f>ROUND(('Base Stats'!F280+15)*MIN(SQRT(10*2500/(('Base Stats'!$D280+15)*SQRT('Base Stats'!$E280+15)*SQRT('Base Stats'!$F280+15))),'CP Multiplier'!$B$102),1)</f>
        <v>96.4</v>
      </c>
      <c r="G280">
        <f>_xlfn.FLOOR.MATH(('Base Stats'!$D280+15)*SQRT('Base Stats'!$E280+15)*SQRT('Base Stats'!$F280+15)*((MIN(SQRT(10*2500/(('Base Stats'!$D280+15)*SQRT('Base Stats'!$E280+15)*SQRT('Base Stats'!$F280+15))),'CP Multiplier'!$B$102))^2)/10)</f>
        <v>616</v>
      </c>
    </row>
    <row r="281" spans="1:7" x14ac:dyDescent="0.25">
      <c r="A281" t="s">
        <v>277</v>
      </c>
      <c r="B281" t="str">
        <f>IFERROR(INDEX('[1]Pokemon Stats'!$D$2:$D$781,MATCH($A281,'[1]Pokemon Stats'!$B$2:$B$781,0),0),"")</f>
        <v>Psychic</v>
      </c>
      <c r="C281" t="str">
        <f>IFERROR(INDEX('[1]Pokemon Stats'!$E$2:$E$781,MATCH($A281,'[1]Pokemon Stats'!$B$2:$B$781,0),0),"")</f>
        <v>Fairy</v>
      </c>
      <c r="D281">
        <f>ROUND(('Base Stats'!D281+15)*MIN(SQRT(10*2500/(('Base Stats'!$D281+15)*SQRT('Base Stats'!$E281+15)*SQRT('Base Stats'!$F281+15))),'CP Multiplier'!$B$102),1)</f>
        <v>111.6</v>
      </c>
      <c r="E281">
        <f>ROUND(('Base Stats'!E281+15)*MIN(SQRT(10*2500/(('Base Stats'!$D281+15)*SQRT('Base Stats'!$E281+15)*SQRT('Base Stats'!$F281+15))),'CP Multiplier'!$B$102),1)</f>
        <v>88.8</v>
      </c>
      <c r="F281">
        <f>ROUND(('Base Stats'!F281+15)*MIN(SQRT(10*2500/(('Base Stats'!$D281+15)*SQRT('Base Stats'!$E281+15)*SQRT('Base Stats'!$F281+15))),'CP Multiplier'!$B$102),1)</f>
        <v>110.7</v>
      </c>
      <c r="G281">
        <f>_xlfn.FLOOR.MATH(('Base Stats'!$D281+15)*SQRT('Base Stats'!$E281+15)*SQRT('Base Stats'!$F281+15)*((MIN(SQRT(10*2500/(('Base Stats'!$D281+15)*SQRT('Base Stats'!$E281+15)*SQRT('Base Stats'!$F281+15))),'CP Multiplier'!$B$102))^2)/10)</f>
        <v>1106</v>
      </c>
    </row>
    <row r="282" spans="1:7" x14ac:dyDescent="0.25">
      <c r="A282" t="s">
        <v>278</v>
      </c>
      <c r="B282" t="str">
        <f>IFERROR(INDEX('[1]Pokemon Stats'!$D$2:$D$781,MATCH($A282,'[1]Pokemon Stats'!$B$2:$B$781,0),0),"")</f>
        <v>Psychic</v>
      </c>
      <c r="C282" t="str">
        <f>IFERROR(INDEX('[1]Pokemon Stats'!$E$2:$E$781,MATCH($A282,'[1]Pokemon Stats'!$B$2:$B$781,0),0),"")</f>
        <v>Fairy</v>
      </c>
      <c r="D282">
        <f>ROUND(('Base Stats'!D282+15)*MIN(SQRT(10*2500/(('Base Stats'!$D282+15)*SQRT('Base Stats'!$E282+15)*SQRT('Base Stats'!$F282+15))),'CP Multiplier'!$B$102),1)</f>
        <v>179</v>
      </c>
      <c r="E282">
        <f>ROUND(('Base Stats'!E282+15)*MIN(SQRT(10*2500/(('Base Stats'!$D282+15)*SQRT('Base Stats'!$E282+15)*SQRT('Base Stats'!$F282+15))),'CP Multiplier'!$B$102),1)</f>
        <v>149.19999999999999</v>
      </c>
      <c r="F282">
        <f>ROUND(('Base Stats'!F282+15)*MIN(SQRT(10*2500/(('Base Stats'!$D282+15)*SQRT('Base Stats'!$E282+15)*SQRT('Base Stats'!$F282+15))),'CP Multiplier'!$B$102),1)</f>
        <v>130.69999999999999</v>
      </c>
      <c r="G282">
        <f>_xlfn.FLOOR.MATH(('Base Stats'!$D282+15)*SQRT('Base Stats'!$E282+15)*SQRT('Base Stats'!$F282+15)*((MIN(SQRT(10*2500/(('Base Stats'!$D282+15)*SQRT('Base Stats'!$E282+15)*SQRT('Base Stats'!$F282+15))),'CP Multiplier'!$B$102))^2)/10)</f>
        <v>2500</v>
      </c>
    </row>
    <row r="283" spans="1:7" x14ac:dyDescent="0.25">
      <c r="A283" t="s">
        <v>279</v>
      </c>
      <c r="B283" t="str">
        <f>IFERROR(INDEX('[1]Pokemon Stats'!$D$2:$D$781,MATCH($A283,'[1]Pokemon Stats'!$B$2:$B$781,0),0),"")</f>
        <v>Bug</v>
      </c>
      <c r="C283" t="str">
        <f>IFERROR(INDEX('[1]Pokemon Stats'!$E$2:$E$781,MATCH($A283,'[1]Pokemon Stats'!$B$2:$B$781,0),0),"")</f>
        <v>Water</v>
      </c>
      <c r="D283">
        <f>ROUND(('Base Stats'!D283+15)*MIN(SQRT(10*2500/(('Base Stats'!$D283+15)*SQRT('Base Stats'!$E283+15)*SQRT('Base Stats'!$F283+15))),'CP Multiplier'!$B$102),1)</f>
        <v>91.3</v>
      </c>
      <c r="E283">
        <f>ROUND(('Base Stats'!E283+15)*MIN(SQRT(10*2500/(('Base Stats'!$D283+15)*SQRT('Base Stats'!$E283+15)*SQRT('Base Stats'!$F283+15))),'CP Multiplier'!$B$102),1)</f>
        <v>86.2</v>
      </c>
      <c r="F283">
        <f>ROUND(('Base Stats'!F283+15)*MIN(SQRT(10*2500/(('Base Stats'!$D283+15)*SQRT('Base Stats'!$E283+15)*SQRT('Base Stats'!$F283+15))),'CP Multiplier'!$B$102),1)</f>
        <v>114.1</v>
      </c>
      <c r="G283">
        <f>_xlfn.FLOOR.MATH(('Base Stats'!$D283+15)*SQRT('Base Stats'!$E283+15)*SQRT('Base Stats'!$F283+15)*((MIN(SQRT(10*2500/(('Base Stats'!$D283+15)*SQRT('Base Stats'!$E283+15)*SQRT('Base Stats'!$F283+15))),'CP Multiplier'!$B$102))^2)/10)</f>
        <v>905</v>
      </c>
    </row>
    <row r="284" spans="1:7" x14ac:dyDescent="0.25">
      <c r="A284" t="s">
        <v>280</v>
      </c>
      <c r="B284" t="str">
        <f>IFERROR(INDEX('[1]Pokemon Stats'!$D$2:$D$781,MATCH($A284,'[1]Pokemon Stats'!$B$2:$B$781,0),0),"")</f>
        <v>Bug</v>
      </c>
      <c r="C284" t="str">
        <f>IFERROR(INDEX('[1]Pokemon Stats'!$E$2:$E$781,MATCH($A284,'[1]Pokemon Stats'!$B$2:$B$781,0),0),"")</f>
        <v>Flying</v>
      </c>
      <c r="D284">
        <f>ROUND(('Base Stats'!D284+15)*MIN(SQRT(10*2500/(('Base Stats'!$D284+15)*SQRT('Base Stats'!$E284+15)*SQRT('Base Stats'!$F284+15))),'CP Multiplier'!$B$102),1)</f>
        <v>171.6</v>
      </c>
      <c r="E284">
        <f>ROUND(('Base Stats'!E284+15)*MIN(SQRT(10*2500/(('Base Stats'!$D284+15)*SQRT('Base Stats'!$E284+15)*SQRT('Base Stats'!$F284+15))),'CP Multiplier'!$B$102),1)</f>
        <v>136.80000000000001</v>
      </c>
      <c r="F284">
        <f>ROUND(('Base Stats'!F284+15)*MIN(SQRT(10*2500/(('Base Stats'!$D284+15)*SQRT('Base Stats'!$E284+15)*SQRT('Base Stats'!$F284+15))),'CP Multiplier'!$B$102),1)</f>
        <v>155.1</v>
      </c>
      <c r="G284">
        <f>_xlfn.FLOOR.MATH(('Base Stats'!$D284+15)*SQRT('Base Stats'!$E284+15)*SQRT('Base Stats'!$F284+15)*((MIN(SQRT(10*2500/(('Base Stats'!$D284+15)*SQRT('Base Stats'!$E284+15)*SQRT('Base Stats'!$F284+15))),'CP Multiplier'!$B$102))^2)/10)</f>
        <v>2500</v>
      </c>
    </row>
    <row r="285" spans="1:7" x14ac:dyDescent="0.25">
      <c r="A285" t="s">
        <v>281</v>
      </c>
      <c r="B285" t="str">
        <f>IFERROR(INDEX('[1]Pokemon Stats'!$D$2:$D$781,MATCH($A285,'[1]Pokemon Stats'!$B$2:$B$781,0),0),"")</f>
        <v>Grass</v>
      </c>
      <c r="C285" t="str">
        <f>IFERROR(INDEX('[1]Pokemon Stats'!$E$2:$E$781,MATCH($A285,'[1]Pokemon Stats'!$B$2:$B$781,0),0),"")</f>
        <v>Flying</v>
      </c>
      <c r="D285">
        <f>ROUND(('Base Stats'!D285+15)*MIN(SQRT(10*2500/(('Base Stats'!$D285+15)*SQRT('Base Stats'!$E285+15)*SQRT('Base Stats'!$F285+15))),'CP Multiplier'!$B$102),1)</f>
        <v>75.2</v>
      </c>
      <c r="E285">
        <f>ROUND(('Base Stats'!E285+15)*MIN(SQRT(10*2500/(('Base Stats'!$D285+15)*SQRT('Base Stats'!$E285+15)*SQRT('Base Stats'!$F285+15))),'CP Multiplier'!$B$102),1)</f>
        <v>105.7</v>
      </c>
      <c r="F285">
        <f>ROUND(('Base Stats'!F285+15)*MIN(SQRT(10*2500/(('Base Stats'!$D285+15)*SQRT('Base Stats'!$E285+15)*SQRT('Base Stats'!$F285+15))),'CP Multiplier'!$B$102),1)</f>
        <v>143.69999999999999</v>
      </c>
      <c r="G285">
        <f>_xlfn.FLOOR.MATH(('Base Stats'!$D285+15)*SQRT('Base Stats'!$E285+15)*SQRT('Base Stats'!$F285+15)*((MIN(SQRT(10*2500/(('Base Stats'!$D285+15)*SQRT('Base Stats'!$E285+15)*SQRT('Base Stats'!$F285+15))),'CP Multiplier'!$B$102))^2)/10)</f>
        <v>927</v>
      </c>
    </row>
    <row r="286" spans="1:7" x14ac:dyDescent="0.25">
      <c r="A286" t="s">
        <v>282</v>
      </c>
      <c r="B286" t="str">
        <f>IFERROR(INDEX('[1]Pokemon Stats'!$D$2:$D$781,MATCH($A286,'[1]Pokemon Stats'!$B$2:$B$781,0),0),"")</f>
        <v>Grass</v>
      </c>
      <c r="C286" t="str">
        <f>IFERROR(INDEX('[1]Pokemon Stats'!$E$2:$E$781,MATCH($A286,'[1]Pokemon Stats'!$B$2:$B$781,0),0),"")</f>
        <v>Fighting</v>
      </c>
      <c r="D286">
        <f>ROUND(('Base Stats'!D286+15)*MIN(SQRT(10*2500/(('Base Stats'!$D286+15)*SQRT('Base Stats'!$E286+15)*SQRT('Base Stats'!$F286+15))),'CP Multiplier'!$B$102),1)</f>
        <v>197.3</v>
      </c>
      <c r="E286">
        <f>ROUND(('Base Stats'!E286+15)*MIN(SQRT(10*2500/(('Base Stats'!$D286+15)*SQRT('Base Stats'!$E286+15)*SQRT('Base Stats'!$F286+15))),'CP Multiplier'!$B$102),1)</f>
        <v>122.5</v>
      </c>
      <c r="F286">
        <f>ROUND(('Base Stats'!F286+15)*MIN(SQRT(10*2500/(('Base Stats'!$D286+15)*SQRT('Base Stats'!$E286+15)*SQRT('Base Stats'!$F286+15))),'CP Multiplier'!$B$102),1)</f>
        <v>131</v>
      </c>
      <c r="G286">
        <f>_xlfn.FLOOR.MATH(('Base Stats'!$D286+15)*SQRT('Base Stats'!$E286+15)*SQRT('Base Stats'!$F286+15)*((MIN(SQRT(10*2500/(('Base Stats'!$D286+15)*SQRT('Base Stats'!$E286+15)*SQRT('Base Stats'!$F286+15))),'CP Multiplier'!$B$102))^2)/10)</f>
        <v>2500</v>
      </c>
    </row>
    <row r="287" spans="1:7" x14ac:dyDescent="0.25">
      <c r="A287" t="s">
        <v>283</v>
      </c>
      <c r="B287" t="str">
        <f>IFERROR(INDEX('[1]Pokemon Stats'!$D$2:$D$781,MATCH($A287,'[1]Pokemon Stats'!$B$2:$B$781,0),0),"")</f>
        <v>Normal</v>
      </c>
      <c r="C287" t="str">
        <f>IFERROR(INDEX('[1]Pokemon Stats'!$E$2:$E$781,MATCH($A287,'[1]Pokemon Stats'!$B$2:$B$781,0),0),"")</f>
        <v>Fighting</v>
      </c>
      <c r="D287">
        <f>ROUND(('Base Stats'!D287+15)*MIN(SQRT(10*2500/(('Base Stats'!$D287+15)*SQRT('Base Stats'!$E287+15)*SQRT('Base Stats'!$F287+15))),'CP Multiplier'!$B$102),1)</f>
        <v>100.6</v>
      </c>
      <c r="E287">
        <f>ROUND(('Base Stats'!E287+15)*MIN(SQRT(10*2500/(('Base Stats'!$D287+15)*SQRT('Base Stats'!$E287+15)*SQRT('Base Stats'!$F287+15))),'CP Multiplier'!$B$102),1)</f>
        <v>90.4</v>
      </c>
      <c r="F287">
        <f>ROUND(('Base Stats'!F287+15)*MIN(SQRT(10*2500/(('Base Stats'!$D287+15)*SQRT('Base Stats'!$E287+15)*SQRT('Base Stats'!$F287+15))),'CP Multiplier'!$B$102),1)</f>
        <v>143.69999999999999</v>
      </c>
      <c r="G287">
        <f>_xlfn.FLOOR.MATH(('Base Stats'!$D287+15)*SQRT('Base Stats'!$E287+15)*SQRT('Base Stats'!$F287+15)*((MIN(SQRT(10*2500/(('Base Stats'!$D287+15)*SQRT('Base Stats'!$E287+15)*SQRT('Base Stats'!$F287+15))),'CP Multiplier'!$B$102))^2)/10)</f>
        <v>1146</v>
      </c>
    </row>
    <row r="288" spans="1:7" x14ac:dyDescent="0.25">
      <c r="A288" t="s">
        <v>284</v>
      </c>
      <c r="B288" t="str">
        <f>IFERROR(INDEX('[1]Pokemon Stats'!$D$2:$D$781,MATCH($A288,'[1]Pokemon Stats'!$B$2:$B$781,0),0),"")</f>
        <v>Normal</v>
      </c>
      <c r="C288" t="str">
        <f>IFERROR(INDEX('[1]Pokemon Stats'!$E$2:$E$781,MATCH($A288,'[1]Pokemon Stats'!$B$2:$B$781,0),0),"")</f>
        <v>Fighting</v>
      </c>
      <c r="D288">
        <f>ROUND(('Base Stats'!D288+15)*MIN(SQRT(10*2500/(('Base Stats'!$D288+15)*SQRT('Base Stats'!$E288+15)*SQRT('Base Stats'!$F288+15))),'CP Multiplier'!$B$102),1)</f>
        <v>147.1</v>
      </c>
      <c r="E288">
        <f>ROUND(('Base Stats'!E288+15)*MIN(SQRT(10*2500/(('Base Stats'!$D288+15)*SQRT('Base Stats'!$E288+15)*SQRT('Base Stats'!$F288+15))),'CP Multiplier'!$B$102),1)</f>
        <v>135.19999999999999</v>
      </c>
      <c r="F288">
        <f>ROUND(('Base Stats'!F288+15)*MIN(SQRT(10*2500/(('Base Stats'!$D288+15)*SQRT('Base Stats'!$E288+15)*SQRT('Base Stats'!$F288+15))),'CP Multiplier'!$B$102),1)</f>
        <v>173.3</v>
      </c>
      <c r="G288">
        <f>_xlfn.FLOOR.MATH(('Base Stats'!$D288+15)*SQRT('Base Stats'!$E288+15)*SQRT('Base Stats'!$F288+15)*((MIN(SQRT(10*2500/(('Base Stats'!$D288+15)*SQRT('Base Stats'!$E288+15)*SQRT('Base Stats'!$F288+15))),'CP Multiplier'!$B$102))^2)/10)</f>
        <v>2251</v>
      </c>
    </row>
    <row r="289" spans="1:7" x14ac:dyDescent="0.25">
      <c r="A289" t="s">
        <v>285</v>
      </c>
      <c r="B289" t="str">
        <f>IFERROR(INDEX('[1]Pokemon Stats'!$D$2:$D$781,MATCH($A289,'[1]Pokemon Stats'!$B$2:$B$781,0),0),"")</f>
        <v>Normal</v>
      </c>
      <c r="C289" t="str">
        <f>IFERROR(INDEX('[1]Pokemon Stats'!$E$2:$E$781,MATCH($A289,'[1]Pokemon Stats'!$B$2:$B$781,0),0),"")</f>
        <v>Fighting</v>
      </c>
      <c r="D289">
        <f>ROUND(('Base Stats'!D289+15)*MIN(SQRT(10*2500/(('Base Stats'!$D289+15)*SQRT('Base Stats'!$E289+15)*SQRT('Base Stats'!$F289+15))),'CP Multiplier'!$B$102),1)</f>
        <v>181</v>
      </c>
      <c r="E289">
        <f>ROUND(('Base Stats'!E289+15)*MIN(SQRT(10*2500/(('Base Stats'!$D289+15)*SQRT('Base Stats'!$E289+15)*SQRT('Base Stats'!$F289+15))),'CP Multiplier'!$B$102),1)</f>
        <v>107.4</v>
      </c>
      <c r="F289">
        <f>ROUND(('Base Stats'!F289+15)*MIN(SQRT(10*2500/(('Base Stats'!$D289+15)*SQRT('Base Stats'!$E289+15)*SQRT('Base Stats'!$F289+15))),'CP Multiplier'!$B$102),1)</f>
        <v>177.5</v>
      </c>
      <c r="G289">
        <f>_xlfn.FLOOR.MATH(('Base Stats'!$D289+15)*SQRT('Base Stats'!$E289+15)*SQRT('Base Stats'!$F289+15)*((MIN(SQRT(10*2500/(('Base Stats'!$D289+15)*SQRT('Base Stats'!$E289+15)*SQRT('Base Stats'!$F289+15))),'CP Multiplier'!$B$102))^2)/10)</f>
        <v>2500</v>
      </c>
    </row>
    <row r="290" spans="1:7" x14ac:dyDescent="0.25">
      <c r="A290" t="s">
        <v>286</v>
      </c>
      <c r="B290" t="str">
        <f>IFERROR(INDEX('[1]Pokemon Stats'!$D$2:$D$781,MATCH($A290,'[1]Pokemon Stats'!$B$2:$B$781,0),0),"")</f>
        <v>Normal</v>
      </c>
      <c r="C290" t="str">
        <f>IFERROR(INDEX('[1]Pokemon Stats'!$E$2:$E$781,MATCH($A290,'[1]Pokemon Stats'!$B$2:$B$781,0),0),"")</f>
        <v>Ghost</v>
      </c>
      <c r="D290">
        <f>ROUND(('Base Stats'!D290+15)*MIN(SQRT(10*2500/(('Base Stats'!$D290+15)*SQRT('Base Stats'!$E290+15)*SQRT('Base Stats'!$F290+15))),'CP Multiplier'!$B$102),1)</f>
        <v>90.4</v>
      </c>
      <c r="E290">
        <f>ROUND(('Base Stats'!E290+15)*MIN(SQRT(10*2500/(('Base Stats'!$D290+15)*SQRT('Base Stats'!$E290+15)*SQRT('Base Stats'!$F290+15))),'CP Multiplier'!$B$102),1)</f>
        <v>48.2</v>
      </c>
      <c r="F290">
        <f>ROUND(('Base Stats'!F290+15)*MIN(SQRT(10*2500/(('Base Stats'!$D290+15)*SQRT('Base Stats'!$E290+15)*SQRT('Base Stats'!$F290+15))),'CP Multiplier'!$B$102),1)</f>
        <v>149.6</v>
      </c>
      <c r="G290">
        <f>_xlfn.FLOOR.MATH(('Base Stats'!$D290+15)*SQRT('Base Stats'!$E290+15)*SQRT('Base Stats'!$F290+15)*((MIN(SQRT(10*2500/(('Base Stats'!$D290+15)*SQRT('Base Stats'!$E290+15)*SQRT('Base Stats'!$F290+15))),'CP Multiplier'!$B$102))^2)/10)</f>
        <v>767</v>
      </c>
    </row>
    <row r="291" spans="1:7" x14ac:dyDescent="0.25">
      <c r="A291" t="s">
        <v>287</v>
      </c>
      <c r="B291" t="str">
        <f>IFERROR(INDEX('[1]Pokemon Stats'!$D$2:$D$781,MATCH($A291,'[1]Pokemon Stats'!$B$2:$B$781,0),0),"")</f>
        <v>Normal</v>
      </c>
      <c r="C291" t="str">
        <f>IFERROR(INDEX('[1]Pokemon Stats'!$E$2:$E$781,MATCH($A291,'[1]Pokemon Stats'!$B$2:$B$781,0),0),"")</f>
        <v>Ghost</v>
      </c>
      <c r="D291">
        <f>ROUND(('Base Stats'!D291+15)*MIN(SQRT(10*2500/(('Base Stats'!$D291+15)*SQRT('Base Stats'!$E291+15)*SQRT('Base Stats'!$F291+15))),'CP Multiplier'!$B$102),1)</f>
        <v>125.9</v>
      </c>
      <c r="E291">
        <f>ROUND(('Base Stats'!E291+15)*MIN(SQRT(10*2500/(('Base Stats'!$D291+15)*SQRT('Base Stats'!$E291+15)*SQRT('Base Stats'!$F291+15))),'CP Multiplier'!$B$102),1)</f>
        <v>81.099999999999994</v>
      </c>
      <c r="F291">
        <f>ROUND(('Base Stats'!F291+15)*MIN(SQRT(10*2500/(('Base Stats'!$D291+15)*SQRT('Base Stats'!$E291+15)*SQRT('Base Stats'!$F291+15))),'CP Multiplier'!$B$102),1)</f>
        <v>179.2</v>
      </c>
      <c r="G291">
        <f>_xlfn.FLOOR.MATH(('Base Stats'!$D291+15)*SQRT('Base Stats'!$E291+15)*SQRT('Base Stats'!$F291+15)*((MIN(SQRT(10*2500/(('Base Stats'!$D291+15)*SQRT('Base Stats'!$E291+15)*SQRT('Base Stats'!$F291+15))),'CP Multiplier'!$B$102))^2)/10)</f>
        <v>1518</v>
      </c>
    </row>
    <row r="292" spans="1:7" x14ac:dyDescent="0.25">
      <c r="A292" t="s">
        <v>288</v>
      </c>
      <c r="B292" t="str">
        <f>IFERROR(INDEX('[1]Pokemon Stats'!$D$2:$D$781,MATCH($A292,'[1]Pokemon Stats'!$B$2:$B$781,0),0),"")</f>
        <v>Normal</v>
      </c>
      <c r="C292" t="str">
        <f>IFERROR(INDEX('[1]Pokemon Stats'!$E$2:$E$781,MATCH($A292,'[1]Pokemon Stats'!$B$2:$B$781,0),0),"")</f>
        <v>Ghost</v>
      </c>
      <c r="D292">
        <f>ROUND(('Base Stats'!D292+15)*MIN(SQRT(10*2500/(('Base Stats'!$D292+15)*SQRT('Base Stats'!$E292+15)*SQRT('Base Stats'!$F292+15))),'CP Multiplier'!$B$102),1)</f>
        <v>158.19999999999999</v>
      </c>
      <c r="E292">
        <f>ROUND(('Base Stats'!E292+15)*MIN(SQRT(10*2500/(('Base Stats'!$D292+15)*SQRT('Base Stats'!$E292+15)*SQRT('Base Stats'!$F292+15))),'CP Multiplier'!$B$102),1)</f>
        <v>124</v>
      </c>
      <c r="F292">
        <f>ROUND(('Base Stats'!F292+15)*MIN(SQRT(10*2500/(('Base Stats'!$D292+15)*SQRT('Base Stats'!$E292+15)*SQRT('Base Stats'!$F292+15))),'CP Multiplier'!$B$102),1)</f>
        <v>201.4</v>
      </c>
      <c r="G292">
        <f>_xlfn.FLOOR.MATH(('Base Stats'!$D292+15)*SQRT('Base Stats'!$E292+15)*SQRT('Base Stats'!$F292+15)*((MIN(SQRT(10*2500/(('Base Stats'!$D292+15)*SQRT('Base Stats'!$E292+15)*SQRT('Base Stats'!$F292+15))),'CP Multiplier'!$B$102))^2)/10)</f>
        <v>2500</v>
      </c>
    </row>
    <row r="293" spans="1:7" x14ac:dyDescent="0.25">
      <c r="A293" t="s">
        <v>289</v>
      </c>
      <c r="B293" t="str">
        <f>IFERROR(INDEX('[1]Pokemon Stats'!$D$2:$D$781,MATCH($A293,'[1]Pokemon Stats'!$B$2:$B$781,0),0),"")</f>
        <v>Fighting</v>
      </c>
      <c r="C293" t="str">
        <f>IFERROR(INDEX('[1]Pokemon Stats'!$E$2:$E$781,MATCH($A293,'[1]Pokemon Stats'!$B$2:$B$781,0),0),"")</f>
        <v>Ghost</v>
      </c>
      <c r="D293">
        <f>ROUND(('Base Stats'!D293+15)*MIN(SQRT(10*2500/(('Base Stats'!$D293+15)*SQRT('Base Stats'!$E293+15)*SQRT('Base Stats'!$F293+15))),'CP Multiplier'!$B$102),1)</f>
        <v>96.4</v>
      </c>
      <c r="E293">
        <f>ROUND(('Base Stats'!E293+15)*MIN(SQRT(10*2500/(('Base Stats'!$D293+15)*SQRT('Base Stats'!$E293+15)*SQRT('Base Stats'!$F293+15))),'CP Multiplier'!$B$102),1)</f>
        <v>58.3</v>
      </c>
      <c r="F293">
        <f>ROUND(('Base Stats'!F293+15)*MIN(SQRT(10*2500/(('Base Stats'!$D293+15)*SQRT('Base Stats'!$E293+15)*SQRT('Base Stats'!$F293+15))),'CP Multiplier'!$B$102),1)</f>
        <v>161.5</v>
      </c>
      <c r="G293">
        <f>_xlfn.FLOOR.MATH(('Base Stats'!$D293+15)*SQRT('Base Stats'!$E293+15)*SQRT('Base Stats'!$F293+15)*((MIN(SQRT(10*2500/(('Base Stats'!$D293+15)*SQRT('Base Stats'!$E293+15)*SQRT('Base Stats'!$F293+15))),'CP Multiplier'!$B$102))^2)/10)</f>
        <v>935</v>
      </c>
    </row>
    <row r="294" spans="1:7" x14ac:dyDescent="0.25">
      <c r="A294" t="s">
        <v>290</v>
      </c>
      <c r="B294" t="str">
        <f>IFERROR(INDEX('[1]Pokemon Stats'!$D$2:$D$781,MATCH($A294,'[1]Pokemon Stats'!$B$2:$B$781,0),0),"")</f>
        <v>Fighting</v>
      </c>
      <c r="C294" t="str">
        <f>IFERROR(INDEX('[1]Pokemon Stats'!$E$2:$E$781,MATCH($A294,'[1]Pokemon Stats'!$B$2:$B$781,0),0),"")</f>
        <v>Ghost</v>
      </c>
      <c r="D294">
        <f>ROUND(('Base Stats'!D294+15)*MIN(SQRT(10*2500/(('Base Stats'!$D294+15)*SQRT('Base Stats'!$E294+15)*SQRT('Base Stats'!$F294+15))),'CP Multiplier'!$B$102),1)</f>
        <v>166.4</v>
      </c>
      <c r="E294">
        <f>ROUND(('Base Stats'!E294+15)*MIN(SQRT(10*2500/(('Base Stats'!$D294+15)*SQRT('Base Stats'!$E294+15)*SQRT('Base Stats'!$F294+15))),'CP Multiplier'!$B$102),1)</f>
        <v>95.8</v>
      </c>
      <c r="F294">
        <f>ROUND(('Base Stats'!F294+15)*MIN(SQRT(10*2500/(('Base Stats'!$D294+15)*SQRT('Base Stats'!$E294+15)*SQRT('Base Stats'!$F294+15))),'CP Multiplier'!$B$102),1)</f>
        <v>235.5</v>
      </c>
      <c r="G294">
        <f>_xlfn.FLOOR.MATH(('Base Stats'!$D294+15)*SQRT('Base Stats'!$E294+15)*SQRT('Base Stats'!$F294+15)*((MIN(SQRT(10*2500/(('Base Stats'!$D294+15)*SQRT('Base Stats'!$E294+15)*SQRT('Base Stats'!$F294+15))),'CP Multiplier'!$B$102))^2)/10)</f>
        <v>2500</v>
      </c>
    </row>
    <row r="295" spans="1:7" x14ac:dyDescent="0.25">
      <c r="A295" t="s">
        <v>291</v>
      </c>
      <c r="B295" t="str">
        <f>IFERROR(INDEX('[1]Pokemon Stats'!$D$2:$D$781,MATCH($A295,'[1]Pokemon Stats'!$B$2:$B$781,0),0),"")</f>
        <v>Normal</v>
      </c>
      <c r="C295" t="str">
        <f>IFERROR(INDEX('[1]Pokemon Stats'!$E$2:$E$781,MATCH($A295,'[1]Pokemon Stats'!$B$2:$B$781,0),0),"")</f>
        <v>Fairy</v>
      </c>
      <c r="D295">
        <f>ROUND(('Base Stats'!D295+15)*MIN(SQRT(10*2500/(('Base Stats'!$D295+15)*SQRT('Base Stats'!$E295+15)*SQRT('Base Stats'!$F295+15))),'CP Multiplier'!$B$102),1)</f>
        <v>43.1</v>
      </c>
      <c r="E295">
        <f>ROUND(('Base Stats'!E295+15)*MIN(SQRT(10*2500/(('Base Stats'!$D295+15)*SQRT('Base Stats'!$E295+15)*SQRT('Base Stats'!$F295+15))),'CP Multiplier'!$B$102),1)</f>
        <v>72.7</v>
      </c>
      <c r="F295">
        <f>ROUND(('Base Stats'!F295+15)*MIN(SQRT(10*2500/(('Base Stats'!$D295+15)*SQRT('Base Stats'!$E295+15)*SQRT('Base Stats'!$F295+15))),'CP Multiplier'!$B$102),1)</f>
        <v>128.5</v>
      </c>
      <c r="G295">
        <f>_xlfn.FLOOR.MATH(('Base Stats'!$D295+15)*SQRT('Base Stats'!$E295+15)*SQRT('Base Stats'!$F295+15)*((MIN(SQRT(10*2500/(('Base Stats'!$D295+15)*SQRT('Base Stats'!$E295+15)*SQRT('Base Stats'!$F295+15))),'CP Multiplier'!$B$102))^2)/10)</f>
        <v>416</v>
      </c>
    </row>
    <row r="296" spans="1:7" x14ac:dyDescent="0.25">
      <c r="A296" t="s">
        <v>292</v>
      </c>
      <c r="B296" t="str">
        <f>IFERROR(INDEX('[1]Pokemon Stats'!$D$2:$D$781,MATCH($A296,'[1]Pokemon Stats'!$B$2:$B$781,0),0),"")</f>
        <v>Rock</v>
      </c>
      <c r="C296" t="str">
        <f>IFERROR(INDEX('[1]Pokemon Stats'!$E$2:$E$781,MATCH($A296,'[1]Pokemon Stats'!$B$2:$B$781,0),0),"")</f>
        <v>Fairy</v>
      </c>
      <c r="D296">
        <f>ROUND(('Base Stats'!D296+15)*MIN(SQRT(10*2500/(('Base Stats'!$D296+15)*SQRT('Base Stats'!$E296+15)*SQRT('Base Stats'!$F296+15))),'CP Multiplier'!$B$102),1)</f>
        <v>82</v>
      </c>
      <c r="E296">
        <f>ROUND(('Base Stats'!E296+15)*MIN(SQRT(10*2500/(('Base Stats'!$D296+15)*SQRT('Base Stats'!$E296+15)*SQRT('Base Stats'!$F296+15))),'CP Multiplier'!$B$102),1)</f>
        <v>194.4</v>
      </c>
      <c r="F296">
        <f>ROUND(('Base Stats'!F296+15)*MIN(SQRT(10*2500/(('Base Stats'!$D296+15)*SQRT('Base Stats'!$E296+15)*SQRT('Base Stats'!$F296+15))),'CP Multiplier'!$B$102),1)</f>
        <v>98.9</v>
      </c>
      <c r="G296">
        <f>_xlfn.FLOOR.MATH(('Base Stats'!$D296+15)*SQRT('Base Stats'!$E296+15)*SQRT('Base Stats'!$F296+15)*((MIN(SQRT(10*2500/(('Base Stats'!$D296+15)*SQRT('Base Stats'!$E296+15)*SQRT('Base Stats'!$F296+15))),'CP Multiplier'!$B$102))^2)/10)</f>
        <v>1136</v>
      </c>
    </row>
    <row r="297" spans="1:7" x14ac:dyDescent="0.25">
      <c r="A297" t="s">
        <v>293</v>
      </c>
      <c r="B297" t="str">
        <f>IFERROR(INDEX('[1]Pokemon Stats'!$D$2:$D$781,MATCH($A297,'[1]Pokemon Stats'!$B$2:$B$781,0),0),"")</f>
        <v>Normal</v>
      </c>
      <c r="C297" t="str">
        <f>IFERROR(INDEX('[1]Pokemon Stats'!$E$2:$E$781,MATCH($A297,'[1]Pokemon Stats'!$B$2:$B$781,0),0),"")</f>
        <v>Fairy</v>
      </c>
      <c r="D297">
        <f>ROUND(('Base Stats'!D297+15)*MIN(SQRT(10*2500/(('Base Stats'!$D297+15)*SQRT('Base Stats'!$E297+15)*SQRT('Base Stats'!$F297+15))),'CP Multiplier'!$B$102),1)</f>
        <v>83.7</v>
      </c>
      <c r="E297">
        <f>ROUND(('Base Stats'!E297+15)*MIN(SQRT(10*2500/(('Base Stats'!$D297+15)*SQRT('Base Stats'!$E297+15)*SQRT('Base Stats'!$F297+15))),'CP Multiplier'!$B$102),1)</f>
        <v>79.5</v>
      </c>
      <c r="F297">
        <f>ROUND(('Base Stats'!F297+15)*MIN(SQRT(10*2500/(('Base Stats'!$D297+15)*SQRT('Base Stats'!$E297+15)*SQRT('Base Stats'!$F297+15))),'CP Multiplier'!$B$102),1)</f>
        <v>128.5</v>
      </c>
      <c r="G297">
        <f>_xlfn.FLOOR.MATH(('Base Stats'!$D297+15)*SQRT('Base Stats'!$E297+15)*SQRT('Base Stats'!$F297+15)*((MIN(SQRT(10*2500/(('Base Stats'!$D297+15)*SQRT('Base Stats'!$E297+15)*SQRT('Base Stats'!$F297+15))),'CP Multiplier'!$B$102))^2)/10)</f>
        <v>845</v>
      </c>
    </row>
    <row r="298" spans="1:7" x14ac:dyDescent="0.25">
      <c r="A298" t="s">
        <v>294</v>
      </c>
      <c r="B298" t="str">
        <f>IFERROR(INDEX('[1]Pokemon Stats'!$D$2:$D$781,MATCH($A298,'[1]Pokemon Stats'!$B$2:$B$781,0),0),"")</f>
        <v>Normal</v>
      </c>
      <c r="C298" t="str">
        <f>IFERROR(INDEX('[1]Pokemon Stats'!$E$2:$E$781,MATCH($A298,'[1]Pokemon Stats'!$B$2:$B$781,0),0),"")</f>
        <v>Fairy</v>
      </c>
      <c r="D298">
        <f>ROUND(('Base Stats'!D298+15)*MIN(SQRT(10*2500/(('Base Stats'!$D298+15)*SQRT('Base Stats'!$E298+15)*SQRT('Base Stats'!$F298+15))),'CP Multiplier'!$B$102),1)</f>
        <v>124.3</v>
      </c>
      <c r="E298">
        <f>ROUND(('Base Stats'!E298+15)*MIN(SQRT(10*2500/(('Base Stats'!$D298+15)*SQRT('Base Stats'!$E298+15)*SQRT('Base Stats'!$F298+15))),'CP Multiplier'!$B$102),1)</f>
        <v>120</v>
      </c>
      <c r="F298">
        <f>ROUND(('Base Stats'!F298+15)*MIN(SQRT(10*2500/(('Base Stats'!$D298+15)*SQRT('Base Stats'!$E298+15)*SQRT('Base Stats'!$F298+15))),'CP Multiplier'!$B$102),1)</f>
        <v>158.1</v>
      </c>
      <c r="G298">
        <f>_xlfn.FLOOR.MATH(('Base Stats'!$D298+15)*SQRT('Base Stats'!$E298+15)*SQRT('Base Stats'!$F298+15)*((MIN(SQRT(10*2500/(('Base Stats'!$D298+15)*SQRT('Base Stats'!$E298+15)*SQRT('Base Stats'!$F298+15))),'CP Multiplier'!$B$102))^2)/10)</f>
        <v>1711</v>
      </c>
    </row>
    <row r="299" spans="1:7" x14ac:dyDescent="0.25">
      <c r="A299" t="s">
        <v>295</v>
      </c>
      <c r="B299" t="str">
        <f>IFERROR(INDEX('[1]Pokemon Stats'!$D$2:$D$781,MATCH($A299,'[1]Pokemon Stats'!$B$2:$B$781,0),0),"")</f>
        <v>Dark</v>
      </c>
      <c r="C299" t="str">
        <f>IFERROR(INDEX('[1]Pokemon Stats'!$E$2:$E$781,MATCH($A299,'[1]Pokemon Stats'!$B$2:$B$781,0),0),"")</f>
        <v>Ghost</v>
      </c>
      <c r="D299">
        <f>ROUND(('Base Stats'!D299+15)*MIN(SQRT(10*2500/(('Base Stats'!$D299+15)*SQRT('Base Stats'!$E299+15)*SQRT('Base Stats'!$F299+15))),'CP Multiplier'!$B$102),1)</f>
        <v>131.9</v>
      </c>
      <c r="E299">
        <f>ROUND(('Base Stats'!E299+15)*MIN(SQRT(10*2500/(('Base Stats'!$D299+15)*SQRT('Base Stats'!$E299+15)*SQRT('Base Stats'!$F299+15))),'CP Multiplier'!$B$102),1)</f>
        <v>127.6</v>
      </c>
      <c r="F299">
        <f>ROUND(('Base Stats'!F299+15)*MIN(SQRT(10*2500/(('Base Stats'!$D299+15)*SQRT('Base Stats'!$E299+15)*SQRT('Base Stats'!$F299+15))),'CP Multiplier'!$B$102),1)</f>
        <v>128.5</v>
      </c>
      <c r="G299">
        <f>_xlfn.FLOOR.MATH(('Base Stats'!$D299+15)*SQRT('Base Stats'!$E299+15)*SQRT('Base Stats'!$F299+15)*((MIN(SQRT(10*2500/(('Base Stats'!$D299+15)*SQRT('Base Stats'!$E299+15)*SQRT('Base Stats'!$F299+15))),'CP Multiplier'!$B$102))^2)/10)</f>
        <v>1688</v>
      </c>
    </row>
    <row r="300" spans="1:7" x14ac:dyDescent="0.25">
      <c r="A300" t="s">
        <v>296</v>
      </c>
      <c r="B300" t="str">
        <f>IFERROR(INDEX('[1]Pokemon Stats'!$D$2:$D$781,MATCH($A300,'[1]Pokemon Stats'!$B$2:$B$781,0),0),"")</f>
        <v>Steel</v>
      </c>
      <c r="C300" t="str">
        <f>IFERROR(INDEX('[1]Pokemon Stats'!$E$2:$E$781,MATCH($A300,'[1]Pokemon Stats'!$B$2:$B$781,0),0),"")</f>
        <v>Fairy</v>
      </c>
      <c r="D300">
        <f>ROUND(('Base Stats'!D300+15)*MIN(SQRT(10*2500/(('Base Stats'!$D300+15)*SQRT('Base Stats'!$E300+15)*SQRT('Base Stats'!$F300+15))),'CP Multiplier'!$B$102),1)</f>
        <v>143.69999999999999</v>
      </c>
      <c r="E300">
        <f>ROUND(('Base Stats'!E300+15)*MIN(SQRT(10*2500/(('Base Stats'!$D300+15)*SQRT('Base Stats'!$E300+15)*SQRT('Base Stats'!$F300+15))),'CP Multiplier'!$B$102),1)</f>
        <v>131.9</v>
      </c>
      <c r="F300">
        <f>ROUND(('Base Stats'!F300+15)*MIN(SQRT(10*2500/(('Base Stats'!$D300+15)*SQRT('Base Stats'!$E300+15)*SQRT('Base Stats'!$F300+15))),'CP Multiplier'!$B$102),1)</f>
        <v>128.5</v>
      </c>
      <c r="G300">
        <f>_xlfn.FLOOR.MATH(('Base Stats'!$D300+15)*SQRT('Base Stats'!$E300+15)*SQRT('Base Stats'!$F300+15)*((MIN(SQRT(10*2500/(('Base Stats'!$D300+15)*SQRT('Base Stats'!$E300+15)*SQRT('Base Stats'!$F300+15))),'CP Multiplier'!$B$102))^2)/10)</f>
        <v>1870</v>
      </c>
    </row>
    <row r="301" spans="1:7" x14ac:dyDescent="0.25">
      <c r="A301" t="s">
        <v>297</v>
      </c>
      <c r="B301" t="str">
        <f>IFERROR(INDEX('[1]Pokemon Stats'!$D$2:$D$781,MATCH($A301,'[1]Pokemon Stats'!$B$2:$B$781,0),0),"")</f>
        <v>Steel</v>
      </c>
      <c r="C301" t="str">
        <f>IFERROR(INDEX('[1]Pokemon Stats'!$E$2:$E$781,MATCH($A301,'[1]Pokemon Stats'!$B$2:$B$781,0),0),"")</f>
        <v>Rock</v>
      </c>
      <c r="D301">
        <f>ROUND(('Base Stats'!D301+15)*MIN(SQRT(10*2500/(('Base Stats'!$D301+15)*SQRT('Base Stats'!$E301+15)*SQRT('Base Stats'!$F301+15))),'CP Multiplier'!$B$102),1)</f>
        <v>115</v>
      </c>
      <c r="E301">
        <f>ROUND(('Base Stats'!E301+15)*MIN(SQRT(10*2500/(('Base Stats'!$D301+15)*SQRT('Base Stats'!$E301+15)*SQRT('Base Stats'!$F301+15))),'CP Multiplier'!$B$102),1)</f>
        <v>131.9</v>
      </c>
      <c r="F301">
        <f>ROUND(('Base Stats'!F301+15)*MIN(SQRT(10*2500/(('Base Stats'!$D301+15)*SQRT('Base Stats'!$E301+15)*SQRT('Base Stats'!$F301+15))),'CP Multiplier'!$B$102),1)</f>
        <v>128.5</v>
      </c>
      <c r="G301">
        <f>_xlfn.FLOOR.MATH(('Base Stats'!$D301+15)*SQRT('Base Stats'!$E301+15)*SQRT('Base Stats'!$F301+15)*((MIN(SQRT(10*2500/(('Base Stats'!$D301+15)*SQRT('Base Stats'!$E301+15)*SQRT('Base Stats'!$F301+15))),'CP Multiplier'!$B$102))^2)/10)</f>
        <v>1496</v>
      </c>
    </row>
    <row r="302" spans="1:7" x14ac:dyDescent="0.25">
      <c r="A302" t="s">
        <v>298</v>
      </c>
      <c r="B302" t="str">
        <f>IFERROR(INDEX('[1]Pokemon Stats'!$D$2:$D$781,MATCH($A302,'[1]Pokemon Stats'!$B$2:$B$781,0),0),"")</f>
        <v>Steel</v>
      </c>
      <c r="C302" t="str">
        <f>IFERROR(INDEX('[1]Pokemon Stats'!$E$2:$E$781,MATCH($A302,'[1]Pokemon Stats'!$B$2:$B$781,0),0),"")</f>
        <v>Rock</v>
      </c>
      <c r="D302">
        <f>ROUND(('Base Stats'!D302+15)*MIN(SQRT(10*2500/(('Base Stats'!$D302+15)*SQRT('Base Stats'!$E302+15)*SQRT('Base Stats'!$F302+15))),'CP Multiplier'!$B$102),1)</f>
        <v>146.19999999999999</v>
      </c>
      <c r="E302">
        <f>ROUND(('Base Stats'!E302+15)*MIN(SQRT(10*2500/(('Base Stats'!$D302+15)*SQRT('Base Stats'!$E302+15)*SQRT('Base Stats'!$F302+15))),'CP Multiplier'!$B$102),1)</f>
        <v>180</v>
      </c>
      <c r="F302">
        <f>ROUND(('Base Stats'!F302+15)*MIN(SQRT(10*2500/(('Base Stats'!$D302+15)*SQRT('Base Stats'!$E302+15)*SQRT('Base Stats'!$F302+15))),'CP Multiplier'!$B$102),1)</f>
        <v>143.69999999999999</v>
      </c>
      <c r="G302">
        <f>_xlfn.FLOOR.MATH(('Base Stats'!$D302+15)*SQRT('Base Stats'!$E302+15)*SQRT('Base Stats'!$F302+15)*((MIN(SQRT(10*2500/(('Base Stats'!$D302+15)*SQRT('Base Stats'!$E302+15)*SQRT('Base Stats'!$F302+15))),'CP Multiplier'!$B$102))^2)/10)</f>
        <v>2352</v>
      </c>
    </row>
    <row r="303" spans="1:7" x14ac:dyDescent="0.25">
      <c r="A303" t="s">
        <v>299</v>
      </c>
      <c r="B303" t="str">
        <f>IFERROR(INDEX('[1]Pokemon Stats'!$D$2:$D$781,MATCH($A303,'[1]Pokemon Stats'!$B$2:$B$781,0),0),"")</f>
        <v>Steel</v>
      </c>
      <c r="C303" t="str">
        <f>IFERROR(INDEX('[1]Pokemon Stats'!$E$2:$E$781,MATCH($A303,'[1]Pokemon Stats'!$B$2:$B$781,0),0),"")</f>
        <v>Rock</v>
      </c>
      <c r="D303">
        <f>ROUND(('Base Stats'!D303+15)*MIN(SQRT(10*2500/(('Base Stats'!$D303+15)*SQRT('Base Stats'!$E303+15)*SQRT('Base Stats'!$F303+15))),'CP Multiplier'!$B$102),1)</f>
        <v>153.69999999999999</v>
      </c>
      <c r="E303">
        <f>ROUND(('Base Stats'!E303+15)*MIN(SQRT(10*2500/(('Base Stats'!$D303+15)*SQRT('Base Stats'!$E303+15)*SQRT('Base Stats'!$F303+15))),'CP Multiplier'!$B$102),1)</f>
        <v>196.2</v>
      </c>
      <c r="F303">
        <f>ROUND(('Base Stats'!F303+15)*MIN(SQRT(10*2500/(('Base Stats'!$D303+15)*SQRT('Base Stats'!$E303+15)*SQRT('Base Stats'!$F303+15))),'CP Multiplier'!$B$102),1)</f>
        <v>134.9</v>
      </c>
      <c r="G303">
        <f>_xlfn.FLOOR.MATH(('Base Stats'!$D303+15)*SQRT('Base Stats'!$E303+15)*SQRT('Base Stats'!$F303+15)*((MIN(SQRT(10*2500/(('Base Stats'!$D303+15)*SQRT('Base Stats'!$E303+15)*SQRT('Base Stats'!$F303+15))),'CP Multiplier'!$B$102))^2)/10)</f>
        <v>2500</v>
      </c>
    </row>
    <row r="304" spans="1:7" x14ac:dyDescent="0.25">
      <c r="A304" t="s">
        <v>300</v>
      </c>
      <c r="B304" t="str">
        <f>IFERROR(INDEX('[1]Pokemon Stats'!$D$2:$D$781,MATCH($A304,'[1]Pokemon Stats'!$B$2:$B$781,0),0),"")</f>
        <v>Fighting</v>
      </c>
      <c r="C304" t="str">
        <f>IFERROR(INDEX('[1]Pokemon Stats'!$E$2:$E$781,MATCH($A304,'[1]Pokemon Stats'!$B$2:$B$781,0),0),"")</f>
        <v>Psychic</v>
      </c>
      <c r="D304">
        <f>ROUND(('Base Stats'!D304+15)*MIN(SQRT(10*2500/(('Base Stats'!$D304+15)*SQRT('Base Stats'!$E304+15)*SQRT('Base Stats'!$F304+15))),'CP Multiplier'!$B$102),1)</f>
        <v>78.599999999999994</v>
      </c>
      <c r="E304">
        <f>ROUND(('Base Stats'!E304+15)*MIN(SQRT(10*2500/(('Base Stats'!$D304+15)*SQRT('Base Stats'!$E304+15)*SQRT('Base Stats'!$F304+15))),'CP Multiplier'!$B$102),1)</f>
        <v>103.1</v>
      </c>
      <c r="F304">
        <f>ROUND(('Base Stats'!F304+15)*MIN(SQRT(10*2500/(('Base Stats'!$D304+15)*SQRT('Base Stats'!$E304+15)*SQRT('Base Stats'!$F304+15))),'CP Multiplier'!$B$102),1)</f>
        <v>98.9</v>
      </c>
      <c r="G304">
        <f>_xlfn.FLOOR.MATH(('Base Stats'!$D304+15)*SQRT('Base Stats'!$E304+15)*SQRT('Base Stats'!$F304+15)*((MIN(SQRT(10*2500/(('Base Stats'!$D304+15)*SQRT('Base Stats'!$E304+15)*SQRT('Base Stats'!$F304+15))),'CP Multiplier'!$B$102))^2)/10)</f>
        <v>793</v>
      </c>
    </row>
    <row r="305" spans="1:7" x14ac:dyDescent="0.25">
      <c r="A305" t="s">
        <v>301</v>
      </c>
      <c r="B305" t="str">
        <f>IFERROR(INDEX('[1]Pokemon Stats'!$D$2:$D$781,MATCH($A305,'[1]Pokemon Stats'!$B$2:$B$781,0),0),"")</f>
        <v>Fighting</v>
      </c>
      <c r="C305" t="str">
        <f>IFERROR(INDEX('[1]Pokemon Stats'!$E$2:$E$781,MATCH($A305,'[1]Pokemon Stats'!$B$2:$B$781,0),0),"")</f>
        <v>Psychic</v>
      </c>
      <c r="D305">
        <f>ROUND(('Base Stats'!D305+15)*MIN(SQRT(10*2500/(('Base Stats'!$D305+15)*SQRT('Base Stats'!$E305+15)*SQRT('Base Stats'!$F305+15))),'CP Multiplier'!$B$102),1)</f>
        <v>115</v>
      </c>
      <c r="E305">
        <f>ROUND(('Base Stats'!E305+15)*MIN(SQRT(10*2500/(('Base Stats'!$D305+15)*SQRT('Base Stats'!$E305+15)*SQRT('Base Stats'!$F305+15))),'CP Multiplier'!$B$102),1)</f>
        <v>141.19999999999999</v>
      </c>
      <c r="F305">
        <f>ROUND(('Base Stats'!F305+15)*MIN(SQRT(10*2500/(('Base Stats'!$D305+15)*SQRT('Base Stats'!$E305+15)*SQRT('Base Stats'!$F305+15))),'CP Multiplier'!$B$102),1)</f>
        <v>143.69999999999999</v>
      </c>
      <c r="G305">
        <f>_xlfn.FLOOR.MATH(('Base Stats'!$D305+15)*SQRT('Base Stats'!$E305+15)*SQRT('Base Stats'!$F305+15)*((MIN(SQRT(10*2500/(('Base Stats'!$D305+15)*SQRT('Base Stats'!$E305+15)*SQRT('Base Stats'!$F305+15))),'CP Multiplier'!$B$102))^2)/10)</f>
        <v>1637</v>
      </c>
    </row>
    <row r="306" spans="1:7" x14ac:dyDescent="0.25">
      <c r="A306" t="s">
        <v>302</v>
      </c>
      <c r="B306" t="str">
        <f>IFERROR(INDEX('[1]Pokemon Stats'!$D$2:$D$781,MATCH($A306,'[1]Pokemon Stats'!$B$2:$B$781,0),0),"")</f>
        <v>Electric</v>
      </c>
      <c r="C306" t="str">
        <f>IFERROR(INDEX('[1]Pokemon Stats'!$E$2:$E$781,MATCH($A306,'[1]Pokemon Stats'!$B$2:$B$781,0),0),"")</f>
        <v>Psychic</v>
      </c>
      <c r="D306">
        <f>ROUND(('Base Stats'!D306+15)*MIN(SQRT(10*2500/(('Base Stats'!$D306+15)*SQRT('Base Stats'!$E306+15)*SQRT('Base Stats'!$F306+15))),'CP Multiplier'!$B$102),1)</f>
        <v>116.7</v>
      </c>
      <c r="E306">
        <f>ROUND(('Base Stats'!E306+15)*MIN(SQRT(10*2500/(('Base Stats'!$D306+15)*SQRT('Base Stats'!$E306+15)*SQRT('Base Stats'!$F306+15))),'CP Multiplier'!$B$102),1)</f>
        <v>78.599999999999994</v>
      </c>
      <c r="F306">
        <f>ROUND(('Base Stats'!F306+15)*MIN(SQRT(10*2500/(('Base Stats'!$D306+15)*SQRT('Base Stats'!$E306+15)*SQRT('Base Stats'!$F306+15))),'CP Multiplier'!$B$102),1)</f>
        <v>114.1</v>
      </c>
      <c r="G306">
        <f>_xlfn.FLOOR.MATH(('Base Stats'!$D306+15)*SQRT('Base Stats'!$E306+15)*SQRT('Base Stats'!$F306+15)*((MIN(SQRT(10*2500/(('Base Stats'!$D306+15)*SQRT('Base Stats'!$E306+15)*SQRT('Base Stats'!$F306+15))),'CP Multiplier'!$B$102))^2)/10)</f>
        <v>1104</v>
      </c>
    </row>
    <row r="307" spans="1:7" x14ac:dyDescent="0.25">
      <c r="A307" t="s">
        <v>303</v>
      </c>
      <c r="B307" t="str">
        <f>IFERROR(INDEX('[1]Pokemon Stats'!$D$2:$D$781,MATCH($A307,'[1]Pokemon Stats'!$B$2:$B$781,0),0),"")</f>
        <v>Electric</v>
      </c>
      <c r="C307" t="str">
        <f>IFERROR(INDEX('[1]Pokemon Stats'!$E$2:$E$781,MATCH($A307,'[1]Pokemon Stats'!$B$2:$B$781,0),0),"")</f>
        <v>Psychic</v>
      </c>
      <c r="D307">
        <f>ROUND(('Base Stats'!D307+15)*MIN(SQRT(10*2500/(('Base Stats'!$D307+15)*SQRT('Base Stats'!$E307+15)*SQRT('Base Stats'!$F307+15))),'CP Multiplier'!$B$102),1)</f>
        <v>187.8</v>
      </c>
      <c r="E307">
        <f>ROUND(('Base Stats'!E307+15)*MIN(SQRT(10*2500/(('Base Stats'!$D307+15)*SQRT('Base Stats'!$E307+15)*SQRT('Base Stats'!$F307+15))),'CP Multiplier'!$B$102),1)</f>
        <v>116</v>
      </c>
      <c r="F307">
        <f>ROUND(('Base Stats'!F307+15)*MIN(SQRT(10*2500/(('Base Stats'!$D307+15)*SQRT('Base Stats'!$E307+15)*SQRT('Base Stats'!$F307+15))),'CP Multiplier'!$B$102),1)</f>
        <v>152.69999999999999</v>
      </c>
      <c r="G307">
        <f>_xlfn.FLOOR.MATH(('Base Stats'!$D307+15)*SQRT('Base Stats'!$E307+15)*SQRT('Base Stats'!$F307+15)*((MIN(SQRT(10*2500/(('Base Stats'!$D307+15)*SQRT('Base Stats'!$E307+15)*SQRT('Base Stats'!$F307+15))),'CP Multiplier'!$B$102))^2)/10)</f>
        <v>2500</v>
      </c>
    </row>
    <row r="308" spans="1:7" x14ac:dyDescent="0.25">
      <c r="A308" t="s">
        <v>304</v>
      </c>
      <c r="B308" t="str">
        <f>IFERROR(INDEX('[1]Pokemon Stats'!$D$2:$D$781,MATCH($A308,'[1]Pokemon Stats'!$B$2:$B$781,0),0),"")</f>
        <v>Electric</v>
      </c>
      <c r="C308" t="str">
        <f>IFERROR(INDEX('[1]Pokemon Stats'!$E$2:$E$781,MATCH($A308,'[1]Pokemon Stats'!$B$2:$B$781,0),0),"")</f>
        <v>Psychic</v>
      </c>
      <c r="D308">
        <f>ROUND(('Base Stats'!D308+15)*MIN(SQRT(10*2500/(('Base Stats'!$D308+15)*SQRT('Base Stats'!$E308+15)*SQRT('Base Stats'!$F308+15))),'CP Multiplier'!$B$102),1)</f>
        <v>153.80000000000001</v>
      </c>
      <c r="E308">
        <f>ROUND(('Base Stats'!E308+15)*MIN(SQRT(10*2500/(('Base Stats'!$D308+15)*SQRT('Base Stats'!$E308+15)*SQRT('Base Stats'!$F308+15))),'CP Multiplier'!$B$102),1)</f>
        <v>121.7</v>
      </c>
      <c r="F308">
        <f>ROUND(('Base Stats'!F308+15)*MIN(SQRT(10*2500/(('Base Stats'!$D308+15)*SQRT('Base Stats'!$E308+15)*SQRT('Base Stats'!$F308+15))),'CP Multiplier'!$B$102),1)</f>
        <v>143.69999999999999</v>
      </c>
      <c r="G308">
        <f>_xlfn.FLOOR.MATH(('Base Stats'!$D308+15)*SQRT('Base Stats'!$E308+15)*SQRT('Base Stats'!$F308+15)*((MIN(SQRT(10*2500/(('Base Stats'!$D308+15)*SQRT('Base Stats'!$E308+15)*SQRT('Base Stats'!$F308+15))),'CP Multiplier'!$B$102))^2)/10)</f>
        <v>2034</v>
      </c>
    </row>
    <row r="309" spans="1:7" x14ac:dyDescent="0.25">
      <c r="A309" t="s">
        <v>305</v>
      </c>
      <c r="B309" t="str">
        <f>IFERROR(INDEX('[1]Pokemon Stats'!$D$2:$D$781,MATCH($A309,'[1]Pokemon Stats'!$B$2:$B$781,0),0),"")</f>
        <v>Electric</v>
      </c>
      <c r="C309" t="str">
        <f>IFERROR(INDEX('[1]Pokemon Stats'!$E$2:$E$781,MATCH($A309,'[1]Pokemon Stats'!$B$2:$B$781,0),0),"")</f>
        <v>Psychic</v>
      </c>
      <c r="D309">
        <f>ROUND(('Base Stats'!D309+15)*MIN(SQRT(10*2500/(('Base Stats'!$D309+15)*SQRT('Base Stats'!$E309+15)*SQRT('Base Stats'!$F309+15))),'CP Multiplier'!$B$102),1)</f>
        <v>136.9</v>
      </c>
      <c r="E309">
        <f>ROUND(('Base Stats'!E309+15)*MIN(SQRT(10*2500/(('Base Stats'!$D309+15)*SQRT('Base Stats'!$E309+15)*SQRT('Base Stats'!$F309+15))),'CP Multiplier'!$B$102),1)</f>
        <v>139.5</v>
      </c>
      <c r="F309">
        <f>ROUND(('Base Stats'!F309+15)*MIN(SQRT(10*2500/(('Base Stats'!$D309+15)*SQRT('Base Stats'!$E309+15)*SQRT('Base Stats'!$F309+15))),'CP Multiplier'!$B$102),1)</f>
        <v>143.69999999999999</v>
      </c>
      <c r="G309">
        <f>_xlfn.FLOOR.MATH(('Base Stats'!$D309+15)*SQRT('Base Stats'!$E309+15)*SQRT('Base Stats'!$F309+15)*((MIN(SQRT(10*2500/(('Base Stats'!$D309+15)*SQRT('Base Stats'!$E309+15)*SQRT('Base Stats'!$F309+15))),'CP Multiplier'!$B$102))^2)/10)</f>
        <v>1938</v>
      </c>
    </row>
    <row r="310" spans="1:7" x14ac:dyDescent="0.25">
      <c r="A310" t="s">
        <v>306</v>
      </c>
      <c r="B310" t="str">
        <f>IFERROR(INDEX('[1]Pokemon Stats'!$D$2:$D$781,MATCH($A310,'[1]Pokemon Stats'!$B$2:$B$781,0),0),"")</f>
        <v>Bug</v>
      </c>
      <c r="C310" t="str">
        <f>IFERROR(INDEX('[1]Pokemon Stats'!$E$2:$E$781,MATCH($A310,'[1]Pokemon Stats'!$B$2:$B$781,0),0),"")</f>
        <v>Psychic</v>
      </c>
      <c r="D310">
        <f>ROUND(('Base Stats'!D310+15)*MIN(SQRT(10*2500/(('Base Stats'!$D310+15)*SQRT('Base Stats'!$E310+15)*SQRT('Base Stats'!$F310+15))),'CP Multiplier'!$B$102),1)</f>
        <v>133.6</v>
      </c>
      <c r="E310">
        <f>ROUND(('Base Stats'!E310+15)*MIN(SQRT(10*2500/(('Base Stats'!$D310+15)*SQRT('Base Stats'!$E310+15)*SQRT('Base Stats'!$F310+15))),'CP Multiplier'!$B$102),1)</f>
        <v>153</v>
      </c>
      <c r="F310">
        <f>ROUND(('Base Stats'!F310+15)*MIN(SQRT(10*2500/(('Base Stats'!$D310+15)*SQRT('Base Stats'!$E310+15)*SQRT('Base Stats'!$F310+15))),'CP Multiplier'!$B$102),1)</f>
        <v>150.5</v>
      </c>
      <c r="G310">
        <f>_xlfn.FLOOR.MATH(('Base Stats'!$D310+15)*SQRT('Base Stats'!$E310+15)*SQRT('Base Stats'!$F310+15)*((MIN(SQRT(10*2500/(('Base Stats'!$D310+15)*SQRT('Base Stats'!$E310+15)*SQRT('Base Stats'!$F310+15))),'CP Multiplier'!$B$102))^2)/10)</f>
        <v>2026</v>
      </c>
    </row>
    <row r="311" spans="1:7" x14ac:dyDescent="0.25">
      <c r="A311" t="s">
        <v>307</v>
      </c>
      <c r="B311" t="str">
        <f>IFERROR(INDEX('[1]Pokemon Stats'!$D$2:$D$781,MATCH($A311,'[1]Pokemon Stats'!$B$2:$B$781,0),0),"")</f>
        <v>Bug</v>
      </c>
      <c r="C311" t="str">
        <f>IFERROR(INDEX('[1]Pokemon Stats'!$E$2:$E$781,MATCH($A311,'[1]Pokemon Stats'!$B$2:$B$781,0),0),"")</f>
        <v>Psychic</v>
      </c>
      <c r="D311">
        <f>ROUND(('Base Stats'!D311+15)*MIN(SQRT(10*2500/(('Base Stats'!$D311+15)*SQRT('Base Stats'!$E311+15)*SQRT('Base Stats'!$F311+15))),'CP Multiplier'!$B$102),1)</f>
        <v>133.6</v>
      </c>
      <c r="E311">
        <f>ROUND(('Base Stats'!E311+15)*MIN(SQRT(10*2500/(('Base Stats'!$D311+15)*SQRT('Base Stats'!$E311+15)*SQRT('Base Stats'!$F311+15))),'CP Multiplier'!$B$102),1)</f>
        <v>153</v>
      </c>
      <c r="F311">
        <f>ROUND(('Base Stats'!F311+15)*MIN(SQRT(10*2500/(('Base Stats'!$D311+15)*SQRT('Base Stats'!$E311+15)*SQRT('Base Stats'!$F311+15))),'CP Multiplier'!$B$102),1)</f>
        <v>150.5</v>
      </c>
      <c r="G311">
        <f>_xlfn.FLOOR.MATH(('Base Stats'!$D311+15)*SQRT('Base Stats'!$E311+15)*SQRT('Base Stats'!$F311+15)*((MIN(SQRT(10*2500/(('Base Stats'!$D311+15)*SQRT('Base Stats'!$E311+15)*SQRT('Base Stats'!$F311+15))),'CP Multiplier'!$B$102))^2)/10)</f>
        <v>2026</v>
      </c>
    </row>
    <row r="312" spans="1:7" x14ac:dyDescent="0.25">
      <c r="A312" t="s">
        <v>308</v>
      </c>
      <c r="B312" t="str">
        <f>IFERROR(INDEX('[1]Pokemon Stats'!$D$2:$D$781,MATCH($A312,'[1]Pokemon Stats'!$B$2:$B$781,0),0),"")</f>
        <v>Grass</v>
      </c>
      <c r="C312" t="str">
        <f>IFERROR(INDEX('[1]Pokemon Stats'!$E$2:$E$781,MATCH($A312,'[1]Pokemon Stats'!$B$2:$B$781,0),0),"")</f>
        <v>Poison</v>
      </c>
      <c r="D312">
        <f>ROUND(('Base Stats'!D312+15)*MIN(SQRT(10*2500/(('Base Stats'!$D312+15)*SQRT('Base Stats'!$E312+15)*SQRT('Base Stats'!$F312+15))),'CP Multiplier'!$B$102),1)</f>
        <v>169.9</v>
      </c>
      <c r="E312">
        <f>ROUND(('Base Stats'!E312+15)*MIN(SQRT(10*2500/(('Base Stats'!$D312+15)*SQRT('Base Stats'!$E312+15)*SQRT('Base Stats'!$F312+15))),'CP Multiplier'!$B$102),1)</f>
        <v>123.4</v>
      </c>
      <c r="F312">
        <f>ROUND(('Base Stats'!F312+15)*MIN(SQRT(10*2500/(('Base Stats'!$D312+15)*SQRT('Base Stats'!$E312+15)*SQRT('Base Stats'!$F312+15))),'CP Multiplier'!$B$102),1)</f>
        <v>128.5</v>
      </c>
      <c r="G312">
        <f>_xlfn.FLOOR.MATH(('Base Stats'!$D312+15)*SQRT('Base Stats'!$E312+15)*SQRT('Base Stats'!$F312+15)*((MIN(SQRT(10*2500/(('Base Stats'!$D312+15)*SQRT('Base Stats'!$E312+15)*SQRT('Base Stats'!$F312+15))),'CP Multiplier'!$B$102))^2)/10)</f>
        <v>2139</v>
      </c>
    </row>
    <row r="313" spans="1:7" x14ac:dyDescent="0.25">
      <c r="A313" t="s">
        <v>309</v>
      </c>
      <c r="B313" t="str">
        <f>IFERROR(INDEX('[1]Pokemon Stats'!$D$2:$D$781,MATCH($A313,'[1]Pokemon Stats'!$B$2:$B$781,0),0),"")</f>
        <v>Poison</v>
      </c>
      <c r="C313" t="str">
        <f>IFERROR(INDEX('[1]Pokemon Stats'!$E$2:$E$781,MATCH($A313,'[1]Pokemon Stats'!$B$2:$B$781,0),0),"")</f>
        <v>Poison</v>
      </c>
      <c r="D313">
        <f>ROUND(('Base Stats'!D313+15)*MIN(SQRT(10*2500/(('Base Stats'!$D313+15)*SQRT('Base Stats'!$E313+15)*SQRT('Base Stats'!$F313+15))),'CP Multiplier'!$B$102),1)</f>
        <v>80.3</v>
      </c>
      <c r="E313">
        <f>ROUND(('Base Stats'!E313+15)*MIN(SQRT(10*2500/(('Base Stats'!$D313+15)*SQRT('Base Stats'!$E313+15)*SQRT('Base Stats'!$F313+15))),'CP Multiplier'!$B$102),1)</f>
        <v>96.4</v>
      </c>
      <c r="F313">
        <f>ROUND(('Base Stats'!F313+15)*MIN(SQRT(10*2500/(('Base Stats'!$D313+15)*SQRT('Base Stats'!$E313+15)*SQRT('Base Stats'!$F313+15))),'CP Multiplier'!$B$102),1)</f>
        <v>158.1</v>
      </c>
      <c r="G313">
        <f>_xlfn.FLOOR.MATH(('Base Stats'!$D313+15)*SQRT('Base Stats'!$E313+15)*SQRT('Base Stats'!$F313+15)*((MIN(SQRT(10*2500/(('Base Stats'!$D313+15)*SQRT('Base Stats'!$E313+15)*SQRT('Base Stats'!$F313+15))),'CP Multiplier'!$B$102))^2)/10)</f>
        <v>991</v>
      </c>
    </row>
    <row r="314" spans="1:7" x14ac:dyDescent="0.25">
      <c r="A314" t="s">
        <v>310</v>
      </c>
      <c r="B314" t="str">
        <f>IFERROR(INDEX('[1]Pokemon Stats'!$D$2:$D$781,MATCH($A314,'[1]Pokemon Stats'!$B$2:$B$781,0),0),"")</f>
        <v>Poison</v>
      </c>
      <c r="C314" t="str">
        <f>IFERROR(INDEX('[1]Pokemon Stats'!$E$2:$E$781,MATCH($A314,'[1]Pokemon Stats'!$B$2:$B$781,0),0),"")</f>
        <v>Poison</v>
      </c>
      <c r="D314">
        <f>ROUND(('Base Stats'!D314+15)*MIN(SQRT(10*2500/(('Base Stats'!$D314+15)*SQRT('Base Stats'!$E314+15)*SQRT('Base Stats'!$F314+15))),'CP Multiplier'!$B$102),1)</f>
        <v>131</v>
      </c>
      <c r="E314">
        <f>ROUND(('Base Stats'!E314+15)*MIN(SQRT(10*2500/(('Base Stats'!$D314+15)*SQRT('Base Stats'!$E314+15)*SQRT('Base Stats'!$F314+15))),'CP Multiplier'!$B$102),1)</f>
        <v>147.1</v>
      </c>
      <c r="F314">
        <f>ROUND(('Base Stats'!F314+15)*MIN(SQRT(10*2500/(('Base Stats'!$D314+15)*SQRT('Base Stats'!$E314+15)*SQRT('Base Stats'!$F314+15))),'CP Multiplier'!$B$102),1)</f>
        <v>202.9</v>
      </c>
      <c r="G314">
        <f>_xlfn.FLOOR.MATH(('Base Stats'!$D314+15)*SQRT('Base Stats'!$E314+15)*SQRT('Base Stats'!$F314+15)*((MIN(SQRT(10*2500/(('Base Stats'!$D314+15)*SQRT('Base Stats'!$E314+15)*SQRT('Base Stats'!$F314+15))),'CP Multiplier'!$B$102))^2)/10)</f>
        <v>2263</v>
      </c>
    </row>
    <row r="315" spans="1:7" x14ac:dyDescent="0.25">
      <c r="A315" t="s">
        <v>311</v>
      </c>
      <c r="B315" t="str">
        <f>IFERROR(INDEX('[1]Pokemon Stats'!$D$2:$D$781,MATCH($A315,'[1]Pokemon Stats'!$B$2:$B$781,0),0),"")</f>
        <v>Water</v>
      </c>
      <c r="C315" t="str">
        <f>IFERROR(INDEX('[1]Pokemon Stats'!$E$2:$E$781,MATCH($A315,'[1]Pokemon Stats'!$B$2:$B$781,0),0),"")</f>
        <v>Dark</v>
      </c>
      <c r="D315">
        <f>ROUND(('Base Stats'!D315+15)*MIN(SQRT(10*2500/(('Base Stats'!$D315+15)*SQRT('Base Stats'!$E315+15)*SQRT('Base Stats'!$F315+15))),'CP Multiplier'!$B$102),1)</f>
        <v>157.19999999999999</v>
      </c>
      <c r="E315">
        <f>ROUND(('Base Stats'!E315+15)*MIN(SQRT(10*2500/(('Base Stats'!$D315+15)*SQRT('Base Stats'!$E315+15)*SQRT('Base Stats'!$F315+15))),'CP Multiplier'!$B$102),1)</f>
        <v>45.6</v>
      </c>
      <c r="F315">
        <f>ROUND(('Base Stats'!F315+15)*MIN(SQRT(10*2500/(('Base Stats'!$D315+15)*SQRT('Base Stats'!$E315+15)*SQRT('Base Stats'!$F315+15))),'CP Multiplier'!$B$102),1)</f>
        <v>120.9</v>
      </c>
      <c r="G315">
        <f>_xlfn.FLOOR.MATH(('Base Stats'!$D315+15)*SQRT('Base Stats'!$E315+15)*SQRT('Base Stats'!$F315+15)*((MIN(SQRT(10*2500/(('Base Stats'!$D315+15)*SQRT('Base Stats'!$E315+15)*SQRT('Base Stats'!$F315+15))),'CP Multiplier'!$B$102))^2)/10)</f>
        <v>1167</v>
      </c>
    </row>
    <row r="316" spans="1:7" x14ac:dyDescent="0.25">
      <c r="A316" t="s">
        <v>312</v>
      </c>
      <c r="B316" t="str">
        <f>IFERROR(INDEX('[1]Pokemon Stats'!$D$2:$D$781,MATCH($A316,'[1]Pokemon Stats'!$B$2:$B$781,0),0),"")</f>
        <v>Water</v>
      </c>
      <c r="C316" t="str">
        <f>IFERROR(INDEX('[1]Pokemon Stats'!$E$2:$E$781,MATCH($A316,'[1]Pokemon Stats'!$B$2:$B$781,0),0),"")</f>
        <v>Dark</v>
      </c>
      <c r="D316">
        <f>ROUND(('Base Stats'!D316+15)*MIN(SQRT(10*2500/(('Base Stats'!$D316+15)*SQRT('Base Stats'!$E316+15)*SQRT('Base Stats'!$F316+15))),'CP Multiplier'!$B$102),1)</f>
        <v>218.1</v>
      </c>
      <c r="E316">
        <f>ROUND(('Base Stats'!E316+15)*MIN(SQRT(10*2500/(('Base Stats'!$D316+15)*SQRT('Base Stats'!$E316+15)*SQRT('Base Stats'!$F316+15))),'CP Multiplier'!$B$102),1)</f>
        <v>82.8</v>
      </c>
      <c r="F316">
        <f>ROUND(('Base Stats'!F316+15)*MIN(SQRT(10*2500/(('Base Stats'!$D316+15)*SQRT('Base Stats'!$E316+15)*SQRT('Base Stats'!$F316+15))),'CP Multiplier'!$B$102),1)</f>
        <v>158.1</v>
      </c>
      <c r="G316">
        <f>_xlfn.FLOOR.MATH(('Base Stats'!$D316+15)*SQRT('Base Stats'!$E316+15)*SQRT('Base Stats'!$F316+15)*((MIN(SQRT(10*2500/(('Base Stats'!$D316+15)*SQRT('Base Stats'!$E316+15)*SQRT('Base Stats'!$F316+15))),'CP Multiplier'!$B$102))^2)/10)</f>
        <v>2495</v>
      </c>
    </row>
    <row r="317" spans="1:7" x14ac:dyDescent="0.25">
      <c r="A317" t="s">
        <v>313</v>
      </c>
      <c r="B317" t="str">
        <f>IFERROR(INDEX('[1]Pokemon Stats'!$D$2:$D$781,MATCH($A317,'[1]Pokemon Stats'!$B$2:$B$781,0),0),"")</f>
        <v>Water</v>
      </c>
      <c r="C317" t="str">
        <f>IFERROR(INDEX('[1]Pokemon Stats'!$E$2:$E$781,MATCH($A317,'[1]Pokemon Stats'!$B$2:$B$781,0),0),"")</f>
        <v>Dark</v>
      </c>
      <c r="D317">
        <f>ROUND(('Base Stats'!D317+15)*MIN(SQRT(10*2500/(('Base Stats'!$D317+15)*SQRT('Base Stats'!$E317+15)*SQRT('Base Stats'!$F317+15))),'CP Multiplier'!$B$102),1)</f>
        <v>127.6</v>
      </c>
      <c r="E317">
        <f>ROUND(('Base Stats'!E317+15)*MIN(SQRT(10*2500/(('Base Stats'!$D317+15)*SQRT('Base Stats'!$E317+15)*SQRT('Base Stats'!$F317+15))),'CP Multiplier'!$B$102),1)</f>
        <v>70.2</v>
      </c>
      <c r="F317">
        <f>ROUND(('Base Stats'!F317+15)*MIN(SQRT(10*2500/(('Base Stats'!$D317+15)*SQRT('Base Stats'!$E317+15)*SQRT('Base Stats'!$F317+15))),'CP Multiplier'!$B$102),1)</f>
        <v>246.8</v>
      </c>
      <c r="G317">
        <f>_xlfn.FLOOR.MATH(('Base Stats'!$D317+15)*SQRT('Base Stats'!$E317+15)*SQRT('Base Stats'!$F317+15)*((MIN(SQRT(10*2500/(('Base Stats'!$D317+15)*SQRT('Base Stats'!$E317+15)*SQRT('Base Stats'!$F317+15))),'CP Multiplier'!$B$102))^2)/10)</f>
        <v>1679</v>
      </c>
    </row>
    <row r="318" spans="1:7" x14ac:dyDescent="0.25">
      <c r="A318" t="s">
        <v>314</v>
      </c>
      <c r="B318" t="str">
        <f>IFERROR(INDEX('[1]Pokemon Stats'!$D$2:$D$781,MATCH($A318,'[1]Pokemon Stats'!$B$2:$B$781,0),0),"")</f>
        <v>Water</v>
      </c>
      <c r="C318" t="str">
        <f>IFERROR(INDEX('[1]Pokemon Stats'!$E$2:$E$781,MATCH($A318,'[1]Pokemon Stats'!$B$2:$B$781,0),0),"")</f>
        <v>Dark</v>
      </c>
      <c r="D318">
        <f>ROUND(('Base Stats'!D318+15)*MIN(SQRT(10*2500/(('Base Stats'!$D318+15)*SQRT('Base Stats'!$E318+15)*SQRT('Base Stats'!$F318+15))),'CP Multiplier'!$B$102),1)</f>
        <v>157.19999999999999</v>
      </c>
      <c r="E318">
        <f>ROUND(('Base Stats'!E318+15)*MIN(SQRT(10*2500/(('Base Stats'!$D318+15)*SQRT('Base Stats'!$E318+15)*SQRT('Base Stats'!$F318+15))),'CP Multiplier'!$B$102),1)</f>
        <v>84.4</v>
      </c>
      <c r="F318">
        <f>ROUND(('Base Stats'!F318+15)*MIN(SQRT(10*2500/(('Base Stats'!$D318+15)*SQRT('Base Stats'!$E318+15)*SQRT('Base Stats'!$F318+15))),'CP Multiplier'!$B$102),1)</f>
        <v>299.60000000000002</v>
      </c>
      <c r="G318">
        <f>_xlfn.FLOOR.MATH(('Base Stats'!$D318+15)*SQRT('Base Stats'!$E318+15)*SQRT('Base Stats'!$F318+15)*((MIN(SQRT(10*2500/(('Base Stats'!$D318+15)*SQRT('Base Stats'!$E318+15)*SQRT('Base Stats'!$F318+15))),'CP Multiplier'!$B$102))^2)/10)</f>
        <v>2500</v>
      </c>
    </row>
    <row r="319" spans="1:7" x14ac:dyDescent="0.25">
      <c r="A319" t="s">
        <v>315</v>
      </c>
      <c r="B319" t="str">
        <f>IFERROR(INDEX('[1]Pokemon Stats'!$D$2:$D$781,MATCH($A319,'[1]Pokemon Stats'!$B$2:$B$781,0),0),"")</f>
        <v>Fire</v>
      </c>
      <c r="C319" t="str">
        <f>IFERROR(INDEX('[1]Pokemon Stats'!$E$2:$E$781,MATCH($A319,'[1]Pokemon Stats'!$B$2:$B$781,0),0),"")</f>
        <v>Ground</v>
      </c>
      <c r="D319">
        <f>ROUND(('Base Stats'!D319+15)*MIN(SQRT(10*2500/(('Base Stats'!$D319+15)*SQRT('Base Stats'!$E319+15)*SQRT('Base Stats'!$F319+15))),'CP Multiplier'!$B$102),1)</f>
        <v>113.3</v>
      </c>
      <c r="E319">
        <f>ROUND(('Base Stats'!E319+15)*MIN(SQRT(10*2500/(('Base Stats'!$D319+15)*SQRT('Base Stats'!$E319+15)*SQRT('Base Stats'!$F319+15))),'CP Multiplier'!$B$102),1)</f>
        <v>79.5</v>
      </c>
      <c r="F319">
        <f>ROUND(('Base Stats'!F319+15)*MIN(SQRT(10*2500/(('Base Stats'!$D319+15)*SQRT('Base Stats'!$E319+15)*SQRT('Base Stats'!$F319+15))),'CP Multiplier'!$B$102),1)</f>
        <v>143.69999999999999</v>
      </c>
      <c r="G319">
        <f>_xlfn.FLOOR.MATH(('Base Stats'!$D319+15)*SQRT('Base Stats'!$E319+15)*SQRT('Base Stats'!$F319+15)*((MIN(SQRT(10*2500/(('Base Stats'!$D319+15)*SQRT('Base Stats'!$E319+15)*SQRT('Base Stats'!$F319+15))),'CP Multiplier'!$B$102))^2)/10)</f>
        <v>1210</v>
      </c>
    </row>
    <row r="320" spans="1:7" x14ac:dyDescent="0.25">
      <c r="A320" t="s">
        <v>316</v>
      </c>
      <c r="B320" t="str">
        <f>IFERROR(INDEX('[1]Pokemon Stats'!$D$2:$D$781,MATCH($A320,'[1]Pokemon Stats'!$B$2:$B$781,0),0),"")</f>
        <v>Fire</v>
      </c>
      <c r="C320" t="str">
        <f>IFERROR(INDEX('[1]Pokemon Stats'!$E$2:$E$781,MATCH($A320,'[1]Pokemon Stats'!$B$2:$B$781,0),0),"")</f>
        <v>Ground</v>
      </c>
      <c r="D320">
        <f>ROUND(('Base Stats'!D320+15)*MIN(SQRT(10*2500/(('Base Stats'!$D320+15)*SQRT('Base Stats'!$E320+15)*SQRT('Base Stats'!$F320+15))),'CP Multiplier'!$B$102),1)</f>
        <v>176.3</v>
      </c>
      <c r="E320">
        <f>ROUND(('Base Stats'!E320+15)*MIN(SQRT(10*2500/(('Base Stats'!$D320+15)*SQRT('Base Stats'!$E320+15)*SQRT('Base Stats'!$F320+15))),'CP Multiplier'!$B$102),1)</f>
        <v>127.4</v>
      </c>
      <c r="F320">
        <f>ROUND(('Base Stats'!F320+15)*MIN(SQRT(10*2500/(('Base Stats'!$D320+15)*SQRT('Base Stats'!$E320+15)*SQRT('Base Stats'!$F320+15))),'CP Multiplier'!$B$102),1)</f>
        <v>157.80000000000001</v>
      </c>
      <c r="G320">
        <f>_xlfn.FLOOR.MATH(('Base Stats'!$D320+15)*SQRT('Base Stats'!$E320+15)*SQRT('Base Stats'!$F320+15)*((MIN(SQRT(10*2500/(('Base Stats'!$D320+15)*SQRT('Base Stats'!$E320+15)*SQRT('Base Stats'!$F320+15))),'CP Multiplier'!$B$102))^2)/10)</f>
        <v>2500</v>
      </c>
    </row>
    <row r="321" spans="1:7" x14ac:dyDescent="0.25">
      <c r="A321" t="s">
        <v>317</v>
      </c>
      <c r="B321" t="str">
        <f>IFERROR(INDEX('[1]Pokemon Stats'!$D$2:$D$781,MATCH($A321,'[1]Pokemon Stats'!$B$2:$B$781,0),0),"")</f>
        <v>Fire</v>
      </c>
      <c r="C321" t="str">
        <f>IFERROR(INDEX('[1]Pokemon Stats'!$E$2:$E$781,MATCH($A321,'[1]Pokemon Stats'!$B$2:$B$781,0),0),"")</f>
        <v>Ground</v>
      </c>
      <c r="D321">
        <f>ROUND(('Base Stats'!D321+15)*MIN(SQRT(10*2500/(('Base Stats'!$D321+15)*SQRT('Base Stats'!$E321+15)*SQRT('Base Stats'!$F321+15))),'CP Multiplier'!$B$102),1)</f>
        <v>140.30000000000001</v>
      </c>
      <c r="E321">
        <f>ROUND(('Base Stats'!E321+15)*MIN(SQRT(10*2500/(('Base Stats'!$D321+15)*SQRT('Base Stats'!$E321+15)*SQRT('Base Stats'!$F321+15))),'CP Multiplier'!$B$102),1)</f>
        <v>184.3</v>
      </c>
      <c r="F321">
        <f>ROUND(('Base Stats'!F321+15)*MIN(SQRT(10*2500/(('Base Stats'!$D321+15)*SQRT('Base Stats'!$E321+15)*SQRT('Base Stats'!$F321+15))),'CP Multiplier'!$B$102),1)</f>
        <v>158.1</v>
      </c>
      <c r="G321">
        <f>_xlfn.FLOOR.MATH(('Base Stats'!$D321+15)*SQRT('Base Stats'!$E321+15)*SQRT('Base Stats'!$F321+15)*((MIN(SQRT(10*2500/(('Base Stats'!$D321+15)*SQRT('Base Stats'!$E321+15)*SQRT('Base Stats'!$F321+15))),'CP Multiplier'!$B$102))^2)/10)</f>
        <v>2394</v>
      </c>
    </row>
    <row r="322" spans="1:7" x14ac:dyDescent="0.25">
      <c r="A322" t="s">
        <v>318</v>
      </c>
      <c r="B322" t="str">
        <f>IFERROR(INDEX('[1]Pokemon Stats'!$D$2:$D$781,MATCH($A322,'[1]Pokemon Stats'!$B$2:$B$781,0),0),"")</f>
        <v>Psychic</v>
      </c>
      <c r="C322" t="str">
        <f>IFERROR(INDEX('[1]Pokemon Stats'!$E$2:$E$781,MATCH($A322,'[1]Pokemon Stats'!$B$2:$B$781,0),0),"")</f>
        <v>Ground</v>
      </c>
      <c r="D322">
        <f>ROUND(('Base Stats'!D322+15)*MIN(SQRT(10*2500/(('Base Stats'!$D322+15)*SQRT('Base Stats'!$E322+15)*SQRT('Base Stats'!$F322+15))),'CP Multiplier'!$B$102),1)</f>
        <v>118.3</v>
      </c>
      <c r="E322">
        <f>ROUND(('Base Stats'!E322+15)*MIN(SQRT(10*2500/(('Base Stats'!$D322+15)*SQRT('Base Stats'!$E322+15)*SQRT('Base Stats'!$F322+15))),'CP Multiplier'!$B$102),1)</f>
        <v>115.8</v>
      </c>
      <c r="F322">
        <f>ROUND(('Base Stats'!F322+15)*MIN(SQRT(10*2500/(('Base Stats'!$D322+15)*SQRT('Base Stats'!$E322+15)*SQRT('Base Stats'!$F322+15))),'CP Multiplier'!$B$102),1)</f>
        <v>143.69999999999999</v>
      </c>
      <c r="G322">
        <f>_xlfn.FLOOR.MATH(('Base Stats'!$D322+15)*SQRT('Base Stats'!$E322+15)*SQRT('Base Stats'!$F322+15)*((MIN(SQRT(10*2500/(('Base Stats'!$D322+15)*SQRT('Base Stats'!$E322+15)*SQRT('Base Stats'!$F322+15))),'CP Multiplier'!$B$102))^2)/10)</f>
        <v>1526</v>
      </c>
    </row>
    <row r="323" spans="1:7" x14ac:dyDescent="0.25">
      <c r="A323" t="s">
        <v>319</v>
      </c>
      <c r="B323" t="str">
        <f>IFERROR(INDEX('[1]Pokemon Stats'!$D$2:$D$781,MATCH($A323,'[1]Pokemon Stats'!$B$2:$B$781,0),0),"")</f>
        <v>Psychic</v>
      </c>
      <c r="C323" t="str">
        <f>IFERROR(INDEX('[1]Pokemon Stats'!$E$2:$E$781,MATCH($A323,'[1]Pokemon Stats'!$B$2:$B$781,0),0),"")</f>
        <v>Ground</v>
      </c>
      <c r="D323">
        <f>ROUND(('Base Stats'!D323+15)*MIN(SQRT(10*2500/(('Base Stats'!$D323+15)*SQRT('Base Stats'!$E323+15)*SQRT('Base Stats'!$F323+15))),'CP Multiplier'!$B$102),1)</f>
        <v>151</v>
      </c>
      <c r="E323">
        <f>ROUND(('Base Stats'!E323+15)*MIN(SQRT(10*2500/(('Base Stats'!$D323+15)*SQRT('Base Stats'!$E323+15)*SQRT('Base Stats'!$F323+15))),'CP Multiplier'!$B$102),1)</f>
        <v>164.8</v>
      </c>
      <c r="F323">
        <f>ROUND(('Base Stats'!F323+15)*MIN(SQRT(10*2500/(('Base Stats'!$D323+15)*SQRT('Base Stats'!$E323+15)*SQRT('Base Stats'!$F323+15))),'CP Multiplier'!$B$102),1)</f>
        <v>166.4</v>
      </c>
      <c r="G323">
        <f>_xlfn.FLOOR.MATH(('Base Stats'!$D323+15)*SQRT('Base Stats'!$E323+15)*SQRT('Base Stats'!$F323+15)*((MIN(SQRT(10*2500/(('Base Stats'!$D323+15)*SQRT('Base Stats'!$E323+15)*SQRT('Base Stats'!$F323+15))),'CP Multiplier'!$B$102))^2)/10)</f>
        <v>2500</v>
      </c>
    </row>
    <row r="324" spans="1:7" x14ac:dyDescent="0.25">
      <c r="A324" t="s">
        <v>320</v>
      </c>
      <c r="B324" t="str">
        <f>IFERROR(INDEX('[1]Pokemon Stats'!$D$2:$D$781,MATCH($A324,'[1]Pokemon Stats'!$B$2:$B$781,0),0),"")</f>
        <v>Normal</v>
      </c>
      <c r="C324" t="str">
        <f>IFERROR(INDEX('[1]Pokemon Stats'!$E$2:$E$781,MATCH($A324,'[1]Pokemon Stats'!$B$2:$B$781,0),0),"")</f>
        <v>Ground</v>
      </c>
      <c r="D324">
        <f>ROUND(('Base Stats'!D324+15)*MIN(SQRT(10*2500/(('Base Stats'!$D324+15)*SQRT('Base Stats'!$E324+15)*SQRT('Base Stats'!$F324+15))),'CP Multiplier'!$B$102),1)</f>
        <v>110.7</v>
      </c>
      <c r="E324">
        <f>ROUND(('Base Stats'!E324+15)*MIN(SQRT(10*2500/(('Base Stats'!$D324+15)*SQRT('Base Stats'!$E324+15)*SQRT('Base Stats'!$F324+15))),'CP Multiplier'!$B$102),1)</f>
        <v>110.7</v>
      </c>
      <c r="F324">
        <f>ROUND(('Base Stats'!F324+15)*MIN(SQRT(10*2500/(('Base Stats'!$D324+15)*SQRT('Base Stats'!$E324+15)*SQRT('Base Stats'!$F324+15))),'CP Multiplier'!$B$102),1)</f>
        <v>143.69999999999999</v>
      </c>
      <c r="G324">
        <f>_xlfn.FLOOR.MATH(('Base Stats'!$D324+15)*SQRT('Base Stats'!$E324+15)*SQRT('Base Stats'!$F324+15)*((MIN(SQRT(10*2500/(('Base Stats'!$D324+15)*SQRT('Base Stats'!$E324+15)*SQRT('Base Stats'!$F324+15))),'CP Multiplier'!$B$102))^2)/10)</f>
        <v>1396</v>
      </c>
    </row>
    <row r="325" spans="1:7" x14ac:dyDescent="0.25">
      <c r="A325" t="s">
        <v>321</v>
      </c>
      <c r="B325" t="str">
        <f>IFERROR(INDEX('[1]Pokemon Stats'!$D$2:$D$781,MATCH($A325,'[1]Pokemon Stats'!$B$2:$B$781,0),0),"")</f>
        <v>Ground</v>
      </c>
      <c r="C325" t="str">
        <f>IFERROR(INDEX('[1]Pokemon Stats'!$E$2:$E$781,MATCH($A325,'[1]Pokemon Stats'!$B$2:$B$781,0),0),"")</f>
        <v>Ground</v>
      </c>
      <c r="D325">
        <f>ROUND(('Base Stats'!D325+15)*MIN(SQRT(10*2500/(('Base Stats'!$D325+15)*SQRT('Base Stats'!$E325+15)*SQRT('Base Stats'!$F325+15))),'CP Multiplier'!$B$102),1)</f>
        <v>149.6</v>
      </c>
      <c r="E325">
        <f>ROUND(('Base Stats'!E325+15)*MIN(SQRT(10*2500/(('Base Stats'!$D325+15)*SQRT('Base Stats'!$E325+15)*SQRT('Base Stats'!$F325+15))),'CP Multiplier'!$B$102),1)</f>
        <v>78.599999999999994</v>
      </c>
      <c r="F325">
        <f>ROUND(('Base Stats'!F325+15)*MIN(SQRT(10*2500/(('Base Stats'!$D325+15)*SQRT('Base Stats'!$E325+15)*SQRT('Base Stats'!$F325+15))),'CP Multiplier'!$B$102),1)</f>
        <v>120.9</v>
      </c>
      <c r="G325">
        <f>_xlfn.FLOOR.MATH(('Base Stats'!$D325+15)*SQRT('Base Stats'!$E325+15)*SQRT('Base Stats'!$F325+15)*((MIN(SQRT(10*2500/(('Base Stats'!$D325+15)*SQRT('Base Stats'!$E325+15)*SQRT('Base Stats'!$F325+15))),'CP Multiplier'!$B$102))^2)/10)</f>
        <v>1458</v>
      </c>
    </row>
    <row r="326" spans="1:7" x14ac:dyDescent="0.25">
      <c r="A326" t="s">
        <v>322</v>
      </c>
      <c r="B326" t="str">
        <f>IFERROR(INDEX('[1]Pokemon Stats'!$D$2:$D$781,MATCH($A326,'[1]Pokemon Stats'!$B$2:$B$781,0),0),"")</f>
        <v>Ground</v>
      </c>
      <c r="C326" t="str">
        <f>IFERROR(INDEX('[1]Pokemon Stats'!$E$2:$E$781,MATCH($A326,'[1]Pokemon Stats'!$B$2:$B$781,0),0),"")</f>
        <v>Dragon</v>
      </c>
      <c r="D326">
        <f>ROUND(('Base Stats'!D326+15)*MIN(SQRT(10*2500/(('Base Stats'!$D326+15)*SQRT('Base Stats'!$E326+15)*SQRT('Base Stats'!$F326+15))),'CP Multiplier'!$B$102),1)</f>
        <v>125.9</v>
      </c>
      <c r="E326">
        <f>ROUND(('Base Stats'!E326+15)*MIN(SQRT(10*2500/(('Base Stats'!$D326+15)*SQRT('Base Stats'!$E326+15)*SQRT('Base Stats'!$F326+15))),'CP Multiplier'!$B$102),1)</f>
        <v>96.4</v>
      </c>
      <c r="F326">
        <f>ROUND(('Base Stats'!F326+15)*MIN(SQRT(10*2500/(('Base Stats'!$D326+15)*SQRT('Base Stats'!$E326+15)*SQRT('Base Stats'!$F326+15))),'CP Multiplier'!$B$102),1)</f>
        <v>128.5</v>
      </c>
      <c r="G326">
        <f>_xlfn.FLOOR.MATH(('Base Stats'!$D326+15)*SQRT('Base Stats'!$E326+15)*SQRT('Base Stats'!$F326+15)*((MIN(SQRT(10*2500/(('Base Stats'!$D326+15)*SQRT('Base Stats'!$E326+15)*SQRT('Base Stats'!$F326+15))),'CP Multiplier'!$B$102))^2)/10)</f>
        <v>1401</v>
      </c>
    </row>
    <row r="327" spans="1:7" x14ac:dyDescent="0.25">
      <c r="A327" t="s">
        <v>323</v>
      </c>
      <c r="B327" t="str">
        <f>IFERROR(INDEX('[1]Pokemon Stats'!$D$2:$D$781,MATCH($A327,'[1]Pokemon Stats'!$B$2:$B$781,0),0),"")</f>
        <v>Ground</v>
      </c>
      <c r="C327" t="str">
        <f>IFERROR(INDEX('[1]Pokemon Stats'!$E$2:$E$781,MATCH($A327,'[1]Pokemon Stats'!$B$2:$B$781,0),0),"")</f>
        <v>Dragon</v>
      </c>
      <c r="D327">
        <f>ROUND(('Base Stats'!D327+15)*MIN(SQRT(10*2500/(('Base Stats'!$D327+15)*SQRT('Base Stats'!$E327+15)*SQRT('Base Stats'!$F327+15))),'CP Multiplier'!$B$102),1)</f>
        <v>168.5</v>
      </c>
      <c r="E327">
        <f>ROUND(('Base Stats'!E327+15)*MIN(SQRT(10*2500/(('Base Stats'!$D327+15)*SQRT('Base Stats'!$E327+15)*SQRT('Base Stats'!$F327+15))),'CP Multiplier'!$B$102),1)</f>
        <v>140.19999999999999</v>
      </c>
      <c r="F327">
        <f>ROUND(('Base Stats'!F327+15)*MIN(SQRT(10*2500/(('Base Stats'!$D327+15)*SQRT('Base Stats'!$E327+15)*SQRT('Base Stats'!$F327+15))),'CP Multiplier'!$B$102),1)</f>
        <v>157</v>
      </c>
      <c r="G327">
        <f>_xlfn.FLOOR.MATH(('Base Stats'!$D327+15)*SQRT('Base Stats'!$E327+15)*SQRT('Base Stats'!$F327+15)*((MIN(SQRT(10*2500/(('Base Stats'!$D327+15)*SQRT('Base Stats'!$E327+15)*SQRT('Base Stats'!$F327+15))),'CP Multiplier'!$B$102))^2)/10)</f>
        <v>2500</v>
      </c>
    </row>
    <row r="328" spans="1:7" x14ac:dyDescent="0.25">
      <c r="A328" t="s">
        <v>324</v>
      </c>
      <c r="B328" t="str">
        <f>IFERROR(INDEX('[1]Pokemon Stats'!$D$2:$D$781,MATCH($A328,'[1]Pokemon Stats'!$B$2:$B$781,0),0),"")</f>
        <v>Grass</v>
      </c>
      <c r="C328" t="str">
        <f>IFERROR(INDEX('[1]Pokemon Stats'!$E$2:$E$781,MATCH($A328,'[1]Pokemon Stats'!$B$2:$B$781,0),0),"")</f>
        <v>Dragon</v>
      </c>
      <c r="D328">
        <f>ROUND(('Base Stats'!D328+15)*MIN(SQRT(10*2500/(('Base Stats'!$D328+15)*SQRT('Base Stats'!$E328+15)*SQRT('Base Stats'!$F328+15))),'CP Multiplier'!$B$102),1)</f>
        <v>144.5</v>
      </c>
      <c r="E328">
        <f>ROUND(('Base Stats'!E328+15)*MIN(SQRT(10*2500/(('Base Stats'!$D328+15)*SQRT('Base Stats'!$E328+15)*SQRT('Base Stats'!$F328+15))),'CP Multiplier'!$B$102),1)</f>
        <v>75.2</v>
      </c>
      <c r="F328">
        <f>ROUND(('Base Stats'!F328+15)*MIN(SQRT(10*2500/(('Base Stats'!$D328+15)*SQRT('Base Stats'!$E328+15)*SQRT('Base Stats'!$F328+15))),'CP Multiplier'!$B$102),1)</f>
        <v>128.5</v>
      </c>
      <c r="G328">
        <f>_xlfn.FLOOR.MATH(('Base Stats'!$D328+15)*SQRT('Base Stats'!$E328+15)*SQRT('Base Stats'!$F328+15)*((MIN(SQRT(10*2500/(('Base Stats'!$D328+15)*SQRT('Base Stats'!$E328+15)*SQRT('Base Stats'!$F328+15))),'CP Multiplier'!$B$102))^2)/10)</f>
        <v>1421</v>
      </c>
    </row>
    <row r="329" spans="1:7" x14ac:dyDescent="0.25">
      <c r="A329" t="s">
        <v>325</v>
      </c>
      <c r="B329" t="str">
        <f>IFERROR(INDEX('[1]Pokemon Stats'!$D$2:$D$781,MATCH($A329,'[1]Pokemon Stats'!$B$2:$B$781,0),0),"")</f>
        <v>Grass</v>
      </c>
      <c r="C329" t="str">
        <f>IFERROR(INDEX('[1]Pokemon Stats'!$E$2:$E$781,MATCH($A329,'[1]Pokemon Stats'!$B$2:$B$781,0),0),"")</f>
        <v>Dark</v>
      </c>
      <c r="D329">
        <f>ROUND(('Base Stats'!D329+15)*MIN(SQRT(10*2500/(('Base Stats'!$D329+15)*SQRT('Base Stats'!$E329+15)*SQRT('Base Stats'!$F329+15))),'CP Multiplier'!$B$102),1)</f>
        <v>194.5</v>
      </c>
      <c r="E329">
        <f>ROUND(('Base Stats'!E329+15)*MIN(SQRT(10*2500/(('Base Stats'!$D329+15)*SQRT('Base Stats'!$E329+15)*SQRT('Base Stats'!$F329+15))),'CP Multiplier'!$B$102),1)</f>
        <v>107.2</v>
      </c>
      <c r="F329">
        <f>ROUND(('Base Stats'!F329+15)*MIN(SQRT(10*2500/(('Base Stats'!$D329+15)*SQRT('Base Stats'!$E329+15)*SQRT('Base Stats'!$F329+15))),'CP Multiplier'!$B$102),1)</f>
        <v>154.1</v>
      </c>
      <c r="G329">
        <f>_xlfn.FLOOR.MATH(('Base Stats'!$D329+15)*SQRT('Base Stats'!$E329+15)*SQRT('Base Stats'!$F329+15)*((MIN(SQRT(10*2500/(('Base Stats'!$D329+15)*SQRT('Base Stats'!$E329+15)*SQRT('Base Stats'!$F329+15))),'CP Multiplier'!$B$102))^2)/10)</f>
        <v>2500</v>
      </c>
    </row>
    <row r="330" spans="1:7" x14ac:dyDescent="0.25">
      <c r="A330" t="s">
        <v>326</v>
      </c>
      <c r="B330" t="str">
        <f>IFERROR(INDEX('[1]Pokemon Stats'!$D$2:$D$781,MATCH($A330,'[1]Pokemon Stats'!$B$2:$B$781,0),0),"")</f>
        <v>Normal</v>
      </c>
      <c r="C330" t="str">
        <f>IFERROR(INDEX('[1]Pokemon Stats'!$E$2:$E$781,MATCH($A330,'[1]Pokemon Stats'!$B$2:$B$781,0),0),"")</f>
        <v>Flying</v>
      </c>
      <c r="D330">
        <f>ROUND(('Base Stats'!D330+15)*MIN(SQRT(10*2500/(('Base Stats'!$D330+15)*SQRT('Base Stats'!$E330+15)*SQRT('Base Stats'!$F330+15))),'CP Multiplier'!$B$102),1)</f>
        <v>76.900000000000006</v>
      </c>
      <c r="E330">
        <f>ROUND(('Base Stats'!E330+15)*MIN(SQRT(10*2500/(('Base Stats'!$D330+15)*SQRT('Base Stats'!$E330+15)*SQRT('Base Stats'!$F330+15))),'CP Multiplier'!$B$102),1)</f>
        <v>124.3</v>
      </c>
      <c r="F330">
        <f>ROUND(('Base Stats'!F330+15)*MIN(SQRT(10*2500/(('Base Stats'!$D330+15)*SQRT('Base Stats'!$E330+15)*SQRT('Base Stats'!$F330+15))),'CP Multiplier'!$B$102),1)</f>
        <v>120.9</v>
      </c>
      <c r="G330">
        <f>_xlfn.FLOOR.MATH(('Base Stats'!$D330+15)*SQRT('Base Stats'!$E330+15)*SQRT('Base Stats'!$F330+15)*((MIN(SQRT(10*2500/(('Base Stats'!$D330+15)*SQRT('Base Stats'!$E330+15)*SQRT('Base Stats'!$F330+15))),'CP Multiplier'!$B$102))^2)/10)</f>
        <v>942</v>
      </c>
    </row>
    <row r="331" spans="1:7" x14ac:dyDescent="0.25">
      <c r="A331" t="s">
        <v>327</v>
      </c>
      <c r="B331" t="str">
        <f>IFERROR(INDEX('[1]Pokemon Stats'!$D$2:$D$781,MATCH($A331,'[1]Pokemon Stats'!$B$2:$B$781,0),0),"")</f>
        <v>Dragon</v>
      </c>
      <c r="C331" t="str">
        <f>IFERROR(INDEX('[1]Pokemon Stats'!$E$2:$E$781,MATCH($A331,'[1]Pokemon Stats'!$B$2:$B$781,0),0),"")</f>
        <v>Flying</v>
      </c>
      <c r="D331">
        <f>ROUND(('Base Stats'!D331+15)*MIN(SQRT(10*2500/(('Base Stats'!$D331+15)*SQRT('Base Stats'!$E331+15)*SQRT('Base Stats'!$F331+15))),'CP Multiplier'!$B$102),1)</f>
        <v>131.9</v>
      </c>
      <c r="E331">
        <f>ROUND(('Base Stats'!E331+15)*MIN(SQRT(10*2500/(('Base Stats'!$D331+15)*SQRT('Base Stats'!$E331+15)*SQRT('Base Stats'!$F331+15))),'CP Multiplier'!$B$102),1)</f>
        <v>182.6</v>
      </c>
      <c r="F331">
        <f>ROUND(('Base Stats'!F331+15)*MIN(SQRT(10*2500/(('Base Stats'!$D331+15)*SQRT('Base Stats'!$E331+15)*SQRT('Base Stats'!$F331+15))),'CP Multiplier'!$B$102),1)</f>
        <v>165.7</v>
      </c>
      <c r="G331">
        <f>_xlfn.FLOOR.MATH(('Base Stats'!$D331+15)*SQRT('Base Stats'!$E331+15)*SQRT('Base Stats'!$F331+15)*((MIN(SQRT(10*2500/(('Base Stats'!$D331+15)*SQRT('Base Stats'!$E331+15)*SQRT('Base Stats'!$F331+15))),'CP Multiplier'!$B$102))^2)/10)</f>
        <v>2293</v>
      </c>
    </row>
    <row r="332" spans="1:7" x14ac:dyDescent="0.25">
      <c r="A332" t="s">
        <v>328</v>
      </c>
      <c r="B332" t="str">
        <f>IFERROR(INDEX('[1]Pokemon Stats'!$D$2:$D$781,MATCH($A332,'[1]Pokemon Stats'!$B$2:$B$781,0),0),"")</f>
        <v>Normal</v>
      </c>
      <c r="C332" t="str">
        <f>IFERROR(INDEX('[1]Pokemon Stats'!$E$2:$E$781,MATCH($A332,'[1]Pokemon Stats'!$B$2:$B$781,0),0),"")</f>
        <v>Flying</v>
      </c>
      <c r="D332">
        <f>ROUND(('Base Stats'!D332+15)*MIN(SQRT(10*2500/(('Base Stats'!$D332+15)*SQRT('Base Stats'!$E332+15)*SQRT('Base Stats'!$F332+15))),'CP Multiplier'!$B$102),1)</f>
        <v>190.4</v>
      </c>
      <c r="E332">
        <f>ROUND(('Base Stats'!E332+15)*MIN(SQRT(10*2500/(('Base Stats'!$D332+15)*SQRT('Base Stats'!$E332+15)*SQRT('Base Stats'!$F332+15))),'CP Multiplier'!$B$102),1)</f>
        <v>111.7</v>
      </c>
      <c r="F332">
        <f>ROUND(('Base Stats'!F332+15)*MIN(SQRT(10*2500/(('Base Stats'!$D332+15)*SQRT('Base Stats'!$E332+15)*SQRT('Base Stats'!$F332+15))),'CP Multiplier'!$B$102),1)</f>
        <v>154.30000000000001</v>
      </c>
      <c r="G332">
        <f>_xlfn.FLOOR.MATH(('Base Stats'!$D332+15)*SQRT('Base Stats'!$E332+15)*SQRT('Base Stats'!$F332+15)*((MIN(SQRT(10*2500/(('Base Stats'!$D332+15)*SQRT('Base Stats'!$E332+15)*SQRT('Base Stats'!$F332+15))),'CP Multiplier'!$B$102))^2)/10)</f>
        <v>2500</v>
      </c>
    </row>
    <row r="333" spans="1:7" x14ac:dyDescent="0.25">
      <c r="A333" t="s">
        <v>329</v>
      </c>
      <c r="B333" t="str">
        <f>IFERROR(INDEX('[1]Pokemon Stats'!$D$2:$D$781,MATCH($A333,'[1]Pokemon Stats'!$B$2:$B$781,0),0),"")</f>
        <v>Poison</v>
      </c>
      <c r="C333" t="str">
        <f>IFERROR(INDEX('[1]Pokemon Stats'!$E$2:$E$781,MATCH($A333,'[1]Pokemon Stats'!$B$2:$B$781,0),0),"")</f>
        <v>Flying</v>
      </c>
      <c r="D333">
        <f>ROUND(('Base Stats'!D333+15)*MIN(SQRT(10*2500/(('Base Stats'!$D333+15)*SQRT('Base Stats'!$E333+15)*SQRT('Base Stats'!$F333+15))),'CP Multiplier'!$B$102),1)</f>
        <v>178.4</v>
      </c>
      <c r="E333">
        <f>ROUND(('Base Stats'!E333+15)*MIN(SQRT(10*2500/(('Base Stats'!$D333+15)*SQRT('Base Stats'!$E333+15)*SQRT('Base Stats'!$F333+15))),'CP Multiplier'!$B$102),1)</f>
        <v>112.4</v>
      </c>
      <c r="F333">
        <f>ROUND(('Base Stats'!F333+15)*MIN(SQRT(10*2500/(('Base Stats'!$D333+15)*SQRT('Base Stats'!$E333+15)*SQRT('Base Stats'!$F333+15))),'CP Multiplier'!$B$102),1)</f>
        <v>162.30000000000001</v>
      </c>
      <c r="G333">
        <f>_xlfn.FLOOR.MATH(('Base Stats'!$D333+15)*SQRT('Base Stats'!$E333+15)*SQRT('Base Stats'!$F333+15)*((MIN(SQRT(10*2500/(('Base Stats'!$D333+15)*SQRT('Base Stats'!$E333+15)*SQRT('Base Stats'!$F333+15))),'CP Multiplier'!$B$102))^2)/10)</f>
        <v>2409</v>
      </c>
    </row>
    <row r="334" spans="1:7" x14ac:dyDescent="0.25">
      <c r="A334" t="s">
        <v>330</v>
      </c>
      <c r="B334" t="str">
        <f>IFERROR(INDEX('[1]Pokemon Stats'!$D$2:$D$781,MATCH($A334,'[1]Pokemon Stats'!$B$2:$B$781,0),0),"")</f>
        <v>Rock</v>
      </c>
      <c r="C334" t="str">
        <f>IFERROR(INDEX('[1]Pokemon Stats'!$E$2:$E$781,MATCH($A334,'[1]Pokemon Stats'!$B$2:$B$781,0),0),"")</f>
        <v>Psychic</v>
      </c>
      <c r="D334">
        <f>ROUND(('Base Stats'!D334+15)*MIN(SQRT(10*2500/(('Base Stats'!$D334+15)*SQRT('Base Stats'!$E334+15)*SQRT('Base Stats'!$F334+15))),'CP Multiplier'!$B$102),1)</f>
        <v>158.1</v>
      </c>
      <c r="E334">
        <f>ROUND(('Base Stats'!E334+15)*MIN(SQRT(10*2500/(('Base Stats'!$D334+15)*SQRT('Base Stats'!$E334+15)*SQRT('Base Stats'!$F334+15))),'CP Multiplier'!$B$102),1)</f>
        <v>137.6</v>
      </c>
      <c r="F334">
        <f>ROUND(('Base Stats'!F334+15)*MIN(SQRT(10*2500/(('Base Stats'!$D334+15)*SQRT('Base Stats'!$E334+15)*SQRT('Base Stats'!$F334+15))),'CP Multiplier'!$B$102),1)</f>
        <v>181.8</v>
      </c>
      <c r="G334">
        <f>_xlfn.FLOOR.MATH(('Base Stats'!$D334+15)*SQRT('Base Stats'!$E334+15)*SQRT('Base Stats'!$F334+15)*((MIN(SQRT(10*2500/(('Base Stats'!$D334+15)*SQRT('Base Stats'!$E334+15)*SQRT('Base Stats'!$F334+15))),'CP Multiplier'!$B$102))^2)/10)</f>
        <v>2500</v>
      </c>
    </row>
    <row r="335" spans="1:7" x14ac:dyDescent="0.25">
      <c r="A335" t="s">
        <v>331</v>
      </c>
      <c r="B335" t="str">
        <f>IFERROR(INDEX('[1]Pokemon Stats'!$D$2:$D$781,MATCH($A335,'[1]Pokemon Stats'!$B$2:$B$781,0),0),"")</f>
        <v>Rock</v>
      </c>
      <c r="C335" t="str">
        <f>IFERROR(INDEX('[1]Pokemon Stats'!$E$2:$E$781,MATCH($A335,'[1]Pokemon Stats'!$B$2:$B$781,0),0),"")</f>
        <v>Psychic</v>
      </c>
      <c r="D335">
        <f>ROUND(('Base Stats'!D335+15)*MIN(SQRT(10*2500/(('Base Stats'!$D335+15)*SQRT('Base Stats'!$E335+15)*SQRT('Base Stats'!$F335+15))),'CP Multiplier'!$B$102),1)</f>
        <v>158.1</v>
      </c>
      <c r="E335">
        <f>ROUND(('Base Stats'!E335+15)*MIN(SQRT(10*2500/(('Base Stats'!$D335+15)*SQRT('Base Stats'!$E335+15)*SQRT('Base Stats'!$F335+15))),'CP Multiplier'!$B$102),1)</f>
        <v>137.6</v>
      </c>
      <c r="F335">
        <f>ROUND(('Base Stats'!F335+15)*MIN(SQRT(10*2500/(('Base Stats'!$D335+15)*SQRT('Base Stats'!$E335+15)*SQRT('Base Stats'!$F335+15))),'CP Multiplier'!$B$102),1)</f>
        <v>181.8</v>
      </c>
      <c r="G335">
        <f>_xlfn.FLOOR.MATH(('Base Stats'!$D335+15)*SQRT('Base Stats'!$E335+15)*SQRT('Base Stats'!$F335+15)*((MIN(SQRT(10*2500/(('Base Stats'!$D335+15)*SQRT('Base Stats'!$E335+15)*SQRT('Base Stats'!$F335+15))),'CP Multiplier'!$B$102))^2)/10)</f>
        <v>2500</v>
      </c>
    </row>
    <row r="336" spans="1:7" x14ac:dyDescent="0.25">
      <c r="A336" t="s">
        <v>332</v>
      </c>
      <c r="B336" t="str">
        <f>IFERROR(INDEX('[1]Pokemon Stats'!$D$2:$D$781,MATCH($A336,'[1]Pokemon Stats'!$B$2:$B$781,0),0),"")</f>
        <v>Water</v>
      </c>
      <c r="C336" t="str">
        <f>IFERROR(INDEX('[1]Pokemon Stats'!$E$2:$E$781,MATCH($A336,'[1]Pokemon Stats'!$B$2:$B$781,0),0),"")</f>
        <v>Ground</v>
      </c>
      <c r="D336">
        <f>ROUND(('Base Stats'!D336+15)*MIN(SQRT(10*2500/(('Base Stats'!$D336+15)*SQRT('Base Stats'!$E336+15)*SQRT('Base Stats'!$F336+15))),'CP Multiplier'!$B$102),1)</f>
        <v>91.3</v>
      </c>
      <c r="E336">
        <f>ROUND(('Base Stats'!E336+15)*MIN(SQRT(10*2500/(('Base Stats'!$D336+15)*SQRT('Base Stats'!$E336+15)*SQRT('Base Stats'!$F336+15))),'CP Multiplier'!$B$102),1)</f>
        <v>82</v>
      </c>
      <c r="F336">
        <f>ROUND(('Base Stats'!F336+15)*MIN(SQRT(10*2500/(('Base Stats'!$D336+15)*SQRT('Base Stats'!$E336+15)*SQRT('Base Stats'!$F336+15))),'CP Multiplier'!$B$102),1)</f>
        <v>128.5</v>
      </c>
      <c r="G336">
        <f>_xlfn.FLOOR.MATH(('Base Stats'!$D336+15)*SQRT('Base Stats'!$E336+15)*SQRT('Base Stats'!$F336+15)*((MIN(SQRT(10*2500/(('Base Stats'!$D336+15)*SQRT('Base Stats'!$E336+15)*SQRT('Base Stats'!$F336+15))),'CP Multiplier'!$B$102))^2)/10)</f>
        <v>937</v>
      </c>
    </row>
    <row r="337" spans="1:7" x14ac:dyDescent="0.25">
      <c r="A337" t="s">
        <v>333</v>
      </c>
      <c r="B337" t="str">
        <f>IFERROR(INDEX('[1]Pokemon Stats'!$D$2:$D$781,MATCH($A337,'[1]Pokemon Stats'!$B$2:$B$781,0),0),"")</f>
        <v>Water</v>
      </c>
      <c r="C337" t="str">
        <f>IFERROR(INDEX('[1]Pokemon Stats'!$E$2:$E$781,MATCH($A337,'[1]Pokemon Stats'!$B$2:$B$781,0),0),"")</f>
        <v>Ground</v>
      </c>
      <c r="D337">
        <f>ROUND(('Base Stats'!D337+15)*MIN(SQRT(10*2500/(('Base Stats'!$D337+15)*SQRT('Base Stats'!$E337+15)*SQRT('Base Stats'!$F337+15))),'CP Multiplier'!$B$102),1)</f>
        <v>140.30000000000001</v>
      </c>
      <c r="E337">
        <f>ROUND(('Base Stats'!E337+15)*MIN(SQRT(10*2500/(('Base Stats'!$D337+15)*SQRT('Base Stats'!$E337+15)*SQRT('Base Stats'!$F337+15))),'CP Multiplier'!$B$102),1)</f>
        <v>131.9</v>
      </c>
      <c r="F337">
        <f>ROUND(('Base Stats'!F337+15)*MIN(SQRT(10*2500/(('Base Stats'!$D337+15)*SQRT('Base Stats'!$E337+15)*SQRT('Base Stats'!$F337+15))),'CP Multiplier'!$B$102),1)</f>
        <v>217.2</v>
      </c>
      <c r="G337">
        <f>_xlfn.FLOOR.MATH(('Base Stats'!$D337+15)*SQRT('Base Stats'!$E337+15)*SQRT('Base Stats'!$F337+15)*((MIN(SQRT(10*2500/(('Base Stats'!$D337+15)*SQRT('Base Stats'!$E337+15)*SQRT('Base Stats'!$F337+15))),'CP Multiplier'!$B$102))^2)/10)</f>
        <v>2374</v>
      </c>
    </row>
    <row r="338" spans="1:7" x14ac:dyDescent="0.25">
      <c r="A338" t="s">
        <v>334</v>
      </c>
      <c r="B338" t="str">
        <f>IFERROR(INDEX('[1]Pokemon Stats'!$D$2:$D$781,MATCH($A338,'[1]Pokemon Stats'!$B$2:$B$781,0),0),"")</f>
        <v>Water</v>
      </c>
      <c r="C338" t="str">
        <f>IFERROR(INDEX('[1]Pokemon Stats'!$E$2:$E$781,MATCH($A338,'[1]Pokemon Stats'!$B$2:$B$781,0),0),"")</f>
        <v>Ground</v>
      </c>
      <c r="D338">
        <f>ROUND(('Base Stats'!D338+15)*MIN(SQRT(10*2500/(('Base Stats'!$D338+15)*SQRT('Base Stats'!$E338+15)*SQRT('Base Stats'!$F338+15))),'CP Multiplier'!$B$102),1)</f>
        <v>131.9</v>
      </c>
      <c r="E338">
        <f>ROUND(('Base Stats'!E338+15)*MIN(SQRT(10*2500/(('Base Stats'!$D338+15)*SQRT('Base Stats'!$E338+15)*SQRT('Base Stats'!$F338+15))),'CP Multiplier'!$B$102),1)</f>
        <v>96.4</v>
      </c>
      <c r="F338">
        <f>ROUND(('Base Stats'!F338+15)*MIN(SQRT(10*2500/(('Base Stats'!$D338+15)*SQRT('Base Stats'!$E338+15)*SQRT('Base Stats'!$F338+15))),'CP Multiplier'!$B$102),1)</f>
        <v>118.3</v>
      </c>
      <c r="G338">
        <f>_xlfn.FLOOR.MATH(('Base Stats'!$D338+15)*SQRT('Base Stats'!$E338+15)*SQRT('Base Stats'!$F338+15)*((MIN(SQRT(10*2500/(('Base Stats'!$D338+15)*SQRT('Base Stats'!$E338+15)*SQRT('Base Stats'!$F338+15))),'CP Multiplier'!$B$102))^2)/10)</f>
        <v>1408</v>
      </c>
    </row>
    <row r="339" spans="1:7" x14ac:dyDescent="0.25">
      <c r="A339" t="s">
        <v>335</v>
      </c>
      <c r="B339" t="str">
        <f>IFERROR(INDEX('[1]Pokemon Stats'!$D$2:$D$781,MATCH($A339,'[1]Pokemon Stats'!$B$2:$B$781,0),0),"")</f>
        <v>Water</v>
      </c>
      <c r="C339" t="str">
        <f>IFERROR(INDEX('[1]Pokemon Stats'!$E$2:$E$781,MATCH($A339,'[1]Pokemon Stats'!$B$2:$B$781,0),0),"")</f>
        <v>Dark</v>
      </c>
      <c r="D339">
        <f>ROUND(('Base Stats'!D339+15)*MIN(SQRT(10*2500/(('Base Stats'!$D339+15)*SQRT('Base Stats'!$E339+15)*SQRT('Base Stats'!$F339+15))),'CP Multiplier'!$B$102),1)</f>
        <v>189.9</v>
      </c>
      <c r="E339">
        <f>ROUND(('Base Stats'!E339+15)*MIN(SQRT(10*2500/(('Base Stats'!$D339+15)*SQRT('Base Stats'!$E339+15)*SQRT('Base Stats'!$F339+15))),'CP Multiplier'!$B$102),1)</f>
        <v>124.7</v>
      </c>
      <c r="F339">
        <f>ROUND(('Base Stats'!F339+15)*MIN(SQRT(10*2500/(('Base Stats'!$D339+15)*SQRT('Base Stats'!$E339+15)*SQRT('Base Stats'!$F339+15))),'CP Multiplier'!$B$102),1)</f>
        <v>139</v>
      </c>
      <c r="G339">
        <f>_xlfn.FLOOR.MATH(('Base Stats'!$D339+15)*SQRT('Base Stats'!$E339+15)*SQRT('Base Stats'!$F339+15)*((MIN(SQRT(10*2500/(('Base Stats'!$D339+15)*SQRT('Base Stats'!$E339+15)*SQRT('Base Stats'!$F339+15))),'CP Multiplier'!$B$102))^2)/10)</f>
        <v>2500</v>
      </c>
    </row>
    <row r="340" spans="1:7" x14ac:dyDescent="0.25">
      <c r="A340" t="s">
        <v>336</v>
      </c>
      <c r="B340" t="str">
        <f>IFERROR(INDEX('[1]Pokemon Stats'!$D$2:$D$781,MATCH($A340,'[1]Pokemon Stats'!$B$2:$B$781,0),0),"")</f>
        <v>Ground</v>
      </c>
      <c r="C340" t="str">
        <f>IFERROR(INDEX('[1]Pokemon Stats'!$E$2:$E$781,MATCH($A340,'[1]Pokemon Stats'!$B$2:$B$781,0),0),"")</f>
        <v>Psychic</v>
      </c>
      <c r="D340">
        <f>ROUND(('Base Stats'!D340+15)*MIN(SQRT(10*2500/(('Base Stats'!$D340+15)*SQRT('Base Stats'!$E340+15)*SQRT('Base Stats'!$F340+15))),'CP Multiplier'!$B$102),1)</f>
        <v>77.8</v>
      </c>
      <c r="E340">
        <f>ROUND(('Base Stats'!E340+15)*MIN(SQRT(10*2500/(('Base Stats'!$D340+15)*SQRT('Base Stats'!$E340+15)*SQRT('Base Stats'!$F340+15))),'CP Multiplier'!$B$102),1)</f>
        <v>117.5</v>
      </c>
      <c r="F340">
        <f>ROUND(('Base Stats'!F340+15)*MIN(SQRT(10*2500/(('Base Stats'!$D340+15)*SQRT('Base Stats'!$E340+15)*SQRT('Base Stats'!$F340+15))),'CP Multiplier'!$B$102),1)</f>
        <v>114.1</v>
      </c>
      <c r="G340">
        <f>_xlfn.FLOOR.MATH(('Base Stats'!$D340+15)*SQRT('Base Stats'!$E340+15)*SQRT('Base Stats'!$F340+15)*((MIN(SQRT(10*2500/(('Base Stats'!$D340+15)*SQRT('Base Stats'!$E340+15)*SQRT('Base Stats'!$F340+15))),'CP Multiplier'!$B$102))^2)/10)</f>
        <v>900</v>
      </c>
    </row>
    <row r="341" spans="1:7" x14ac:dyDescent="0.25">
      <c r="A341" t="s">
        <v>337</v>
      </c>
      <c r="B341" t="str">
        <f>IFERROR(INDEX('[1]Pokemon Stats'!$D$2:$D$781,MATCH($A341,'[1]Pokemon Stats'!$B$2:$B$781,0),0),"")</f>
        <v>Ground</v>
      </c>
      <c r="C341" t="str">
        <f>IFERROR(INDEX('[1]Pokemon Stats'!$E$2:$E$781,MATCH($A341,'[1]Pokemon Stats'!$B$2:$B$781,0),0),"")</f>
        <v>Psychic</v>
      </c>
      <c r="D341">
        <f>ROUND(('Base Stats'!D341+15)*MIN(SQRT(10*2500/(('Base Stats'!$D341+15)*SQRT('Base Stats'!$E341+15)*SQRT('Base Stats'!$F341+15))),'CP Multiplier'!$B$102),1)</f>
        <v>131</v>
      </c>
      <c r="E341">
        <f>ROUND(('Base Stats'!E341+15)*MIN(SQRT(10*2500/(('Base Stats'!$D341+15)*SQRT('Base Stats'!$E341+15)*SQRT('Base Stats'!$F341+15))),'CP Multiplier'!$B$102),1)</f>
        <v>206.3</v>
      </c>
      <c r="F341">
        <f>ROUND(('Base Stats'!F341+15)*MIN(SQRT(10*2500/(('Base Stats'!$D341+15)*SQRT('Base Stats'!$E341+15)*SQRT('Base Stats'!$F341+15))),'CP Multiplier'!$B$102),1)</f>
        <v>143.69999999999999</v>
      </c>
      <c r="G341">
        <f>_xlfn.FLOOR.MATH(('Base Stats'!$D341+15)*SQRT('Base Stats'!$E341+15)*SQRT('Base Stats'!$F341+15)*((MIN(SQRT(10*2500/(('Base Stats'!$D341+15)*SQRT('Base Stats'!$E341+15)*SQRT('Base Stats'!$F341+15))),'CP Multiplier'!$B$102))^2)/10)</f>
        <v>2255</v>
      </c>
    </row>
    <row r="342" spans="1:7" x14ac:dyDescent="0.25">
      <c r="A342" t="s">
        <v>338</v>
      </c>
      <c r="B342" t="str">
        <f>IFERROR(INDEX('[1]Pokemon Stats'!$D$2:$D$781,MATCH($A342,'[1]Pokemon Stats'!$B$2:$B$781,0),0),"")</f>
        <v>Rock</v>
      </c>
      <c r="C342" t="str">
        <f>IFERROR(INDEX('[1]Pokemon Stats'!$E$2:$E$781,MATCH($A342,'[1]Pokemon Stats'!$B$2:$B$781,0),0),"")</f>
        <v>Grass</v>
      </c>
      <c r="D342">
        <f>ROUND(('Base Stats'!D342+15)*MIN(SQRT(10*2500/(('Base Stats'!$D342+15)*SQRT('Base Stats'!$E342+15)*SQRT('Base Stats'!$F342+15))),'CP Multiplier'!$B$102),1)</f>
        <v>101.4</v>
      </c>
      <c r="E342">
        <f>ROUND(('Base Stats'!E342+15)*MIN(SQRT(10*2500/(('Base Stats'!$D342+15)*SQRT('Base Stats'!$E342+15)*SQRT('Base Stats'!$F342+15))),'CP Multiplier'!$B$102),1)</f>
        <v>139.5</v>
      </c>
      <c r="F342">
        <f>ROUND(('Base Stats'!F342+15)*MIN(SQRT(10*2500/(('Base Stats'!$D342+15)*SQRT('Base Stats'!$E342+15)*SQRT('Base Stats'!$F342+15))),'CP Multiplier'!$B$102),1)</f>
        <v>152.19999999999999</v>
      </c>
      <c r="G342">
        <f>_xlfn.FLOOR.MATH(('Base Stats'!$D342+15)*SQRT('Base Stats'!$E342+15)*SQRT('Base Stats'!$F342+15)*((MIN(SQRT(10*2500/(('Base Stats'!$D342+15)*SQRT('Base Stats'!$E342+15)*SQRT('Base Stats'!$F342+15))),'CP Multiplier'!$B$102))^2)/10)</f>
        <v>1477</v>
      </c>
    </row>
    <row r="343" spans="1:7" x14ac:dyDescent="0.25">
      <c r="A343" t="s">
        <v>339</v>
      </c>
      <c r="B343" t="str">
        <f>IFERROR(INDEX('[1]Pokemon Stats'!$D$2:$D$781,MATCH($A343,'[1]Pokemon Stats'!$B$2:$B$781,0),0),"")</f>
        <v>Rock</v>
      </c>
      <c r="C343" t="str">
        <f>IFERROR(INDEX('[1]Pokemon Stats'!$E$2:$E$781,MATCH($A343,'[1]Pokemon Stats'!$B$2:$B$781,0),0),"")</f>
        <v>Grass</v>
      </c>
      <c r="D343">
        <f>ROUND(('Base Stats'!D343+15)*MIN(SQRT(10*2500/(('Base Stats'!$D343+15)*SQRT('Base Stats'!$E343+15)*SQRT('Base Stats'!$F343+15))),'CP Multiplier'!$B$102),1)</f>
        <v>140.30000000000001</v>
      </c>
      <c r="E343">
        <f>ROUND(('Base Stats'!E343+15)*MIN(SQRT(10*2500/(('Base Stats'!$D343+15)*SQRT('Base Stats'!$E343+15)*SQRT('Base Stats'!$F343+15))),'CP Multiplier'!$B$102),1)</f>
        <v>175.6</v>
      </c>
      <c r="F343">
        <f>ROUND(('Base Stats'!F343+15)*MIN(SQRT(10*2500/(('Base Stats'!$D343+15)*SQRT('Base Stats'!$E343+15)*SQRT('Base Stats'!$F343+15))),'CP Multiplier'!$B$102),1)</f>
        <v>180.7</v>
      </c>
      <c r="G343">
        <f>_xlfn.FLOOR.MATH(('Base Stats'!$D343+15)*SQRT('Base Stats'!$E343+15)*SQRT('Base Stats'!$F343+15)*((MIN(SQRT(10*2500/(('Base Stats'!$D343+15)*SQRT('Base Stats'!$E343+15)*SQRT('Base Stats'!$F343+15))),'CP Multiplier'!$B$102))^2)/10)</f>
        <v>2500</v>
      </c>
    </row>
    <row r="344" spans="1:7" x14ac:dyDescent="0.25">
      <c r="A344" t="s">
        <v>340</v>
      </c>
      <c r="B344" t="str">
        <f>IFERROR(INDEX('[1]Pokemon Stats'!$D$2:$D$781,MATCH($A344,'[1]Pokemon Stats'!$B$2:$B$781,0),0),"")</f>
        <v>Rock</v>
      </c>
      <c r="C344" t="str">
        <f>IFERROR(INDEX('[1]Pokemon Stats'!$E$2:$E$781,MATCH($A344,'[1]Pokemon Stats'!$B$2:$B$781,0),0),"")</f>
        <v>Bug</v>
      </c>
      <c r="D344">
        <f>ROUND(('Base Stats'!D344+15)*MIN(SQRT(10*2500/(('Base Stats'!$D344+15)*SQRT('Base Stats'!$E344+15)*SQRT('Base Stats'!$F344+15))),'CP Multiplier'!$B$102),1)</f>
        <v>161.5</v>
      </c>
      <c r="E344">
        <f>ROUND(('Base Stats'!E344+15)*MIN(SQRT(10*2500/(('Base Stats'!$D344+15)*SQRT('Base Stats'!$E344+15)*SQRT('Base Stats'!$F344+15))),'CP Multiplier'!$B$102),1)</f>
        <v>97.2</v>
      </c>
      <c r="F344">
        <f>ROUND(('Base Stats'!F344+15)*MIN(SQRT(10*2500/(('Base Stats'!$D344+15)*SQRT('Base Stats'!$E344+15)*SQRT('Base Stats'!$F344+15))),'CP Multiplier'!$B$102),1)</f>
        <v>120.9</v>
      </c>
      <c r="G344">
        <f>_xlfn.FLOOR.MATH(('Base Stats'!$D344+15)*SQRT('Base Stats'!$E344+15)*SQRT('Base Stats'!$F344+15)*((MIN(SQRT(10*2500/(('Base Stats'!$D344+15)*SQRT('Base Stats'!$E344+15)*SQRT('Base Stats'!$F344+15))),'CP Multiplier'!$B$102))^2)/10)</f>
        <v>1750</v>
      </c>
    </row>
    <row r="345" spans="1:7" x14ac:dyDescent="0.25">
      <c r="A345" t="s">
        <v>341</v>
      </c>
      <c r="B345" t="str">
        <f>IFERROR(INDEX('[1]Pokemon Stats'!$D$2:$D$781,MATCH($A345,'[1]Pokemon Stats'!$B$2:$B$781,0),0),"")</f>
        <v>Rock</v>
      </c>
      <c r="C345" t="str">
        <f>IFERROR(INDEX('[1]Pokemon Stats'!$E$2:$E$781,MATCH($A345,'[1]Pokemon Stats'!$B$2:$B$781,0),0),"")</f>
        <v>Bug</v>
      </c>
      <c r="D345">
        <f>ROUND(('Base Stats'!D345+15)*MIN(SQRT(10*2500/(('Base Stats'!$D345+15)*SQRT('Base Stats'!$E345+15)*SQRT('Base Stats'!$F345+15))),'CP Multiplier'!$B$102),1)</f>
        <v>175.5</v>
      </c>
      <c r="E345">
        <f>ROUND(('Base Stats'!E345+15)*MIN(SQRT(10*2500/(('Base Stats'!$D345+15)*SQRT('Base Stats'!$E345+15)*SQRT('Base Stats'!$F345+15))),'CP Multiplier'!$B$102),1)</f>
        <v>139.9</v>
      </c>
      <c r="F345">
        <f>ROUND(('Base Stats'!F345+15)*MIN(SQRT(10*2500/(('Base Stats'!$D345+15)*SQRT('Base Stats'!$E345+15)*SQRT('Base Stats'!$F345+15))),'CP Multiplier'!$B$102),1)</f>
        <v>145.1</v>
      </c>
      <c r="G345">
        <f>_xlfn.FLOOR.MATH(('Base Stats'!$D345+15)*SQRT('Base Stats'!$E345+15)*SQRT('Base Stats'!$F345+15)*((MIN(SQRT(10*2500/(('Base Stats'!$D345+15)*SQRT('Base Stats'!$E345+15)*SQRT('Base Stats'!$F345+15))),'CP Multiplier'!$B$102))^2)/10)</f>
        <v>2500</v>
      </c>
    </row>
    <row r="346" spans="1:7" x14ac:dyDescent="0.25">
      <c r="A346" t="s">
        <v>342</v>
      </c>
      <c r="B346" t="str">
        <f>IFERROR(INDEX('[1]Pokemon Stats'!$D$2:$D$781,MATCH($A346,'[1]Pokemon Stats'!$B$2:$B$781,0),0),"")</f>
        <v>Water</v>
      </c>
      <c r="C346" t="str">
        <f>IFERROR(INDEX('[1]Pokemon Stats'!$E$2:$E$781,MATCH($A346,'[1]Pokemon Stats'!$B$2:$B$781,0),0),"")</f>
        <v>Bug</v>
      </c>
      <c r="D346">
        <f>ROUND(('Base Stats'!D346+15)*MIN(SQRT(10*2500/(('Base Stats'!$D346+15)*SQRT('Base Stats'!$E346+15)*SQRT('Base Stats'!$F346+15))),'CP Multiplier'!$B$102),1)</f>
        <v>37.200000000000003</v>
      </c>
      <c r="E346">
        <f>ROUND(('Base Stats'!E346+15)*MIN(SQRT(10*2500/(('Base Stats'!$D346+15)*SQRT('Base Stats'!$E346+15)*SQRT('Base Stats'!$F346+15))),'CP Multiplier'!$B$102),1)</f>
        <v>84.5</v>
      </c>
      <c r="F346">
        <f>ROUND(('Base Stats'!F346+15)*MIN(SQRT(10*2500/(('Base Stats'!$D346+15)*SQRT('Base Stats'!$E346+15)*SQRT('Base Stats'!$F346+15))),'CP Multiplier'!$B$102),1)</f>
        <v>84.5</v>
      </c>
      <c r="G346">
        <f>_xlfn.FLOOR.MATH(('Base Stats'!$D346+15)*SQRT('Base Stats'!$E346+15)*SQRT('Base Stats'!$F346+15)*((MIN(SQRT(10*2500/(('Base Stats'!$D346+15)*SQRT('Base Stats'!$E346+15)*SQRT('Base Stats'!$F346+15))),'CP Multiplier'!$B$102))^2)/10)</f>
        <v>314</v>
      </c>
    </row>
    <row r="347" spans="1:7" x14ac:dyDescent="0.25">
      <c r="A347" t="s">
        <v>343</v>
      </c>
      <c r="B347" t="str">
        <f>IFERROR(INDEX('[1]Pokemon Stats'!$D$2:$D$781,MATCH($A347,'[1]Pokemon Stats'!$B$2:$B$781,0),0),"")</f>
        <v>Water</v>
      </c>
      <c r="C347" t="str">
        <f>IFERROR(INDEX('[1]Pokemon Stats'!$E$2:$E$781,MATCH($A347,'[1]Pokemon Stats'!$B$2:$B$781,0),0),"")</f>
        <v>Bug</v>
      </c>
      <c r="D347">
        <f>ROUND(('Base Stats'!D347+15)*MIN(SQRT(10*2500/(('Base Stats'!$D347+15)*SQRT('Base Stats'!$E347+15)*SQRT('Base Stats'!$F347+15))),'CP Multiplier'!$B$102),1)</f>
        <v>149.19999999999999</v>
      </c>
      <c r="E347">
        <f>ROUND(('Base Stats'!E347+15)*MIN(SQRT(10*2500/(('Base Stats'!$D347+15)*SQRT('Base Stats'!$E347+15)*SQRT('Base Stats'!$F347+15))),'CP Multiplier'!$B$102),1)</f>
        <v>168.7</v>
      </c>
      <c r="F347">
        <f>ROUND(('Base Stats'!F347+15)*MIN(SQRT(10*2500/(('Base Stats'!$D347+15)*SQRT('Base Stats'!$E347+15)*SQRT('Base Stats'!$F347+15))),'CP Multiplier'!$B$102),1)</f>
        <v>166.5</v>
      </c>
      <c r="G347">
        <f>_xlfn.FLOOR.MATH(('Base Stats'!$D347+15)*SQRT('Base Stats'!$E347+15)*SQRT('Base Stats'!$F347+15)*((MIN(SQRT(10*2500/(('Base Stats'!$D347+15)*SQRT('Base Stats'!$E347+15)*SQRT('Base Stats'!$F347+15))),'CP Multiplier'!$B$102))^2)/10)</f>
        <v>2500</v>
      </c>
    </row>
    <row r="348" spans="1:7" x14ac:dyDescent="0.25">
      <c r="A348" t="s">
        <v>344</v>
      </c>
      <c r="B348" t="str">
        <f>IFERROR(INDEX('[1]Pokemon Stats'!$D$2:$D$781,MATCH($A348,'[1]Pokemon Stats'!$B$2:$B$781,0),0),"")</f>
        <v>Normal</v>
      </c>
      <c r="C348" t="str">
        <f>IFERROR(INDEX('[1]Pokemon Stats'!$E$2:$E$781,MATCH($A348,'[1]Pokemon Stats'!$B$2:$B$781,0),0),"")</f>
        <v>Bug</v>
      </c>
      <c r="D348">
        <f>ROUND(('Base Stats'!D348+15)*MIN(SQRT(10*2500/(('Base Stats'!$D348+15)*SQRT('Base Stats'!$E348+15)*SQRT('Base Stats'!$F348+15))),'CP Multiplier'!$B$102),1)</f>
        <v>130.19999999999999</v>
      </c>
      <c r="E348">
        <f>ROUND(('Base Stats'!E348+15)*MIN(SQRT(10*2500/(('Base Stats'!$D348+15)*SQRT('Base Stats'!$E348+15)*SQRT('Base Stats'!$F348+15))),'CP Multiplier'!$B$102),1)</f>
        <v>130.19999999999999</v>
      </c>
      <c r="F348">
        <f>ROUND(('Base Stats'!F348+15)*MIN(SQRT(10*2500/(('Base Stats'!$D348+15)*SQRT('Base Stats'!$E348+15)*SQRT('Base Stats'!$F348+15))),'CP Multiplier'!$B$102),1)</f>
        <v>158.1</v>
      </c>
      <c r="G348">
        <f>_xlfn.FLOOR.MATH(('Base Stats'!$D348+15)*SQRT('Base Stats'!$E348+15)*SQRT('Base Stats'!$F348+15)*((MIN(SQRT(10*2500/(('Base Stats'!$D348+15)*SQRT('Base Stats'!$E348+15)*SQRT('Base Stats'!$F348+15))),'CP Multiplier'!$B$102))^2)/10)</f>
        <v>1867</v>
      </c>
    </row>
    <row r="349" spans="1:7" x14ac:dyDescent="0.25">
      <c r="A349" t="s">
        <v>345</v>
      </c>
      <c r="B349" t="str">
        <f>IFERROR(INDEX('[1]Pokemon Stats'!$D$2:$D$781,MATCH($A349,'[1]Pokemon Stats'!$B$2:$B$781,0),0),"")</f>
        <v>Ghost</v>
      </c>
      <c r="C349" t="str">
        <f>IFERROR(INDEX('[1]Pokemon Stats'!$E$2:$E$781,MATCH($A349,'[1]Pokemon Stats'!$B$2:$B$781,0),0),"")</f>
        <v>Bug</v>
      </c>
      <c r="D349">
        <f>ROUND(('Base Stats'!D349+15)*MIN(SQRT(10*2500/(('Base Stats'!$D349+15)*SQRT('Base Stats'!$E349+15)*SQRT('Base Stats'!$F349+15))),'CP Multiplier'!$B$102),1)</f>
        <v>129.30000000000001</v>
      </c>
      <c r="E349">
        <f>ROUND(('Base Stats'!E349+15)*MIN(SQRT(10*2500/(('Base Stats'!$D349+15)*SQRT('Base Stats'!$E349+15)*SQRT('Base Stats'!$F349+15))),'CP Multiplier'!$B$102),1)</f>
        <v>67.599999999999994</v>
      </c>
      <c r="F349">
        <f>ROUND(('Base Stats'!F349+15)*MIN(SQRT(10*2500/(('Base Stats'!$D349+15)*SQRT('Base Stats'!$E349+15)*SQRT('Base Stats'!$F349+15))),'CP Multiplier'!$B$102),1)</f>
        <v>120</v>
      </c>
      <c r="G349">
        <f>_xlfn.FLOOR.MATH(('Base Stats'!$D349+15)*SQRT('Base Stats'!$E349+15)*SQRT('Base Stats'!$F349+15)*((MIN(SQRT(10*2500/(('Base Stats'!$D349+15)*SQRT('Base Stats'!$E349+15)*SQRT('Base Stats'!$F349+15))),'CP Multiplier'!$B$102))^2)/10)</f>
        <v>1165</v>
      </c>
    </row>
    <row r="350" spans="1:7" x14ac:dyDescent="0.25">
      <c r="A350" t="s">
        <v>346</v>
      </c>
      <c r="B350" t="str">
        <f>IFERROR(INDEX('[1]Pokemon Stats'!$D$2:$D$781,MATCH($A350,'[1]Pokemon Stats'!$B$2:$B$781,0),0),"")</f>
        <v>Ghost</v>
      </c>
      <c r="C350" t="str">
        <f>IFERROR(INDEX('[1]Pokemon Stats'!$E$2:$E$781,MATCH($A350,'[1]Pokemon Stats'!$B$2:$B$781,0),0),"")</f>
        <v>Bug</v>
      </c>
      <c r="D350">
        <f>ROUND(('Base Stats'!D350+15)*MIN(SQRT(10*2500/(('Base Stats'!$D350+15)*SQRT('Base Stats'!$E350+15)*SQRT('Base Stats'!$F350+15))),'CP Multiplier'!$B$102),1)</f>
        <v>192</v>
      </c>
      <c r="E350">
        <f>ROUND(('Base Stats'!E350+15)*MIN(SQRT(10*2500/(('Base Stats'!$D350+15)*SQRT('Base Stats'!$E350+15)*SQRT('Base Stats'!$F350+15))),'CP Multiplier'!$B$102),1)</f>
        <v>116.2</v>
      </c>
      <c r="F350">
        <f>ROUND(('Base Stats'!F350+15)*MIN(SQRT(10*2500/(('Base Stats'!$D350+15)*SQRT('Base Stats'!$E350+15)*SQRT('Base Stats'!$F350+15))),'CP Multiplier'!$B$102),1)</f>
        <v>145.9</v>
      </c>
      <c r="G350">
        <f>_xlfn.FLOOR.MATH(('Base Stats'!$D350+15)*SQRT('Base Stats'!$E350+15)*SQRT('Base Stats'!$F350+15)*((MIN(SQRT(10*2500/(('Base Stats'!$D350+15)*SQRT('Base Stats'!$E350+15)*SQRT('Base Stats'!$F350+15))),'CP Multiplier'!$B$102))^2)/10)</f>
        <v>2500</v>
      </c>
    </row>
    <row r="351" spans="1:7" x14ac:dyDescent="0.25">
      <c r="A351" t="s">
        <v>347</v>
      </c>
      <c r="B351" t="str">
        <f>IFERROR(INDEX('[1]Pokemon Stats'!$D$2:$D$781,MATCH($A351,'[1]Pokemon Stats'!$B$2:$B$781,0),0),"")</f>
        <v>Ghost</v>
      </c>
      <c r="C351" t="str">
        <f>IFERROR(INDEX('[1]Pokemon Stats'!$E$2:$E$781,MATCH($A351,'[1]Pokemon Stats'!$B$2:$B$781,0),0),"")</f>
        <v>Bug</v>
      </c>
      <c r="D351">
        <f>ROUND(('Base Stats'!D351+15)*MIN(SQRT(10*2500/(('Base Stats'!$D351+15)*SQRT('Base Stats'!$E351+15)*SQRT('Base Stats'!$F351+15))),'CP Multiplier'!$B$102),1)</f>
        <v>71.900000000000006</v>
      </c>
      <c r="E351">
        <f>ROUND(('Base Stats'!E351+15)*MIN(SQRT(10*2500/(('Base Stats'!$D351+15)*SQRT('Base Stats'!$E351+15)*SQRT('Base Stats'!$F351+15))),'CP Multiplier'!$B$102),1)</f>
        <v>149.6</v>
      </c>
      <c r="F351">
        <f>ROUND(('Base Stats'!F351+15)*MIN(SQRT(10*2500/(('Base Stats'!$D351+15)*SQRT('Base Stats'!$E351+15)*SQRT('Base Stats'!$F351+15))),'CP Multiplier'!$B$102),1)</f>
        <v>84.5</v>
      </c>
      <c r="G351">
        <f>_xlfn.FLOOR.MATH(('Base Stats'!$D351+15)*SQRT('Base Stats'!$E351+15)*SQRT('Base Stats'!$F351+15)*((MIN(SQRT(10*2500/(('Base Stats'!$D351+15)*SQRT('Base Stats'!$E351+15)*SQRT('Base Stats'!$F351+15))),'CP Multiplier'!$B$102))^2)/10)</f>
        <v>808</v>
      </c>
    </row>
    <row r="352" spans="1:7" x14ac:dyDescent="0.25">
      <c r="A352" t="s">
        <v>348</v>
      </c>
      <c r="B352" t="str">
        <f>IFERROR(INDEX('[1]Pokemon Stats'!$D$2:$D$781,MATCH($A352,'[1]Pokemon Stats'!$B$2:$B$781,0),0),"")</f>
        <v>Ghost</v>
      </c>
      <c r="C352" t="str">
        <f>IFERROR(INDEX('[1]Pokemon Stats'!$E$2:$E$781,MATCH($A352,'[1]Pokemon Stats'!$B$2:$B$781,0),0),"")</f>
        <v>Bug</v>
      </c>
      <c r="D352">
        <f>ROUND(('Base Stats'!D352+15)*MIN(SQRT(10*2500/(('Base Stats'!$D352+15)*SQRT('Base Stats'!$E352+15)*SQRT('Base Stats'!$F352+15))),'CP Multiplier'!$B$102),1)</f>
        <v>117.5</v>
      </c>
      <c r="E352">
        <f>ROUND(('Base Stats'!E352+15)*MIN(SQRT(10*2500/(('Base Stats'!$D352+15)*SQRT('Base Stats'!$E352+15)*SQRT('Base Stats'!$F352+15))),'CP Multiplier'!$B$102),1)</f>
        <v>210.5</v>
      </c>
      <c r="F352">
        <f>ROUND(('Base Stats'!F352+15)*MIN(SQRT(10*2500/(('Base Stats'!$D352+15)*SQRT('Base Stats'!$E352+15)*SQRT('Base Stats'!$F352+15))),'CP Multiplier'!$B$102),1)</f>
        <v>114.1</v>
      </c>
      <c r="G352">
        <f>_xlfn.FLOOR.MATH(('Base Stats'!$D352+15)*SQRT('Base Stats'!$E352+15)*SQRT('Base Stats'!$F352+15)*((MIN(SQRT(10*2500/(('Base Stats'!$D352+15)*SQRT('Base Stats'!$E352+15)*SQRT('Base Stats'!$F352+15))),'CP Multiplier'!$B$102))^2)/10)</f>
        <v>1820</v>
      </c>
    </row>
    <row r="353" spans="1:7" x14ac:dyDescent="0.25">
      <c r="A353" t="s">
        <v>349</v>
      </c>
      <c r="B353" t="str">
        <f>IFERROR(INDEX('[1]Pokemon Stats'!$D$2:$D$781,MATCH($A353,'[1]Pokemon Stats'!$B$2:$B$781,0),0),"")</f>
        <v>Grass</v>
      </c>
      <c r="C353" t="str">
        <f>IFERROR(INDEX('[1]Pokemon Stats'!$E$2:$E$781,MATCH($A353,'[1]Pokemon Stats'!$B$2:$B$781,0),0),"")</f>
        <v>Flying</v>
      </c>
      <c r="D353">
        <f>ROUND(('Base Stats'!D353+15)*MIN(SQRT(10*2500/(('Base Stats'!$D353+15)*SQRT('Base Stats'!$E353+15)*SQRT('Base Stats'!$F353+15))),'CP Multiplier'!$B$102),1)</f>
        <v>127.6</v>
      </c>
      <c r="E353">
        <f>ROUND(('Base Stats'!E353+15)*MIN(SQRT(10*2500/(('Base Stats'!$D353+15)*SQRT('Base Stats'!$E353+15)*SQRT('Base Stats'!$F353+15))),'CP Multiplier'!$B$102),1)</f>
        <v>150.5</v>
      </c>
      <c r="F353">
        <f>ROUND(('Base Stats'!F353+15)*MIN(SQRT(10*2500/(('Base Stats'!$D353+15)*SQRT('Base Stats'!$E353+15)*SQRT('Base Stats'!$F353+15))),'CP Multiplier'!$B$102),1)</f>
        <v>201.2</v>
      </c>
      <c r="G353">
        <f>_xlfn.FLOOR.MATH(('Base Stats'!$D353+15)*SQRT('Base Stats'!$E353+15)*SQRT('Base Stats'!$F353+15)*((MIN(SQRT(10*2500/(('Base Stats'!$D353+15)*SQRT('Base Stats'!$E353+15)*SQRT('Base Stats'!$F353+15))),'CP Multiplier'!$B$102))^2)/10)</f>
        <v>2220</v>
      </c>
    </row>
    <row r="354" spans="1:7" x14ac:dyDescent="0.25">
      <c r="A354" t="s">
        <v>350</v>
      </c>
      <c r="B354" t="str">
        <f>IFERROR(INDEX('[1]Pokemon Stats'!$D$2:$D$781,MATCH($A354,'[1]Pokemon Stats'!$B$2:$B$781,0),0),"")</f>
        <v>Psychic</v>
      </c>
      <c r="C354" t="str">
        <f>IFERROR(INDEX('[1]Pokemon Stats'!$E$2:$E$781,MATCH($A354,'[1]Pokemon Stats'!$B$2:$B$781,0),0),"")</f>
        <v>Flying</v>
      </c>
      <c r="D354">
        <f>ROUND(('Base Stats'!D354+15)*MIN(SQRT(10*2500/(('Base Stats'!$D354+15)*SQRT('Base Stats'!$E354+15)*SQRT('Base Stats'!$F354+15))),'CP Multiplier'!$B$102),1)</f>
        <v>157.9</v>
      </c>
      <c r="E354">
        <f>ROUND(('Base Stats'!E354+15)*MIN(SQRT(10*2500/(('Base Stats'!$D354+15)*SQRT('Base Stats'!$E354+15)*SQRT('Base Stats'!$F354+15))),'CP Multiplier'!$B$102),1)</f>
        <v>153.80000000000001</v>
      </c>
      <c r="F354">
        <f>ROUND(('Base Stats'!F354+15)*MIN(SQRT(10*2500/(('Base Stats'!$D354+15)*SQRT('Base Stats'!$E354+15)*SQRT('Base Stats'!$F354+15))),'CP Multiplier'!$B$102),1)</f>
        <v>162.9</v>
      </c>
      <c r="G354">
        <f>_xlfn.FLOOR.MATH(('Base Stats'!$D354+15)*SQRT('Base Stats'!$E354+15)*SQRT('Base Stats'!$F354+15)*((MIN(SQRT(10*2500/(('Base Stats'!$D354+15)*SQRT('Base Stats'!$E354+15)*SQRT('Base Stats'!$F354+15))),'CP Multiplier'!$B$102))^2)/10)</f>
        <v>2500</v>
      </c>
    </row>
    <row r="355" spans="1:7" x14ac:dyDescent="0.25">
      <c r="A355" t="s">
        <v>351</v>
      </c>
      <c r="B355" t="str">
        <f>IFERROR(INDEX('[1]Pokemon Stats'!$D$2:$D$781,MATCH($A355,'[1]Pokemon Stats'!$B$2:$B$781,0),0),"")</f>
        <v>Dark</v>
      </c>
      <c r="C355" t="str">
        <f>IFERROR(INDEX('[1]Pokemon Stats'!$E$2:$E$781,MATCH($A355,'[1]Pokemon Stats'!$B$2:$B$781,0),0),"")</f>
        <v>Flying</v>
      </c>
      <c r="D355">
        <f>ROUND(('Base Stats'!D355+15)*MIN(SQRT(10*2500/(('Base Stats'!$D355+15)*SQRT('Base Stats'!$E355+15)*SQRT('Base Stats'!$F355+15))),'CP Multiplier'!$B$102),1)</f>
        <v>205.2</v>
      </c>
      <c r="E355">
        <f>ROUND(('Base Stats'!E355+15)*MIN(SQRT(10*2500/(('Base Stats'!$D355+15)*SQRT('Base Stats'!$E355+15)*SQRT('Base Stats'!$F355+15))),'CP Multiplier'!$B$102),1)</f>
        <v>106.1</v>
      </c>
      <c r="F355">
        <f>ROUND(('Base Stats'!F355+15)*MIN(SQRT(10*2500/(('Base Stats'!$D355+15)*SQRT('Base Stats'!$E355+15)*SQRT('Base Stats'!$F355+15))),'CP Multiplier'!$B$102),1)</f>
        <v>139.9</v>
      </c>
      <c r="G355">
        <f>_xlfn.FLOOR.MATH(('Base Stats'!$D355+15)*SQRT('Base Stats'!$E355+15)*SQRT('Base Stats'!$F355+15)*((MIN(SQRT(10*2500/(('Base Stats'!$D355+15)*SQRT('Base Stats'!$E355+15)*SQRT('Base Stats'!$F355+15))),'CP Multiplier'!$B$102))^2)/10)</f>
        <v>2500</v>
      </c>
    </row>
    <row r="356" spans="1:7" x14ac:dyDescent="0.25">
      <c r="A356" t="s">
        <v>352</v>
      </c>
      <c r="B356" t="str">
        <f>IFERROR(INDEX('[1]Pokemon Stats'!$D$2:$D$781,MATCH($A356,'[1]Pokemon Stats'!$B$2:$B$781,0),0),"")</f>
        <v>Psychic</v>
      </c>
      <c r="C356" t="str">
        <f>IFERROR(INDEX('[1]Pokemon Stats'!$E$2:$E$781,MATCH($A356,'[1]Pokemon Stats'!$B$2:$B$781,0),0),"")</f>
        <v>Flying</v>
      </c>
      <c r="D356">
        <f>ROUND(('Base Stats'!D356+15)*MIN(SQRT(10*2500/(('Base Stats'!$D356+15)*SQRT('Base Stats'!$E356+15)*SQRT('Base Stats'!$F356+15))),'CP Multiplier'!$B$102),1)</f>
        <v>47.3</v>
      </c>
      <c r="E356">
        <f>ROUND(('Base Stats'!E356+15)*MIN(SQRT(10*2500/(('Base Stats'!$D356+15)*SQRT('Base Stats'!$E356+15)*SQRT('Base Stats'!$F356+15))),'CP Multiplier'!$B$102),1)</f>
        <v>85.4</v>
      </c>
      <c r="F356">
        <f>ROUND(('Base Stats'!F356+15)*MIN(SQRT(10*2500/(('Base Stats'!$D356+15)*SQRT('Base Stats'!$E356+15)*SQRT('Base Stats'!$F356+15))),'CP Multiplier'!$B$102),1)</f>
        <v>195.3</v>
      </c>
      <c r="G356">
        <f>_xlfn.FLOOR.MATH(('Base Stats'!$D356+15)*SQRT('Base Stats'!$E356+15)*SQRT('Base Stats'!$F356+15)*((MIN(SQRT(10*2500/(('Base Stats'!$D356+15)*SQRT('Base Stats'!$E356+15)*SQRT('Base Stats'!$F356+15))),'CP Multiplier'!$B$102))^2)/10)</f>
        <v>611</v>
      </c>
    </row>
    <row r="357" spans="1:7" x14ac:dyDescent="0.25">
      <c r="A357" t="s">
        <v>353</v>
      </c>
      <c r="B357" t="str">
        <f>IFERROR(INDEX('[1]Pokemon Stats'!$D$2:$D$781,MATCH($A357,'[1]Pokemon Stats'!$B$2:$B$781,0),0),"")</f>
        <v>Ice</v>
      </c>
      <c r="C357" t="str">
        <f>IFERROR(INDEX('[1]Pokemon Stats'!$E$2:$E$781,MATCH($A357,'[1]Pokemon Stats'!$B$2:$B$781,0),0),"")</f>
        <v>Flying</v>
      </c>
      <c r="D357">
        <f>ROUND(('Base Stats'!D357+15)*MIN(SQRT(10*2500/(('Base Stats'!$D357+15)*SQRT('Base Stats'!$E357+15)*SQRT('Base Stats'!$F357+15))),'CP Multiplier'!$B$102),1)</f>
        <v>93</v>
      </c>
      <c r="E357">
        <f>ROUND(('Base Stats'!E357+15)*MIN(SQRT(10*2500/(('Base Stats'!$D357+15)*SQRT('Base Stats'!$E357+15)*SQRT('Base Stats'!$F357+15))),'CP Multiplier'!$B$102),1)</f>
        <v>93</v>
      </c>
      <c r="F357">
        <f>ROUND(('Base Stats'!F357+15)*MIN(SQRT(10*2500/(('Base Stats'!$D357+15)*SQRT('Base Stats'!$E357+15)*SQRT('Base Stats'!$F357+15))),'CP Multiplier'!$B$102),1)</f>
        <v>128.5</v>
      </c>
      <c r="G357">
        <f>_xlfn.FLOOR.MATH(('Base Stats'!$D357+15)*SQRT('Base Stats'!$E357+15)*SQRT('Base Stats'!$F357+15)*((MIN(SQRT(10*2500/(('Base Stats'!$D357+15)*SQRT('Base Stats'!$E357+15)*SQRT('Base Stats'!$F357+15))),'CP Multiplier'!$B$102))^2)/10)</f>
        <v>1016</v>
      </c>
    </row>
    <row r="358" spans="1:7" x14ac:dyDescent="0.25">
      <c r="A358" t="s">
        <v>354</v>
      </c>
      <c r="B358" t="str">
        <f>IFERROR(INDEX('[1]Pokemon Stats'!$D$2:$D$781,MATCH($A358,'[1]Pokemon Stats'!$B$2:$B$781,0),0),"")</f>
        <v>Ice</v>
      </c>
      <c r="C358" t="str">
        <f>IFERROR(INDEX('[1]Pokemon Stats'!$E$2:$E$781,MATCH($A358,'[1]Pokemon Stats'!$B$2:$B$781,0),0),"")</f>
        <v>Flying</v>
      </c>
      <c r="D358">
        <f>ROUND(('Base Stats'!D358+15)*MIN(SQRT(10*2500/(('Base Stats'!$D358+15)*SQRT('Base Stats'!$E358+15)*SQRT('Base Stats'!$F358+15))),'CP Multiplier'!$B$102),1)</f>
        <v>149.6</v>
      </c>
      <c r="E358">
        <f>ROUND(('Base Stats'!E358+15)*MIN(SQRT(10*2500/(('Base Stats'!$D358+15)*SQRT('Base Stats'!$E358+15)*SQRT('Base Stats'!$F358+15))),'CP Multiplier'!$B$102),1)</f>
        <v>149.6</v>
      </c>
      <c r="F358">
        <f>ROUND(('Base Stats'!F358+15)*MIN(SQRT(10*2500/(('Base Stats'!$D358+15)*SQRT('Base Stats'!$E358+15)*SQRT('Base Stats'!$F358+15))),'CP Multiplier'!$B$102),1)</f>
        <v>173.3</v>
      </c>
      <c r="G358">
        <f>_xlfn.FLOOR.MATH(('Base Stats'!$D358+15)*SQRT('Base Stats'!$E358+15)*SQRT('Base Stats'!$F358+15)*((MIN(SQRT(10*2500/(('Base Stats'!$D358+15)*SQRT('Base Stats'!$E358+15)*SQRT('Base Stats'!$F358+15))),'CP Multiplier'!$B$102))^2)/10)</f>
        <v>2409</v>
      </c>
    </row>
    <row r="359" spans="1:7" x14ac:dyDescent="0.25">
      <c r="A359" t="s">
        <v>355</v>
      </c>
      <c r="B359" t="str">
        <f>IFERROR(INDEX('[1]Pokemon Stats'!$D$2:$D$781,MATCH($A359,'[1]Pokemon Stats'!$B$2:$B$781,0),0),"")</f>
        <v>Ice</v>
      </c>
      <c r="C359" t="str">
        <f>IFERROR(INDEX('[1]Pokemon Stats'!$E$2:$E$781,MATCH($A359,'[1]Pokemon Stats'!$B$2:$B$781,0),0),"")</f>
        <v>Water</v>
      </c>
      <c r="D359">
        <f>ROUND(('Base Stats'!D359+15)*MIN(SQRT(10*2500/(('Base Stats'!$D359+15)*SQRT('Base Stats'!$E359+15)*SQRT('Base Stats'!$F359+15))),'CP Multiplier'!$B$102),1)</f>
        <v>93</v>
      </c>
      <c r="E359">
        <f>ROUND(('Base Stats'!E359+15)*MIN(SQRT(10*2500/(('Base Stats'!$D359+15)*SQRT('Base Stats'!$E359+15)*SQRT('Base Stats'!$F359+15))),'CP Multiplier'!$B$102),1)</f>
        <v>88.8</v>
      </c>
      <c r="F359">
        <f>ROUND(('Base Stats'!F359+15)*MIN(SQRT(10*2500/(('Base Stats'!$D359+15)*SQRT('Base Stats'!$E359+15)*SQRT('Base Stats'!$F359+15))),'CP Multiplier'!$B$102),1)</f>
        <v>158.1</v>
      </c>
      <c r="G359">
        <f>_xlfn.FLOOR.MATH(('Base Stats'!$D359+15)*SQRT('Base Stats'!$E359+15)*SQRT('Base Stats'!$F359+15)*((MIN(SQRT(10*2500/(('Base Stats'!$D359+15)*SQRT('Base Stats'!$E359+15)*SQRT('Base Stats'!$F359+15))),'CP Multiplier'!$B$102))^2)/10)</f>
        <v>1101</v>
      </c>
    </row>
    <row r="360" spans="1:7" x14ac:dyDescent="0.25">
      <c r="A360" t="s">
        <v>356</v>
      </c>
      <c r="B360" t="str">
        <f>IFERROR(INDEX('[1]Pokemon Stats'!$D$2:$D$781,MATCH($A360,'[1]Pokemon Stats'!$B$2:$B$781,0),0),"")</f>
        <v>Ice</v>
      </c>
      <c r="C360" t="str">
        <f>IFERROR(INDEX('[1]Pokemon Stats'!$E$2:$E$781,MATCH($A360,'[1]Pokemon Stats'!$B$2:$B$781,0),0),"")</f>
        <v>Water</v>
      </c>
      <c r="D360">
        <f>ROUND(('Base Stats'!D360+15)*MIN(SQRT(10*2500/(('Base Stats'!$D360+15)*SQRT('Base Stats'!$E360+15)*SQRT('Base Stats'!$F360+15))),'CP Multiplier'!$B$102),1)</f>
        <v>128.5</v>
      </c>
      <c r="E360">
        <f>ROUND(('Base Stats'!E360+15)*MIN(SQRT(10*2500/(('Base Stats'!$D360+15)*SQRT('Base Stats'!$E360+15)*SQRT('Base Stats'!$F360+15))),'CP Multiplier'!$B$102),1)</f>
        <v>124.3</v>
      </c>
      <c r="F360">
        <f>ROUND(('Base Stats'!F360+15)*MIN(SQRT(10*2500/(('Base Stats'!$D360+15)*SQRT('Base Stats'!$E360+15)*SQRT('Base Stats'!$F360+15))),'CP Multiplier'!$B$102),1)</f>
        <v>187.7</v>
      </c>
      <c r="G360">
        <f>_xlfn.FLOOR.MATH(('Base Stats'!$D360+15)*SQRT('Base Stats'!$E360+15)*SQRT('Base Stats'!$F360+15)*((MIN(SQRT(10*2500/(('Base Stats'!$D360+15)*SQRT('Base Stats'!$E360+15)*SQRT('Base Stats'!$F360+15))),'CP Multiplier'!$B$102))^2)/10)</f>
        <v>1962</v>
      </c>
    </row>
    <row r="361" spans="1:7" x14ac:dyDescent="0.25">
      <c r="A361" t="s">
        <v>357</v>
      </c>
      <c r="B361" t="str">
        <f>IFERROR(INDEX('[1]Pokemon Stats'!$D$2:$D$781,MATCH($A361,'[1]Pokemon Stats'!$B$2:$B$781,0),0),"")</f>
        <v>Ice</v>
      </c>
      <c r="C361" t="str">
        <f>IFERROR(INDEX('[1]Pokemon Stats'!$E$2:$E$781,MATCH($A361,'[1]Pokemon Stats'!$B$2:$B$781,0),0),"")</f>
        <v>Water</v>
      </c>
      <c r="D361">
        <f>ROUND(('Base Stats'!D361+15)*MIN(SQRT(10*2500/(('Base Stats'!$D361+15)*SQRT('Base Stats'!$E361+15)*SQRT('Base Stats'!$F361+15))),'CP Multiplier'!$B$102),1)</f>
        <v>149.1</v>
      </c>
      <c r="E361">
        <f>ROUND(('Base Stats'!E361+15)*MIN(SQRT(10*2500/(('Base Stats'!$D361+15)*SQRT('Base Stats'!$E361+15)*SQRT('Base Stats'!$F361+15))),'CP Multiplier'!$B$102),1)</f>
        <v>144.6</v>
      </c>
      <c r="F361">
        <f>ROUND(('Base Stats'!F361+15)*MIN(SQRT(10*2500/(('Base Stats'!$D361+15)*SQRT('Base Stats'!$E361+15)*SQRT('Base Stats'!$F361+15))),'CP Multiplier'!$B$102),1)</f>
        <v>194.5</v>
      </c>
      <c r="G361">
        <f>_xlfn.FLOOR.MATH(('Base Stats'!$D361+15)*SQRT('Base Stats'!$E361+15)*SQRT('Base Stats'!$F361+15)*((MIN(SQRT(10*2500/(('Base Stats'!$D361+15)*SQRT('Base Stats'!$E361+15)*SQRT('Base Stats'!$F361+15))),'CP Multiplier'!$B$102))^2)/10)</f>
        <v>2500</v>
      </c>
    </row>
    <row r="362" spans="1:7" x14ac:dyDescent="0.25">
      <c r="A362" t="s">
        <v>358</v>
      </c>
      <c r="B362" t="str">
        <f>IFERROR(INDEX('[1]Pokemon Stats'!$D$2:$D$781,MATCH($A362,'[1]Pokemon Stats'!$B$2:$B$781,0),0),"")</f>
        <v>Water</v>
      </c>
      <c r="C362" t="str">
        <f>IFERROR(INDEX('[1]Pokemon Stats'!$E$2:$E$781,MATCH($A362,'[1]Pokemon Stats'!$B$2:$B$781,0),0),"")</f>
        <v>Rock</v>
      </c>
      <c r="D362">
        <f>ROUND(('Base Stats'!D362+15)*MIN(SQRT(10*2500/(('Base Stats'!$D362+15)*SQRT('Base Stats'!$E362+15)*SQRT('Base Stats'!$F362+15))),'CP Multiplier'!$B$102),1)</f>
        <v>139.1</v>
      </c>
      <c r="E362">
        <f>ROUND(('Base Stats'!E362+15)*MIN(SQRT(10*2500/(('Base Stats'!$D362+15)*SQRT('Base Stats'!$E362+15)*SQRT('Base Stats'!$F362+15))),'CP Multiplier'!$B$102),1)</f>
        <v>171.3</v>
      </c>
      <c r="F362">
        <f>ROUND(('Base Stats'!F362+15)*MIN(SQRT(10*2500/(('Base Stats'!$D362+15)*SQRT('Base Stats'!$E362+15)*SQRT('Base Stats'!$F362+15))),'CP Multiplier'!$B$102),1)</f>
        <v>188.6</v>
      </c>
      <c r="G362">
        <f>_xlfn.FLOOR.MATH(('Base Stats'!$D362+15)*SQRT('Base Stats'!$E362+15)*SQRT('Base Stats'!$F362+15)*((MIN(SQRT(10*2500/(('Base Stats'!$D362+15)*SQRT('Base Stats'!$E362+15)*SQRT('Base Stats'!$F362+15))),'CP Multiplier'!$B$102))^2)/10)</f>
        <v>2500</v>
      </c>
    </row>
    <row r="363" spans="1:7" x14ac:dyDescent="0.25">
      <c r="A363" t="s">
        <v>359</v>
      </c>
      <c r="B363" t="str">
        <f>IFERROR(INDEX('[1]Pokemon Stats'!$D$2:$D$781,MATCH($A363,'[1]Pokemon Stats'!$B$2:$B$781,0),0),"")</f>
        <v>Water</v>
      </c>
      <c r="C363" t="str">
        <f>IFERROR(INDEX('[1]Pokemon Stats'!$E$2:$E$781,MATCH($A363,'[1]Pokemon Stats'!$B$2:$B$781,0),0),"")</f>
        <v>Rock</v>
      </c>
      <c r="D363">
        <f>ROUND(('Base Stats'!D363+15)*MIN(SQRT(10*2500/(('Base Stats'!$D363+15)*SQRT('Base Stats'!$E363+15)*SQRT('Base Stats'!$F363+15))),'CP Multiplier'!$B$102),1)</f>
        <v>81.099999999999994</v>
      </c>
      <c r="E363">
        <f>ROUND(('Base Stats'!E363+15)*MIN(SQRT(10*2500/(('Base Stats'!$D363+15)*SQRT('Base Stats'!$E363+15)*SQRT('Base Stats'!$F363+15))),'CP Multiplier'!$B$102),1)</f>
        <v>120.9</v>
      </c>
      <c r="F363">
        <f>ROUND(('Base Stats'!F363+15)*MIN(SQRT(10*2500/(('Base Stats'!$D363+15)*SQRT('Base Stats'!$E363+15)*SQRT('Base Stats'!$F363+15))),'CP Multiplier'!$B$102),1)</f>
        <v>118.3</v>
      </c>
      <c r="G363">
        <f>_xlfn.FLOOR.MATH(('Base Stats'!$D363+15)*SQRT('Base Stats'!$E363+15)*SQRT('Base Stats'!$F363+15)*((MIN(SQRT(10*2500/(('Base Stats'!$D363+15)*SQRT('Base Stats'!$E363+15)*SQRT('Base Stats'!$F363+15))),'CP Multiplier'!$B$102))^2)/10)</f>
        <v>970</v>
      </c>
    </row>
    <row r="364" spans="1:7" x14ac:dyDescent="0.25">
      <c r="A364" t="s">
        <v>360</v>
      </c>
      <c r="B364" t="str">
        <f>IFERROR(INDEX('[1]Pokemon Stats'!$D$2:$D$781,MATCH($A364,'[1]Pokemon Stats'!$B$2:$B$781,0),0),"")</f>
        <v>Dragon</v>
      </c>
      <c r="C364" t="str">
        <f>IFERROR(INDEX('[1]Pokemon Stats'!$E$2:$E$781,MATCH($A364,'[1]Pokemon Stats'!$B$2:$B$781,0),0),"")</f>
        <v>Rock</v>
      </c>
      <c r="D364">
        <f>ROUND(('Base Stats'!D364+15)*MIN(SQRT(10*2500/(('Base Stats'!$D364+15)*SQRT('Base Stats'!$E364+15)*SQRT('Base Stats'!$F364+15))),'CP Multiplier'!$B$102),1)</f>
        <v>125.9</v>
      </c>
      <c r="E364">
        <f>ROUND(('Base Stats'!E364+15)*MIN(SQRT(10*2500/(('Base Stats'!$D364+15)*SQRT('Base Stats'!$E364+15)*SQRT('Base Stats'!$F364+15))),'CP Multiplier'!$B$102),1)</f>
        <v>91.3</v>
      </c>
      <c r="F364">
        <f>ROUND(('Base Stats'!F364+15)*MIN(SQRT(10*2500/(('Base Stats'!$D364+15)*SQRT('Base Stats'!$E364+15)*SQRT('Base Stats'!$F364+15))),'CP Multiplier'!$B$102),1)</f>
        <v>120.9</v>
      </c>
      <c r="G364">
        <f>_xlfn.FLOOR.MATH(('Base Stats'!$D364+15)*SQRT('Base Stats'!$E364+15)*SQRT('Base Stats'!$F364+15)*((MIN(SQRT(10*2500/(('Base Stats'!$D364+15)*SQRT('Base Stats'!$E364+15)*SQRT('Base Stats'!$F364+15))),'CP Multiplier'!$B$102))^2)/10)</f>
        <v>1323</v>
      </c>
    </row>
    <row r="365" spans="1:7" x14ac:dyDescent="0.25">
      <c r="A365" t="s">
        <v>361</v>
      </c>
      <c r="B365" t="str">
        <f>IFERROR(INDEX('[1]Pokemon Stats'!$D$2:$D$781,MATCH($A365,'[1]Pokemon Stats'!$B$2:$B$781,0),0),"")</f>
        <v>Dragon</v>
      </c>
      <c r="C365" t="str">
        <f>IFERROR(INDEX('[1]Pokemon Stats'!$E$2:$E$781,MATCH($A365,'[1]Pokemon Stats'!$B$2:$B$781,0),0),"")</f>
        <v>Rock</v>
      </c>
      <c r="D365">
        <f>ROUND(('Base Stats'!D365+15)*MIN(SQRT(10*2500/(('Base Stats'!$D365+15)*SQRT('Base Stats'!$E365+15)*SQRT('Base Stats'!$F365+15))),'CP Multiplier'!$B$102),1)</f>
        <v>158.1</v>
      </c>
      <c r="E365">
        <f>ROUND(('Base Stats'!E365+15)*MIN(SQRT(10*2500/(('Base Stats'!$D365+15)*SQRT('Base Stats'!$E365+15)*SQRT('Base Stats'!$F365+15))),'CP Multiplier'!$B$102),1)</f>
        <v>143.69999999999999</v>
      </c>
      <c r="F365">
        <f>ROUND(('Base Stats'!F365+15)*MIN(SQRT(10*2500/(('Base Stats'!$D365+15)*SQRT('Base Stats'!$E365+15)*SQRT('Base Stats'!$F365+15))),'CP Multiplier'!$B$102),1)</f>
        <v>150.5</v>
      </c>
      <c r="G365">
        <f>_xlfn.FLOOR.MATH(('Base Stats'!$D365+15)*SQRT('Base Stats'!$E365+15)*SQRT('Base Stats'!$F365+15)*((MIN(SQRT(10*2500/(('Base Stats'!$D365+15)*SQRT('Base Stats'!$E365+15)*SQRT('Base Stats'!$F365+15))),'CP Multiplier'!$B$102))^2)/10)</f>
        <v>2324</v>
      </c>
    </row>
    <row r="366" spans="1:7" x14ac:dyDescent="0.25">
      <c r="A366" t="s">
        <v>362</v>
      </c>
      <c r="B366" t="str">
        <f>IFERROR(INDEX('[1]Pokemon Stats'!$D$2:$D$781,MATCH($A366,'[1]Pokemon Stats'!$B$2:$B$781,0),0),"")</f>
        <v>Dragon</v>
      </c>
      <c r="C366" t="str">
        <f>IFERROR(INDEX('[1]Pokemon Stats'!$E$2:$E$781,MATCH($A366,'[1]Pokemon Stats'!$B$2:$B$781,0),0),"")</f>
        <v>Flying</v>
      </c>
      <c r="D366">
        <f>ROUND(('Base Stats'!D366+15)*MIN(SQRT(10*2500/(('Base Stats'!$D366+15)*SQRT('Base Stats'!$E366+15)*SQRT('Base Stats'!$F366+15))),'CP Multiplier'!$B$102),1)</f>
        <v>188.4</v>
      </c>
      <c r="E366">
        <f>ROUND(('Base Stats'!E366+15)*MIN(SQRT(10*2500/(('Base Stats'!$D366+15)*SQRT('Base Stats'!$E366+15)*SQRT('Base Stats'!$F366+15))),'CP Multiplier'!$B$102),1)</f>
        <v>118.1</v>
      </c>
      <c r="F366">
        <f>ROUND(('Base Stats'!F366+15)*MIN(SQRT(10*2500/(('Base Stats'!$D366+15)*SQRT('Base Stats'!$E366+15)*SQRT('Base Stats'!$F366+15))),'CP Multiplier'!$B$102),1)</f>
        <v>149.1</v>
      </c>
      <c r="G366">
        <f>_xlfn.FLOOR.MATH(('Base Stats'!$D366+15)*SQRT('Base Stats'!$E366+15)*SQRT('Base Stats'!$F366+15)*((MIN(SQRT(10*2500/(('Base Stats'!$D366+15)*SQRT('Base Stats'!$E366+15)*SQRT('Base Stats'!$F366+15))),'CP Multiplier'!$B$102))^2)/10)</f>
        <v>2500</v>
      </c>
    </row>
    <row r="367" spans="1:7" x14ac:dyDescent="0.25">
      <c r="A367" t="s">
        <v>363</v>
      </c>
      <c r="B367" t="str">
        <f>IFERROR(INDEX('[1]Pokemon Stats'!$D$2:$D$781,MATCH($A367,'[1]Pokemon Stats'!$B$2:$B$781,0),0),"")</f>
        <v>Steel</v>
      </c>
      <c r="C367" t="str">
        <f>IFERROR(INDEX('[1]Pokemon Stats'!$E$2:$E$781,MATCH($A367,'[1]Pokemon Stats'!$B$2:$B$781,0),0),"")</f>
        <v>Psychic</v>
      </c>
      <c r="D367">
        <f>ROUND(('Base Stats'!D367+15)*MIN(SQRT(10*2500/(('Base Stats'!$D367+15)*SQRT('Base Stats'!$E367+15)*SQRT('Base Stats'!$F367+15))),'CP Multiplier'!$B$102),1)</f>
        <v>93.8</v>
      </c>
      <c r="E367">
        <f>ROUND(('Base Stats'!E367+15)*MIN(SQRT(10*2500/(('Base Stats'!$D367+15)*SQRT('Base Stats'!$E367+15)*SQRT('Base Stats'!$F367+15))),'CP Multiplier'!$B$102),1)</f>
        <v>124.3</v>
      </c>
      <c r="F367">
        <f>ROUND(('Base Stats'!F367+15)*MIN(SQRT(10*2500/(('Base Stats'!$D367+15)*SQRT('Base Stats'!$E367+15)*SQRT('Base Stats'!$F367+15))),'CP Multiplier'!$B$102),1)</f>
        <v>114.1</v>
      </c>
      <c r="G367">
        <f>_xlfn.FLOOR.MATH(('Base Stats'!$D367+15)*SQRT('Base Stats'!$E367+15)*SQRT('Base Stats'!$F367+15)*((MIN(SQRT(10*2500/(('Base Stats'!$D367+15)*SQRT('Base Stats'!$E367+15)*SQRT('Base Stats'!$F367+15))),'CP Multiplier'!$B$102))^2)/10)</f>
        <v>1117</v>
      </c>
    </row>
    <row r="368" spans="1:7" x14ac:dyDescent="0.25">
      <c r="A368" t="s">
        <v>364</v>
      </c>
      <c r="B368" t="str">
        <f>IFERROR(INDEX('[1]Pokemon Stats'!$D$2:$D$781,MATCH($A368,'[1]Pokemon Stats'!$B$2:$B$781,0),0),"")</f>
        <v>Steel</v>
      </c>
      <c r="C368" t="str">
        <f>IFERROR(INDEX('[1]Pokemon Stats'!$E$2:$E$781,MATCH($A368,'[1]Pokemon Stats'!$B$2:$B$781,0),0),"")</f>
        <v>Psychic</v>
      </c>
      <c r="D368">
        <f>ROUND(('Base Stats'!D368+15)*MIN(SQRT(10*2500/(('Base Stats'!$D368+15)*SQRT('Base Stats'!$E368+15)*SQRT('Base Stats'!$F368+15))),'CP Multiplier'!$B$102),1)</f>
        <v>129.30000000000001</v>
      </c>
      <c r="E368">
        <f>ROUND(('Base Stats'!E368+15)*MIN(SQRT(10*2500/(('Base Stats'!$D368+15)*SQRT('Base Stats'!$E368+15)*SQRT('Base Stats'!$F368+15))),'CP Multiplier'!$B$102),1)</f>
        <v>161.5</v>
      </c>
      <c r="F368">
        <f>ROUND(('Base Stats'!F368+15)*MIN(SQRT(10*2500/(('Base Stats'!$D368+15)*SQRT('Base Stats'!$E368+15)*SQRT('Base Stats'!$F368+15))),'CP Multiplier'!$B$102),1)</f>
        <v>143.69999999999999</v>
      </c>
      <c r="G368">
        <f>_xlfn.FLOOR.MATH(('Base Stats'!$D368+15)*SQRT('Base Stats'!$E368+15)*SQRT('Base Stats'!$F368+15)*((MIN(SQRT(10*2500/(('Base Stats'!$D368+15)*SQRT('Base Stats'!$E368+15)*SQRT('Base Stats'!$F368+15))),'CP Multiplier'!$B$102))^2)/10)</f>
        <v>1969</v>
      </c>
    </row>
    <row r="369" spans="1:7" x14ac:dyDescent="0.25">
      <c r="A369" t="s">
        <v>365</v>
      </c>
      <c r="B369" t="str">
        <f>IFERROR(INDEX('[1]Pokemon Stats'!$D$2:$D$781,MATCH($A369,'[1]Pokemon Stats'!$B$2:$B$781,0),0),"")</f>
        <v>Steel</v>
      </c>
      <c r="C369" t="str">
        <f>IFERROR(INDEX('[1]Pokemon Stats'!$E$2:$E$781,MATCH($A369,'[1]Pokemon Stats'!$B$2:$B$781,0),0),"")</f>
        <v>Psychic</v>
      </c>
      <c r="D369">
        <f>ROUND(('Base Stats'!D369+15)*MIN(SQRT(10*2500/(('Base Stats'!$D369+15)*SQRT('Base Stats'!$E369+15)*SQRT('Base Stats'!$F369+15))),'CP Multiplier'!$B$102),1)</f>
        <v>174.5</v>
      </c>
      <c r="E369">
        <f>ROUND(('Base Stats'!E369+15)*MIN(SQRT(10*2500/(('Base Stats'!$D369+15)*SQRT('Base Stats'!$E369+15)*SQRT('Base Stats'!$F369+15))),'CP Multiplier'!$B$102),1)</f>
        <v>155.9</v>
      </c>
      <c r="F369">
        <f>ROUND(('Base Stats'!F369+15)*MIN(SQRT(10*2500/(('Base Stats'!$D369+15)*SQRT('Base Stats'!$E369+15)*SQRT('Base Stats'!$F369+15))),'CP Multiplier'!$B$102),1)</f>
        <v>131.6</v>
      </c>
      <c r="G369">
        <f>_xlfn.FLOOR.MATH(('Base Stats'!$D369+15)*SQRT('Base Stats'!$E369+15)*SQRT('Base Stats'!$F369+15)*((MIN(SQRT(10*2500/(('Base Stats'!$D369+15)*SQRT('Base Stats'!$E369+15)*SQRT('Base Stats'!$F369+15))),'CP Multiplier'!$B$102))^2)/10)</f>
        <v>2500</v>
      </c>
    </row>
    <row r="370" spans="1:7" x14ac:dyDescent="0.25">
      <c r="A370" t="s">
        <v>366</v>
      </c>
      <c r="B370" t="str">
        <f>IFERROR(INDEX('[1]Pokemon Stats'!$D$2:$D$781,MATCH($A370,'[1]Pokemon Stats'!$B$2:$B$781,0),0),"")</f>
        <v>Ice</v>
      </c>
      <c r="C370" t="str">
        <f>IFERROR(INDEX('[1]Pokemon Stats'!$E$2:$E$781,MATCH($A370,'[1]Pokemon Stats'!$B$2:$B$781,0),0),"")</f>
        <v>Psychic</v>
      </c>
      <c r="D370">
        <f>ROUND(('Base Stats'!D370+15)*MIN(SQRT(10*2500/(('Base Stats'!$D370+15)*SQRT('Base Stats'!$E370+15)*SQRT('Base Stats'!$F370+15))),'CP Multiplier'!$B$102),1)</f>
        <v>137.19999999999999</v>
      </c>
      <c r="E370">
        <f>ROUND(('Base Stats'!E370+15)*MIN(SQRT(10*2500/(('Base Stats'!$D370+15)*SQRT('Base Stats'!$E370+15)*SQRT('Base Stats'!$F370+15))),'CP Multiplier'!$B$102),1)</f>
        <v>229.1</v>
      </c>
      <c r="F370">
        <f>ROUND(('Base Stats'!F370+15)*MIN(SQRT(10*2500/(('Base Stats'!$D370+15)*SQRT('Base Stats'!$E370+15)*SQRT('Base Stats'!$F370+15))),'CP Multiplier'!$B$102),1)</f>
        <v>145</v>
      </c>
      <c r="G370">
        <f>_xlfn.FLOOR.MATH(('Base Stats'!$D370+15)*SQRT('Base Stats'!$E370+15)*SQRT('Base Stats'!$F370+15)*((MIN(SQRT(10*2500/(('Base Stats'!$D370+15)*SQRT('Base Stats'!$E370+15)*SQRT('Base Stats'!$F370+15))),'CP Multiplier'!$B$102))^2)/10)</f>
        <v>2500</v>
      </c>
    </row>
    <row r="371" spans="1:7" x14ac:dyDescent="0.25">
      <c r="A371" t="s">
        <v>367</v>
      </c>
      <c r="B371" t="str">
        <f>IFERROR(INDEX('[1]Pokemon Stats'!$D$2:$D$781,MATCH($A371,'[1]Pokemon Stats'!$B$2:$B$781,0),0),"")</f>
        <v>Steel</v>
      </c>
      <c r="C371" t="str">
        <f>IFERROR(INDEX('[1]Pokemon Stats'!$E$2:$E$781,MATCH($A371,'[1]Pokemon Stats'!$B$2:$B$781,0),0),"")</f>
        <v>Psychic</v>
      </c>
      <c r="D371">
        <f>ROUND(('Base Stats'!D371+15)*MIN(SQRT(10*2500/(('Base Stats'!$D371+15)*SQRT('Base Stats'!$E371+15)*SQRT('Base Stats'!$F371+15))),'CP Multiplier'!$B$102),1)</f>
        <v>126.2</v>
      </c>
      <c r="E371">
        <f>ROUND(('Base Stats'!E371+15)*MIN(SQRT(10*2500/(('Base Stats'!$D371+15)*SQRT('Base Stats'!$E371+15)*SQRT('Base Stats'!$F371+15))),'CP Multiplier'!$B$102),1)</f>
        <v>239.6</v>
      </c>
      <c r="F371">
        <f>ROUND(('Base Stats'!F371+15)*MIN(SQRT(10*2500/(('Base Stats'!$D371+15)*SQRT('Base Stats'!$E371+15)*SQRT('Base Stats'!$F371+15))),'CP Multiplier'!$B$102),1)</f>
        <v>163.69999999999999</v>
      </c>
      <c r="G371">
        <f>_xlfn.FLOOR.MATH(('Base Stats'!$D371+15)*SQRT('Base Stats'!$E371+15)*SQRT('Base Stats'!$F371+15)*((MIN(SQRT(10*2500/(('Base Stats'!$D371+15)*SQRT('Base Stats'!$E371+15)*SQRT('Base Stats'!$F371+15))),'CP Multiplier'!$B$102))^2)/10)</f>
        <v>2500</v>
      </c>
    </row>
    <row r="372" spans="1:7" x14ac:dyDescent="0.25">
      <c r="A372" t="s">
        <v>368</v>
      </c>
      <c r="B372" t="str">
        <f>IFERROR(INDEX('[1]Pokemon Stats'!$D$2:$D$781,MATCH($A372,'[1]Pokemon Stats'!$B$2:$B$781,0),0),"")</f>
        <v>Dragon</v>
      </c>
      <c r="C372" t="str">
        <f>IFERROR(INDEX('[1]Pokemon Stats'!$E$2:$E$781,MATCH($A372,'[1]Pokemon Stats'!$B$2:$B$781,0),0),"")</f>
        <v>Psychic</v>
      </c>
      <c r="D372">
        <f>ROUND(('Base Stats'!D372+15)*MIN(SQRT(10*2500/(('Base Stats'!$D372+15)*SQRT('Base Stats'!$E372+15)*SQRT('Base Stats'!$F372+15))),'CP Multiplier'!$B$102),1)</f>
        <v>162.1</v>
      </c>
      <c r="E372">
        <f>ROUND(('Base Stats'!E372+15)*MIN(SQRT(10*2500/(('Base Stats'!$D372+15)*SQRT('Base Stats'!$E372+15)*SQRT('Base Stats'!$F372+15))),'CP Multiplier'!$B$102),1)</f>
        <v>174.1</v>
      </c>
      <c r="F372">
        <f>ROUND(('Base Stats'!F372+15)*MIN(SQRT(10*2500/(('Base Stats'!$D372+15)*SQRT('Base Stats'!$E372+15)*SQRT('Base Stats'!$F372+15))),'CP Multiplier'!$B$102),1)</f>
        <v>136.69999999999999</v>
      </c>
      <c r="G372">
        <f>_xlfn.FLOOR.MATH(('Base Stats'!$D372+15)*SQRT('Base Stats'!$E372+15)*SQRT('Base Stats'!$F372+15)*((MIN(SQRT(10*2500/(('Base Stats'!$D372+15)*SQRT('Base Stats'!$E372+15)*SQRT('Base Stats'!$F372+15))),'CP Multiplier'!$B$102))^2)/10)</f>
        <v>2500</v>
      </c>
    </row>
    <row r="373" spans="1:7" x14ac:dyDescent="0.25">
      <c r="A373" t="s">
        <v>369</v>
      </c>
      <c r="B373" t="str">
        <f>IFERROR(INDEX('[1]Pokemon Stats'!$D$2:$D$781,MATCH($A373,'[1]Pokemon Stats'!$B$2:$B$781,0),0),"")</f>
        <v>Dragon</v>
      </c>
      <c r="C373" t="str">
        <f>IFERROR(INDEX('[1]Pokemon Stats'!$E$2:$E$781,MATCH($A373,'[1]Pokemon Stats'!$B$2:$B$781,0),0),"")</f>
        <v>Psychic</v>
      </c>
      <c r="D373">
        <f>ROUND(('Base Stats'!D373+15)*MIN(SQRT(10*2500/(('Base Stats'!$D373+15)*SQRT('Base Stats'!$E373+15)*SQRT('Base Stats'!$F373+15))),'CP Multiplier'!$B$102),1)</f>
        <v>181.1</v>
      </c>
      <c r="E373">
        <f>ROUND(('Base Stats'!E373+15)*MIN(SQRT(10*2500/(('Base Stats'!$D373+15)*SQRT('Base Stats'!$E373+15)*SQRT('Base Stats'!$F373+15))),'CP Multiplier'!$B$102),1)</f>
        <v>145.30000000000001</v>
      </c>
      <c r="F373">
        <f>ROUND(('Base Stats'!F373+15)*MIN(SQRT(10*2500/(('Base Stats'!$D373+15)*SQRT('Base Stats'!$E373+15)*SQRT('Base Stats'!$F373+15))),'CP Multiplier'!$B$102),1)</f>
        <v>131.19999999999999</v>
      </c>
      <c r="G373">
        <f>_xlfn.FLOOR.MATH(('Base Stats'!$D373+15)*SQRT('Base Stats'!$E373+15)*SQRT('Base Stats'!$F373+15)*((MIN(SQRT(10*2500/(('Base Stats'!$D373+15)*SQRT('Base Stats'!$E373+15)*SQRT('Base Stats'!$F373+15))),'CP Multiplier'!$B$102))^2)/10)</f>
        <v>2500</v>
      </c>
    </row>
    <row r="374" spans="1:7" x14ac:dyDescent="0.25">
      <c r="A374" t="s">
        <v>370</v>
      </c>
      <c r="B374" t="str">
        <f>IFERROR(INDEX('[1]Pokemon Stats'!$D$2:$D$781,MATCH($A374,'[1]Pokemon Stats'!$B$2:$B$781,0),0),"")</f>
        <v>Water</v>
      </c>
      <c r="C374" t="str">
        <f>IFERROR(INDEX('[1]Pokemon Stats'!$E$2:$E$781,MATCH($A374,'[1]Pokemon Stats'!$B$2:$B$781,0),0),"")</f>
        <v>Psychic</v>
      </c>
      <c r="D374">
        <f>ROUND(('Base Stats'!D374+15)*MIN(SQRT(10*2500/(('Base Stats'!$D374+15)*SQRT('Base Stats'!$E374+15)*SQRT('Base Stats'!$F374+15))),'CP Multiplier'!$B$102),1)</f>
        <v>175.5</v>
      </c>
      <c r="E374">
        <f>ROUND(('Base Stats'!E374+15)*MIN(SQRT(10*2500/(('Base Stats'!$D374+15)*SQRT('Base Stats'!$E374+15)*SQRT('Base Stats'!$F374+15))),'CP Multiplier'!$B$102),1)</f>
        <v>149.69999999999999</v>
      </c>
      <c r="F374">
        <f>ROUND(('Base Stats'!F374+15)*MIN(SQRT(10*2500/(('Base Stats'!$D374+15)*SQRT('Base Stats'!$E374+15)*SQRT('Base Stats'!$F374+15))),'CP Multiplier'!$B$102),1)</f>
        <v>135.5</v>
      </c>
      <c r="G374">
        <f>_xlfn.FLOOR.MATH(('Base Stats'!$D374+15)*SQRT('Base Stats'!$E374+15)*SQRT('Base Stats'!$F374+15)*((MIN(SQRT(10*2500/(('Base Stats'!$D374+15)*SQRT('Base Stats'!$E374+15)*SQRT('Base Stats'!$F374+15))),'CP Multiplier'!$B$102))^2)/10)</f>
        <v>2500</v>
      </c>
    </row>
    <row r="375" spans="1:7" x14ac:dyDescent="0.25">
      <c r="A375" t="s">
        <v>371</v>
      </c>
      <c r="B375" t="str">
        <f>IFERROR(INDEX('[1]Pokemon Stats'!$D$2:$D$781,MATCH($A375,'[1]Pokemon Stats'!$B$2:$B$781,0),0),"")</f>
        <v>Ground</v>
      </c>
      <c r="C375" t="str">
        <f>IFERROR(INDEX('[1]Pokemon Stats'!$E$2:$E$781,MATCH($A375,'[1]Pokemon Stats'!$B$2:$B$781,0),0),"")</f>
        <v>Psychic</v>
      </c>
      <c r="D375">
        <f>ROUND(('Base Stats'!D375+15)*MIN(SQRT(10*2500/(('Base Stats'!$D375+15)*SQRT('Base Stats'!$E375+15)*SQRT('Base Stats'!$F375+15))),'CP Multiplier'!$B$102),1)</f>
        <v>175.5</v>
      </c>
      <c r="E375">
        <f>ROUND(('Base Stats'!E375+15)*MIN(SQRT(10*2500/(('Base Stats'!$D375+15)*SQRT('Base Stats'!$E375+15)*SQRT('Base Stats'!$F375+15))),'CP Multiplier'!$B$102),1)</f>
        <v>149.69999999999999</v>
      </c>
      <c r="F375">
        <f>ROUND(('Base Stats'!F375+15)*MIN(SQRT(10*2500/(('Base Stats'!$D375+15)*SQRT('Base Stats'!$E375+15)*SQRT('Base Stats'!$F375+15))),'CP Multiplier'!$B$102),1)</f>
        <v>135.5</v>
      </c>
      <c r="G375">
        <f>_xlfn.FLOOR.MATH(('Base Stats'!$D375+15)*SQRT('Base Stats'!$E375+15)*SQRT('Base Stats'!$F375+15)*((MIN(SQRT(10*2500/(('Base Stats'!$D375+15)*SQRT('Base Stats'!$E375+15)*SQRT('Base Stats'!$F375+15))),'CP Multiplier'!$B$102))^2)/10)</f>
        <v>2500</v>
      </c>
    </row>
    <row r="376" spans="1:7" x14ac:dyDescent="0.25">
      <c r="A376" t="s">
        <v>372</v>
      </c>
      <c r="B376" t="str">
        <f>IFERROR(INDEX('[1]Pokemon Stats'!$D$2:$D$781,MATCH($A376,'[1]Pokemon Stats'!$B$2:$B$781,0),0),"")</f>
        <v>Dragon</v>
      </c>
      <c r="C376" t="str">
        <f>IFERROR(INDEX('[1]Pokemon Stats'!$E$2:$E$781,MATCH($A376,'[1]Pokemon Stats'!$B$2:$B$781,0),0),"")</f>
        <v>Flying</v>
      </c>
      <c r="D376">
        <f>ROUND(('Base Stats'!D376+15)*MIN(SQRT(10*2500/(('Base Stats'!$D376+15)*SQRT('Base Stats'!$E376+15)*SQRT('Base Stats'!$F376+15))),'CP Multiplier'!$B$102),1)</f>
        <v>190.8</v>
      </c>
      <c r="E376">
        <f>ROUND(('Base Stats'!E376+15)*MIN(SQRT(10*2500/(('Base Stats'!$D376+15)*SQRT('Base Stats'!$E376+15)*SQRT('Base Stats'!$F376+15))),'CP Multiplier'!$B$102),1)</f>
        <v>118</v>
      </c>
      <c r="F376">
        <f>ROUND(('Base Stats'!F376+15)*MIN(SQRT(10*2500/(('Base Stats'!$D376+15)*SQRT('Base Stats'!$E376+15)*SQRT('Base Stats'!$F376+15))),'CP Multiplier'!$B$102),1)</f>
        <v>145.5</v>
      </c>
      <c r="G376">
        <f>_xlfn.FLOOR.MATH(('Base Stats'!$D376+15)*SQRT('Base Stats'!$E376+15)*SQRT('Base Stats'!$F376+15)*((MIN(SQRT(10*2500/(('Base Stats'!$D376+15)*SQRT('Base Stats'!$E376+15)*SQRT('Base Stats'!$F376+15))),'CP Multiplier'!$B$102))^2)/10)</f>
        <v>2500</v>
      </c>
    </row>
    <row r="377" spans="1:7" x14ac:dyDescent="0.25">
      <c r="A377" t="s">
        <v>373</v>
      </c>
      <c r="B377" t="str">
        <f>IFERROR(INDEX('[1]Pokemon Stats'!$D$2:$D$781,MATCH($A377,'[1]Pokemon Stats'!$B$2:$B$781,0),0),"")</f>
        <v>Psychic</v>
      </c>
      <c r="C377" t="str">
        <f>IFERROR(INDEX('[1]Pokemon Stats'!$E$2:$E$781,MATCH($A377,'[1]Pokemon Stats'!$B$2:$B$781,0),0),"")</f>
        <v>Psychic</v>
      </c>
      <c r="D377">
        <f>ROUND(('Base Stats'!D377+15)*MIN(SQRT(10*2500/(('Base Stats'!$D377+15)*SQRT('Base Stats'!$E377+15)*SQRT('Base Stats'!$F377+15))),'CP Multiplier'!$B$102),1)</f>
        <v>253</v>
      </c>
      <c r="E377">
        <f>ROUND(('Base Stats'!E377+15)*MIN(SQRT(10*2500/(('Base Stats'!$D377+15)*SQRT('Base Stats'!$E377+15)*SQRT('Base Stats'!$F377+15))),'CP Multiplier'!$B$102),1)</f>
        <v>91.4</v>
      </c>
      <c r="F377">
        <f>ROUND(('Base Stats'!F377+15)*MIN(SQRT(10*2500/(('Base Stats'!$D377+15)*SQRT('Base Stats'!$E377+15)*SQRT('Base Stats'!$F377+15))),'CP Multiplier'!$B$102),1)</f>
        <v>106.8</v>
      </c>
      <c r="G377">
        <f>_xlfn.FLOOR.MATH(('Base Stats'!$D377+15)*SQRT('Base Stats'!$E377+15)*SQRT('Base Stats'!$F377+15)*((MIN(SQRT(10*2500/(('Base Stats'!$D377+15)*SQRT('Base Stats'!$E377+15)*SQRT('Base Stats'!$F377+15))),'CP Multiplier'!$B$102))^2)/10)</f>
        <v>2500</v>
      </c>
    </row>
    <row r="378" spans="1:7" x14ac:dyDescent="0.25">
      <c r="A378" t="s">
        <v>374</v>
      </c>
      <c r="B378" t="str">
        <f>IFERROR(INDEX('[1]Pokemon Stats'!$D$2:$D$781,MATCH($A378,'[1]Pokemon Stats'!$B$2:$B$781,0),0),"")</f>
        <v>Grass</v>
      </c>
      <c r="C378" t="str">
        <f>IFERROR(INDEX('[1]Pokemon Stats'!$E$2:$E$781,MATCH($A378,'[1]Pokemon Stats'!$B$2:$B$781,0),0),"")</f>
        <v>Psychic</v>
      </c>
      <c r="D378">
        <f>ROUND(('Base Stats'!D378+15)*MIN(SQRT(10*2500/(('Base Stats'!$D378+15)*SQRT('Base Stats'!$E378+15)*SQRT('Base Stats'!$F378+15))),'CP Multiplier'!$B$102),1)</f>
        <v>113.3</v>
      </c>
      <c r="E378">
        <f>ROUND(('Base Stats'!E378+15)*MIN(SQRT(10*2500/(('Base Stats'!$D378+15)*SQRT('Base Stats'!$E378+15)*SQRT('Base Stats'!$F378+15))),'CP Multiplier'!$B$102),1)</f>
        <v>105.7</v>
      </c>
      <c r="F378">
        <f>ROUND(('Base Stats'!F378+15)*MIN(SQRT(10*2500/(('Base Stats'!$D378+15)*SQRT('Base Stats'!$E378+15)*SQRT('Base Stats'!$F378+15))),'CP Multiplier'!$B$102),1)</f>
        <v>136.1</v>
      </c>
      <c r="G378">
        <f>_xlfn.FLOOR.MATH(('Base Stats'!$D378+15)*SQRT('Base Stats'!$E378+15)*SQRT('Base Stats'!$F378+15)*((MIN(SQRT(10*2500/(('Base Stats'!$D378+15)*SQRT('Base Stats'!$E378+15)*SQRT('Base Stats'!$F378+15))),'CP Multiplier'!$B$102))^2)/10)</f>
        <v>1358</v>
      </c>
    </row>
    <row r="379" spans="1:7" x14ac:dyDescent="0.25">
      <c r="A379" t="s">
        <v>375</v>
      </c>
      <c r="B379" t="str">
        <f>IFERROR(INDEX('[1]Pokemon Stats'!$D$2:$D$781,MATCH($A379,'[1]Pokemon Stats'!$B$2:$B$781,0),0),"")</f>
        <v>Grass</v>
      </c>
      <c r="C379" t="str">
        <f>IFERROR(INDEX('[1]Pokemon Stats'!$E$2:$E$781,MATCH($A379,'[1]Pokemon Stats'!$B$2:$B$781,0),0),"")</f>
        <v>Psychic</v>
      </c>
      <c r="D379">
        <f>ROUND(('Base Stats'!D379+15)*MIN(SQRT(10*2500/(('Base Stats'!$D379+15)*SQRT('Base Stats'!$E379+15)*SQRT('Base Stats'!$F379+15))),'CP Multiplier'!$B$102),1)</f>
        <v>145.4</v>
      </c>
      <c r="E379">
        <f>ROUND(('Base Stats'!E379+15)*MIN(SQRT(10*2500/(('Base Stats'!$D379+15)*SQRT('Base Stats'!$E379+15)*SQRT('Base Stats'!$F379+15))),'CP Multiplier'!$B$102),1)</f>
        <v>133.6</v>
      </c>
      <c r="F379">
        <f>ROUND(('Base Stats'!F379+15)*MIN(SQRT(10*2500/(('Base Stats'!$D379+15)*SQRT('Base Stats'!$E379+15)*SQRT('Base Stats'!$F379+15))),'CP Multiplier'!$B$102),1)</f>
        <v>165.7</v>
      </c>
      <c r="G379">
        <f>_xlfn.FLOOR.MATH(('Base Stats'!$D379+15)*SQRT('Base Stats'!$E379+15)*SQRT('Base Stats'!$F379+15)*((MIN(SQRT(10*2500/(('Base Stats'!$D379+15)*SQRT('Base Stats'!$E379+15)*SQRT('Base Stats'!$F379+15))),'CP Multiplier'!$B$102))^2)/10)</f>
        <v>2162</v>
      </c>
    </row>
    <row r="380" spans="1:7" x14ac:dyDescent="0.25">
      <c r="A380" t="s">
        <v>376</v>
      </c>
      <c r="B380" t="str">
        <f>IFERROR(INDEX('[1]Pokemon Stats'!$D$2:$D$781,MATCH($A380,'[1]Pokemon Stats'!$B$2:$B$781,0),0),"")</f>
        <v>Grass</v>
      </c>
      <c r="C380" t="str">
        <f>IFERROR(INDEX('[1]Pokemon Stats'!$E$2:$E$781,MATCH($A380,'[1]Pokemon Stats'!$B$2:$B$781,0),0),"")</f>
        <v>Ground</v>
      </c>
      <c r="D380">
        <f>ROUND(('Base Stats'!D380+15)*MIN(SQRT(10*2500/(('Base Stats'!$D380+15)*SQRT('Base Stats'!$E380+15)*SQRT('Base Stats'!$F380+15))),'CP Multiplier'!$B$102),1)</f>
        <v>158.30000000000001</v>
      </c>
      <c r="E380">
        <f>ROUND(('Base Stats'!E380+15)*MIN(SQRT(10*2500/(('Base Stats'!$D380+15)*SQRT('Base Stats'!$E380+15)*SQRT('Base Stats'!$F380+15))),'CP Multiplier'!$B$102),1)</f>
        <v>148.1</v>
      </c>
      <c r="F380">
        <f>ROUND(('Base Stats'!F380+15)*MIN(SQRT(10*2500/(('Base Stats'!$D380+15)*SQRT('Base Stats'!$E380+15)*SQRT('Base Stats'!$F380+15))),'CP Multiplier'!$B$102),1)</f>
        <v>168.5</v>
      </c>
      <c r="G380">
        <f>_xlfn.FLOOR.MATH(('Base Stats'!$D380+15)*SQRT('Base Stats'!$E380+15)*SQRT('Base Stats'!$F380+15)*((MIN(SQRT(10*2500/(('Base Stats'!$D380+15)*SQRT('Base Stats'!$E380+15)*SQRT('Base Stats'!$F380+15))),'CP Multiplier'!$B$102))^2)/10)</f>
        <v>2500</v>
      </c>
    </row>
    <row r="381" spans="1:7" x14ac:dyDescent="0.25">
      <c r="A381" t="s">
        <v>377</v>
      </c>
      <c r="B381" t="str">
        <f>IFERROR(INDEX('[1]Pokemon Stats'!$D$2:$D$781,MATCH($A381,'[1]Pokemon Stats'!$B$2:$B$781,0),0),"")</f>
        <v>Fire</v>
      </c>
      <c r="C381" t="str">
        <f>IFERROR(INDEX('[1]Pokemon Stats'!$E$2:$E$781,MATCH($A381,'[1]Pokemon Stats'!$B$2:$B$781,0),0),"")</f>
        <v>Ground</v>
      </c>
      <c r="D381">
        <f>ROUND(('Base Stats'!D381+15)*MIN(SQRT(10*2500/(('Base Stats'!$D381+15)*SQRT('Base Stats'!$E381+15)*SQRT('Base Stats'!$F381+15))),'CP Multiplier'!$B$102),1)</f>
        <v>108.2</v>
      </c>
      <c r="E381">
        <f>ROUND(('Base Stats'!E381+15)*MIN(SQRT(10*2500/(('Base Stats'!$D381+15)*SQRT('Base Stats'!$E381+15)*SQRT('Base Stats'!$F381+15))),'CP Multiplier'!$B$102),1)</f>
        <v>85.4</v>
      </c>
      <c r="F381">
        <f>ROUND(('Base Stats'!F381+15)*MIN(SQRT(10*2500/(('Base Stats'!$D381+15)*SQRT('Base Stats'!$E381+15)*SQRT('Base Stats'!$F381+15))),'CP Multiplier'!$B$102),1)</f>
        <v>120</v>
      </c>
      <c r="G381">
        <f>_xlfn.FLOOR.MATH(('Base Stats'!$D381+15)*SQRT('Base Stats'!$E381+15)*SQRT('Base Stats'!$F381+15)*((MIN(SQRT(10*2500/(('Base Stats'!$D381+15)*SQRT('Base Stats'!$E381+15)*SQRT('Base Stats'!$F381+15))),'CP Multiplier'!$B$102))^2)/10)</f>
        <v>1095</v>
      </c>
    </row>
    <row r="382" spans="1:7" x14ac:dyDescent="0.25">
      <c r="A382" t="s">
        <v>378</v>
      </c>
      <c r="B382" t="str">
        <f>IFERROR(INDEX('[1]Pokemon Stats'!$D$2:$D$781,MATCH($A382,'[1]Pokemon Stats'!$B$2:$B$781,0),0),"")</f>
        <v>Fire</v>
      </c>
      <c r="C382" t="str">
        <f>IFERROR(INDEX('[1]Pokemon Stats'!$E$2:$E$781,MATCH($A382,'[1]Pokemon Stats'!$B$2:$B$781,0),0),"")</f>
        <v>Fighting</v>
      </c>
      <c r="D382">
        <f>ROUND(('Base Stats'!D382+15)*MIN(SQRT(10*2500/(('Base Stats'!$D382+15)*SQRT('Base Stats'!$E382+15)*SQRT('Base Stats'!$F382+15))),'CP Multiplier'!$B$102),1)</f>
        <v>146.19999999999999</v>
      </c>
      <c r="E382">
        <f>ROUND(('Base Stats'!E382+15)*MIN(SQRT(10*2500/(('Base Stats'!$D382+15)*SQRT('Base Stats'!$E382+15)*SQRT('Base Stats'!$F382+15))),'CP Multiplier'!$B$102),1)</f>
        <v>101.4</v>
      </c>
      <c r="F382">
        <f>ROUND(('Base Stats'!F382+15)*MIN(SQRT(10*2500/(('Base Stats'!$D382+15)*SQRT('Base Stats'!$E382+15)*SQRT('Base Stats'!$F382+15))),'CP Multiplier'!$B$102),1)</f>
        <v>149.6</v>
      </c>
      <c r="G382">
        <f>_xlfn.FLOOR.MATH(('Base Stats'!$D382+15)*SQRT('Base Stats'!$E382+15)*SQRT('Base Stats'!$F382+15)*((MIN(SQRT(10*2500/(('Base Stats'!$D382+15)*SQRT('Base Stats'!$E382+15)*SQRT('Base Stats'!$F382+15))),'CP Multiplier'!$B$102))^2)/10)</f>
        <v>1801</v>
      </c>
    </row>
    <row r="383" spans="1:7" x14ac:dyDescent="0.25">
      <c r="A383" t="s">
        <v>379</v>
      </c>
      <c r="B383" t="str">
        <f>IFERROR(INDEX('[1]Pokemon Stats'!$D$2:$D$781,MATCH($A383,'[1]Pokemon Stats'!$B$2:$B$781,0),0),"")</f>
        <v>Fire</v>
      </c>
      <c r="C383" t="str">
        <f>IFERROR(INDEX('[1]Pokemon Stats'!$E$2:$E$781,MATCH($A383,'[1]Pokemon Stats'!$B$2:$B$781,0),0),"")</f>
        <v>Fighting</v>
      </c>
      <c r="D383">
        <f>ROUND(('Base Stats'!D383+15)*MIN(SQRT(10*2500/(('Base Stats'!$D383+15)*SQRT('Base Stats'!$E383+15)*SQRT('Base Stats'!$F383+15))),'CP Multiplier'!$B$102),1)</f>
        <v>180.8</v>
      </c>
      <c r="E383">
        <f>ROUND(('Base Stats'!E383+15)*MIN(SQRT(10*2500/(('Base Stats'!$D383+15)*SQRT('Base Stats'!$E383+15)*SQRT('Base Stats'!$F383+15))),'CP Multiplier'!$B$102),1)</f>
        <v>126.6</v>
      </c>
      <c r="F383">
        <f>ROUND(('Base Stats'!F383+15)*MIN(SQRT(10*2500/(('Base Stats'!$D383+15)*SQRT('Base Stats'!$E383+15)*SQRT('Base Stats'!$F383+15))),'CP Multiplier'!$B$102),1)</f>
        <v>151</v>
      </c>
      <c r="G383">
        <f>_xlfn.FLOOR.MATH(('Base Stats'!$D383+15)*SQRT('Base Stats'!$E383+15)*SQRT('Base Stats'!$F383+15)*((MIN(SQRT(10*2500/(('Base Stats'!$D383+15)*SQRT('Base Stats'!$E383+15)*SQRT('Base Stats'!$F383+15))),'CP Multiplier'!$B$102))^2)/10)</f>
        <v>2500</v>
      </c>
    </row>
    <row r="384" spans="1:7" x14ac:dyDescent="0.25">
      <c r="A384" t="s">
        <v>380</v>
      </c>
      <c r="B384" t="str">
        <f>IFERROR(INDEX('[1]Pokemon Stats'!$D$2:$D$781,MATCH($A384,'[1]Pokemon Stats'!$B$2:$B$781,0),0),"")</f>
        <v>Water</v>
      </c>
      <c r="C384" t="str">
        <f>IFERROR(INDEX('[1]Pokemon Stats'!$E$2:$E$781,MATCH($A384,'[1]Pokemon Stats'!$B$2:$B$781,0),0),"")</f>
        <v>Fighting</v>
      </c>
      <c r="D384">
        <f>ROUND(('Base Stats'!D384+15)*MIN(SQRT(10*2500/(('Base Stats'!$D384+15)*SQRT('Base Stats'!$E384+15)*SQRT('Base Stats'!$F384+15))),'CP Multiplier'!$B$102),1)</f>
        <v>107.4</v>
      </c>
      <c r="E384">
        <f>ROUND(('Base Stats'!E384+15)*MIN(SQRT(10*2500/(('Base Stats'!$D384+15)*SQRT('Base Stats'!$E384+15)*SQRT('Base Stats'!$F384+15))),'CP Multiplier'!$B$102),1)</f>
        <v>98.9</v>
      </c>
      <c r="F384">
        <f>ROUND(('Base Stats'!F384+15)*MIN(SQRT(10*2500/(('Base Stats'!$D384+15)*SQRT('Base Stats'!$E384+15)*SQRT('Base Stats'!$F384+15))),'CP Multiplier'!$B$102),1)</f>
        <v>132.69999999999999</v>
      </c>
      <c r="G384">
        <f>_xlfn.FLOOR.MATH(('Base Stats'!$D384+15)*SQRT('Base Stats'!$E384+15)*SQRT('Base Stats'!$F384+15)*((MIN(SQRT(10*2500/(('Base Stats'!$D384+15)*SQRT('Base Stats'!$E384+15)*SQRT('Base Stats'!$F384+15))),'CP Multiplier'!$B$102))^2)/10)</f>
        <v>1229</v>
      </c>
    </row>
    <row r="385" spans="1:7" x14ac:dyDescent="0.25">
      <c r="A385" t="s">
        <v>381</v>
      </c>
      <c r="B385" t="str">
        <f>IFERROR(INDEX('[1]Pokemon Stats'!$D$2:$D$781,MATCH($A385,'[1]Pokemon Stats'!$B$2:$B$781,0),0),"")</f>
        <v>Water</v>
      </c>
      <c r="C385" t="str">
        <f>IFERROR(INDEX('[1]Pokemon Stats'!$E$2:$E$781,MATCH($A385,'[1]Pokemon Stats'!$B$2:$B$781,0),0),"")</f>
        <v>Fighting</v>
      </c>
      <c r="D385">
        <f>ROUND(('Base Stats'!D385+15)*MIN(SQRT(10*2500/(('Base Stats'!$D385+15)*SQRT('Base Stats'!$E385+15)*SQRT('Base Stats'!$F385+15))),'CP Multiplier'!$B$102),1)</f>
        <v>139.5</v>
      </c>
      <c r="E385">
        <f>ROUND(('Base Stats'!E385+15)*MIN(SQRT(10*2500/(('Base Stats'!$D385+15)*SQRT('Base Stats'!$E385+15)*SQRT('Base Stats'!$F385+15))),'CP Multiplier'!$B$102),1)</f>
        <v>130.19999999999999</v>
      </c>
      <c r="F385">
        <f>ROUND(('Base Stats'!F385+15)*MIN(SQRT(10*2500/(('Base Stats'!$D385+15)*SQRT('Base Stats'!$E385+15)*SQRT('Base Stats'!$F385+15))),'CP Multiplier'!$B$102),1)</f>
        <v>149.6</v>
      </c>
      <c r="G385">
        <f>_xlfn.FLOOR.MATH(('Base Stats'!$D385+15)*SQRT('Base Stats'!$E385+15)*SQRT('Base Stats'!$F385+15)*((MIN(SQRT(10*2500/(('Base Stats'!$D385+15)*SQRT('Base Stats'!$E385+15)*SQRT('Base Stats'!$F385+15))),'CP Multiplier'!$B$102))^2)/10)</f>
        <v>1946</v>
      </c>
    </row>
    <row r="386" spans="1:7" x14ac:dyDescent="0.25">
      <c r="A386" t="s">
        <v>382</v>
      </c>
      <c r="B386" t="str">
        <f>IFERROR(INDEX('[1]Pokemon Stats'!$D$2:$D$781,MATCH($A386,'[1]Pokemon Stats'!$B$2:$B$781,0),0),"")</f>
        <v>Water</v>
      </c>
      <c r="C386" t="str">
        <f>IFERROR(INDEX('[1]Pokemon Stats'!$E$2:$E$781,MATCH($A386,'[1]Pokemon Stats'!$B$2:$B$781,0),0),"")</f>
        <v>Steel</v>
      </c>
      <c r="D386">
        <f>ROUND(('Base Stats'!D386+15)*MIN(SQRT(10*2500/(('Base Stats'!$D386+15)*SQRT('Base Stats'!$E386+15)*SQRT('Base Stats'!$F386+15))),'CP Multiplier'!$B$102),1)</f>
        <v>165.1</v>
      </c>
      <c r="E386">
        <f>ROUND(('Base Stats'!E386+15)*MIN(SQRT(10*2500/(('Base Stats'!$D386+15)*SQRT('Base Stats'!$E386+15)*SQRT('Base Stats'!$F386+15))),'CP Multiplier'!$B$102),1)</f>
        <v>147.5</v>
      </c>
      <c r="F386">
        <f>ROUND(('Base Stats'!F386+15)*MIN(SQRT(10*2500/(('Base Stats'!$D386+15)*SQRT('Base Stats'!$E386+15)*SQRT('Base Stats'!$F386+15))),'CP Multiplier'!$B$102),1)</f>
        <v>155.5</v>
      </c>
      <c r="G386">
        <f>_xlfn.FLOOR.MATH(('Base Stats'!$D386+15)*SQRT('Base Stats'!$E386+15)*SQRT('Base Stats'!$F386+15)*((MIN(SQRT(10*2500/(('Base Stats'!$D386+15)*SQRT('Base Stats'!$E386+15)*SQRT('Base Stats'!$F386+15))),'CP Multiplier'!$B$102))^2)/10)</f>
        <v>2500</v>
      </c>
    </row>
    <row r="387" spans="1:7" x14ac:dyDescent="0.25">
      <c r="A387" t="s">
        <v>383</v>
      </c>
      <c r="B387" t="str">
        <f>IFERROR(INDEX('[1]Pokemon Stats'!$D$2:$D$781,MATCH($A387,'[1]Pokemon Stats'!$B$2:$B$781,0),0),"")</f>
        <v>Normal</v>
      </c>
      <c r="C387" t="str">
        <f>IFERROR(INDEX('[1]Pokemon Stats'!$E$2:$E$781,MATCH($A387,'[1]Pokemon Stats'!$B$2:$B$781,0),0),"")</f>
        <v>Flying</v>
      </c>
      <c r="D387">
        <f>ROUND(('Base Stats'!D387+15)*MIN(SQRT(10*2500/(('Base Stats'!$D387+15)*SQRT('Base Stats'!$E387+15)*SQRT('Base Stats'!$F387+15))),'CP Multiplier'!$B$102),1)</f>
        <v>98.1</v>
      </c>
      <c r="E387">
        <f>ROUND(('Base Stats'!E387+15)*MIN(SQRT(10*2500/(('Base Stats'!$D387+15)*SQRT('Base Stats'!$E387+15)*SQRT('Base Stats'!$F387+15))),'CP Multiplier'!$B$102),1)</f>
        <v>61.7</v>
      </c>
      <c r="F387">
        <f>ROUND(('Base Stats'!F387+15)*MIN(SQRT(10*2500/(('Base Stats'!$D387+15)*SQRT('Base Stats'!$E387+15)*SQRT('Base Stats'!$F387+15))),'CP Multiplier'!$B$102),1)</f>
        <v>114.1</v>
      </c>
      <c r="G387">
        <f>_xlfn.FLOOR.MATH(('Base Stats'!$D387+15)*SQRT('Base Stats'!$E387+15)*SQRT('Base Stats'!$F387+15)*((MIN(SQRT(10*2500/(('Base Stats'!$D387+15)*SQRT('Base Stats'!$E387+15)*SQRT('Base Stats'!$F387+15))),'CP Multiplier'!$B$102))^2)/10)</f>
        <v>822</v>
      </c>
    </row>
    <row r="388" spans="1:7" x14ac:dyDescent="0.25">
      <c r="A388" t="s">
        <v>384</v>
      </c>
      <c r="B388" t="str">
        <f>IFERROR(INDEX('[1]Pokemon Stats'!$D$2:$D$781,MATCH($A388,'[1]Pokemon Stats'!$B$2:$B$781,0),0),"")</f>
        <v>Normal</v>
      </c>
      <c r="C388" t="str">
        <f>IFERROR(INDEX('[1]Pokemon Stats'!$E$2:$E$781,MATCH($A388,'[1]Pokemon Stats'!$B$2:$B$781,0),0),"")</f>
        <v>Flying</v>
      </c>
      <c r="D388">
        <f>ROUND(('Base Stats'!D388+15)*MIN(SQRT(10*2500/(('Base Stats'!$D388+15)*SQRT('Base Stats'!$E388+15)*SQRT('Base Stats'!$F388+15))),'CP Multiplier'!$B$102),1)</f>
        <v>132.69999999999999</v>
      </c>
      <c r="E388">
        <f>ROUND(('Base Stats'!E388+15)*MIN(SQRT(10*2500/(('Base Stats'!$D388+15)*SQRT('Base Stats'!$E388+15)*SQRT('Base Stats'!$F388+15))),'CP Multiplier'!$B$102),1)</f>
        <v>92.1</v>
      </c>
      <c r="F388">
        <f>ROUND(('Base Stats'!F388+15)*MIN(SQRT(10*2500/(('Base Stats'!$D388+15)*SQRT('Base Stats'!$E388+15)*SQRT('Base Stats'!$F388+15))),'CP Multiplier'!$B$102),1)</f>
        <v>136.1</v>
      </c>
      <c r="G388">
        <f>_xlfn.FLOOR.MATH(('Base Stats'!$D388+15)*SQRT('Base Stats'!$E388+15)*SQRT('Base Stats'!$F388+15)*((MIN(SQRT(10*2500/(('Base Stats'!$D388+15)*SQRT('Base Stats'!$E388+15)*SQRT('Base Stats'!$F388+15))),'CP Multiplier'!$B$102))^2)/10)</f>
        <v>1486</v>
      </c>
    </row>
    <row r="389" spans="1:7" x14ac:dyDescent="0.25">
      <c r="A389" t="s">
        <v>385</v>
      </c>
      <c r="B389" t="str">
        <f>IFERROR(INDEX('[1]Pokemon Stats'!$D$2:$D$781,MATCH($A389,'[1]Pokemon Stats'!$B$2:$B$781,0),0),"")</f>
        <v>Normal</v>
      </c>
      <c r="C389" t="str">
        <f>IFERROR(INDEX('[1]Pokemon Stats'!$E$2:$E$781,MATCH($A389,'[1]Pokemon Stats'!$B$2:$B$781,0),0),"")</f>
        <v>Flying</v>
      </c>
      <c r="D389">
        <f>ROUND(('Base Stats'!D389+15)*MIN(SQRT(10*2500/(('Base Stats'!$D389+15)*SQRT('Base Stats'!$E389+15)*SQRT('Base Stats'!$F389+15))),'CP Multiplier'!$B$102),1)</f>
        <v>185.1</v>
      </c>
      <c r="E389">
        <f>ROUND(('Base Stats'!E389+15)*MIN(SQRT(10*2500/(('Base Stats'!$D389+15)*SQRT('Base Stats'!$E389+15)*SQRT('Base Stats'!$F389+15))),'CP Multiplier'!$B$102),1)</f>
        <v>115.2</v>
      </c>
      <c r="F389">
        <f>ROUND(('Base Stats'!F389+15)*MIN(SQRT(10*2500/(('Base Stats'!$D389+15)*SQRT('Base Stats'!$E389+15)*SQRT('Base Stats'!$F389+15))),'CP Multiplier'!$B$102),1)</f>
        <v>158.30000000000001</v>
      </c>
      <c r="G389">
        <f>_xlfn.FLOOR.MATH(('Base Stats'!$D389+15)*SQRT('Base Stats'!$E389+15)*SQRT('Base Stats'!$F389+15)*((MIN(SQRT(10*2500/(('Base Stats'!$D389+15)*SQRT('Base Stats'!$E389+15)*SQRT('Base Stats'!$F389+15))),'CP Multiplier'!$B$102))^2)/10)</f>
        <v>2500</v>
      </c>
    </row>
    <row r="390" spans="1:7" x14ac:dyDescent="0.25">
      <c r="A390" t="s">
        <v>386</v>
      </c>
      <c r="B390" t="str">
        <f>IFERROR(INDEX('[1]Pokemon Stats'!$D$2:$D$781,MATCH($A390,'[1]Pokemon Stats'!$B$2:$B$781,0),0),"")</f>
        <v>Normal</v>
      </c>
      <c r="C390" t="str">
        <f>IFERROR(INDEX('[1]Pokemon Stats'!$E$2:$E$781,MATCH($A390,'[1]Pokemon Stats'!$B$2:$B$781,0),0),"")</f>
        <v>Flying</v>
      </c>
      <c r="D390">
        <f>ROUND(('Base Stats'!D390+15)*MIN(SQRT(10*2500/(('Base Stats'!$D390+15)*SQRT('Base Stats'!$E390+15)*SQRT('Base Stats'!$F390+15))),'CP Multiplier'!$B$102),1)</f>
        <v>80.3</v>
      </c>
      <c r="E390">
        <f>ROUND(('Base Stats'!E390+15)*MIN(SQRT(10*2500/(('Base Stats'!$D390+15)*SQRT('Base Stats'!$E390+15)*SQRT('Base Stats'!$F390+15))),'CP Multiplier'!$B$102),1)</f>
        <v>74.400000000000006</v>
      </c>
      <c r="F390">
        <f>ROUND(('Base Stats'!F390+15)*MIN(SQRT(10*2500/(('Base Stats'!$D390+15)*SQRT('Base Stats'!$E390+15)*SQRT('Base Stats'!$F390+15))),'CP Multiplier'!$B$102),1)</f>
        <v>142</v>
      </c>
      <c r="G390">
        <f>_xlfn.FLOOR.MATH(('Base Stats'!$D390+15)*SQRT('Base Stats'!$E390+15)*SQRT('Base Stats'!$F390+15)*((MIN(SQRT(10*2500/(('Base Stats'!$D390+15)*SQRT('Base Stats'!$E390+15)*SQRT('Base Stats'!$F390+15))),'CP Multiplier'!$B$102))^2)/10)</f>
        <v>825</v>
      </c>
    </row>
    <row r="391" spans="1:7" x14ac:dyDescent="0.25">
      <c r="A391" t="s">
        <v>387</v>
      </c>
      <c r="B391" t="str">
        <f>IFERROR(INDEX('[1]Pokemon Stats'!$D$2:$D$781,MATCH($A391,'[1]Pokemon Stats'!$B$2:$B$781,0),0),"")</f>
        <v>Normal</v>
      </c>
      <c r="C391" t="str">
        <f>IFERROR(INDEX('[1]Pokemon Stats'!$E$2:$E$781,MATCH($A391,'[1]Pokemon Stats'!$B$2:$B$781,0),0),"")</f>
        <v>Water</v>
      </c>
      <c r="D391">
        <f>ROUND(('Base Stats'!D391+15)*MIN(SQRT(10*2500/(('Base Stats'!$D391+15)*SQRT('Base Stats'!$E391+15)*SQRT('Base Stats'!$F391+15))),'CP Multiplier'!$B$102),1)</f>
        <v>149.6</v>
      </c>
      <c r="E391">
        <f>ROUND(('Base Stats'!E391+15)*MIN(SQRT(10*2500/(('Base Stats'!$D391+15)*SQRT('Base Stats'!$E391+15)*SQRT('Base Stats'!$F391+15))),'CP Multiplier'!$B$102),1)</f>
        <v>113.3</v>
      </c>
      <c r="F391">
        <f>ROUND(('Base Stats'!F391+15)*MIN(SQRT(10*2500/(('Base Stats'!$D391+15)*SQRT('Base Stats'!$E391+15)*SQRT('Base Stats'!$F391+15))),'CP Multiplier'!$B$102),1)</f>
        <v>171.6</v>
      </c>
      <c r="G391">
        <f>_xlfn.FLOOR.MATH(('Base Stats'!$D391+15)*SQRT('Base Stats'!$E391+15)*SQRT('Base Stats'!$F391+15)*((MIN(SQRT(10*2500/(('Base Stats'!$D391+15)*SQRT('Base Stats'!$E391+15)*SQRT('Base Stats'!$F391+15))),'CP Multiplier'!$B$102))^2)/10)</f>
        <v>2085</v>
      </c>
    </row>
    <row r="392" spans="1:7" x14ac:dyDescent="0.25">
      <c r="A392" t="s">
        <v>388</v>
      </c>
      <c r="B392" t="str">
        <f>IFERROR(INDEX('[1]Pokemon Stats'!$D$2:$D$781,MATCH($A392,'[1]Pokemon Stats'!$B$2:$B$781,0),0),"")</f>
        <v>Bug</v>
      </c>
      <c r="C392" t="str">
        <f>IFERROR(INDEX('[1]Pokemon Stats'!$E$2:$E$781,MATCH($A392,'[1]Pokemon Stats'!$B$2:$B$781,0),0),"")</f>
        <v>Water</v>
      </c>
      <c r="D392">
        <f>ROUND(('Base Stats'!D392+15)*MIN(SQRT(10*2500/(('Base Stats'!$D392+15)*SQRT('Base Stats'!$E392+15)*SQRT('Base Stats'!$F392+15))),'CP Multiplier'!$B$102),1)</f>
        <v>50.7</v>
      </c>
      <c r="E392">
        <f>ROUND(('Base Stats'!E392+15)*MIN(SQRT(10*2500/(('Base Stats'!$D392+15)*SQRT('Base Stats'!$E392+15)*SQRT('Base Stats'!$F392+15))),'CP Multiplier'!$B$102),1)</f>
        <v>75.2</v>
      </c>
      <c r="F392">
        <f>ROUND(('Base Stats'!F392+15)*MIN(SQRT(10*2500/(('Base Stats'!$D392+15)*SQRT('Base Stats'!$E392+15)*SQRT('Base Stats'!$F392+15))),'CP Multiplier'!$B$102),1)</f>
        <v>109</v>
      </c>
      <c r="G392">
        <f>_xlfn.FLOOR.MATH(('Base Stats'!$D392+15)*SQRT('Base Stats'!$E392+15)*SQRT('Base Stats'!$F392+15)*((MIN(SQRT(10*2500/(('Base Stats'!$D392+15)*SQRT('Base Stats'!$E392+15)*SQRT('Base Stats'!$F392+15))),'CP Multiplier'!$B$102))^2)/10)</f>
        <v>459</v>
      </c>
    </row>
    <row r="393" spans="1:7" x14ac:dyDescent="0.25">
      <c r="A393" t="s">
        <v>389</v>
      </c>
      <c r="B393" t="str">
        <f>IFERROR(INDEX('[1]Pokemon Stats'!$D$2:$D$781,MATCH($A393,'[1]Pokemon Stats'!$B$2:$B$781,0),0),"")</f>
        <v>Bug</v>
      </c>
      <c r="C393" t="str">
        <f>IFERROR(INDEX('[1]Pokemon Stats'!$E$2:$E$781,MATCH($A393,'[1]Pokemon Stats'!$B$2:$B$781,0),0),"")</f>
        <v>Water</v>
      </c>
      <c r="D393">
        <f>ROUND(('Base Stats'!D393+15)*MIN(SQRT(10*2500/(('Base Stats'!$D393+15)*SQRT('Base Stats'!$E393+15)*SQRT('Base Stats'!$F393+15))),'CP Multiplier'!$B$102),1)</f>
        <v>147.9</v>
      </c>
      <c r="E393">
        <f>ROUND(('Base Stats'!E393+15)*MIN(SQRT(10*2500/(('Base Stats'!$D393+15)*SQRT('Base Stats'!$E393+15)*SQRT('Base Stats'!$F393+15))),'CP Multiplier'!$B$102),1)</f>
        <v>97.2</v>
      </c>
      <c r="F393">
        <f>ROUND(('Base Stats'!F393+15)*MIN(SQRT(10*2500/(('Base Stats'!$D393+15)*SQRT('Base Stats'!$E393+15)*SQRT('Base Stats'!$F393+15))),'CP Multiplier'!$B$102),1)</f>
        <v>168.2</v>
      </c>
      <c r="G393">
        <f>_xlfn.FLOOR.MATH(('Base Stats'!$D393+15)*SQRT('Base Stats'!$E393+15)*SQRT('Base Stats'!$F393+15)*((MIN(SQRT(10*2500/(('Base Stats'!$D393+15)*SQRT('Base Stats'!$E393+15)*SQRT('Base Stats'!$F393+15))),'CP Multiplier'!$B$102))^2)/10)</f>
        <v>1891</v>
      </c>
    </row>
    <row r="394" spans="1:7" x14ac:dyDescent="0.25">
      <c r="A394" t="s">
        <v>390</v>
      </c>
      <c r="B394" t="str">
        <f>IFERROR(INDEX('[1]Pokemon Stats'!$D$2:$D$781,MATCH($A394,'[1]Pokemon Stats'!$B$2:$B$781,0),0),"")</f>
        <v>Electric</v>
      </c>
      <c r="C394" t="str">
        <f>IFERROR(INDEX('[1]Pokemon Stats'!$E$2:$E$781,MATCH($A394,'[1]Pokemon Stats'!$B$2:$B$781,0),0),"")</f>
        <v>Water</v>
      </c>
      <c r="D394">
        <f>ROUND(('Base Stats'!D394+15)*MIN(SQRT(10*2500/(('Base Stats'!$D394+15)*SQRT('Base Stats'!$E394+15)*SQRT('Base Stats'!$F394+15))),'CP Multiplier'!$B$102),1)</f>
        <v>111.6</v>
      </c>
      <c r="E394">
        <f>ROUND(('Base Stats'!E394+15)*MIN(SQRT(10*2500/(('Base Stats'!$D394+15)*SQRT('Base Stats'!$E394+15)*SQRT('Base Stats'!$F394+15))),'CP Multiplier'!$B$102),1)</f>
        <v>66.8</v>
      </c>
      <c r="F394">
        <f>ROUND(('Base Stats'!F394+15)*MIN(SQRT(10*2500/(('Base Stats'!$D394+15)*SQRT('Base Stats'!$E394+15)*SQRT('Base Stats'!$F394+15))),'CP Multiplier'!$B$102),1)</f>
        <v>120.9</v>
      </c>
      <c r="G394">
        <f>_xlfn.FLOOR.MATH(('Base Stats'!$D394+15)*SQRT('Base Stats'!$E394+15)*SQRT('Base Stats'!$F394+15)*((MIN(SQRT(10*2500/(('Base Stats'!$D394+15)*SQRT('Base Stats'!$E394+15)*SQRT('Base Stats'!$F394+15))),'CP Multiplier'!$B$102))^2)/10)</f>
        <v>1002</v>
      </c>
    </row>
    <row r="395" spans="1:7" x14ac:dyDescent="0.25">
      <c r="A395" t="s">
        <v>391</v>
      </c>
      <c r="B395" t="str">
        <f>IFERROR(INDEX('[1]Pokemon Stats'!$D$2:$D$781,MATCH($A395,'[1]Pokemon Stats'!$B$2:$B$781,0),0),"")</f>
        <v>Electric</v>
      </c>
      <c r="C395" t="str">
        <f>IFERROR(INDEX('[1]Pokemon Stats'!$E$2:$E$781,MATCH($A395,'[1]Pokemon Stats'!$B$2:$B$781,0),0),"")</f>
        <v>Water</v>
      </c>
      <c r="D395">
        <f>ROUND(('Base Stats'!D395+15)*MIN(SQRT(10*2500/(('Base Stats'!$D395+15)*SQRT('Base Stats'!$E395+15)*SQRT('Base Stats'!$F395+15))),'CP Multiplier'!$B$102),1)</f>
        <v>147.1</v>
      </c>
      <c r="E395">
        <f>ROUND(('Base Stats'!E395+15)*MIN(SQRT(10*2500/(('Base Stats'!$D395+15)*SQRT('Base Stats'!$E395+15)*SQRT('Base Stats'!$F395+15))),'CP Multiplier'!$B$102),1)</f>
        <v>93</v>
      </c>
      <c r="F395">
        <f>ROUND(('Base Stats'!F395+15)*MIN(SQRT(10*2500/(('Base Stats'!$D395+15)*SQRT('Base Stats'!$E395+15)*SQRT('Base Stats'!$F395+15))),'CP Multiplier'!$B$102),1)</f>
        <v>143.69999999999999</v>
      </c>
      <c r="G395">
        <f>_xlfn.FLOOR.MATH(('Base Stats'!$D395+15)*SQRT('Base Stats'!$E395+15)*SQRT('Base Stats'!$F395+15)*((MIN(SQRT(10*2500/(('Base Stats'!$D395+15)*SQRT('Base Stats'!$E395+15)*SQRT('Base Stats'!$F395+15))),'CP Multiplier'!$B$102))^2)/10)</f>
        <v>1700</v>
      </c>
    </row>
    <row r="396" spans="1:7" x14ac:dyDescent="0.25">
      <c r="A396" t="s">
        <v>392</v>
      </c>
      <c r="B396" t="str">
        <f>IFERROR(INDEX('[1]Pokemon Stats'!$D$2:$D$781,MATCH($A396,'[1]Pokemon Stats'!$B$2:$B$781,0),0),"")</f>
        <v>Electric</v>
      </c>
      <c r="C396" t="str">
        <f>IFERROR(INDEX('[1]Pokemon Stats'!$E$2:$E$781,MATCH($A396,'[1]Pokemon Stats'!$B$2:$B$781,0),0),"")</f>
        <v>Water</v>
      </c>
      <c r="D396">
        <f>ROUND(('Base Stats'!D396+15)*MIN(SQRT(10*2500/(('Base Stats'!$D396+15)*SQRT('Base Stats'!$E396+15)*SQRT('Base Stats'!$F396+15))),'CP Multiplier'!$B$102),1)</f>
        <v>181.6</v>
      </c>
      <c r="E396">
        <f>ROUND(('Base Stats'!E396+15)*MIN(SQRT(10*2500/(('Base Stats'!$D396+15)*SQRT('Base Stats'!$E396+15)*SQRT('Base Stats'!$F396+15))),'CP Multiplier'!$B$102),1)</f>
        <v>125.7</v>
      </c>
      <c r="F396">
        <f>ROUND(('Base Stats'!F396+15)*MIN(SQRT(10*2500/(('Base Stats'!$D396+15)*SQRT('Base Stats'!$E396+15)*SQRT('Base Stats'!$F396+15))),'CP Multiplier'!$B$102),1)</f>
        <v>150.69999999999999</v>
      </c>
      <c r="G396">
        <f>_xlfn.FLOOR.MATH(('Base Stats'!$D396+15)*SQRT('Base Stats'!$E396+15)*SQRT('Base Stats'!$F396+15)*((MIN(SQRT(10*2500/(('Base Stats'!$D396+15)*SQRT('Base Stats'!$E396+15)*SQRT('Base Stats'!$F396+15))),'CP Multiplier'!$B$102))^2)/10)</f>
        <v>2500</v>
      </c>
    </row>
    <row r="397" spans="1:7" x14ac:dyDescent="0.25">
      <c r="A397" t="s">
        <v>393</v>
      </c>
      <c r="B397" t="str">
        <f>IFERROR(INDEX('[1]Pokemon Stats'!$D$2:$D$781,MATCH($A397,'[1]Pokemon Stats'!$B$2:$B$781,0),0),"")</f>
        <v>Grass</v>
      </c>
      <c r="C397" t="str">
        <f>IFERROR(INDEX('[1]Pokemon Stats'!$E$2:$E$781,MATCH($A397,'[1]Pokemon Stats'!$B$2:$B$781,0),0),"")</f>
        <v>Poison</v>
      </c>
      <c r="D397">
        <f>ROUND(('Base Stats'!D397+15)*MIN(SQRT(10*2500/(('Base Stats'!$D397+15)*SQRT('Base Stats'!$E397+15)*SQRT('Base Stats'!$F397+15))),'CP Multiplier'!$B$102),1)</f>
        <v>89.6</v>
      </c>
      <c r="E397">
        <f>ROUND(('Base Stats'!E397+15)*MIN(SQRT(10*2500/(('Base Stats'!$D397+15)*SQRT('Base Stats'!$E397+15)*SQRT('Base Stats'!$F397+15))),'CP Multiplier'!$B$102),1)</f>
        <v>104.8</v>
      </c>
      <c r="F397">
        <f>ROUND(('Base Stats'!F397+15)*MIN(SQRT(10*2500/(('Base Stats'!$D397+15)*SQRT('Base Stats'!$E397+15)*SQRT('Base Stats'!$F397+15))),'CP Multiplier'!$B$102),1)</f>
        <v>114.1</v>
      </c>
      <c r="G397">
        <f>_xlfn.FLOOR.MATH(('Base Stats'!$D397+15)*SQRT('Base Stats'!$E397+15)*SQRT('Base Stats'!$F397+15)*((MIN(SQRT(10*2500/(('Base Stats'!$D397+15)*SQRT('Base Stats'!$E397+15)*SQRT('Base Stats'!$F397+15))),'CP Multiplier'!$B$102))^2)/10)</f>
        <v>979</v>
      </c>
    </row>
    <row r="398" spans="1:7" x14ac:dyDescent="0.25">
      <c r="A398" t="s">
        <v>394</v>
      </c>
      <c r="B398" t="str">
        <f>IFERROR(INDEX('[1]Pokemon Stats'!$D$2:$D$781,MATCH($A398,'[1]Pokemon Stats'!$B$2:$B$781,0),0),"")</f>
        <v>Grass</v>
      </c>
      <c r="C398" t="str">
        <f>IFERROR(INDEX('[1]Pokemon Stats'!$E$2:$E$781,MATCH($A398,'[1]Pokemon Stats'!$B$2:$B$781,0),0),"")</f>
        <v>Poison</v>
      </c>
      <c r="D398">
        <f>ROUND(('Base Stats'!D398+15)*MIN(SQRT(10*2500/(('Base Stats'!$D398+15)*SQRT('Base Stats'!$E398+15)*SQRT('Base Stats'!$F398+15))),'CP Multiplier'!$B$102),1)</f>
        <v>187</v>
      </c>
      <c r="E398">
        <f>ROUND(('Base Stats'!E398+15)*MIN(SQRT(10*2500/(('Base Stats'!$D398+15)*SQRT('Base Stats'!$E398+15)*SQRT('Base Stats'!$F398+15))),'CP Multiplier'!$B$102),1)</f>
        <v>145</v>
      </c>
      <c r="F398">
        <f>ROUND(('Base Stats'!F398+15)*MIN(SQRT(10*2500/(('Base Stats'!$D398+15)*SQRT('Base Stats'!$E398+15)*SQRT('Base Stats'!$F398+15))),'CP Multiplier'!$B$102),1)</f>
        <v>123.2</v>
      </c>
      <c r="G398">
        <f>_xlfn.FLOOR.MATH(('Base Stats'!$D398+15)*SQRT('Base Stats'!$E398+15)*SQRT('Base Stats'!$F398+15)*((MIN(SQRT(10*2500/(('Base Stats'!$D398+15)*SQRT('Base Stats'!$E398+15)*SQRT('Base Stats'!$F398+15))),'CP Multiplier'!$B$102))^2)/10)</f>
        <v>2500</v>
      </c>
    </row>
    <row r="399" spans="1:7" x14ac:dyDescent="0.25">
      <c r="A399" t="s">
        <v>395</v>
      </c>
      <c r="B399" t="str">
        <f>IFERROR(INDEX('[1]Pokemon Stats'!$D$2:$D$781,MATCH($A399,'[1]Pokemon Stats'!$B$2:$B$781,0),0),"")</f>
        <v>Rock</v>
      </c>
      <c r="C399" t="str">
        <f>IFERROR(INDEX('[1]Pokemon Stats'!$E$2:$E$781,MATCH($A399,'[1]Pokemon Stats'!$B$2:$B$781,0),0),"")</f>
        <v>Poison</v>
      </c>
      <c r="D399">
        <f>ROUND(('Base Stats'!D399+15)*MIN(SQRT(10*2500/(('Base Stats'!$D399+15)*SQRT('Base Stats'!$E399+15)*SQRT('Base Stats'!$F399+15))),'CP Multiplier'!$B$102),1)</f>
        <v>197</v>
      </c>
      <c r="E399">
        <f>ROUND(('Base Stats'!E399+15)*MIN(SQRT(10*2500/(('Base Stats'!$D399+15)*SQRT('Base Stats'!$E399+15)*SQRT('Base Stats'!$F399+15))),'CP Multiplier'!$B$102),1)</f>
        <v>72.7</v>
      </c>
      <c r="F399">
        <f>ROUND(('Base Stats'!F399+15)*MIN(SQRT(10*2500/(('Base Stats'!$D399+15)*SQRT('Base Stats'!$E399+15)*SQRT('Base Stats'!$F399+15))),'CP Multiplier'!$B$102),1)</f>
        <v>153.80000000000001</v>
      </c>
      <c r="G399">
        <f>_xlfn.FLOOR.MATH(('Base Stats'!$D399+15)*SQRT('Base Stats'!$E399+15)*SQRT('Base Stats'!$F399+15)*((MIN(SQRT(10*2500/(('Base Stats'!$D399+15)*SQRT('Base Stats'!$E399+15)*SQRT('Base Stats'!$F399+15))),'CP Multiplier'!$B$102))^2)/10)</f>
        <v>2082</v>
      </c>
    </row>
    <row r="400" spans="1:7" x14ac:dyDescent="0.25">
      <c r="A400" t="s">
        <v>396</v>
      </c>
      <c r="B400" t="str">
        <f>IFERROR(INDEX('[1]Pokemon Stats'!$D$2:$D$781,MATCH($A400,'[1]Pokemon Stats'!$B$2:$B$781,0),0),"")</f>
        <v>Rock</v>
      </c>
      <c r="C400" t="str">
        <f>IFERROR(INDEX('[1]Pokemon Stats'!$E$2:$E$781,MATCH($A400,'[1]Pokemon Stats'!$B$2:$B$781,0),0),"")</f>
        <v>Poison</v>
      </c>
      <c r="D400">
        <f>ROUND(('Base Stats'!D400+15)*MIN(SQRT(10*2500/(('Base Stats'!$D400+15)*SQRT('Base Stats'!$E400+15)*SQRT('Base Stats'!$F400+15))),'CP Multiplier'!$B$102),1)</f>
        <v>213.3</v>
      </c>
      <c r="E400">
        <f>ROUND(('Base Stats'!E400+15)*MIN(SQRT(10*2500/(('Base Stats'!$D400+15)*SQRT('Base Stats'!$E400+15)*SQRT('Base Stats'!$F400+15))),'CP Multiplier'!$B$102),1)</f>
        <v>85.3</v>
      </c>
      <c r="F400">
        <f>ROUND(('Base Stats'!F400+15)*MIN(SQRT(10*2500/(('Base Stats'!$D400+15)*SQRT('Base Stats'!$E400+15)*SQRT('Base Stats'!$F400+15))),'CP Multiplier'!$B$102),1)</f>
        <v>161</v>
      </c>
      <c r="G400">
        <f>_xlfn.FLOOR.MATH(('Base Stats'!$D400+15)*SQRT('Base Stats'!$E400+15)*SQRT('Base Stats'!$F400+15)*((MIN(SQRT(10*2500/(('Base Stats'!$D400+15)*SQRT('Base Stats'!$E400+15)*SQRT('Base Stats'!$F400+15))),'CP Multiplier'!$B$102))^2)/10)</f>
        <v>2500</v>
      </c>
    </row>
    <row r="401" spans="1:7" x14ac:dyDescent="0.25">
      <c r="A401" t="s">
        <v>397</v>
      </c>
      <c r="B401" t="str">
        <f>IFERROR(INDEX('[1]Pokemon Stats'!$D$2:$D$781,MATCH($A401,'[1]Pokemon Stats'!$B$2:$B$781,0),0),"")</f>
        <v>Rock</v>
      </c>
      <c r="C401" t="str">
        <f>IFERROR(INDEX('[1]Pokemon Stats'!$E$2:$E$781,MATCH($A401,'[1]Pokemon Stats'!$B$2:$B$781,0),0),"")</f>
        <v>Steel</v>
      </c>
      <c r="D401">
        <f>ROUND(('Base Stats'!D401+15)*MIN(SQRT(10*2500/(('Base Stats'!$D401+15)*SQRT('Base Stats'!$E401+15)*SQRT('Base Stats'!$F401+15))),'CP Multiplier'!$B$102),1)</f>
        <v>76.900000000000006</v>
      </c>
      <c r="E401">
        <f>ROUND(('Base Stats'!E401+15)*MIN(SQRT(10*2500/(('Base Stats'!$D401+15)*SQRT('Base Stats'!$E401+15)*SQRT('Base Stats'!$F401+15))),'CP Multiplier'!$B$102),1)</f>
        <v>177.5</v>
      </c>
      <c r="F401">
        <f>ROUND(('Base Stats'!F401+15)*MIN(SQRT(10*2500/(('Base Stats'!$D401+15)*SQRT('Base Stats'!$E401+15)*SQRT('Base Stats'!$F401+15))),'CP Multiplier'!$B$102),1)</f>
        <v>98.9</v>
      </c>
      <c r="G401">
        <f>_xlfn.FLOOR.MATH(('Base Stats'!$D401+15)*SQRT('Base Stats'!$E401+15)*SQRT('Base Stats'!$F401+15)*((MIN(SQRT(10*2500/(('Base Stats'!$D401+15)*SQRT('Base Stats'!$E401+15)*SQRT('Base Stats'!$F401+15))),'CP Multiplier'!$B$102))^2)/10)</f>
        <v>1019</v>
      </c>
    </row>
    <row r="402" spans="1:7" x14ac:dyDescent="0.25">
      <c r="A402" t="s">
        <v>398</v>
      </c>
      <c r="B402" t="str">
        <f>IFERROR(INDEX('[1]Pokemon Stats'!$D$2:$D$781,MATCH($A402,'[1]Pokemon Stats'!$B$2:$B$781,0),0),"")</f>
        <v>Rock</v>
      </c>
      <c r="C402" t="str">
        <f>IFERROR(INDEX('[1]Pokemon Stats'!$E$2:$E$781,MATCH($A402,'[1]Pokemon Stats'!$B$2:$B$781,0),0),"")</f>
        <v>Steel</v>
      </c>
      <c r="D402">
        <f>ROUND(('Base Stats'!D402+15)*MIN(SQRT(10*2500/(('Base Stats'!$D402+15)*SQRT('Base Stats'!$E402+15)*SQRT('Base Stats'!$F402+15))),'CP Multiplier'!$B$102),1)</f>
        <v>92.1</v>
      </c>
      <c r="E402">
        <f>ROUND(('Base Stats'!E402+15)*MIN(SQRT(10*2500/(('Base Stats'!$D402+15)*SQRT('Base Stats'!$E402+15)*SQRT('Base Stats'!$F402+15))),'CP Multiplier'!$B$102),1)</f>
        <v>254.4</v>
      </c>
      <c r="F402">
        <f>ROUND(('Base Stats'!F402+15)*MIN(SQRT(10*2500/(('Base Stats'!$D402+15)*SQRT('Base Stats'!$E402+15)*SQRT('Base Stats'!$F402+15))),'CP Multiplier'!$B$102),1)</f>
        <v>143.69999999999999</v>
      </c>
      <c r="G402">
        <f>_xlfn.FLOOR.MATH(('Base Stats'!$D402+15)*SQRT('Base Stats'!$E402+15)*SQRT('Base Stats'!$F402+15)*((MIN(SQRT(10*2500/(('Base Stats'!$D402+15)*SQRT('Base Stats'!$E402+15)*SQRT('Base Stats'!$F402+15))),'CP Multiplier'!$B$102))^2)/10)</f>
        <v>1761</v>
      </c>
    </row>
    <row r="403" spans="1:7" x14ac:dyDescent="0.25">
      <c r="A403" t="s">
        <v>399</v>
      </c>
      <c r="B403" t="str">
        <f>IFERROR(INDEX('[1]Pokemon Stats'!$D$2:$D$781,MATCH($A403,'[1]Pokemon Stats'!$B$2:$B$781,0),0),"")</f>
        <v>Bug</v>
      </c>
      <c r="C403" t="str">
        <f>IFERROR(INDEX('[1]Pokemon Stats'!$E$2:$E$781,MATCH($A403,'[1]Pokemon Stats'!$B$2:$B$781,0),0),"")</f>
        <v>Steel</v>
      </c>
      <c r="D403">
        <f>ROUND(('Base Stats'!D403+15)*MIN(SQRT(10*2500/(('Base Stats'!$D403+15)*SQRT('Base Stats'!$E403+15)*SQRT('Base Stats'!$F403+15))),'CP Multiplier'!$B$102),1)</f>
        <v>57.5</v>
      </c>
      <c r="E403">
        <f>ROUND(('Base Stats'!E403+15)*MIN(SQRT(10*2500/(('Base Stats'!$D403+15)*SQRT('Base Stats'!$E403+15)*SQRT('Base Stats'!$F403+15))),'CP Multiplier'!$B$102),1)</f>
        <v>82.8</v>
      </c>
      <c r="F403">
        <f>ROUND(('Base Stats'!F403+15)*MIN(SQRT(10*2500/(('Base Stats'!$D403+15)*SQRT('Base Stats'!$E403+15)*SQRT('Base Stats'!$F403+15))),'CP Multiplier'!$B$102),1)</f>
        <v>114.1</v>
      </c>
      <c r="G403">
        <f>_xlfn.FLOOR.MATH(('Base Stats'!$D403+15)*SQRT('Base Stats'!$E403+15)*SQRT('Base Stats'!$F403+15)*((MIN(SQRT(10*2500/(('Base Stats'!$D403+15)*SQRT('Base Stats'!$E403+15)*SQRT('Base Stats'!$F403+15))),'CP Multiplier'!$B$102))^2)/10)</f>
        <v>558</v>
      </c>
    </row>
    <row r="404" spans="1:7" x14ac:dyDescent="0.25">
      <c r="A404" t="s">
        <v>400</v>
      </c>
      <c r="B404" t="str">
        <f>IFERROR(INDEX('[1]Pokemon Stats'!$D$2:$D$781,MATCH($A404,'[1]Pokemon Stats'!$B$2:$B$781,0),0),"")</f>
        <v>Bug</v>
      </c>
      <c r="C404" t="str">
        <f>IFERROR(INDEX('[1]Pokemon Stats'!$E$2:$E$781,MATCH($A404,'[1]Pokemon Stats'!$B$2:$B$781,0),0),"")</f>
        <v>Grass</v>
      </c>
      <c r="D404">
        <f>ROUND(('Base Stats'!D404+15)*MIN(SQRT(10*2500/(('Base Stats'!$D404+15)*SQRT('Base Stats'!$E404+15)*SQRT('Base Stats'!$F404+15))),'CP Multiplier'!$B$102),1)</f>
        <v>131.9</v>
      </c>
      <c r="E404">
        <f>ROUND(('Base Stats'!E404+15)*MIN(SQRT(10*2500/(('Base Stats'!$D404+15)*SQRT('Base Stats'!$E404+15)*SQRT('Base Stats'!$F404+15))),'CP Multiplier'!$B$102),1)</f>
        <v>164.8</v>
      </c>
      <c r="F404">
        <f>ROUND(('Base Stats'!F404+15)*MIN(SQRT(10*2500/(('Base Stats'!$D404+15)*SQRT('Base Stats'!$E404+15)*SQRT('Base Stats'!$F404+15))),'CP Multiplier'!$B$102),1)</f>
        <v>143.69999999999999</v>
      </c>
      <c r="G404">
        <f>_xlfn.FLOOR.MATH(('Base Stats'!$D404+15)*SQRT('Base Stats'!$E404+15)*SQRT('Base Stats'!$F404+15)*((MIN(SQRT(10*2500/(('Base Stats'!$D404+15)*SQRT('Base Stats'!$E404+15)*SQRT('Base Stats'!$F404+15))),'CP Multiplier'!$B$102))^2)/10)</f>
        <v>2029</v>
      </c>
    </row>
    <row r="405" spans="1:7" x14ac:dyDescent="0.25">
      <c r="A405" t="s">
        <v>401</v>
      </c>
      <c r="B405" t="str">
        <f>IFERROR(INDEX('[1]Pokemon Stats'!$D$2:$D$781,MATCH($A405,'[1]Pokemon Stats'!$B$2:$B$781,0),0),"")</f>
        <v>Bug</v>
      </c>
      <c r="C405" t="str">
        <f>IFERROR(INDEX('[1]Pokemon Stats'!$E$2:$E$781,MATCH($A405,'[1]Pokemon Stats'!$B$2:$B$781,0),0),"")</f>
        <v>Flying</v>
      </c>
      <c r="D405">
        <f>ROUND(('Base Stats'!D405+15)*MIN(SQRT(10*2500/(('Base Stats'!$D405+15)*SQRT('Base Stats'!$E405+15)*SQRT('Base Stats'!$F405+15))),'CP Multiplier'!$B$102),1)</f>
        <v>169.1</v>
      </c>
      <c r="E405">
        <f>ROUND(('Base Stats'!E405+15)*MIN(SQRT(10*2500/(('Base Stats'!$D405+15)*SQRT('Base Stats'!$E405+15)*SQRT('Base Stats'!$F405+15))),'CP Multiplier'!$B$102),1)</f>
        <v>95.5</v>
      </c>
      <c r="F405">
        <f>ROUND(('Base Stats'!F405+15)*MIN(SQRT(10*2500/(('Base Stats'!$D405+15)*SQRT('Base Stats'!$E405+15)*SQRT('Base Stats'!$F405+15))),'CP Multiplier'!$B$102),1)</f>
        <v>158.1</v>
      </c>
      <c r="G405">
        <f>_xlfn.FLOOR.MATH(('Base Stats'!$D405+15)*SQRT('Base Stats'!$E405+15)*SQRT('Base Stats'!$F405+15)*((MIN(SQRT(10*2500/(('Base Stats'!$D405+15)*SQRT('Base Stats'!$E405+15)*SQRT('Base Stats'!$F405+15))),'CP Multiplier'!$B$102))^2)/10)</f>
        <v>2077</v>
      </c>
    </row>
    <row r="406" spans="1:7" x14ac:dyDescent="0.25">
      <c r="A406" t="s">
        <v>402</v>
      </c>
      <c r="B406" t="str">
        <f>IFERROR(INDEX('[1]Pokemon Stats'!$D$2:$D$781,MATCH($A406,'[1]Pokemon Stats'!$B$2:$B$781,0),0),"")</f>
        <v>Bug</v>
      </c>
      <c r="C406" t="str">
        <f>IFERROR(INDEX('[1]Pokemon Stats'!$E$2:$E$781,MATCH($A406,'[1]Pokemon Stats'!$B$2:$B$781,0),0),"")</f>
        <v>Flying</v>
      </c>
      <c r="D406">
        <f>ROUND(('Base Stats'!D406+15)*MIN(SQRT(10*2500/(('Base Stats'!$D406+15)*SQRT('Base Stats'!$E406+15)*SQRT('Base Stats'!$F406+15))),'CP Multiplier'!$B$102),1)</f>
        <v>62.6</v>
      </c>
      <c r="E406">
        <f>ROUND(('Base Stats'!E406+15)*MIN(SQRT(10*2500/(('Base Stats'!$D406+15)*SQRT('Base Stats'!$E406+15)*SQRT('Base Stats'!$F406+15))),'CP Multiplier'!$B$102),1)</f>
        <v>82.8</v>
      </c>
      <c r="F406">
        <f>ROUND(('Base Stats'!F406+15)*MIN(SQRT(10*2500/(('Base Stats'!$D406+15)*SQRT('Base Stats'!$E406+15)*SQRT('Base Stats'!$F406+15))),'CP Multiplier'!$B$102),1)</f>
        <v>98.9</v>
      </c>
      <c r="G406">
        <f>_xlfn.FLOOR.MATH(('Base Stats'!$D406+15)*SQRT('Base Stats'!$E406+15)*SQRT('Base Stats'!$F406+15)*((MIN(SQRT(10*2500/(('Base Stats'!$D406+15)*SQRT('Base Stats'!$E406+15)*SQRT('Base Stats'!$F406+15))),'CP Multiplier'!$B$102))^2)/10)</f>
        <v>566</v>
      </c>
    </row>
    <row r="407" spans="1:7" x14ac:dyDescent="0.25">
      <c r="A407" t="s">
        <v>403</v>
      </c>
      <c r="B407" t="str">
        <f>IFERROR(INDEX('[1]Pokemon Stats'!$D$2:$D$781,MATCH($A407,'[1]Pokemon Stats'!$B$2:$B$781,0),0),"")</f>
        <v>Bug</v>
      </c>
      <c r="C407" t="str">
        <f>IFERROR(INDEX('[1]Pokemon Stats'!$E$2:$E$781,MATCH($A407,'[1]Pokemon Stats'!$B$2:$B$781,0),0),"")</f>
        <v>Flying</v>
      </c>
      <c r="D407">
        <f>ROUND(('Base Stats'!D407+15)*MIN(SQRT(10*2500/(('Base Stats'!$D407+15)*SQRT('Base Stats'!$E407+15)*SQRT('Base Stats'!$F407+15))),'CP Multiplier'!$B$102),1)</f>
        <v>138.6</v>
      </c>
      <c r="E407">
        <f>ROUND(('Base Stats'!E407+15)*MIN(SQRT(10*2500/(('Base Stats'!$D407+15)*SQRT('Base Stats'!$E407+15)*SQRT('Base Stats'!$F407+15))),'CP Multiplier'!$B$102),1)</f>
        <v>173.3</v>
      </c>
      <c r="F407">
        <f>ROUND(('Base Stats'!F407+15)*MIN(SQRT(10*2500/(('Base Stats'!$D407+15)*SQRT('Base Stats'!$E407+15)*SQRT('Base Stats'!$F407+15))),'CP Multiplier'!$B$102),1)</f>
        <v>158.1</v>
      </c>
      <c r="G407">
        <f>_xlfn.FLOOR.MATH(('Base Stats'!$D407+15)*SQRT('Base Stats'!$E407+15)*SQRT('Base Stats'!$F407+15)*((MIN(SQRT(10*2500/(('Base Stats'!$D407+15)*SQRT('Base Stats'!$E407+15)*SQRT('Base Stats'!$F407+15))),'CP Multiplier'!$B$102))^2)/10)</f>
        <v>2294</v>
      </c>
    </row>
    <row r="408" spans="1:7" x14ac:dyDescent="0.25">
      <c r="A408" t="s">
        <v>404</v>
      </c>
      <c r="B408" t="str">
        <f>IFERROR(INDEX('[1]Pokemon Stats'!$D$2:$D$781,MATCH($A408,'[1]Pokemon Stats'!$B$2:$B$781,0),0),"")</f>
        <v>Electric</v>
      </c>
      <c r="C408" t="str">
        <f>IFERROR(INDEX('[1]Pokemon Stats'!$E$2:$E$781,MATCH($A408,'[1]Pokemon Stats'!$B$2:$B$781,0),0),"")</f>
        <v>Flying</v>
      </c>
      <c r="D408">
        <f>ROUND(('Base Stats'!D408+15)*MIN(SQRT(10*2500/(('Base Stats'!$D408+15)*SQRT('Base Stats'!$E408+15)*SQRT('Base Stats'!$F408+15))),'CP Multiplier'!$B$102),1)</f>
        <v>92.1</v>
      </c>
      <c r="E408">
        <f>ROUND(('Base Stats'!E408+15)*MIN(SQRT(10*2500/(('Base Stats'!$D408+15)*SQRT('Base Stats'!$E408+15)*SQRT('Base Stats'!$F408+15))),'CP Multiplier'!$B$102),1)</f>
        <v>158.1</v>
      </c>
      <c r="F408">
        <f>ROUND(('Base Stats'!F408+15)*MIN(SQRT(10*2500/(('Base Stats'!$D408+15)*SQRT('Base Stats'!$E408+15)*SQRT('Base Stats'!$F408+15))),'CP Multiplier'!$B$102),1)</f>
        <v>143.69999999999999</v>
      </c>
      <c r="G408">
        <f>_xlfn.FLOOR.MATH(('Base Stats'!$D408+15)*SQRT('Base Stats'!$E408+15)*SQRT('Base Stats'!$F408+15)*((MIN(SQRT(10*2500/(('Base Stats'!$D408+15)*SQRT('Base Stats'!$E408+15)*SQRT('Base Stats'!$F408+15))),'CP Multiplier'!$B$102))^2)/10)</f>
        <v>1388</v>
      </c>
    </row>
    <row r="409" spans="1:7" x14ac:dyDescent="0.25">
      <c r="A409" t="s">
        <v>405</v>
      </c>
      <c r="B409" t="str">
        <f>IFERROR(INDEX('[1]Pokemon Stats'!$D$2:$D$781,MATCH($A409,'[1]Pokemon Stats'!$B$2:$B$781,0),0),"")</f>
        <v>Water</v>
      </c>
      <c r="C409" t="str">
        <f>IFERROR(INDEX('[1]Pokemon Stats'!$E$2:$E$781,MATCH($A409,'[1]Pokemon Stats'!$B$2:$B$781,0),0),"")</f>
        <v>Flying</v>
      </c>
      <c r="D409">
        <f>ROUND(('Base Stats'!D409+15)*MIN(SQRT(10*2500/(('Base Stats'!$D409+15)*SQRT('Base Stats'!$E409+15)*SQRT('Base Stats'!$F409+15))),'CP Multiplier'!$B$102),1)</f>
        <v>124.3</v>
      </c>
      <c r="E409">
        <f>ROUND(('Base Stats'!E409+15)*MIN(SQRT(10*2500/(('Base Stats'!$D409+15)*SQRT('Base Stats'!$E409+15)*SQRT('Base Stats'!$F409+15))),'CP Multiplier'!$B$102),1)</f>
        <v>69.3</v>
      </c>
      <c r="F409">
        <f>ROUND(('Base Stats'!F409+15)*MIN(SQRT(10*2500/(('Base Stats'!$D409+15)*SQRT('Base Stats'!$E409+15)*SQRT('Base Stats'!$F409+15))),'CP Multiplier'!$B$102),1)</f>
        <v>136.1</v>
      </c>
      <c r="G409">
        <f>_xlfn.FLOOR.MATH(('Base Stats'!$D409+15)*SQRT('Base Stats'!$E409+15)*SQRT('Base Stats'!$F409+15)*((MIN(SQRT(10*2500/(('Base Stats'!$D409+15)*SQRT('Base Stats'!$E409+15)*SQRT('Base Stats'!$F409+15))),'CP Multiplier'!$B$102))^2)/10)</f>
        <v>1206</v>
      </c>
    </row>
    <row r="410" spans="1:7" x14ac:dyDescent="0.25">
      <c r="A410" t="s">
        <v>406</v>
      </c>
      <c r="B410" t="str">
        <f>IFERROR(INDEX('[1]Pokemon Stats'!$D$2:$D$781,MATCH($A410,'[1]Pokemon Stats'!$B$2:$B$781,0),0),"")</f>
        <v>Water</v>
      </c>
      <c r="C410" t="str">
        <f>IFERROR(INDEX('[1]Pokemon Stats'!$E$2:$E$781,MATCH($A410,'[1]Pokemon Stats'!$B$2:$B$781,0),0),"")</f>
        <v>Flying</v>
      </c>
      <c r="D410">
        <f>ROUND(('Base Stats'!D410+15)*MIN(SQRT(10*2500/(('Base Stats'!$D410+15)*SQRT('Base Stats'!$E410+15)*SQRT('Base Stats'!$F410+15))),'CP Multiplier'!$B$102),1)</f>
        <v>188.7</v>
      </c>
      <c r="E410">
        <f>ROUND(('Base Stats'!E410+15)*MIN(SQRT(10*2500/(('Base Stats'!$D410+15)*SQRT('Base Stats'!$E410+15)*SQRT('Base Stats'!$F410+15))),'CP Multiplier'!$B$102),1)</f>
        <v>103.1</v>
      </c>
      <c r="F410">
        <f>ROUND(('Base Stats'!F410+15)*MIN(SQRT(10*2500/(('Base Stats'!$D410+15)*SQRT('Base Stats'!$E410+15)*SQRT('Base Stats'!$F410+15))),'CP Multiplier'!$B$102),1)</f>
        <v>170.3</v>
      </c>
      <c r="G410">
        <f>_xlfn.FLOOR.MATH(('Base Stats'!$D410+15)*SQRT('Base Stats'!$E410+15)*SQRT('Base Stats'!$F410+15)*((MIN(SQRT(10*2500/(('Base Stats'!$D410+15)*SQRT('Base Stats'!$E410+15)*SQRT('Base Stats'!$F410+15))),'CP Multiplier'!$B$102))^2)/10)</f>
        <v>2500</v>
      </c>
    </row>
    <row r="411" spans="1:7" x14ac:dyDescent="0.25">
      <c r="A411" t="s">
        <v>407</v>
      </c>
      <c r="B411" t="str">
        <f>IFERROR(INDEX('[1]Pokemon Stats'!$D$2:$D$781,MATCH($A411,'[1]Pokemon Stats'!$B$2:$B$781,0),0),"")</f>
        <v>Grass</v>
      </c>
      <c r="C411" t="str">
        <f>IFERROR(INDEX('[1]Pokemon Stats'!$E$2:$E$781,MATCH($A411,'[1]Pokemon Stats'!$B$2:$B$781,0),0),"")</f>
        <v>Flying</v>
      </c>
      <c r="D411">
        <f>ROUND(('Base Stats'!D411+15)*MIN(SQRT(10*2500/(('Base Stats'!$D411+15)*SQRT('Base Stats'!$E411+15)*SQRT('Base Stats'!$F411+15))),'CP Multiplier'!$B$102),1)</f>
        <v>104</v>
      </c>
      <c r="E411">
        <f>ROUND(('Base Stats'!E411+15)*MIN(SQRT(10*2500/(('Base Stats'!$D411+15)*SQRT('Base Stats'!$E411+15)*SQRT('Base Stats'!$F411+15))),'CP Multiplier'!$B$102),1)</f>
        <v>90.4</v>
      </c>
      <c r="F411">
        <f>ROUND(('Base Stats'!F411+15)*MIN(SQRT(10*2500/(('Base Stats'!$D411+15)*SQRT('Base Stats'!$E411+15)*SQRT('Base Stats'!$F411+15))),'CP Multiplier'!$B$102),1)</f>
        <v>120.9</v>
      </c>
      <c r="G411">
        <f>_xlfn.FLOOR.MATH(('Base Stats'!$D411+15)*SQRT('Base Stats'!$E411+15)*SQRT('Base Stats'!$F411+15)*((MIN(SQRT(10*2500/(('Base Stats'!$D411+15)*SQRT('Base Stats'!$E411+15)*SQRT('Base Stats'!$F411+15))),'CP Multiplier'!$B$102))^2)/10)</f>
        <v>1087</v>
      </c>
    </row>
    <row r="412" spans="1:7" x14ac:dyDescent="0.25">
      <c r="A412" t="s">
        <v>408</v>
      </c>
      <c r="B412" t="str">
        <f>IFERROR(INDEX('[1]Pokemon Stats'!$D$2:$D$781,MATCH($A412,'[1]Pokemon Stats'!$B$2:$B$781,0),0),"")</f>
        <v>Grass</v>
      </c>
      <c r="C412" t="str">
        <f>IFERROR(INDEX('[1]Pokemon Stats'!$E$2:$E$781,MATCH($A412,'[1]Pokemon Stats'!$B$2:$B$781,0),0),"")</f>
        <v>Flying</v>
      </c>
      <c r="D412">
        <f>ROUND(('Base Stats'!D412+15)*MIN(SQRT(10*2500/(('Base Stats'!$D412+15)*SQRT('Base Stats'!$E412+15)*SQRT('Base Stats'!$F412+15))),'CP Multiplier'!$B$102),1)</f>
        <v>156.4</v>
      </c>
      <c r="E412">
        <f>ROUND(('Base Stats'!E412+15)*MIN(SQRT(10*2500/(('Base Stats'!$D412+15)*SQRT('Base Stats'!$E412+15)*SQRT('Base Stats'!$F412+15))),'CP Multiplier'!$B$102),1)</f>
        <v>142</v>
      </c>
      <c r="F412">
        <f>ROUND(('Base Stats'!F412+15)*MIN(SQRT(10*2500/(('Base Stats'!$D412+15)*SQRT('Base Stats'!$E412+15)*SQRT('Base Stats'!$F412+15))),'CP Multiplier'!$B$102),1)</f>
        <v>158.1</v>
      </c>
      <c r="G412">
        <f>_xlfn.FLOOR.MATH(('Base Stats'!$D412+15)*SQRT('Base Stats'!$E412+15)*SQRT('Base Stats'!$F412+15)*((MIN(SQRT(10*2500/(('Base Stats'!$D412+15)*SQRT('Base Stats'!$E412+15)*SQRT('Base Stats'!$F412+15))),'CP Multiplier'!$B$102))^2)/10)</f>
        <v>2342</v>
      </c>
    </row>
    <row r="413" spans="1:7" x14ac:dyDescent="0.25">
      <c r="A413" t="s">
        <v>409</v>
      </c>
      <c r="B413" t="str">
        <f>IFERROR(INDEX('[1]Pokemon Stats'!$D$2:$D$781,MATCH($A413,'[1]Pokemon Stats'!$B$2:$B$781,0),0),"")</f>
        <v>Water</v>
      </c>
      <c r="C413" t="str">
        <f>IFERROR(INDEX('[1]Pokemon Stats'!$E$2:$E$781,MATCH($A413,'[1]Pokemon Stats'!$B$2:$B$781,0),0),"")</f>
        <v>Flying</v>
      </c>
      <c r="D413">
        <f>ROUND(('Base Stats'!D413+15)*MIN(SQRT(10*2500/(('Base Stats'!$D413+15)*SQRT('Base Stats'!$E413+15)*SQRT('Base Stats'!$F413+15))),'CP Multiplier'!$B$102),1)</f>
        <v>99.7</v>
      </c>
      <c r="E413">
        <f>ROUND(('Base Stats'!E413+15)*MIN(SQRT(10*2500/(('Base Stats'!$D413+15)*SQRT('Base Stats'!$E413+15)*SQRT('Base Stats'!$F413+15))),'CP Multiplier'!$B$102),1)</f>
        <v>101.4</v>
      </c>
      <c r="F413">
        <f>ROUND(('Base Stats'!F413+15)*MIN(SQRT(10*2500/(('Base Stats'!$D413+15)*SQRT('Base Stats'!$E413+15)*SQRT('Base Stats'!$F413+15))),'CP Multiplier'!$B$102),1)</f>
        <v>167.4</v>
      </c>
      <c r="G413">
        <f>_xlfn.FLOOR.MATH(('Base Stats'!$D413+15)*SQRT('Base Stats'!$E413+15)*SQRT('Base Stats'!$F413+15)*((MIN(SQRT(10*2500/(('Base Stats'!$D413+15)*SQRT('Base Stats'!$E413+15)*SQRT('Base Stats'!$F413+15))),'CP Multiplier'!$B$102))^2)/10)</f>
        <v>1299</v>
      </c>
    </row>
    <row r="414" spans="1:7" x14ac:dyDescent="0.25">
      <c r="A414" t="s">
        <v>410</v>
      </c>
      <c r="B414" t="str">
        <f>IFERROR(INDEX('[1]Pokemon Stats'!$D$2:$D$781,MATCH($A414,'[1]Pokemon Stats'!$B$2:$B$781,0),0),"")</f>
        <v>Water</v>
      </c>
      <c r="C414" t="str">
        <f>IFERROR(INDEX('[1]Pokemon Stats'!$E$2:$E$781,MATCH($A414,'[1]Pokemon Stats'!$B$2:$B$781,0),0),"")</f>
        <v>Ground</v>
      </c>
      <c r="D414">
        <f>ROUND(('Base Stats'!D414+15)*MIN(SQRT(10*2500/(('Base Stats'!$D414+15)*SQRT('Base Stats'!$E414+15)*SQRT('Base Stats'!$F414+15))),'CP Multiplier'!$B$102),1)</f>
        <v>150.80000000000001</v>
      </c>
      <c r="E414">
        <f>ROUND(('Base Stats'!E414+15)*MIN(SQRT(10*2500/(('Base Stats'!$D414+15)*SQRT('Base Stats'!$E414+15)*SQRT('Base Stats'!$F414+15))),'CP Multiplier'!$B$102),1)</f>
        <v>129.5</v>
      </c>
      <c r="F414">
        <f>ROUND(('Base Stats'!F414+15)*MIN(SQRT(10*2500/(('Base Stats'!$D414+15)*SQRT('Base Stats'!$E414+15)*SQRT('Base Stats'!$F414+15))),'CP Multiplier'!$B$102),1)</f>
        <v>212.3</v>
      </c>
      <c r="G414">
        <f>_xlfn.FLOOR.MATH(('Base Stats'!$D414+15)*SQRT('Base Stats'!$E414+15)*SQRT('Base Stats'!$F414+15)*((MIN(SQRT(10*2500/(('Base Stats'!$D414+15)*SQRT('Base Stats'!$E414+15)*SQRT('Base Stats'!$F414+15))),'CP Multiplier'!$B$102))^2)/10)</f>
        <v>2500</v>
      </c>
    </row>
    <row r="415" spans="1:7" x14ac:dyDescent="0.25">
      <c r="A415" t="s">
        <v>411</v>
      </c>
      <c r="B415" t="str">
        <f>IFERROR(INDEX('[1]Pokemon Stats'!$D$2:$D$781,MATCH($A415,'[1]Pokemon Stats'!$B$2:$B$781,0),0),"")</f>
        <v>Normal</v>
      </c>
      <c r="C415" t="str">
        <f>IFERROR(INDEX('[1]Pokemon Stats'!$E$2:$E$781,MATCH($A415,'[1]Pokemon Stats'!$B$2:$B$781,0),0),"")</f>
        <v>Ground</v>
      </c>
      <c r="D415">
        <f>ROUND(('Base Stats'!D415+15)*MIN(SQRT(10*2500/(('Base Stats'!$D415+15)*SQRT('Base Stats'!$E415+15)*SQRT('Base Stats'!$F415+15))),'CP Multiplier'!$B$102),1)</f>
        <v>176.8</v>
      </c>
      <c r="E415">
        <f>ROUND(('Base Stats'!E415+15)*MIN(SQRT(10*2500/(('Base Stats'!$D415+15)*SQRT('Base Stats'!$E415+15)*SQRT('Base Stats'!$F415+15))),'CP Multiplier'!$B$102),1)</f>
        <v>127</v>
      </c>
      <c r="F415">
        <f>ROUND(('Base Stats'!F415+15)*MIN(SQRT(10*2500/(('Base Stats'!$D415+15)*SQRT('Base Stats'!$E415+15)*SQRT('Base Stats'!$F415+15))),'CP Multiplier'!$B$102),1)</f>
        <v>157.5</v>
      </c>
      <c r="G415">
        <f>_xlfn.FLOOR.MATH(('Base Stats'!$D415+15)*SQRT('Base Stats'!$E415+15)*SQRT('Base Stats'!$F415+15)*((MIN(SQRT(10*2500/(('Base Stats'!$D415+15)*SQRT('Base Stats'!$E415+15)*SQRT('Base Stats'!$F415+15))),'CP Multiplier'!$B$102))^2)/10)</f>
        <v>2500</v>
      </c>
    </row>
    <row r="416" spans="1:7" x14ac:dyDescent="0.25">
      <c r="A416" t="s">
        <v>412</v>
      </c>
      <c r="B416" t="str">
        <f>IFERROR(INDEX('[1]Pokemon Stats'!$D$2:$D$781,MATCH($A416,'[1]Pokemon Stats'!$B$2:$B$781,0),0),"")</f>
        <v>Ghost</v>
      </c>
      <c r="C416" t="str">
        <f>IFERROR(INDEX('[1]Pokemon Stats'!$E$2:$E$781,MATCH($A416,'[1]Pokemon Stats'!$B$2:$B$781,0),0),"")</f>
        <v>Flying</v>
      </c>
      <c r="D416">
        <f>ROUND(('Base Stats'!D416+15)*MIN(SQRT(10*2500/(('Base Stats'!$D416+15)*SQRT('Base Stats'!$E416+15)*SQRT('Base Stats'!$F416+15))),'CP Multiplier'!$B$102),1)</f>
        <v>111.6</v>
      </c>
      <c r="E416">
        <f>ROUND(('Base Stats'!E416+15)*MIN(SQRT(10*2500/(('Base Stats'!$D416+15)*SQRT('Base Stats'!$E416+15)*SQRT('Base Stats'!$F416+15))),'CP Multiplier'!$B$102),1)</f>
        <v>80.3</v>
      </c>
      <c r="F416">
        <f>ROUND(('Base Stats'!F416+15)*MIN(SQRT(10*2500/(('Base Stats'!$D416+15)*SQRT('Base Stats'!$E416+15)*SQRT('Base Stats'!$F416+15))),'CP Multiplier'!$B$102),1)</f>
        <v>187.7</v>
      </c>
      <c r="G416">
        <f>_xlfn.FLOOR.MATH(('Base Stats'!$D416+15)*SQRT('Base Stats'!$E416+15)*SQRT('Base Stats'!$F416+15)*((MIN(SQRT(10*2500/(('Base Stats'!$D416+15)*SQRT('Base Stats'!$E416+15)*SQRT('Base Stats'!$F416+15))),'CP Multiplier'!$B$102))^2)/10)</f>
        <v>1369</v>
      </c>
    </row>
    <row r="417" spans="1:7" x14ac:dyDescent="0.25">
      <c r="A417" t="s">
        <v>413</v>
      </c>
      <c r="B417" t="str">
        <f>IFERROR(INDEX('[1]Pokemon Stats'!$D$2:$D$781,MATCH($A417,'[1]Pokemon Stats'!$B$2:$B$781,0),0),"")</f>
        <v>Ghost</v>
      </c>
      <c r="C417" t="str">
        <f>IFERROR(INDEX('[1]Pokemon Stats'!$E$2:$E$781,MATCH($A417,'[1]Pokemon Stats'!$B$2:$B$781,0),0),"")</f>
        <v>Flying</v>
      </c>
      <c r="D417">
        <f>ROUND(('Base Stats'!D417+15)*MIN(SQRT(10*2500/(('Base Stats'!$D417+15)*SQRT('Base Stats'!$E417+15)*SQRT('Base Stats'!$F417+15))),'CP Multiplier'!$B$102),1)</f>
        <v>157.9</v>
      </c>
      <c r="E417">
        <f>ROUND(('Base Stats'!E417+15)*MIN(SQRT(10*2500/(('Base Stats'!$D417+15)*SQRT('Base Stats'!$E417+15)*SQRT('Base Stats'!$F417+15))),'CP Multiplier'!$B$102),1)</f>
        <v>94.7</v>
      </c>
      <c r="F417">
        <f>ROUND(('Base Stats'!F417+15)*MIN(SQRT(10*2500/(('Base Stats'!$D417+15)*SQRT('Base Stats'!$E417+15)*SQRT('Base Stats'!$F417+15))),'CP Multiplier'!$B$102),1)</f>
        <v>264.7</v>
      </c>
      <c r="G417">
        <f>_xlfn.FLOOR.MATH(('Base Stats'!$D417+15)*SQRT('Base Stats'!$E417+15)*SQRT('Base Stats'!$F417+15)*((MIN(SQRT(10*2500/(('Base Stats'!$D417+15)*SQRT('Base Stats'!$E417+15)*SQRT('Base Stats'!$F417+15))),'CP Multiplier'!$B$102))^2)/10)</f>
        <v>2500</v>
      </c>
    </row>
    <row r="418" spans="1:7" x14ac:dyDescent="0.25">
      <c r="A418" t="s">
        <v>414</v>
      </c>
      <c r="B418" t="str">
        <f>IFERROR(INDEX('[1]Pokemon Stats'!$D$2:$D$781,MATCH($A418,'[1]Pokemon Stats'!$B$2:$B$781,0),0),"")</f>
        <v>Normal</v>
      </c>
      <c r="C418" t="str">
        <f>IFERROR(INDEX('[1]Pokemon Stats'!$E$2:$E$781,MATCH($A418,'[1]Pokemon Stats'!$B$2:$B$781,0),0),"")</f>
        <v>Flying</v>
      </c>
      <c r="D418">
        <f>ROUND(('Base Stats'!D418+15)*MIN(SQRT(10*2500/(('Base Stats'!$D418+15)*SQRT('Base Stats'!$E418+15)*SQRT('Base Stats'!$F418+15))),'CP Multiplier'!$B$102),1)</f>
        <v>122.6</v>
      </c>
      <c r="E418">
        <f>ROUND(('Base Stats'!E418+15)*MIN(SQRT(10*2500/(('Base Stats'!$D418+15)*SQRT('Base Stats'!$E418+15)*SQRT('Base Stats'!$F418+15))),'CP Multiplier'!$B$102),1)</f>
        <v>101.4</v>
      </c>
      <c r="F418">
        <f>ROUND(('Base Stats'!F418+15)*MIN(SQRT(10*2500/(('Base Stats'!$D418+15)*SQRT('Base Stats'!$E418+15)*SQRT('Base Stats'!$F418+15))),'CP Multiplier'!$B$102),1)</f>
        <v>136.1</v>
      </c>
      <c r="G418">
        <f>_xlfn.FLOOR.MATH(('Base Stats'!$D418+15)*SQRT('Base Stats'!$E418+15)*SQRT('Base Stats'!$F418+15)*((MIN(SQRT(10*2500/(('Base Stats'!$D418+15)*SQRT('Base Stats'!$E418+15)*SQRT('Base Stats'!$F418+15))),'CP Multiplier'!$B$102))^2)/10)</f>
        <v>1440</v>
      </c>
    </row>
    <row r="419" spans="1:7" x14ac:dyDescent="0.25">
      <c r="A419" t="s">
        <v>415</v>
      </c>
      <c r="B419" t="str">
        <f>IFERROR(INDEX('[1]Pokemon Stats'!$D$2:$D$781,MATCH($A419,'[1]Pokemon Stats'!$B$2:$B$781,0),0),"")</f>
        <v>Normal</v>
      </c>
      <c r="C419" t="str">
        <f>IFERROR(INDEX('[1]Pokemon Stats'!$E$2:$E$781,MATCH($A419,'[1]Pokemon Stats'!$B$2:$B$781,0),0),"")</f>
        <v>Flying</v>
      </c>
      <c r="D419">
        <f>ROUND(('Base Stats'!D419+15)*MIN(SQRT(10*2500/(('Base Stats'!$D419+15)*SQRT('Base Stats'!$E419+15)*SQRT('Base Stats'!$F419+15))),'CP Multiplier'!$B$102),1)</f>
        <v>144.5</v>
      </c>
      <c r="E419">
        <f>ROUND(('Base Stats'!E419+15)*MIN(SQRT(10*2500/(('Base Stats'!$D419+15)*SQRT('Base Stats'!$E419+15)*SQRT('Base Stats'!$F419+15))),'CP Multiplier'!$B$102),1)</f>
        <v>176.7</v>
      </c>
      <c r="F419">
        <f>ROUND(('Base Stats'!F419+15)*MIN(SQRT(10*2500/(('Base Stats'!$D419+15)*SQRT('Base Stats'!$E419+15)*SQRT('Base Stats'!$F419+15))),'CP Multiplier'!$B$102),1)</f>
        <v>150.5</v>
      </c>
      <c r="G419">
        <f>_xlfn.FLOOR.MATH(('Base Stats'!$D419+15)*SQRT('Base Stats'!$E419+15)*SQRT('Base Stats'!$F419+15)*((MIN(SQRT(10*2500/(('Base Stats'!$D419+15)*SQRT('Base Stats'!$E419+15)*SQRT('Base Stats'!$F419+15))),'CP Multiplier'!$B$102))^2)/10)</f>
        <v>2356</v>
      </c>
    </row>
    <row r="420" spans="1:7" x14ac:dyDescent="0.25">
      <c r="A420" t="s">
        <v>416</v>
      </c>
      <c r="B420" t="str">
        <f>IFERROR(INDEX('[1]Pokemon Stats'!$D$2:$D$781,MATCH($A420,'[1]Pokemon Stats'!$B$2:$B$781,0),0),"")</f>
        <v>Ghost</v>
      </c>
      <c r="C420" t="str">
        <f>IFERROR(INDEX('[1]Pokemon Stats'!$E$2:$E$781,MATCH($A420,'[1]Pokemon Stats'!$B$2:$B$781,0),0),"")</f>
        <v>Flying</v>
      </c>
      <c r="D420">
        <f>ROUND(('Base Stats'!D420+15)*MIN(SQRT(10*2500/(('Base Stats'!$D420+15)*SQRT('Base Stats'!$E420+15)*SQRT('Base Stats'!$F420+15))),'CP Multiplier'!$B$102),1)</f>
        <v>174.6</v>
      </c>
      <c r="E420">
        <f>ROUND(('Base Stats'!E420+15)*MIN(SQRT(10*2500/(('Base Stats'!$D420+15)*SQRT('Base Stats'!$E420+15)*SQRT('Base Stats'!$F420+15))),'CP Multiplier'!$B$102),1)</f>
        <v>156.1</v>
      </c>
      <c r="F420">
        <f>ROUND(('Base Stats'!F420+15)*MIN(SQRT(10*2500/(('Base Stats'!$D420+15)*SQRT('Base Stats'!$E420+15)*SQRT('Base Stats'!$F420+15))),'CP Multiplier'!$B$102),1)</f>
        <v>131.30000000000001</v>
      </c>
      <c r="G420">
        <f>_xlfn.FLOOR.MATH(('Base Stats'!$D420+15)*SQRT('Base Stats'!$E420+15)*SQRT('Base Stats'!$F420+15)*((MIN(SQRT(10*2500/(('Base Stats'!$D420+15)*SQRT('Base Stats'!$E420+15)*SQRT('Base Stats'!$F420+15))),'CP Multiplier'!$B$102))^2)/10)</f>
        <v>2500</v>
      </c>
    </row>
    <row r="421" spans="1:7" x14ac:dyDescent="0.25">
      <c r="A421" t="s">
        <v>417</v>
      </c>
      <c r="B421" t="str">
        <f>IFERROR(INDEX('[1]Pokemon Stats'!$D$2:$D$781,MATCH($A421,'[1]Pokemon Stats'!$B$2:$B$781,0),0),"")</f>
        <v>Dark</v>
      </c>
      <c r="C421" t="str">
        <f>IFERROR(INDEX('[1]Pokemon Stats'!$E$2:$E$781,MATCH($A421,'[1]Pokemon Stats'!$B$2:$B$781,0),0),"")</f>
        <v>Flying</v>
      </c>
      <c r="D421">
        <f>ROUND(('Base Stats'!D421+15)*MIN(SQRT(10*2500/(('Base Stats'!$D421+15)*SQRT('Base Stats'!$E421+15)*SQRT('Base Stats'!$F421+15))),'CP Multiplier'!$B$102),1)</f>
        <v>195.8</v>
      </c>
      <c r="E421">
        <f>ROUND(('Base Stats'!E421+15)*MIN(SQRT(10*2500/(('Base Stats'!$D421+15)*SQRT('Base Stats'!$E421+15)*SQRT('Base Stats'!$F421+15))),'CP Multiplier'!$B$102),1)</f>
        <v>89.5</v>
      </c>
      <c r="F421">
        <f>ROUND(('Base Stats'!F421+15)*MIN(SQRT(10*2500/(('Base Stats'!$D421+15)*SQRT('Base Stats'!$E421+15)*SQRT('Base Stats'!$F421+15))),'CP Multiplier'!$B$102),1)</f>
        <v>182.1</v>
      </c>
      <c r="G421">
        <f>_xlfn.FLOOR.MATH(('Base Stats'!$D421+15)*SQRT('Base Stats'!$E421+15)*SQRT('Base Stats'!$F421+15)*((MIN(SQRT(10*2500/(('Base Stats'!$D421+15)*SQRT('Base Stats'!$E421+15)*SQRT('Base Stats'!$F421+15))),'CP Multiplier'!$B$102))^2)/10)</f>
        <v>2500</v>
      </c>
    </row>
    <row r="422" spans="1:7" x14ac:dyDescent="0.25">
      <c r="A422" t="s">
        <v>418</v>
      </c>
      <c r="B422" t="str">
        <f>IFERROR(INDEX('[1]Pokemon Stats'!$D$2:$D$781,MATCH($A422,'[1]Pokemon Stats'!$B$2:$B$781,0),0),"")</f>
        <v>Normal</v>
      </c>
      <c r="C422" t="str">
        <f>IFERROR(INDEX('[1]Pokemon Stats'!$E$2:$E$781,MATCH($A422,'[1]Pokemon Stats'!$B$2:$B$781,0),0),"")</f>
        <v>Flying</v>
      </c>
      <c r="D422">
        <f>ROUND(('Base Stats'!D422+15)*MIN(SQRT(10*2500/(('Base Stats'!$D422+15)*SQRT('Base Stats'!$E422+15)*SQRT('Base Stats'!$F422+15))),'CP Multiplier'!$B$102),1)</f>
        <v>104.8</v>
      </c>
      <c r="E422">
        <f>ROUND(('Base Stats'!E422+15)*MIN(SQRT(10*2500/(('Base Stats'!$D422+15)*SQRT('Base Stats'!$E422+15)*SQRT('Base Stats'!$F422+15))),'CP Multiplier'!$B$102),1)</f>
        <v>82</v>
      </c>
      <c r="F422">
        <f>ROUND(('Base Stats'!F422+15)*MIN(SQRT(10*2500/(('Base Stats'!$D422+15)*SQRT('Base Stats'!$E422+15)*SQRT('Base Stats'!$F422+15))),'CP Multiplier'!$B$102),1)</f>
        <v>126.8</v>
      </c>
      <c r="G422">
        <f>_xlfn.FLOOR.MATH(('Base Stats'!$D422+15)*SQRT('Base Stats'!$E422+15)*SQRT('Base Stats'!$F422+15)*((MIN(SQRT(10*2500/(('Base Stats'!$D422+15)*SQRT('Base Stats'!$E422+15)*SQRT('Base Stats'!$F422+15))),'CP Multiplier'!$B$102))^2)/10)</f>
        <v>1068</v>
      </c>
    </row>
    <row r="423" spans="1:7" x14ac:dyDescent="0.25">
      <c r="A423" t="s">
        <v>419</v>
      </c>
      <c r="B423" t="str">
        <f>IFERROR(INDEX('[1]Pokemon Stats'!$D$2:$D$781,MATCH($A423,'[1]Pokemon Stats'!$B$2:$B$781,0),0),"")</f>
        <v>Normal</v>
      </c>
      <c r="C423" t="str">
        <f>IFERROR(INDEX('[1]Pokemon Stats'!$E$2:$E$781,MATCH($A423,'[1]Pokemon Stats'!$B$2:$B$781,0),0),"")</f>
        <v>Flying</v>
      </c>
      <c r="D423">
        <f>ROUND(('Base Stats'!D423+15)*MIN(SQRT(10*2500/(('Base Stats'!$D423+15)*SQRT('Base Stats'!$E423+15)*SQRT('Base Stats'!$F423+15))),'CP Multiplier'!$B$102),1)</f>
        <v>158.1</v>
      </c>
      <c r="E423">
        <f>ROUND(('Base Stats'!E423+15)*MIN(SQRT(10*2500/(('Base Stats'!$D423+15)*SQRT('Base Stats'!$E423+15)*SQRT('Base Stats'!$F423+15))),'CP Multiplier'!$B$102),1)</f>
        <v>125.1</v>
      </c>
      <c r="F423">
        <f>ROUND(('Base Stats'!F423+15)*MIN(SQRT(10*2500/(('Base Stats'!$D423+15)*SQRT('Base Stats'!$E423+15)*SQRT('Base Stats'!$F423+15))),'CP Multiplier'!$B$102),1)</f>
        <v>159.80000000000001</v>
      </c>
      <c r="G423">
        <f>_xlfn.FLOOR.MATH(('Base Stats'!$D423+15)*SQRT('Base Stats'!$E423+15)*SQRT('Base Stats'!$F423+15)*((MIN(SQRT(10*2500/(('Base Stats'!$D423+15)*SQRT('Base Stats'!$E423+15)*SQRT('Base Stats'!$F423+15))),'CP Multiplier'!$B$102))^2)/10)</f>
        <v>2234</v>
      </c>
    </row>
    <row r="424" spans="1:7" x14ac:dyDescent="0.25">
      <c r="A424" t="s">
        <v>420</v>
      </c>
      <c r="B424" t="str">
        <f>IFERROR(INDEX('[1]Pokemon Stats'!$D$2:$D$781,MATCH($A424,'[1]Pokemon Stats'!$B$2:$B$781,0),0),"")</f>
        <v>Psychic</v>
      </c>
      <c r="C424" t="str">
        <f>IFERROR(INDEX('[1]Pokemon Stats'!$E$2:$E$781,MATCH($A424,'[1]Pokemon Stats'!$B$2:$B$781,0),0),"")</f>
        <v>Flying</v>
      </c>
      <c r="D424">
        <f>ROUND(('Base Stats'!D424+15)*MIN(SQRT(10*2500/(('Base Stats'!$D424+15)*SQRT('Base Stats'!$E424+15)*SQRT('Base Stats'!$F424+15))),'CP Multiplier'!$B$102),1)</f>
        <v>109</v>
      </c>
      <c r="E424">
        <f>ROUND(('Base Stats'!E424+15)*MIN(SQRT(10*2500/(('Base Stats'!$D424+15)*SQRT('Base Stats'!$E424+15)*SQRT('Base Stats'!$F424+15))),'CP Multiplier'!$B$102),1)</f>
        <v>92.1</v>
      </c>
      <c r="F424">
        <f>ROUND(('Base Stats'!F424+15)*MIN(SQRT(10*2500/(('Base Stats'!$D424+15)*SQRT('Base Stats'!$E424+15)*SQRT('Base Stats'!$F424+15))),'CP Multiplier'!$B$102),1)</f>
        <v>120.9</v>
      </c>
      <c r="G424">
        <f>_xlfn.FLOOR.MATH(('Base Stats'!$D424+15)*SQRT('Base Stats'!$E424+15)*SQRT('Base Stats'!$F424+15)*((MIN(SQRT(10*2500/(('Base Stats'!$D424+15)*SQRT('Base Stats'!$E424+15)*SQRT('Base Stats'!$F424+15))),'CP Multiplier'!$B$102))^2)/10)</f>
        <v>1150</v>
      </c>
    </row>
    <row r="425" spans="1:7" x14ac:dyDescent="0.25">
      <c r="A425" t="s">
        <v>421</v>
      </c>
      <c r="B425" t="str">
        <f>IFERROR(INDEX('[1]Pokemon Stats'!$D$2:$D$781,MATCH($A425,'[1]Pokemon Stats'!$B$2:$B$781,0),0),"")</f>
        <v>Poison</v>
      </c>
      <c r="C425" t="str">
        <f>IFERROR(INDEX('[1]Pokemon Stats'!$E$2:$E$781,MATCH($A425,'[1]Pokemon Stats'!$B$2:$B$781,0),0),"")</f>
        <v>Dark</v>
      </c>
      <c r="D425">
        <f>ROUND(('Base Stats'!D425+15)*MIN(SQRT(10*2500/(('Base Stats'!$D425+15)*SQRT('Base Stats'!$E425+15)*SQRT('Base Stats'!$F425+15))),'CP Multiplier'!$B$102),1)</f>
        <v>115</v>
      </c>
      <c r="E425">
        <f>ROUND(('Base Stats'!E425+15)*MIN(SQRT(10*2500/(('Base Stats'!$D425+15)*SQRT('Base Stats'!$E425+15)*SQRT('Base Stats'!$F425+15))),'CP Multiplier'!$B$102),1)</f>
        <v>88.8</v>
      </c>
      <c r="F425">
        <f>ROUND(('Base Stats'!F425+15)*MIN(SQRT(10*2500/(('Base Stats'!$D425+15)*SQRT('Base Stats'!$E425+15)*SQRT('Base Stats'!$F425+15))),'CP Multiplier'!$B$102),1)</f>
        <v>147.9</v>
      </c>
      <c r="G425">
        <f>_xlfn.FLOOR.MATH(('Base Stats'!$D425+15)*SQRT('Base Stats'!$E425+15)*SQRT('Base Stats'!$F425+15)*((MIN(SQRT(10*2500/(('Base Stats'!$D425+15)*SQRT('Base Stats'!$E425+15)*SQRT('Base Stats'!$F425+15))),'CP Multiplier'!$B$102))^2)/10)</f>
        <v>1317</v>
      </c>
    </row>
    <row r="426" spans="1:7" x14ac:dyDescent="0.25">
      <c r="A426" t="s">
        <v>422</v>
      </c>
      <c r="B426" t="str">
        <f>IFERROR(INDEX('[1]Pokemon Stats'!$D$2:$D$781,MATCH($A426,'[1]Pokemon Stats'!$B$2:$B$781,0),0),"")</f>
        <v>Poison</v>
      </c>
      <c r="C426" t="str">
        <f>IFERROR(INDEX('[1]Pokemon Stats'!$E$2:$E$781,MATCH($A426,'[1]Pokemon Stats'!$B$2:$B$781,0),0),"")</f>
        <v>Dark</v>
      </c>
      <c r="D426">
        <f>ROUND(('Base Stats'!D426+15)*MIN(SQRT(10*2500/(('Base Stats'!$D426+15)*SQRT('Base Stats'!$E426+15)*SQRT('Base Stats'!$F426+15))),'CP Multiplier'!$B$102),1)</f>
        <v>161.9</v>
      </c>
      <c r="E426">
        <f>ROUND(('Base Stats'!E426+15)*MIN(SQRT(10*2500/(('Base Stats'!$D426+15)*SQRT('Base Stats'!$E426+15)*SQRT('Base Stats'!$F426+15))),'CP Multiplier'!$B$102),1)</f>
        <v>119.6</v>
      </c>
      <c r="F426">
        <f>ROUND(('Base Stats'!F426+15)*MIN(SQRT(10*2500/(('Base Stats'!$D426+15)*SQRT('Base Stats'!$E426+15)*SQRT('Base Stats'!$F426+15))),'CP Multiplier'!$B$102),1)</f>
        <v>199.3</v>
      </c>
      <c r="G426">
        <f>_xlfn.FLOOR.MATH(('Base Stats'!$D426+15)*SQRT('Base Stats'!$E426+15)*SQRT('Base Stats'!$F426+15)*((MIN(SQRT(10*2500/(('Base Stats'!$D426+15)*SQRT('Base Stats'!$E426+15)*SQRT('Base Stats'!$F426+15))),'CP Multiplier'!$B$102))^2)/10)</f>
        <v>2500</v>
      </c>
    </row>
    <row r="427" spans="1:7" x14ac:dyDescent="0.25">
      <c r="A427" t="s">
        <v>423</v>
      </c>
      <c r="B427" t="str">
        <f>IFERROR(INDEX('[1]Pokemon Stats'!$D$2:$D$781,MATCH($A427,'[1]Pokemon Stats'!$B$2:$B$781,0),0),"")</f>
        <v>Steel</v>
      </c>
      <c r="C427" t="str">
        <f>IFERROR(INDEX('[1]Pokemon Stats'!$E$2:$E$781,MATCH($A427,'[1]Pokemon Stats'!$B$2:$B$781,0),0),"")</f>
        <v>Psychic</v>
      </c>
      <c r="D427">
        <f>ROUND(('Base Stats'!D427+15)*MIN(SQRT(10*2500/(('Base Stats'!$D427+15)*SQRT('Base Stats'!$E427+15)*SQRT('Base Stats'!$F427+15))),'CP Multiplier'!$B$102),1)</f>
        <v>49</v>
      </c>
      <c r="E427">
        <f>ROUND(('Base Stats'!E427+15)*MIN(SQRT(10*2500/(('Base Stats'!$D427+15)*SQRT('Base Stats'!$E427+15)*SQRT('Base Stats'!$F427+15))),'CP Multiplier'!$B$102),1)</f>
        <v>142.9</v>
      </c>
      <c r="F427">
        <f>ROUND(('Base Stats'!F427+15)*MIN(SQRT(10*2500/(('Base Stats'!$D427+15)*SQRT('Base Stats'!$E427+15)*SQRT('Base Stats'!$F427+15))),'CP Multiplier'!$B$102),1)</f>
        <v>138.6</v>
      </c>
      <c r="G427">
        <f>_xlfn.FLOOR.MATH(('Base Stats'!$D427+15)*SQRT('Base Stats'!$E427+15)*SQRT('Base Stats'!$F427+15)*((MIN(SQRT(10*2500/(('Base Stats'!$D427+15)*SQRT('Base Stats'!$E427+15)*SQRT('Base Stats'!$F427+15))),'CP Multiplier'!$B$102))^2)/10)</f>
        <v>689</v>
      </c>
    </row>
    <row r="428" spans="1:7" x14ac:dyDescent="0.25">
      <c r="A428" t="s">
        <v>424</v>
      </c>
      <c r="B428" t="str">
        <f>IFERROR(INDEX('[1]Pokemon Stats'!$D$2:$D$781,MATCH($A428,'[1]Pokemon Stats'!$B$2:$B$781,0),0),"")</f>
        <v>Steel</v>
      </c>
      <c r="C428" t="str">
        <f>IFERROR(INDEX('[1]Pokemon Stats'!$E$2:$E$781,MATCH($A428,'[1]Pokemon Stats'!$B$2:$B$781,0),0),"")</f>
        <v>Psychic</v>
      </c>
      <c r="D428">
        <f>ROUND(('Base Stats'!D428+15)*MIN(SQRT(10*2500/(('Base Stats'!$D428+15)*SQRT('Base Stats'!$E428+15)*SQRT('Base Stats'!$F428+15))),'CP Multiplier'!$B$102),1)</f>
        <v>147</v>
      </c>
      <c r="E428">
        <f>ROUND(('Base Stats'!E428+15)*MIN(SQRT(10*2500/(('Base Stats'!$D428+15)*SQRT('Base Stats'!$E428+15)*SQRT('Base Stats'!$F428+15))),'CP Multiplier'!$B$102),1)</f>
        <v>190.4</v>
      </c>
      <c r="F428">
        <f>ROUND(('Base Stats'!F428+15)*MIN(SQRT(10*2500/(('Base Stats'!$D428+15)*SQRT('Base Stats'!$E428+15)*SQRT('Base Stats'!$F428+15))),'CP Multiplier'!$B$102),1)</f>
        <v>152</v>
      </c>
      <c r="G428">
        <f>_xlfn.FLOOR.MATH(('Base Stats'!$D428+15)*SQRT('Base Stats'!$E428+15)*SQRT('Base Stats'!$F428+15)*((MIN(SQRT(10*2500/(('Base Stats'!$D428+15)*SQRT('Base Stats'!$E428+15)*SQRT('Base Stats'!$F428+15))),'CP Multiplier'!$B$102))^2)/10)</f>
        <v>2500</v>
      </c>
    </row>
    <row r="429" spans="1:7" x14ac:dyDescent="0.25">
      <c r="A429" t="s">
        <v>425</v>
      </c>
      <c r="B429" t="str">
        <f>IFERROR(INDEX('[1]Pokemon Stats'!$D$2:$D$781,MATCH($A429,'[1]Pokemon Stats'!$B$2:$B$781,0),0),"")</f>
        <v>Rock</v>
      </c>
      <c r="C429" t="str">
        <f>IFERROR(INDEX('[1]Pokemon Stats'!$E$2:$E$781,MATCH($A429,'[1]Pokemon Stats'!$B$2:$B$781,0),0),"")</f>
        <v>Psychic</v>
      </c>
      <c r="D429">
        <f>ROUND(('Base Stats'!D429+15)*MIN(SQRT(10*2500/(('Base Stats'!$D429+15)*SQRT('Base Stats'!$E429+15)*SQRT('Base Stats'!$F429+15))),'CP Multiplier'!$B$102),1)</f>
        <v>117.5</v>
      </c>
      <c r="E429">
        <f>ROUND(('Base Stats'!E429+15)*MIN(SQRT(10*2500/(('Base Stats'!$D429+15)*SQRT('Base Stats'!$E429+15)*SQRT('Base Stats'!$F429+15))),'CP Multiplier'!$B$102),1)</f>
        <v>125.1</v>
      </c>
      <c r="F429">
        <f>ROUND(('Base Stats'!F429+15)*MIN(SQRT(10*2500/(('Base Stats'!$D429+15)*SQRT('Base Stats'!$E429+15)*SQRT('Base Stats'!$F429+15))),'CP Multiplier'!$B$102),1)</f>
        <v>128.5</v>
      </c>
      <c r="G429">
        <f>_xlfn.FLOOR.MATH(('Base Stats'!$D429+15)*SQRT('Base Stats'!$E429+15)*SQRT('Base Stats'!$F429+15)*((MIN(SQRT(10*2500/(('Base Stats'!$D429+15)*SQRT('Base Stats'!$E429+15)*SQRT('Base Stats'!$F429+15))),'CP Multiplier'!$B$102))^2)/10)</f>
        <v>1489</v>
      </c>
    </row>
    <row r="430" spans="1:7" x14ac:dyDescent="0.25">
      <c r="A430" t="s">
        <v>426</v>
      </c>
      <c r="B430" t="str">
        <f>IFERROR(INDEX('[1]Pokemon Stats'!$D$2:$D$781,MATCH($A430,'[1]Pokemon Stats'!$B$2:$B$781,0),0),"")</f>
        <v>Psychic</v>
      </c>
      <c r="C430" t="str">
        <f>IFERROR(INDEX('[1]Pokemon Stats'!$E$2:$E$781,MATCH($A430,'[1]Pokemon Stats'!$B$2:$B$781,0),0),"")</f>
        <v>Fairy</v>
      </c>
      <c r="D430">
        <f>ROUND(('Base Stats'!D430+15)*MIN(SQRT(10*2500/(('Base Stats'!$D430+15)*SQRT('Base Stats'!$E430+15)*SQRT('Base Stats'!$F430+15))),'CP Multiplier'!$B$102),1)</f>
        <v>118.3</v>
      </c>
      <c r="E430">
        <f>ROUND(('Base Stats'!E430+15)*MIN(SQRT(10*2500/(('Base Stats'!$D430+15)*SQRT('Base Stats'!$E430+15)*SQRT('Base Stats'!$F430+15))),'CP Multiplier'!$B$102),1)</f>
        <v>132.69999999999999</v>
      </c>
      <c r="F430">
        <f>ROUND(('Base Stats'!F430+15)*MIN(SQRT(10*2500/(('Base Stats'!$D430+15)*SQRT('Base Stats'!$E430+15)*SQRT('Base Stats'!$F430+15))),'CP Multiplier'!$B$102),1)</f>
        <v>84.5</v>
      </c>
      <c r="G430">
        <f>_xlfn.FLOOR.MATH(('Base Stats'!$D430+15)*SQRT('Base Stats'!$E430+15)*SQRT('Base Stats'!$F430+15)*((MIN(SQRT(10*2500/(('Base Stats'!$D430+15)*SQRT('Base Stats'!$E430+15)*SQRT('Base Stats'!$F430+15))),'CP Multiplier'!$B$102))^2)/10)</f>
        <v>1253</v>
      </c>
    </row>
    <row r="431" spans="1:7" x14ac:dyDescent="0.25">
      <c r="A431" t="s">
        <v>427</v>
      </c>
      <c r="B431" t="str">
        <f>IFERROR(INDEX('[1]Pokemon Stats'!$D$2:$D$781,MATCH($A431,'[1]Pokemon Stats'!$B$2:$B$781,0),0),"")</f>
        <v>Normal</v>
      </c>
      <c r="C431" t="str">
        <f>IFERROR(INDEX('[1]Pokemon Stats'!$E$2:$E$781,MATCH($A431,'[1]Pokemon Stats'!$B$2:$B$781,0),0),"")</f>
        <v>Fairy</v>
      </c>
      <c r="D431">
        <f>ROUND(('Base Stats'!D431+15)*MIN(SQRT(10*2500/(('Base Stats'!$D431+15)*SQRT('Base Stats'!$E431+15)*SQRT('Base Stats'!$F431+15))),'CP Multiplier'!$B$102),1)</f>
        <v>33.799999999999997</v>
      </c>
      <c r="E431">
        <f>ROUND(('Base Stats'!E431+15)*MIN(SQRT(10*2500/(('Base Stats'!$D431+15)*SQRT('Base Stats'!$E431+15)*SQRT('Base Stats'!$F431+15))),'CP Multiplier'!$B$102),1)</f>
        <v>77.8</v>
      </c>
      <c r="F431">
        <f>ROUND(('Base Stats'!F431+15)*MIN(SQRT(10*2500/(('Base Stats'!$D431+15)*SQRT('Base Stats'!$E431+15)*SQRT('Base Stats'!$F431+15))),'CP Multiplier'!$B$102),1)</f>
        <v>202.9</v>
      </c>
      <c r="G431">
        <f>_xlfn.FLOOR.MATH(('Base Stats'!$D431+15)*SQRT('Base Stats'!$E431+15)*SQRT('Base Stats'!$F431+15)*((MIN(SQRT(10*2500/(('Base Stats'!$D431+15)*SQRT('Base Stats'!$E431+15)*SQRT('Base Stats'!$F431+15))),'CP Multiplier'!$B$102))^2)/10)</f>
        <v>424</v>
      </c>
    </row>
    <row r="432" spans="1:7" x14ac:dyDescent="0.25">
      <c r="A432" t="s">
        <v>428</v>
      </c>
      <c r="B432" t="str">
        <f>IFERROR(INDEX('[1]Pokemon Stats'!$D$2:$D$781,MATCH($A432,'[1]Pokemon Stats'!$B$2:$B$781,0),0),"")</f>
        <v>Normal</v>
      </c>
      <c r="C432" t="str">
        <f>IFERROR(INDEX('[1]Pokemon Stats'!$E$2:$E$781,MATCH($A432,'[1]Pokemon Stats'!$B$2:$B$781,0),0),"")</f>
        <v>Flying</v>
      </c>
      <c r="D432">
        <f>ROUND(('Base Stats'!D432+15)*MIN(SQRT(10*2500/(('Base Stats'!$D432+15)*SQRT('Base Stats'!$E432+15)*SQRT('Base Stats'!$F432+15))),'CP Multiplier'!$B$102),1)</f>
        <v>167.4</v>
      </c>
      <c r="E432">
        <f>ROUND(('Base Stats'!E432+15)*MIN(SQRT(10*2500/(('Base Stats'!$D432+15)*SQRT('Base Stats'!$E432+15)*SQRT('Base Stats'!$F432+15))),'CP Multiplier'!$B$102),1)</f>
        <v>89.6</v>
      </c>
      <c r="F432">
        <f>ROUND(('Base Stats'!F432+15)*MIN(SQRT(10*2500/(('Base Stats'!$D432+15)*SQRT('Base Stats'!$E432+15)*SQRT('Base Stats'!$F432+15))),'CP Multiplier'!$B$102),1)</f>
        <v>167.4</v>
      </c>
      <c r="G432">
        <f>_xlfn.FLOOR.MATH(('Base Stats'!$D432+15)*SQRT('Base Stats'!$E432+15)*SQRT('Base Stats'!$F432+15)*((MIN(SQRT(10*2500/(('Base Stats'!$D432+15)*SQRT('Base Stats'!$E432+15)*SQRT('Base Stats'!$F432+15))),'CP Multiplier'!$B$102))^2)/10)</f>
        <v>2049</v>
      </c>
    </row>
    <row r="433" spans="1:7" x14ac:dyDescent="0.25">
      <c r="A433" t="s">
        <v>429</v>
      </c>
      <c r="B433" t="str">
        <f>IFERROR(INDEX('[1]Pokemon Stats'!$D$2:$D$781,MATCH($A433,'[1]Pokemon Stats'!$B$2:$B$781,0),0),"")</f>
        <v>Ghost</v>
      </c>
      <c r="C433" t="str">
        <f>IFERROR(INDEX('[1]Pokemon Stats'!$E$2:$E$781,MATCH($A433,'[1]Pokemon Stats'!$B$2:$B$781,0),0),"")</f>
        <v>Dark</v>
      </c>
      <c r="D433">
        <f>ROUND(('Base Stats'!D433+15)*MIN(SQRT(10*2500/(('Base Stats'!$D433+15)*SQRT('Base Stats'!$E433+15)*SQRT('Base Stats'!$F433+15))),'CP Multiplier'!$B$102),1)</f>
        <v>155.5</v>
      </c>
      <c r="E433">
        <f>ROUND(('Base Stats'!E433+15)*MIN(SQRT(10*2500/(('Base Stats'!$D433+15)*SQRT('Base Stats'!$E433+15)*SQRT('Base Stats'!$F433+15))),'CP Multiplier'!$B$102),1)</f>
        <v>180.9</v>
      </c>
      <c r="F433">
        <f>ROUND(('Base Stats'!F433+15)*MIN(SQRT(10*2500/(('Base Stats'!$D433+15)*SQRT('Base Stats'!$E433+15)*SQRT('Base Stats'!$F433+15))),'CP Multiplier'!$B$102),1)</f>
        <v>128.5</v>
      </c>
      <c r="G433">
        <f>_xlfn.FLOOR.MATH(('Base Stats'!$D433+15)*SQRT('Base Stats'!$E433+15)*SQRT('Base Stats'!$F433+15)*((MIN(SQRT(10*2500/(('Base Stats'!$D433+15)*SQRT('Base Stats'!$E433+15)*SQRT('Base Stats'!$F433+15))),'CP Multiplier'!$B$102))^2)/10)</f>
        <v>2371</v>
      </c>
    </row>
    <row r="434" spans="1:7" x14ac:dyDescent="0.25">
      <c r="A434" t="s">
        <v>430</v>
      </c>
      <c r="B434" t="str">
        <f>IFERROR(INDEX('[1]Pokemon Stats'!$D$2:$D$781,MATCH($A434,'[1]Pokemon Stats'!$B$2:$B$781,0),0),"")</f>
        <v>Dragon</v>
      </c>
      <c r="C434" t="str">
        <f>IFERROR(INDEX('[1]Pokemon Stats'!$E$2:$E$781,MATCH($A434,'[1]Pokemon Stats'!$B$2:$B$781,0),0),"")</f>
        <v>Ground</v>
      </c>
      <c r="D434">
        <f>ROUND(('Base Stats'!D434+15)*MIN(SQRT(10*2500/(('Base Stats'!$D434+15)*SQRT('Base Stats'!$E434+15)*SQRT('Base Stats'!$F434+15))),'CP Multiplier'!$B$102),1)</f>
        <v>117.5</v>
      </c>
      <c r="E434">
        <f>ROUND(('Base Stats'!E434+15)*MIN(SQRT(10*2500/(('Base Stats'!$D434+15)*SQRT('Base Stats'!$E434+15)*SQRT('Base Stats'!$F434+15))),'CP Multiplier'!$B$102),1)</f>
        <v>83.7</v>
      </c>
      <c r="F434">
        <f>ROUND(('Base Stats'!F434+15)*MIN(SQRT(10*2500/(('Base Stats'!$D434+15)*SQRT('Base Stats'!$E434+15)*SQRT('Base Stats'!$F434+15))),'CP Multiplier'!$B$102),1)</f>
        <v>140.30000000000001</v>
      </c>
      <c r="G434">
        <f>_xlfn.FLOOR.MATH(('Base Stats'!$D434+15)*SQRT('Base Stats'!$E434+15)*SQRT('Base Stats'!$F434+15)*((MIN(SQRT(10*2500/(('Base Stats'!$D434+15)*SQRT('Base Stats'!$E434+15)*SQRT('Base Stats'!$F434+15))),'CP Multiplier'!$B$102))^2)/10)</f>
        <v>1273</v>
      </c>
    </row>
    <row r="435" spans="1:7" x14ac:dyDescent="0.25">
      <c r="A435" t="s">
        <v>431</v>
      </c>
      <c r="B435" t="str">
        <f>IFERROR(INDEX('[1]Pokemon Stats'!$D$2:$D$781,MATCH($A435,'[1]Pokemon Stats'!$B$2:$B$781,0),0),"")</f>
        <v>Dragon</v>
      </c>
      <c r="C435" t="str">
        <f>IFERROR(INDEX('[1]Pokemon Stats'!$E$2:$E$781,MATCH($A435,'[1]Pokemon Stats'!$B$2:$B$781,0),0),"")</f>
        <v>Ground</v>
      </c>
      <c r="D435">
        <f>ROUND(('Base Stats'!D435+15)*MIN(SQRT(10*2500/(('Base Stats'!$D435+15)*SQRT('Base Stats'!$E435+15)*SQRT('Base Stats'!$F435+15))),'CP Multiplier'!$B$102),1)</f>
        <v>158.1</v>
      </c>
      <c r="E435">
        <f>ROUND(('Base Stats'!E435+15)*MIN(SQRT(10*2500/(('Base Stats'!$D435+15)*SQRT('Base Stats'!$E435+15)*SQRT('Base Stats'!$F435+15))),'CP Multiplier'!$B$102),1)</f>
        <v>118.3</v>
      </c>
      <c r="F435">
        <f>ROUND(('Base Stats'!F435+15)*MIN(SQRT(10*2500/(('Base Stats'!$D435+15)*SQRT('Base Stats'!$E435+15)*SQRT('Base Stats'!$F435+15))),'CP Multiplier'!$B$102),1)</f>
        <v>155.5</v>
      </c>
      <c r="G435">
        <f>_xlfn.FLOOR.MATH(('Base Stats'!$D435+15)*SQRT('Base Stats'!$E435+15)*SQRT('Base Stats'!$F435+15)*((MIN(SQRT(10*2500/(('Base Stats'!$D435+15)*SQRT('Base Stats'!$E435+15)*SQRT('Base Stats'!$F435+15))),'CP Multiplier'!$B$102))^2)/10)</f>
        <v>2144</v>
      </c>
    </row>
    <row r="436" spans="1:7" x14ac:dyDescent="0.25">
      <c r="A436" t="s">
        <v>432</v>
      </c>
      <c r="B436" t="str">
        <f>IFERROR(INDEX('[1]Pokemon Stats'!$D$2:$D$781,MATCH($A436,'[1]Pokemon Stats'!$B$2:$B$781,0),0),"")</f>
        <v>Dragon</v>
      </c>
      <c r="C436" t="str">
        <f>IFERROR(INDEX('[1]Pokemon Stats'!$E$2:$E$781,MATCH($A436,'[1]Pokemon Stats'!$B$2:$B$781,0),0),"")</f>
        <v>Ground</v>
      </c>
      <c r="D436">
        <f>ROUND(('Base Stats'!D436+15)*MIN(SQRT(10*2500/(('Base Stats'!$D436+15)*SQRT('Base Stats'!$E436+15)*SQRT('Base Stats'!$F436+15))),'CP Multiplier'!$B$102),1)</f>
        <v>173.3</v>
      </c>
      <c r="E436">
        <f>ROUND(('Base Stats'!E436+15)*MIN(SQRT(10*2500/(('Base Stats'!$D436+15)*SQRT('Base Stats'!$E436+15)*SQRT('Base Stats'!$F436+15))),'CP Multiplier'!$B$102),1)</f>
        <v>130.6</v>
      </c>
      <c r="F436">
        <f>ROUND(('Base Stats'!F436+15)*MIN(SQRT(10*2500/(('Base Stats'!$D436+15)*SQRT('Base Stats'!$E436+15)*SQRT('Base Stats'!$F436+15))),'CP Multiplier'!$B$102),1)</f>
        <v>159.5</v>
      </c>
      <c r="G436">
        <f>_xlfn.FLOOR.MATH(('Base Stats'!$D436+15)*SQRT('Base Stats'!$E436+15)*SQRT('Base Stats'!$F436+15)*((MIN(SQRT(10*2500/(('Base Stats'!$D436+15)*SQRT('Base Stats'!$E436+15)*SQRT('Base Stats'!$F436+15))),'CP Multiplier'!$B$102))^2)/10)</f>
        <v>2500</v>
      </c>
    </row>
    <row r="437" spans="1:7" x14ac:dyDescent="0.25">
      <c r="A437" t="s">
        <v>433</v>
      </c>
      <c r="B437" t="str">
        <f>IFERROR(INDEX('[1]Pokemon Stats'!$D$2:$D$781,MATCH($A437,'[1]Pokemon Stats'!$B$2:$B$781,0),0),"")</f>
        <v>Normal</v>
      </c>
      <c r="C437" t="str">
        <f>IFERROR(INDEX('[1]Pokemon Stats'!$E$2:$E$781,MATCH($A437,'[1]Pokemon Stats'!$B$2:$B$781,0),0),"")</f>
        <v>Ground</v>
      </c>
      <c r="D437">
        <f>ROUND(('Base Stats'!D437+15)*MIN(SQRT(10*2500/(('Base Stats'!$D437+15)*SQRT('Base Stats'!$E437+15)*SQRT('Base Stats'!$F437+15))),'CP Multiplier'!$B$102),1)</f>
        <v>128.5</v>
      </c>
      <c r="E437">
        <f>ROUND(('Base Stats'!E437+15)*MIN(SQRT(10*2500/(('Base Stats'!$D437+15)*SQRT('Base Stats'!$E437+15)*SQRT('Base Stats'!$F437+15))),'CP Multiplier'!$B$102),1)</f>
        <v>111.6</v>
      </c>
      <c r="F437">
        <f>ROUND(('Base Stats'!F437+15)*MIN(SQRT(10*2500/(('Base Stats'!$D437+15)*SQRT('Base Stats'!$E437+15)*SQRT('Base Stats'!$F437+15))),'CP Multiplier'!$B$102),1)</f>
        <v>254.4</v>
      </c>
      <c r="G437">
        <f>_xlfn.FLOOR.MATH(('Base Stats'!$D437+15)*SQRT('Base Stats'!$E437+15)*SQRT('Base Stats'!$F437+15)*((MIN(SQRT(10*2500/(('Base Stats'!$D437+15)*SQRT('Base Stats'!$E437+15)*SQRT('Base Stats'!$F437+15))),'CP Multiplier'!$B$102))^2)/10)</f>
        <v>2164</v>
      </c>
    </row>
    <row r="438" spans="1:7" x14ac:dyDescent="0.25">
      <c r="A438" t="s">
        <v>434</v>
      </c>
      <c r="B438" t="str">
        <f>IFERROR(INDEX('[1]Pokemon Stats'!$D$2:$D$781,MATCH($A438,'[1]Pokemon Stats'!$B$2:$B$781,0),0),"")</f>
        <v>Fighting</v>
      </c>
      <c r="C438" t="str">
        <f>IFERROR(INDEX('[1]Pokemon Stats'!$E$2:$E$781,MATCH($A438,'[1]Pokemon Stats'!$B$2:$B$781,0),0),"")</f>
        <v>Ground</v>
      </c>
      <c r="D438">
        <f>ROUND(('Base Stats'!D438+15)*MIN(SQRT(10*2500/(('Base Stats'!$D438+15)*SQRT('Base Stats'!$E438+15)*SQRT('Base Stats'!$F438+15))),'CP Multiplier'!$B$102),1)</f>
        <v>120</v>
      </c>
      <c r="E438">
        <f>ROUND(('Base Stats'!E438+15)*MIN(SQRT(10*2500/(('Base Stats'!$D438+15)*SQRT('Base Stats'!$E438+15)*SQRT('Base Stats'!$F438+15))),'CP Multiplier'!$B$102),1)</f>
        <v>78.599999999999994</v>
      </c>
      <c r="F438">
        <f>ROUND(('Base Stats'!F438+15)*MIN(SQRT(10*2500/(('Base Stats'!$D438+15)*SQRT('Base Stats'!$E438+15)*SQRT('Base Stats'!$F438+15))),'CP Multiplier'!$B$102),1)</f>
        <v>114.1</v>
      </c>
      <c r="G438">
        <f>_xlfn.FLOOR.MATH(('Base Stats'!$D438+15)*SQRT('Base Stats'!$E438+15)*SQRT('Base Stats'!$F438+15)*((MIN(SQRT(10*2500/(('Base Stats'!$D438+15)*SQRT('Base Stats'!$E438+15)*SQRT('Base Stats'!$F438+15))),'CP Multiplier'!$B$102))^2)/10)</f>
        <v>1136</v>
      </c>
    </row>
    <row r="439" spans="1:7" x14ac:dyDescent="0.25">
      <c r="A439" t="s">
        <v>435</v>
      </c>
      <c r="B439" t="str">
        <f>IFERROR(INDEX('[1]Pokemon Stats'!$D$2:$D$781,MATCH($A439,'[1]Pokemon Stats'!$B$2:$B$781,0),0),"")</f>
        <v>Fighting</v>
      </c>
      <c r="C439" t="str">
        <f>IFERROR(INDEX('[1]Pokemon Stats'!$E$2:$E$781,MATCH($A439,'[1]Pokemon Stats'!$B$2:$B$781,0),0),"")</f>
        <v>Steel</v>
      </c>
      <c r="D439">
        <f>ROUND(('Base Stats'!D439+15)*MIN(SQRT(10*2500/(('Base Stats'!$D439+15)*SQRT('Base Stats'!$E439+15)*SQRT('Base Stats'!$F439+15))),'CP Multiplier'!$B$102),1)</f>
        <v>190.8</v>
      </c>
      <c r="E439">
        <f>ROUND(('Base Stats'!E439+15)*MIN(SQRT(10*2500/(('Base Stats'!$D439+15)*SQRT('Base Stats'!$E439+15)*SQRT('Base Stats'!$F439+15))),'CP Multiplier'!$B$102),1)</f>
        <v>120.8</v>
      </c>
      <c r="F439">
        <f>ROUND(('Base Stats'!F439+15)*MIN(SQRT(10*2500/(('Base Stats'!$D439+15)*SQRT('Base Stats'!$E439+15)*SQRT('Base Stats'!$F439+15))),'CP Multiplier'!$B$102),1)</f>
        <v>142.1</v>
      </c>
      <c r="G439">
        <f>_xlfn.FLOOR.MATH(('Base Stats'!$D439+15)*SQRT('Base Stats'!$E439+15)*SQRT('Base Stats'!$F439+15)*((MIN(SQRT(10*2500/(('Base Stats'!$D439+15)*SQRT('Base Stats'!$E439+15)*SQRT('Base Stats'!$F439+15))),'CP Multiplier'!$B$102))^2)/10)</f>
        <v>2500</v>
      </c>
    </row>
    <row r="440" spans="1:7" x14ac:dyDescent="0.25">
      <c r="A440" t="s">
        <v>436</v>
      </c>
      <c r="B440" t="str">
        <f>IFERROR(INDEX('[1]Pokemon Stats'!$D$2:$D$781,MATCH($A440,'[1]Pokemon Stats'!$B$2:$B$781,0),0),"")</f>
        <v>Ground</v>
      </c>
      <c r="C440" t="str">
        <f>IFERROR(INDEX('[1]Pokemon Stats'!$E$2:$E$781,MATCH($A440,'[1]Pokemon Stats'!$B$2:$B$781,0),0),"")</f>
        <v>Steel</v>
      </c>
      <c r="D440">
        <f>ROUND(('Base Stats'!D440+15)*MIN(SQRT(10*2500/(('Base Stats'!$D440+15)*SQRT('Base Stats'!$E440+15)*SQRT('Base Stats'!$F440+15))),'CP Multiplier'!$B$102),1)</f>
        <v>117.5</v>
      </c>
      <c r="E440">
        <f>ROUND(('Base Stats'!E440+15)*MIN(SQRT(10*2500/(('Base Stats'!$D440+15)*SQRT('Base Stats'!$E440+15)*SQRT('Base Stats'!$F440+15))),'CP Multiplier'!$B$102),1)</f>
        <v>112.4</v>
      </c>
      <c r="F440">
        <f>ROUND(('Base Stats'!F440+15)*MIN(SQRT(10*2500/(('Base Stats'!$D440+15)*SQRT('Base Stats'!$E440+15)*SQRT('Base Stats'!$F440+15))),'CP Multiplier'!$B$102),1)</f>
        <v>155.5</v>
      </c>
      <c r="G440">
        <f>_xlfn.FLOOR.MATH(('Base Stats'!$D440+15)*SQRT('Base Stats'!$E440+15)*SQRT('Base Stats'!$F440+15)*((MIN(SQRT(10*2500/(('Base Stats'!$D440+15)*SQRT('Base Stats'!$E440+15)*SQRT('Base Stats'!$F440+15))),'CP Multiplier'!$B$102))^2)/10)</f>
        <v>1553</v>
      </c>
    </row>
    <row r="441" spans="1:7" x14ac:dyDescent="0.25">
      <c r="A441" t="s">
        <v>437</v>
      </c>
      <c r="B441" t="str">
        <f>IFERROR(INDEX('[1]Pokemon Stats'!$D$2:$D$781,MATCH($A441,'[1]Pokemon Stats'!$B$2:$B$781,0),0),"")</f>
        <v>Ground</v>
      </c>
      <c r="C441" t="str">
        <f>IFERROR(INDEX('[1]Pokemon Stats'!$E$2:$E$781,MATCH($A441,'[1]Pokemon Stats'!$B$2:$B$781,0),0),"")</f>
        <v>Steel</v>
      </c>
      <c r="D441">
        <f>ROUND(('Base Stats'!D441+15)*MIN(SQRT(10*2500/(('Base Stats'!$D441+15)*SQRT('Base Stats'!$E441+15)*SQRT('Base Stats'!$F441+15))),'CP Multiplier'!$B$102),1)</f>
        <v>153.6</v>
      </c>
      <c r="E441">
        <f>ROUND(('Base Stats'!E441+15)*MIN(SQRT(10*2500/(('Base Stats'!$D441+15)*SQRT('Base Stats'!$E441+15)*SQRT('Base Stats'!$F441+15))),'CP Multiplier'!$B$102),1)</f>
        <v>146.5</v>
      </c>
      <c r="F441">
        <f>ROUND(('Base Stats'!F441+15)*MIN(SQRT(10*2500/(('Base Stats'!$D441+15)*SQRT('Base Stats'!$E441+15)*SQRT('Base Stats'!$F441+15))),'CP Multiplier'!$B$102),1)</f>
        <v>180.7</v>
      </c>
      <c r="G441">
        <f>_xlfn.FLOOR.MATH(('Base Stats'!$D441+15)*SQRT('Base Stats'!$E441+15)*SQRT('Base Stats'!$F441+15)*((MIN(SQRT(10*2500/(('Base Stats'!$D441+15)*SQRT('Base Stats'!$E441+15)*SQRT('Base Stats'!$F441+15))),'CP Multiplier'!$B$102))^2)/10)</f>
        <v>2500</v>
      </c>
    </row>
    <row r="442" spans="1:7" x14ac:dyDescent="0.25">
      <c r="A442" t="s">
        <v>438</v>
      </c>
      <c r="B442" t="str">
        <f>IFERROR(INDEX('[1]Pokemon Stats'!$D$2:$D$781,MATCH($A442,'[1]Pokemon Stats'!$B$2:$B$781,0),0),"")</f>
        <v>Poison</v>
      </c>
      <c r="C442" t="str">
        <f>IFERROR(INDEX('[1]Pokemon Stats'!$E$2:$E$781,MATCH($A442,'[1]Pokemon Stats'!$B$2:$B$781,0),0),"")</f>
        <v>Bug</v>
      </c>
      <c r="D442">
        <f>ROUND(('Base Stats'!D442+15)*MIN(SQRT(10*2500/(('Base Stats'!$D442+15)*SQRT('Base Stats'!$E442+15)*SQRT('Base Stats'!$F442+15))),'CP Multiplier'!$B$102),1)</f>
        <v>91.3</v>
      </c>
      <c r="E442">
        <f>ROUND(('Base Stats'!E442+15)*MIN(SQRT(10*2500/(('Base Stats'!$D442+15)*SQRT('Base Stats'!$E442+15)*SQRT('Base Stats'!$F442+15))),'CP Multiplier'!$B$102),1)</f>
        <v>140.30000000000001</v>
      </c>
      <c r="F442">
        <f>ROUND(('Base Stats'!F442+15)*MIN(SQRT(10*2500/(('Base Stats'!$D442+15)*SQRT('Base Stats'!$E442+15)*SQRT('Base Stats'!$F442+15))),'CP Multiplier'!$B$102),1)</f>
        <v>114.1</v>
      </c>
      <c r="G442">
        <f>_xlfn.FLOOR.MATH(('Base Stats'!$D442+15)*SQRT('Base Stats'!$E442+15)*SQRT('Base Stats'!$F442+15)*((MIN(SQRT(10*2500/(('Base Stats'!$D442+15)*SQRT('Base Stats'!$E442+15)*SQRT('Base Stats'!$F442+15))),'CP Multiplier'!$B$102))^2)/10)</f>
        <v>1155</v>
      </c>
    </row>
    <row r="443" spans="1:7" x14ac:dyDescent="0.25">
      <c r="A443" t="s">
        <v>439</v>
      </c>
      <c r="B443" t="str">
        <f>IFERROR(INDEX('[1]Pokemon Stats'!$D$2:$D$781,MATCH($A443,'[1]Pokemon Stats'!$B$2:$B$781,0),0),"")</f>
        <v>Poison</v>
      </c>
      <c r="C443" t="str">
        <f>IFERROR(INDEX('[1]Pokemon Stats'!$E$2:$E$781,MATCH($A443,'[1]Pokemon Stats'!$B$2:$B$781,0),0),"")</f>
        <v>Dark</v>
      </c>
      <c r="D443">
        <f>ROUND(('Base Stats'!D443+15)*MIN(SQRT(10*2500/(('Base Stats'!$D443+15)*SQRT('Base Stats'!$E443+15)*SQRT('Base Stats'!$F443+15))),'CP Multiplier'!$B$102),1)</f>
        <v>155.6</v>
      </c>
      <c r="E443">
        <f>ROUND(('Base Stats'!E443+15)*MIN(SQRT(10*2500/(('Base Stats'!$D443+15)*SQRT('Base Stats'!$E443+15)*SQRT('Base Stats'!$F443+15))),'CP Multiplier'!$B$102),1)</f>
        <v>173.1</v>
      </c>
      <c r="F443">
        <f>ROUND(('Base Stats'!F443+15)*MIN(SQRT(10*2500/(('Base Stats'!$D443+15)*SQRT('Base Stats'!$E443+15)*SQRT('Base Stats'!$F443+15))),'CP Multiplier'!$B$102),1)</f>
        <v>149.19999999999999</v>
      </c>
      <c r="G443">
        <f>_xlfn.FLOOR.MATH(('Base Stats'!$D443+15)*SQRT('Base Stats'!$E443+15)*SQRT('Base Stats'!$F443+15)*((MIN(SQRT(10*2500/(('Base Stats'!$D443+15)*SQRT('Base Stats'!$E443+15)*SQRT('Base Stats'!$F443+15))),'CP Multiplier'!$B$102))^2)/10)</f>
        <v>2500</v>
      </c>
    </row>
    <row r="444" spans="1:7" x14ac:dyDescent="0.25">
      <c r="A444" t="s">
        <v>440</v>
      </c>
      <c r="B444" t="str">
        <f>IFERROR(INDEX('[1]Pokemon Stats'!$D$2:$D$781,MATCH($A444,'[1]Pokemon Stats'!$B$2:$B$781,0),0),"")</f>
        <v>Poison</v>
      </c>
      <c r="C444" t="str">
        <f>IFERROR(INDEX('[1]Pokemon Stats'!$E$2:$E$781,MATCH($A444,'[1]Pokemon Stats'!$B$2:$B$781,0),0),"")</f>
        <v>Fighting</v>
      </c>
      <c r="D444">
        <f>ROUND(('Base Stats'!D444+15)*MIN(SQRT(10*2500/(('Base Stats'!$D444+15)*SQRT('Base Stats'!$E444+15)*SQRT('Base Stats'!$F444+15))),'CP Multiplier'!$B$102),1)</f>
        <v>110.7</v>
      </c>
      <c r="E444">
        <f>ROUND(('Base Stats'!E444+15)*MIN(SQRT(10*2500/(('Base Stats'!$D444+15)*SQRT('Base Stats'!$E444+15)*SQRT('Base Stats'!$F444+15))),'CP Multiplier'!$B$102),1)</f>
        <v>76.900000000000006</v>
      </c>
      <c r="F444">
        <f>ROUND(('Base Stats'!F444+15)*MIN(SQRT(10*2500/(('Base Stats'!$D444+15)*SQRT('Base Stats'!$E444+15)*SQRT('Base Stats'!$F444+15))),'CP Multiplier'!$B$102),1)</f>
        <v>125.9</v>
      </c>
      <c r="G444">
        <f>_xlfn.FLOOR.MATH(('Base Stats'!$D444+15)*SQRT('Base Stats'!$E444+15)*SQRT('Base Stats'!$F444+15)*((MIN(SQRT(10*2500/(('Base Stats'!$D444+15)*SQRT('Base Stats'!$E444+15)*SQRT('Base Stats'!$F444+15))),'CP Multiplier'!$B$102))^2)/10)</f>
        <v>1089</v>
      </c>
    </row>
    <row r="445" spans="1:7" x14ac:dyDescent="0.25">
      <c r="A445" t="s">
        <v>441</v>
      </c>
      <c r="B445" t="str">
        <f>IFERROR(INDEX('[1]Pokemon Stats'!$D$2:$D$781,MATCH($A445,'[1]Pokemon Stats'!$B$2:$B$781,0),0),"")</f>
        <v>Poison</v>
      </c>
      <c r="C445" t="str">
        <f>IFERROR(INDEX('[1]Pokemon Stats'!$E$2:$E$781,MATCH($A445,'[1]Pokemon Stats'!$B$2:$B$781,0),0),"")</f>
        <v>Fighting</v>
      </c>
      <c r="D445">
        <f>ROUND(('Base Stats'!D445+15)*MIN(SQRT(10*2500/(('Base Stats'!$D445+15)*SQRT('Base Stats'!$E445+15)*SQRT('Base Stats'!$F445+15))),'CP Multiplier'!$B$102),1)</f>
        <v>179</v>
      </c>
      <c r="E445">
        <f>ROUND(('Base Stats'!E445+15)*MIN(SQRT(10*2500/(('Base Stats'!$D445+15)*SQRT('Base Stats'!$E445+15)*SQRT('Base Stats'!$F445+15))),'CP Multiplier'!$B$102),1)</f>
        <v>117.2</v>
      </c>
      <c r="F445">
        <f>ROUND(('Base Stats'!F445+15)*MIN(SQRT(10*2500/(('Base Stats'!$D445+15)*SQRT('Base Stats'!$E445+15)*SQRT('Base Stats'!$F445+15))),'CP Multiplier'!$B$102),1)</f>
        <v>166.3</v>
      </c>
      <c r="G445">
        <f>_xlfn.FLOOR.MATH(('Base Stats'!$D445+15)*SQRT('Base Stats'!$E445+15)*SQRT('Base Stats'!$F445+15)*((MIN(SQRT(10*2500/(('Base Stats'!$D445+15)*SQRT('Base Stats'!$E445+15)*SQRT('Base Stats'!$F445+15))),'CP Multiplier'!$B$102))^2)/10)</f>
        <v>2500</v>
      </c>
    </row>
    <row r="446" spans="1:7" x14ac:dyDescent="0.25">
      <c r="A446" t="s">
        <v>442</v>
      </c>
      <c r="B446" t="str">
        <f>IFERROR(INDEX('[1]Pokemon Stats'!$D$2:$D$781,MATCH($A446,'[1]Pokemon Stats'!$B$2:$B$781,0),0),"")</f>
        <v>Grass</v>
      </c>
      <c r="C446" t="str">
        <f>IFERROR(INDEX('[1]Pokemon Stats'!$E$2:$E$781,MATCH($A446,'[1]Pokemon Stats'!$B$2:$B$781,0),0),"")</f>
        <v>Fighting</v>
      </c>
      <c r="D446">
        <f>ROUND(('Base Stats'!D446+15)*MIN(SQRT(10*2500/(('Base Stats'!$D446+15)*SQRT('Base Stats'!$E446+15)*SQRT('Base Stats'!$F446+15))),'CP Multiplier'!$B$102),1)</f>
        <v>170.8</v>
      </c>
      <c r="E446">
        <f>ROUND(('Base Stats'!E446+15)*MIN(SQRT(10*2500/(('Base Stats'!$D446+15)*SQRT('Base Stats'!$E446+15)*SQRT('Base Stats'!$F446+15))),'CP Multiplier'!$B$102),1)</f>
        <v>127.6</v>
      </c>
      <c r="F446">
        <f>ROUND(('Base Stats'!F446+15)*MIN(SQRT(10*2500/(('Base Stats'!$D446+15)*SQRT('Base Stats'!$E446+15)*SQRT('Base Stats'!$F446+15))),'CP Multiplier'!$B$102),1)</f>
        <v>164</v>
      </c>
      <c r="G446">
        <f>_xlfn.FLOOR.MATH(('Base Stats'!$D446+15)*SQRT('Base Stats'!$E446+15)*SQRT('Base Stats'!$F446+15)*((MIN(SQRT(10*2500/(('Base Stats'!$D446+15)*SQRT('Base Stats'!$E446+15)*SQRT('Base Stats'!$F446+15))),'CP Multiplier'!$B$102))^2)/10)</f>
        <v>2470</v>
      </c>
    </row>
    <row r="447" spans="1:7" x14ac:dyDescent="0.25">
      <c r="A447" t="s">
        <v>443</v>
      </c>
      <c r="B447" t="str">
        <f>IFERROR(INDEX('[1]Pokemon Stats'!$D$2:$D$781,MATCH($A447,'[1]Pokemon Stats'!$B$2:$B$781,0),0),"")</f>
        <v>Water</v>
      </c>
      <c r="C447" t="str">
        <f>IFERROR(INDEX('[1]Pokemon Stats'!$E$2:$E$781,MATCH($A447,'[1]Pokemon Stats'!$B$2:$B$781,0),0),"")</f>
        <v>Fighting</v>
      </c>
      <c r="D447">
        <f>ROUND(('Base Stats'!D447+15)*MIN(SQRT(10*2500/(('Base Stats'!$D447+15)*SQRT('Base Stats'!$E447+15)*SQRT('Base Stats'!$F447+15))),'CP Multiplier'!$B$102),1)</f>
        <v>93.8</v>
      </c>
      <c r="E447">
        <f>ROUND(('Base Stats'!E447+15)*MIN(SQRT(10*2500/(('Base Stats'!$D447+15)*SQRT('Base Stats'!$E447+15)*SQRT('Base Stats'!$F447+15))),'CP Multiplier'!$B$102),1)</f>
        <v>110.7</v>
      </c>
      <c r="F447">
        <f>ROUND(('Base Stats'!F447+15)*MIN(SQRT(10*2500/(('Base Stats'!$D447+15)*SQRT('Base Stats'!$E447+15)*SQRT('Base Stats'!$F447+15))),'CP Multiplier'!$B$102),1)</f>
        <v>126.8</v>
      </c>
      <c r="G447">
        <f>_xlfn.FLOOR.MATH(('Base Stats'!$D447+15)*SQRT('Base Stats'!$E447+15)*SQRT('Base Stats'!$F447+15)*((MIN(SQRT(10*2500/(('Base Stats'!$D447+15)*SQRT('Base Stats'!$E447+15)*SQRT('Base Stats'!$F447+15))),'CP Multiplier'!$B$102))^2)/10)</f>
        <v>1111</v>
      </c>
    </row>
    <row r="448" spans="1:7" x14ac:dyDescent="0.25">
      <c r="A448" t="s">
        <v>444</v>
      </c>
      <c r="B448" t="str">
        <f>IFERROR(INDEX('[1]Pokemon Stats'!$D$2:$D$781,MATCH($A448,'[1]Pokemon Stats'!$B$2:$B$781,0),0),"")</f>
        <v>Water</v>
      </c>
      <c r="C448" t="str">
        <f>IFERROR(INDEX('[1]Pokemon Stats'!$E$2:$E$781,MATCH($A448,'[1]Pokemon Stats'!$B$2:$B$781,0),0),"")</f>
        <v>Fighting</v>
      </c>
      <c r="D448">
        <f>ROUND(('Base Stats'!D448+15)*MIN(SQRT(10*2500/(('Base Stats'!$D448+15)*SQRT('Base Stats'!$E448+15)*SQRT('Base Stats'!$F448+15))),'CP Multiplier'!$B$102),1)</f>
        <v>132.69999999999999</v>
      </c>
      <c r="E448">
        <f>ROUND(('Base Stats'!E448+15)*MIN(SQRT(10*2500/(('Base Stats'!$D448+15)*SQRT('Base Stats'!$E448+15)*SQRT('Base Stats'!$F448+15))),'CP Multiplier'!$B$102),1)</f>
        <v>156.4</v>
      </c>
      <c r="F448">
        <f>ROUND(('Base Stats'!F448+15)*MIN(SQRT(10*2500/(('Base Stats'!$D448+15)*SQRT('Base Stats'!$E448+15)*SQRT('Base Stats'!$F448+15))),'CP Multiplier'!$B$102),1)</f>
        <v>156.4</v>
      </c>
      <c r="G448">
        <f>_xlfn.FLOOR.MATH(('Base Stats'!$D448+15)*SQRT('Base Stats'!$E448+15)*SQRT('Base Stats'!$F448+15)*((MIN(SQRT(10*2500/(('Base Stats'!$D448+15)*SQRT('Base Stats'!$E448+15)*SQRT('Base Stats'!$F448+15))),'CP Multiplier'!$B$102))^2)/10)</f>
        <v>2075</v>
      </c>
    </row>
    <row r="449" spans="1:7" x14ac:dyDescent="0.25">
      <c r="A449" t="s">
        <v>445</v>
      </c>
      <c r="B449" t="str">
        <f>IFERROR(INDEX('[1]Pokemon Stats'!$D$2:$D$781,MATCH($A449,'[1]Pokemon Stats'!$B$2:$B$781,0),0),"")</f>
        <v>Water</v>
      </c>
      <c r="C449" t="str">
        <f>IFERROR(INDEX('[1]Pokemon Stats'!$E$2:$E$781,MATCH($A449,'[1]Pokemon Stats'!$B$2:$B$781,0),0),"")</f>
        <v>Flying</v>
      </c>
      <c r="D449">
        <f>ROUND(('Base Stats'!D449+15)*MIN(SQRT(10*2500/(('Base Stats'!$D449+15)*SQRT('Base Stats'!$E449+15)*SQRT('Base Stats'!$F449+15))),'CP Multiplier'!$B$102),1)</f>
        <v>101.4</v>
      </c>
      <c r="E449">
        <f>ROUND(('Base Stats'!E449+15)*MIN(SQRT(10*2500/(('Base Stats'!$D449+15)*SQRT('Base Stats'!$E449+15)*SQRT('Base Stats'!$F449+15))),'CP Multiplier'!$B$102),1)</f>
        <v>164</v>
      </c>
      <c r="F449">
        <f>ROUND(('Base Stats'!F449+15)*MIN(SQRT(10*2500/(('Base Stats'!$D449+15)*SQRT('Base Stats'!$E449+15)*SQRT('Base Stats'!$F449+15))),'CP Multiplier'!$B$102),1)</f>
        <v>120.9</v>
      </c>
      <c r="G449">
        <f>_xlfn.FLOOR.MATH(('Base Stats'!$D449+15)*SQRT('Base Stats'!$E449+15)*SQRT('Base Stats'!$F449+15)*((MIN(SQRT(10*2500/(('Base Stats'!$D449+15)*SQRT('Base Stats'!$E449+15)*SQRT('Base Stats'!$F449+15))),'CP Multiplier'!$B$102))^2)/10)</f>
        <v>1428</v>
      </c>
    </row>
    <row r="450" spans="1:7" x14ac:dyDescent="0.25">
      <c r="A450" t="s">
        <v>446</v>
      </c>
      <c r="B450" t="str">
        <f>IFERROR(INDEX('[1]Pokemon Stats'!$D$2:$D$781,MATCH($A450,'[1]Pokemon Stats'!$B$2:$B$781,0),0),"")</f>
        <v>Grass</v>
      </c>
      <c r="C450" t="str">
        <f>IFERROR(INDEX('[1]Pokemon Stats'!$E$2:$E$781,MATCH($A450,'[1]Pokemon Stats'!$B$2:$B$781,0),0),"")</f>
        <v>Ice</v>
      </c>
      <c r="D450">
        <f>ROUND(('Base Stats'!D450+15)*MIN(SQRT(10*2500/(('Base Stats'!$D450+15)*SQRT('Base Stats'!$E450+15)*SQRT('Base Stats'!$F450+15))),'CP Multiplier'!$B$102),1)</f>
        <v>109.9</v>
      </c>
      <c r="E450">
        <f>ROUND(('Base Stats'!E450+15)*MIN(SQRT(10*2500/(('Base Stats'!$D450+15)*SQRT('Base Stats'!$E450+15)*SQRT('Base Stats'!$F450+15))),'CP Multiplier'!$B$102),1)</f>
        <v>101.4</v>
      </c>
      <c r="F450">
        <f>ROUND(('Base Stats'!F450+15)*MIN(SQRT(10*2500/(('Base Stats'!$D450+15)*SQRT('Base Stats'!$E450+15)*SQRT('Base Stats'!$F450+15))),'CP Multiplier'!$B$102),1)</f>
        <v>143.69999999999999</v>
      </c>
      <c r="G450">
        <f>_xlfn.FLOOR.MATH(('Base Stats'!$D450+15)*SQRT('Base Stats'!$E450+15)*SQRT('Base Stats'!$F450+15)*((MIN(SQRT(10*2500/(('Base Stats'!$D450+15)*SQRT('Base Stats'!$E450+15)*SQRT('Base Stats'!$F450+15))),'CP Multiplier'!$B$102))^2)/10)</f>
        <v>1326</v>
      </c>
    </row>
    <row r="451" spans="1:7" x14ac:dyDescent="0.25">
      <c r="A451" t="s">
        <v>447</v>
      </c>
      <c r="B451" t="str">
        <f>IFERROR(INDEX('[1]Pokemon Stats'!$D$2:$D$781,MATCH($A451,'[1]Pokemon Stats'!$B$2:$B$781,0),0),"")</f>
        <v>Grass</v>
      </c>
      <c r="C451" t="str">
        <f>IFERROR(INDEX('[1]Pokemon Stats'!$E$2:$E$781,MATCH($A451,'[1]Pokemon Stats'!$B$2:$B$781,0),0),"")</f>
        <v>Ice</v>
      </c>
      <c r="D451">
        <f>ROUND(('Base Stats'!D451+15)*MIN(SQRT(10*2500/(('Base Stats'!$D451+15)*SQRT('Base Stats'!$E451+15)*SQRT('Base Stats'!$F451+15))),'CP Multiplier'!$B$102),1)</f>
        <v>156.9</v>
      </c>
      <c r="E451">
        <f>ROUND(('Base Stats'!E451+15)*MIN(SQRT(10*2500/(('Base Stats'!$D451+15)*SQRT('Base Stats'!$E451+15)*SQRT('Base Stats'!$F451+15))),'CP Multiplier'!$B$102),1)</f>
        <v>140.6</v>
      </c>
      <c r="F451">
        <f>ROUND(('Base Stats'!F451+15)*MIN(SQRT(10*2500/(('Base Stats'!$D451+15)*SQRT('Base Stats'!$E451+15)*SQRT('Base Stats'!$F451+15))),'CP Multiplier'!$B$102),1)</f>
        <v>180.5</v>
      </c>
      <c r="G451">
        <f>_xlfn.FLOOR.MATH(('Base Stats'!$D451+15)*SQRT('Base Stats'!$E451+15)*SQRT('Base Stats'!$F451+15)*((MIN(SQRT(10*2500/(('Base Stats'!$D451+15)*SQRT('Base Stats'!$E451+15)*SQRT('Base Stats'!$F451+15))),'CP Multiplier'!$B$102))^2)/10)</f>
        <v>2500</v>
      </c>
    </row>
    <row r="452" spans="1:7" x14ac:dyDescent="0.25">
      <c r="A452" t="s">
        <v>448</v>
      </c>
      <c r="B452" t="str">
        <f>IFERROR(INDEX('[1]Pokemon Stats'!$D$2:$D$781,MATCH($A452,'[1]Pokemon Stats'!$B$2:$B$781,0),0),"")</f>
        <v>Dark</v>
      </c>
      <c r="C452" t="str">
        <f>IFERROR(INDEX('[1]Pokemon Stats'!$E$2:$E$781,MATCH($A452,'[1]Pokemon Stats'!$B$2:$B$781,0),0),"")</f>
        <v>Ice</v>
      </c>
      <c r="D452">
        <f>ROUND(('Base Stats'!D452+15)*MIN(SQRT(10*2500/(('Base Stats'!$D452+15)*SQRT('Base Stats'!$E452+15)*SQRT('Base Stats'!$F452+15))),'CP Multiplier'!$B$102),1)</f>
        <v>186</v>
      </c>
      <c r="E452">
        <f>ROUND(('Base Stats'!E452+15)*MIN(SQRT(10*2500/(('Base Stats'!$D452+15)*SQRT('Base Stats'!$E452+15)*SQRT('Base Stats'!$F452+15))),'CP Multiplier'!$B$102),1)</f>
        <v>134.1</v>
      </c>
      <c r="F452">
        <f>ROUND(('Base Stats'!F452+15)*MIN(SQRT(10*2500/(('Base Stats'!$D452+15)*SQRT('Base Stats'!$E452+15)*SQRT('Base Stats'!$F452+15))),'CP Multiplier'!$B$102),1)</f>
        <v>134.80000000000001</v>
      </c>
      <c r="G452">
        <f>_xlfn.FLOOR.MATH(('Base Stats'!$D452+15)*SQRT('Base Stats'!$E452+15)*SQRT('Base Stats'!$F452+15)*((MIN(SQRT(10*2500/(('Base Stats'!$D452+15)*SQRT('Base Stats'!$E452+15)*SQRT('Base Stats'!$F452+15))),'CP Multiplier'!$B$102))^2)/10)</f>
        <v>2500</v>
      </c>
    </row>
    <row r="453" spans="1:7" x14ac:dyDescent="0.25">
      <c r="A453" t="s">
        <v>449</v>
      </c>
      <c r="B453" t="str">
        <f>IFERROR(INDEX('[1]Pokemon Stats'!$D$2:$D$781,MATCH($A453,'[1]Pokemon Stats'!$B$2:$B$781,0),0),"")</f>
        <v>Electric</v>
      </c>
      <c r="C453" t="str">
        <f>IFERROR(INDEX('[1]Pokemon Stats'!$E$2:$E$781,MATCH($A453,'[1]Pokemon Stats'!$B$2:$B$781,0),0),"")</f>
        <v>Steel</v>
      </c>
      <c r="D453">
        <f>ROUND(('Base Stats'!D453+15)*MIN(SQRT(10*2500/(('Base Stats'!$D453+15)*SQRT('Base Stats'!$E453+15)*SQRT('Base Stats'!$F453+15))),'CP Multiplier'!$B$102),1)</f>
        <v>176.6</v>
      </c>
      <c r="E453">
        <f>ROUND(('Base Stats'!E453+15)*MIN(SQRT(10*2500/(('Base Stats'!$D453+15)*SQRT('Base Stats'!$E453+15)*SQRT('Base Stats'!$F453+15))),'CP Multiplier'!$B$102),1)</f>
        <v>153.6</v>
      </c>
      <c r="F453">
        <f>ROUND(('Base Stats'!F453+15)*MIN(SQRT(10*2500/(('Base Stats'!$D453+15)*SQRT('Base Stats'!$E453+15)*SQRT('Base Stats'!$F453+15))),'CP Multiplier'!$B$102),1)</f>
        <v>130.5</v>
      </c>
      <c r="G453">
        <f>_xlfn.FLOOR.MATH(('Base Stats'!$D453+15)*SQRT('Base Stats'!$E453+15)*SQRT('Base Stats'!$F453+15)*((MIN(SQRT(10*2500/(('Base Stats'!$D453+15)*SQRT('Base Stats'!$E453+15)*SQRT('Base Stats'!$F453+15))),'CP Multiplier'!$B$102))^2)/10)</f>
        <v>2500</v>
      </c>
    </row>
    <row r="454" spans="1:7" x14ac:dyDescent="0.25">
      <c r="A454" t="s">
        <v>450</v>
      </c>
      <c r="B454" t="str">
        <f>IFERROR(INDEX('[1]Pokemon Stats'!$D$2:$D$781,MATCH($A454,'[1]Pokemon Stats'!$B$2:$B$781,0),0),"")</f>
        <v>Normal</v>
      </c>
      <c r="C454" t="str">
        <f>IFERROR(INDEX('[1]Pokemon Stats'!$E$2:$E$781,MATCH($A454,'[1]Pokemon Stats'!$B$2:$B$781,0),0),"")</f>
        <v>Steel</v>
      </c>
      <c r="D454">
        <f>ROUND(('Base Stats'!D454+15)*MIN(SQRT(10*2500/(('Base Stats'!$D454+15)*SQRT('Base Stats'!$E454+15)*SQRT('Base Stats'!$F454+15))),'CP Multiplier'!$B$102),1)</f>
        <v>140</v>
      </c>
      <c r="E454">
        <f>ROUND(('Base Stats'!E454+15)*MIN(SQRT(10*2500/(('Base Stats'!$D454+15)*SQRT('Base Stats'!$E454+15)*SQRT('Base Stats'!$F454+15))),'CP Multiplier'!$B$102),1)</f>
        <v>155.9</v>
      </c>
      <c r="F454">
        <f>ROUND(('Base Stats'!F454+15)*MIN(SQRT(10*2500/(('Base Stats'!$D454+15)*SQRT('Base Stats'!$E454+15)*SQRT('Base Stats'!$F454+15))),'CP Multiplier'!$B$102),1)</f>
        <v>204.5</v>
      </c>
      <c r="G454">
        <f>_xlfn.FLOOR.MATH(('Base Stats'!$D454+15)*SQRT('Base Stats'!$E454+15)*SQRT('Base Stats'!$F454+15)*((MIN(SQRT(10*2500/(('Base Stats'!$D454+15)*SQRT('Base Stats'!$E454+15)*SQRT('Base Stats'!$F454+15))),'CP Multiplier'!$B$102))^2)/10)</f>
        <v>2500</v>
      </c>
    </row>
    <row r="455" spans="1:7" x14ac:dyDescent="0.25">
      <c r="A455" t="s">
        <v>451</v>
      </c>
      <c r="B455" t="str">
        <f>IFERROR(INDEX('[1]Pokemon Stats'!$D$2:$D$781,MATCH($A455,'[1]Pokemon Stats'!$B$2:$B$781,0),0),"")</f>
        <v>Ground</v>
      </c>
      <c r="C455" t="str">
        <f>IFERROR(INDEX('[1]Pokemon Stats'!$E$2:$E$781,MATCH($A455,'[1]Pokemon Stats'!$B$2:$B$781,0),0),"")</f>
        <v>Rock</v>
      </c>
      <c r="D455">
        <f>ROUND(('Base Stats'!D455+15)*MIN(SQRT(10*2500/(('Base Stats'!$D455+15)*SQRT('Base Stats'!$E455+15)*SQRT('Base Stats'!$F455+15))),'CP Multiplier'!$B$102),1)</f>
        <v>165.6</v>
      </c>
      <c r="E455">
        <f>ROUND(('Base Stats'!E455+15)*MIN(SQRT(10*2500/(('Base Stats'!$D455+15)*SQRT('Base Stats'!$E455+15)*SQRT('Base Stats'!$F455+15))),'CP Multiplier'!$B$102),1)</f>
        <v>132.6</v>
      </c>
      <c r="F455">
        <f>ROUND(('Base Stats'!F455+15)*MIN(SQRT(10*2500/(('Base Stats'!$D455+15)*SQRT('Base Stats'!$E455+15)*SQRT('Base Stats'!$F455+15))),'CP Multiplier'!$B$102),1)</f>
        <v>172</v>
      </c>
      <c r="G455">
        <f>_xlfn.FLOOR.MATH(('Base Stats'!$D455+15)*SQRT('Base Stats'!$E455+15)*SQRT('Base Stats'!$F455+15)*((MIN(SQRT(10*2500/(('Base Stats'!$D455+15)*SQRT('Base Stats'!$E455+15)*SQRT('Base Stats'!$F455+15))),'CP Multiplier'!$B$102))^2)/10)</f>
        <v>2500</v>
      </c>
    </row>
    <row r="456" spans="1:7" x14ac:dyDescent="0.25">
      <c r="A456" t="s">
        <v>452</v>
      </c>
      <c r="B456" t="str">
        <f>IFERROR(INDEX('[1]Pokemon Stats'!$D$2:$D$781,MATCH($A456,'[1]Pokemon Stats'!$B$2:$B$781,0),0),"")</f>
        <v>Grass</v>
      </c>
      <c r="C456" t="str">
        <f>IFERROR(INDEX('[1]Pokemon Stats'!$E$2:$E$781,MATCH($A456,'[1]Pokemon Stats'!$B$2:$B$781,0),0),"")</f>
        <v>Rock</v>
      </c>
      <c r="D456">
        <f>ROUND(('Base Stats'!D456+15)*MIN(SQRT(10*2500/(('Base Stats'!$D456+15)*SQRT('Base Stats'!$E456+15)*SQRT('Base Stats'!$F456+15))),'CP Multiplier'!$B$102),1)</f>
        <v>159.4</v>
      </c>
      <c r="E456">
        <f>ROUND(('Base Stats'!E456+15)*MIN(SQRT(10*2500/(('Base Stats'!$D456+15)*SQRT('Base Stats'!$E456+15)*SQRT('Base Stats'!$F456+15))),'CP Multiplier'!$B$102),1)</f>
        <v>142.9</v>
      </c>
      <c r="F456">
        <f>ROUND(('Base Stats'!F456+15)*MIN(SQRT(10*2500/(('Base Stats'!$D456+15)*SQRT('Base Stats'!$E456+15)*SQRT('Base Stats'!$F456+15))),'CP Multiplier'!$B$102),1)</f>
        <v>172.3</v>
      </c>
      <c r="G456">
        <f>_xlfn.FLOOR.MATH(('Base Stats'!$D456+15)*SQRT('Base Stats'!$E456+15)*SQRT('Base Stats'!$F456+15)*((MIN(SQRT(10*2500/(('Base Stats'!$D456+15)*SQRT('Base Stats'!$E456+15)*SQRT('Base Stats'!$F456+15))),'CP Multiplier'!$B$102))^2)/10)</f>
        <v>2500</v>
      </c>
    </row>
    <row r="457" spans="1:7" x14ac:dyDescent="0.25">
      <c r="A457" t="s">
        <v>453</v>
      </c>
      <c r="B457" t="str">
        <f>IFERROR(INDEX('[1]Pokemon Stats'!$D$2:$D$781,MATCH($A457,'[1]Pokemon Stats'!$B$2:$B$781,0),0),"")</f>
        <v>Electric</v>
      </c>
      <c r="C457" t="str">
        <f>IFERROR(INDEX('[1]Pokemon Stats'!$E$2:$E$781,MATCH($A457,'[1]Pokemon Stats'!$B$2:$B$781,0),0),"")</f>
        <v>Rock</v>
      </c>
      <c r="D457">
        <f>ROUND(('Base Stats'!D457+15)*MIN(SQRT(10*2500/(('Base Stats'!$D457+15)*SQRT('Base Stats'!$E457+15)*SQRT('Base Stats'!$F457+15))),'CP Multiplier'!$B$102),1)</f>
        <v>188</v>
      </c>
      <c r="E457">
        <f>ROUND(('Base Stats'!E457+15)*MIN(SQRT(10*2500/(('Base Stats'!$D457+15)*SQRT('Base Stats'!$E457+15)*SQRT('Base Stats'!$F457+15))),'CP Multiplier'!$B$102),1)</f>
        <v>126.7</v>
      </c>
      <c r="F457">
        <f>ROUND(('Base Stats'!F457+15)*MIN(SQRT(10*2500/(('Base Stats'!$D457+15)*SQRT('Base Stats'!$E457+15)*SQRT('Base Stats'!$F457+15))),'CP Multiplier'!$B$102),1)</f>
        <v>139.6</v>
      </c>
      <c r="G457">
        <f>_xlfn.FLOOR.MATH(('Base Stats'!$D457+15)*SQRT('Base Stats'!$E457+15)*SQRT('Base Stats'!$F457+15)*((MIN(SQRT(10*2500/(('Base Stats'!$D457+15)*SQRT('Base Stats'!$E457+15)*SQRT('Base Stats'!$F457+15))),'CP Multiplier'!$B$102))^2)/10)</f>
        <v>2500</v>
      </c>
    </row>
    <row r="458" spans="1:7" x14ac:dyDescent="0.25">
      <c r="A458" t="s">
        <v>454</v>
      </c>
      <c r="B458" t="str">
        <f>IFERROR(INDEX('[1]Pokemon Stats'!$D$2:$D$781,MATCH($A458,'[1]Pokemon Stats'!$B$2:$B$781,0),0),"")</f>
        <v>Fire</v>
      </c>
      <c r="C458" t="str">
        <f>IFERROR(INDEX('[1]Pokemon Stats'!$E$2:$E$781,MATCH($A458,'[1]Pokemon Stats'!$B$2:$B$781,0),0),"")</f>
        <v>Rock</v>
      </c>
      <c r="D458">
        <f>ROUND(('Base Stats'!D458+15)*MIN(SQRT(10*2500/(('Base Stats'!$D458+15)*SQRT('Base Stats'!$E458+15)*SQRT('Base Stats'!$F458+15))),'CP Multiplier'!$B$102),1)</f>
        <v>185</v>
      </c>
      <c r="E458">
        <f>ROUND(('Base Stats'!E458+15)*MIN(SQRT(10*2500/(('Base Stats'!$D458+15)*SQRT('Base Stats'!$E458+15)*SQRT('Base Stats'!$F458+15))),'CP Multiplier'!$B$102),1)</f>
        <v>132</v>
      </c>
      <c r="F458">
        <f>ROUND(('Base Stats'!F458+15)*MIN(SQRT(10*2500/(('Base Stats'!$D458+15)*SQRT('Base Stats'!$E458+15)*SQRT('Base Stats'!$F458+15))),'CP Multiplier'!$B$102),1)</f>
        <v>138.4</v>
      </c>
      <c r="G458">
        <f>_xlfn.FLOOR.MATH(('Base Stats'!$D458+15)*SQRT('Base Stats'!$E458+15)*SQRT('Base Stats'!$F458+15)*((MIN(SQRT(10*2500/(('Base Stats'!$D458+15)*SQRT('Base Stats'!$E458+15)*SQRT('Base Stats'!$F458+15))),'CP Multiplier'!$B$102))^2)/10)</f>
        <v>2500</v>
      </c>
    </row>
    <row r="459" spans="1:7" x14ac:dyDescent="0.25">
      <c r="A459" t="s">
        <v>455</v>
      </c>
      <c r="B459" t="str">
        <f>IFERROR(INDEX('[1]Pokemon Stats'!$D$2:$D$781,MATCH($A459,'[1]Pokemon Stats'!$B$2:$B$781,0),0),"")</f>
        <v>Fairy</v>
      </c>
      <c r="C459" t="str">
        <f>IFERROR(INDEX('[1]Pokemon Stats'!$E$2:$E$781,MATCH($A459,'[1]Pokemon Stats'!$B$2:$B$781,0),0),"")</f>
        <v>Flying</v>
      </c>
      <c r="D459">
        <f>ROUND(('Base Stats'!D459+15)*MIN(SQRT(10*2500/(('Base Stats'!$D459+15)*SQRT('Base Stats'!$E459+15)*SQRT('Base Stats'!$F459+15))),'CP Multiplier'!$B$102),1)</f>
        <v>164.3</v>
      </c>
      <c r="E459">
        <f>ROUND(('Base Stats'!E459+15)*MIN(SQRT(10*2500/(('Base Stats'!$D459+15)*SQRT('Base Stats'!$E459+15)*SQRT('Base Stats'!$F459+15))),'CP Multiplier'!$B$102),1)</f>
        <v>158.80000000000001</v>
      </c>
      <c r="F459">
        <f>ROUND(('Base Stats'!F459+15)*MIN(SQRT(10*2500/(('Base Stats'!$D459+15)*SQRT('Base Stats'!$E459+15)*SQRT('Base Stats'!$F459+15))),'CP Multiplier'!$B$102),1)</f>
        <v>145.80000000000001</v>
      </c>
      <c r="G459">
        <f>_xlfn.FLOOR.MATH(('Base Stats'!$D459+15)*SQRT('Base Stats'!$E459+15)*SQRT('Base Stats'!$F459+15)*((MIN(SQRT(10*2500/(('Base Stats'!$D459+15)*SQRT('Base Stats'!$E459+15)*SQRT('Base Stats'!$F459+15))),'CP Multiplier'!$B$102))^2)/10)</f>
        <v>2500</v>
      </c>
    </row>
    <row r="460" spans="1:7" x14ac:dyDescent="0.25">
      <c r="A460" t="s">
        <v>456</v>
      </c>
      <c r="B460" t="str">
        <f>IFERROR(INDEX('[1]Pokemon Stats'!$D$2:$D$781,MATCH($A460,'[1]Pokemon Stats'!$B$2:$B$781,0),0),"")</f>
        <v>Bug</v>
      </c>
      <c r="C460" t="str">
        <f>IFERROR(INDEX('[1]Pokemon Stats'!$E$2:$E$781,MATCH($A460,'[1]Pokemon Stats'!$B$2:$B$781,0),0),"")</f>
        <v>Flying</v>
      </c>
      <c r="D460">
        <f>ROUND(('Base Stats'!D460+15)*MIN(SQRT(10*2500/(('Base Stats'!$D460+15)*SQRT('Base Stats'!$E460+15)*SQRT('Base Stats'!$F460+15))),'CP Multiplier'!$B$102),1)</f>
        <v>179.1</v>
      </c>
      <c r="E460">
        <f>ROUND(('Base Stats'!E460+15)*MIN(SQRT(10*2500/(('Base Stats'!$D460+15)*SQRT('Base Stats'!$E460+15)*SQRT('Base Stats'!$F460+15))),'CP Multiplier'!$B$102),1)</f>
        <v>124.5</v>
      </c>
      <c r="F460">
        <f>ROUND(('Base Stats'!F460+15)*MIN(SQRT(10*2500/(('Base Stats'!$D460+15)*SQRT('Base Stats'!$E460+15)*SQRT('Base Stats'!$F460+15))),'CP Multiplier'!$B$102),1)</f>
        <v>156.5</v>
      </c>
      <c r="G460">
        <f>_xlfn.FLOOR.MATH(('Base Stats'!$D460+15)*SQRT('Base Stats'!$E460+15)*SQRT('Base Stats'!$F460+15)*((MIN(SQRT(10*2500/(('Base Stats'!$D460+15)*SQRT('Base Stats'!$E460+15)*SQRT('Base Stats'!$F460+15))),'CP Multiplier'!$B$102))^2)/10)</f>
        <v>2500</v>
      </c>
    </row>
    <row r="461" spans="1:7" x14ac:dyDescent="0.25">
      <c r="A461" t="s">
        <v>457</v>
      </c>
      <c r="B461" t="str">
        <f>IFERROR(INDEX('[1]Pokemon Stats'!$D$2:$D$781,MATCH($A461,'[1]Pokemon Stats'!$B$2:$B$781,0),0),"")</f>
        <v>Grass</v>
      </c>
      <c r="C461" t="str">
        <f>IFERROR(INDEX('[1]Pokemon Stats'!$E$2:$E$781,MATCH($A461,'[1]Pokemon Stats'!$B$2:$B$781,0),0),"")</f>
        <v>Flying</v>
      </c>
      <c r="D461">
        <f>ROUND(('Base Stats'!D461+15)*MIN(SQRT(10*2500/(('Base Stats'!$D461+15)*SQRT('Base Stats'!$E461+15)*SQRT('Base Stats'!$F461+15))),'CP Multiplier'!$B$102),1)</f>
        <v>168.2</v>
      </c>
      <c r="E461">
        <f>ROUND(('Base Stats'!E461+15)*MIN(SQRT(10*2500/(('Base Stats'!$D461+15)*SQRT('Base Stats'!$E461+15)*SQRT('Base Stats'!$F461+15))),'CP Multiplier'!$B$102),1)</f>
        <v>170.4</v>
      </c>
      <c r="F461">
        <f>ROUND(('Base Stats'!F461+15)*MIN(SQRT(10*2500/(('Base Stats'!$D461+15)*SQRT('Base Stats'!$E461+15)*SQRT('Base Stats'!$F461+15))),'CP Multiplier'!$B$102),1)</f>
        <v>129.6</v>
      </c>
      <c r="G461">
        <f>_xlfn.FLOOR.MATH(('Base Stats'!$D461+15)*SQRT('Base Stats'!$E461+15)*SQRT('Base Stats'!$F461+15)*((MIN(SQRT(10*2500/(('Base Stats'!$D461+15)*SQRT('Base Stats'!$E461+15)*SQRT('Base Stats'!$F461+15))),'CP Multiplier'!$B$102))^2)/10)</f>
        <v>2500</v>
      </c>
    </row>
    <row r="462" spans="1:7" x14ac:dyDescent="0.25">
      <c r="A462" t="s">
        <v>458</v>
      </c>
      <c r="B462" t="str">
        <f>IFERROR(INDEX('[1]Pokemon Stats'!$D$2:$D$781,MATCH($A462,'[1]Pokemon Stats'!$B$2:$B$781,0),0),"")</f>
        <v>Ice</v>
      </c>
      <c r="C462" t="str">
        <f>IFERROR(INDEX('[1]Pokemon Stats'!$E$2:$E$781,MATCH($A462,'[1]Pokemon Stats'!$B$2:$B$781,0),0),"")</f>
        <v>Flying</v>
      </c>
      <c r="D462">
        <f>ROUND(('Base Stats'!D462+15)*MIN(SQRT(10*2500/(('Base Stats'!$D462+15)*SQRT('Base Stats'!$E462+15)*SQRT('Base Stats'!$F462+15))),'CP Multiplier'!$B$102),1)</f>
        <v>178.8</v>
      </c>
      <c r="E462">
        <f>ROUND(('Base Stats'!E462+15)*MIN(SQRT(10*2500/(('Base Stats'!$D462+15)*SQRT('Base Stats'!$E462+15)*SQRT('Base Stats'!$F462+15))),'CP Multiplier'!$B$102),1)</f>
        <v>155.5</v>
      </c>
      <c r="F462">
        <f>ROUND(('Base Stats'!F462+15)*MIN(SQRT(10*2500/(('Base Stats'!$D462+15)*SQRT('Base Stats'!$E462+15)*SQRT('Base Stats'!$F462+15))),'CP Multiplier'!$B$102),1)</f>
        <v>125.8</v>
      </c>
      <c r="G462">
        <f>_xlfn.FLOOR.MATH(('Base Stats'!$D462+15)*SQRT('Base Stats'!$E462+15)*SQRT('Base Stats'!$F462+15)*((MIN(SQRT(10*2500/(('Base Stats'!$D462+15)*SQRT('Base Stats'!$E462+15)*SQRT('Base Stats'!$F462+15))),'CP Multiplier'!$B$102))^2)/10)</f>
        <v>2500</v>
      </c>
    </row>
    <row r="463" spans="1:7" x14ac:dyDescent="0.25">
      <c r="A463" t="s">
        <v>459</v>
      </c>
      <c r="B463" t="str">
        <f>IFERROR(INDEX('[1]Pokemon Stats'!$D$2:$D$781,MATCH($A463,'[1]Pokemon Stats'!$B$2:$B$781,0),0),"")</f>
        <v>Ground</v>
      </c>
      <c r="C463" t="str">
        <f>IFERROR(INDEX('[1]Pokemon Stats'!$E$2:$E$781,MATCH($A463,'[1]Pokemon Stats'!$B$2:$B$781,0),0),"")</f>
        <v>Flying</v>
      </c>
      <c r="D463">
        <f>ROUND(('Base Stats'!D463+15)*MIN(SQRT(10*2500/(('Base Stats'!$D463+15)*SQRT('Base Stats'!$E463+15)*SQRT('Base Stats'!$F463+15))),'CP Multiplier'!$B$102),1)</f>
        <v>152.30000000000001</v>
      </c>
      <c r="E463">
        <f>ROUND(('Base Stats'!E463+15)*MIN(SQRT(10*2500/(('Base Stats'!$D463+15)*SQRT('Base Stats'!$E463+15)*SQRT('Base Stats'!$F463+15))),'CP Multiplier'!$B$102),1)</f>
        <v>180.5</v>
      </c>
      <c r="F463">
        <f>ROUND(('Base Stats'!F463+15)*MIN(SQRT(10*2500/(('Base Stats'!$D463+15)*SQRT('Base Stats'!$E463+15)*SQRT('Base Stats'!$F463+15))),'CP Multiplier'!$B$102),1)</f>
        <v>149.30000000000001</v>
      </c>
      <c r="G463">
        <f>_xlfn.FLOOR.MATH(('Base Stats'!$D463+15)*SQRT('Base Stats'!$E463+15)*SQRT('Base Stats'!$F463+15)*((MIN(SQRT(10*2500/(('Base Stats'!$D463+15)*SQRT('Base Stats'!$E463+15)*SQRT('Base Stats'!$F463+15))),'CP Multiplier'!$B$102))^2)/10)</f>
        <v>2500</v>
      </c>
    </row>
    <row r="464" spans="1:7" x14ac:dyDescent="0.25">
      <c r="A464" t="s">
        <v>460</v>
      </c>
      <c r="B464" t="str">
        <f>IFERROR(INDEX('[1]Pokemon Stats'!$D$2:$D$781,MATCH($A464,'[1]Pokemon Stats'!$B$2:$B$781,0),0),"")</f>
        <v>Ice</v>
      </c>
      <c r="C464" t="str">
        <f>IFERROR(INDEX('[1]Pokemon Stats'!$E$2:$E$781,MATCH($A464,'[1]Pokemon Stats'!$B$2:$B$781,0),0),"")</f>
        <v>Ground</v>
      </c>
      <c r="D464">
        <f>ROUND(('Base Stats'!D464+15)*MIN(SQRT(10*2500/(('Base Stats'!$D464+15)*SQRT('Base Stats'!$E464+15)*SQRT('Base Stats'!$F464+15))),'CP Multiplier'!$B$102),1)</f>
        <v>179.4</v>
      </c>
      <c r="E464">
        <f>ROUND(('Base Stats'!E464+15)*MIN(SQRT(10*2500/(('Base Stats'!$D464+15)*SQRT('Base Stats'!$E464+15)*SQRT('Base Stats'!$F464+15))),'CP Multiplier'!$B$102),1)</f>
        <v>110.3</v>
      </c>
      <c r="F464">
        <f>ROUND(('Base Stats'!F464+15)*MIN(SQRT(10*2500/(('Base Stats'!$D464+15)*SQRT('Base Stats'!$E464+15)*SQRT('Base Stats'!$F464+15))),'CP Multiplier'!$B$102),1)</f>
        <v>176</v>
      </c>
      <c r="G464">
        <f>_xlfn.FLOOR.MATH(('Base Stats'!$D464+15)*SQRT('Base Stats'!$E464+15)*SQRT('Base Stats'!$F464+15)*((MIN(SQRT(10*2500/(('Base Stats'!$D464+15)*SQRT('Base Stats'!$E464+15)*SQRT('Base Stats'!$F464+15))),'CP Multiplier'!$B$102))^2)/10)</f>
        <v>2500</v>
      </c>
    </row>
    <row r="465" spans="1:7" x14ac:dyDescent="0.25">
      <c r="A465" t="s">
        <v>461</v>
      </c>
      <c r="B465" t="str">
        <f>IFERROR(INDEX('[1]Pokemon Stats'!$D$2:$D$781,MATCH($A465,'[1]Pokemon Stats'!$B$2:$B$781,0),0),"")</f>
        <v>Normal</v>
      </c>
      <c r="C465" t="str">
        <f>IFERROR(INDEX('[1]Pokemon Stats'!$E$2:$E$781,MATCH($A465,'[1]Pokemon Stats'!$B$2:$B$781,0),0),"")</f>
        <v>Ground</v>
      </c>
      <c r="D465">
        <f>ROUND(('Base Stats'!D465+15)*MIN(SQRT(10*2500/(('Base Stats'!$D465+15)*SQRT('Base Stats'!$E465+15)*SQRT('Base Stats'!$F465+15))),'CP Multiplier'!$B$102),1)</f>
        <v>192.9</v>
      </c>
      <c r="E465">
        <f>ROUND(('Base Stats'!E465+15)*MIN(SQRT(10*2500/(('Base Stats'!$D465+15)*SQRT('Base Stats'!$E465+15)*SQRT('Base Stats'!$F465+15))),'CP Multiplier'!$B$102),1)</f>
        <v>114.1</v>
      </c>
      <c r="F465">
        <f>ROUND(('Base Stats'!F465+15)*MIN(SQRT(10*2500/(('Base Stats'!$D465+15)*SQRT('Base Stats'!$E465+15)*SQRT('Base Stats'!$F465+15))),'CP Multiplier'!$B$102),1)</f>
        <v>147.30000000000001</v>
      </c>
      <c r="G465">
        <f>_xlfn.FLOOR.MATH(('Base Stats'!$D465+15)*SQRT('Base Stats'!$E465+15)*SQRT('Base Stats'!$F465+15)*((MIN(SQRT(10*2500/(('Base Stats'!$D465+15)*SQRT('Base Stats'!$E465+15)*SQRT('Base Stats'!$F465+15))),'CP Multiplier'!$B$102))^2)/10)</f>
        <v>2500</v>
      </c>
    </row>
    <row r="466" spans="1:7" x14ac:dyDescent="0.25">
      <c r="A466" t="s">
        <v>462</v>
      </c>
      <c r="B466" t="str">
        <f>IFERROR(INDEX('[1]Pokemon Stats'!$D$2:$D$781,MATCH($A466,'[1]Pokemon Stats'!$B$2:$B$781,0),0),"")</f>
        <v>Psychic</v>
      </c>
      <c r="C466" t="str">
        <f>IFERROR(INDEX('[1]Pokemon Stats'!$E$2:$E$781,MATCH($A466,'[1]Pokemon Stats'!$B$2:$B$781,0),0),"")</f>
        <v>Fighting</v>
      </c>
      <c r="D466">
        <f>ROUND(('Base Stats'!D466+15)*MIN(SQRT(10*2500/(('Base Stats'!$D466+15)*SQRT('Base Stats'!$E466+15)*SQRT('Base Stats'!$F466+15))),'CP Multiplier'!$B$102),1)</f>
        <v>179</v>
      </c>
      <c r="E466">
        <f>ROUND(('Base Stats'!E466+15)*MIN(SQRT(10*2500/(('Base Stats'!$D466+15)*SQRT('Base Stats'!$E466+15)*SQRT('Base Stats'!$F466+15))),'CP Multiplier'!$B$102),1)</f>
        <v>149.19999999999999</v>
      </c>
      <c r="F466">
        <f>ROUND(('Base Stats'!F466+15)*MIN(SQRT(10*2500/(('Base Stats'!$D466+15)*SQRT('Base Stats'!$E466+15)*SQRT('Base Stats'!$F466+15))),'CP Multiplier'!$B$102),1)</f>
        <v>130.69999999999999</v>
      </c>
      <c r="G466">
        <f>_xlfn.FLOOR.MATH(('Base Stats'!$D466+15)*SQRT('Base Stats'!$E466+15)*SQRT('Base Stats'!$F466+15)*((MIN(SQRT(10*2500/(('Base Stats'!$D466+15)*SQRT('Base Stats'!$E466+15)*SQRT('Base Stats'!$F466+15))),'CP Multiplier'!$B$102))^2)/10)</f>
        <v>2500</v>
      </c>
    </row>
    <row r="467" spans="1:7" x14ac:dyDescent="0.25">
      <c r="A467" t="s">
        <v>463</v>
      </c>
      <c r="B467" t="str">
        <f>IFERROR(INDEX('[1]Pokemon Stats'!$D$2:$D$781,MATCH($A467,'[1]Pokemon Stats'!$B$2:$B$781,0),0),"")</f>
        <v>Rock</v>
      </c>
      <c r="C467" t="str">
        <f>IFERROR(INDEX('[1]Pokemon Stats'!$E$2:$E$781,MATCH($A467,'[1]Pokemon Stats'!$B$2:$B$781,0),0),"")</f>
        <v>Steel</v>
      </c>
      <c r="D467">
        <f>ROUND(('Base Stats'!D467+15)*MIN(SQRT(10*2500/(('Base Stats'!$D467+15)*SQRT('Base Stats'!$E467+15)*SQRT('Base Stats'!$F467+15))),'CP Multiplier'!$B$102),1)</f>
        <v>126.8</v>
      </c>
      <c r="E467">
        <f>ROUND(('Base Stats'!E467+15)*MIN(SQRT(10*2500/(('Base Stats'!$D467+15)*SQRT('Base Stats'!$E467+15)*SQRT('Base Stats'!$F467+15))),'CP Multiplier'!$B$102),1)</f>
        <v>245.1</v>
      </c>
      <c r="F467">
        <f>ROUND(('Base Stats'!F467+15)*MIN(SQRT(10*2500/(('Base Stats'!$D467+15)*SQRT('Base Stats'!$E467+15)*SQRT('Base Stats'!$F467+15))),'CP Multiplier'!$B$102),1)</f>
        <v>143.69999999999999</v>
      </c>
      <c r="G467">
        <f>_xlfn.FLOOR.MATH(('Base Stats'!$D467+15)*SQRT('Base Stats'!$E467+15)*SQRT('Base Stats'!$F467+15)*((MIN(SQRT(10*2500/(('Base Stats'!$D467+15)*SQRT('Base Stats'!$E467+15)*SQRT('Base Stats'!$F467+15))),'CP Multiplier'!$B$102))^2)/10)</f>
        <v>2379</v>
      </c>
    </row>
    <row r="468" spans="1:7" x14ac:dyDescent="0.25">
      <c r="A468" t="s">
        <v>464</v>
      </c>
      <c r="B468" t="str">
        <f>IFERROR(INDEX('[1]Pokemon Stats'!$D$2:$D$781,MATCH($A468,'[1]Pokemon Stats'!$B$2:$B$781,0),0),"")</f>
        <v>Ghost</v>
      </c>
      <c r="C468" t="str">
        <f>IFERROR(INDEX('[1]Pokemon Stats'!$E$2:$E$781,MATCH($A468,'[1]Pokemon Stats'!$B$2:$B$781,0),0),"")</f>
        <v>Steel</v>
      </c>
      <c r="D468">
        <f>ROUND(('Base Stats'!D468+15)*MIN(SQRT(10*2500/(('Base Stats'!$D468+15)*SQRT('Base Stats'!$E468+15)*SQRT('Base Stats'!$F468+15))),'CP Multiplier'!$B$102),1)</f>
        <v>157.69999999999999</v>
      </c>
      <c r="E468">
        <f>ROUND(('Base Stats'!E468+15)*MIN(SQRT(10*2500/(('Base Stats'!$D468+15)*SQRT('Base Stats'!$E468+15)*SQRT('Base Stats'!$F468+15))),'CP Multiplier'!$B$102),1)</f>
        <v>217.5</v>
      </c>
      <c r="F468">
        <f>ROUND(('Base Stats'!F468+15)*MIN(SQRT(10*2500/(('Base Stats'!$D468+15)*SQRT('Base Stats'!$E468+15)*SQRT('Base Stats'!$F468+15))),'CP Multiplier'!$B$102),1)</f>
        <v>115.6</v>
      </c>
      <c r="G468">
        <f>_xlfn.FLOOR.MATH(('Base Stats'!$D468+15)*SQRT('Base Stats'!$E468+15)*SQRT('Base Stats'!$F468+15)*((MIN(SQRT(10*2500/(('Base Stats'!$D468+15)*SQRT('Base Stats'!$E468+15)*SQRT('Base Stats'!$F468+15))),'CP Multiplier'!$B$102))^2)/10)</f>
        <v>2500</v>
      </c>
    </row>
    <row r="469" spans="1:7" x14ac:dyDescent="0.25">
      <c r="A469" t="s">
        <v>465</v>
      </c>
      <c r="B469" t="str">
        <f>IFERROR(INDEX('[1]Pokemon Stats'!$D$2:$D$781,MATCH($A469,'[1]Pokemon Stats'!$B$2:$B$781,0),0),"")</f>
        <v>Ice</v>
      </c>
      <c r="C469" t="str">
        <f>IFERROR(INDEX('[1]Pokemon Stats'!$E$2:$E$781,MATCH($A469,'[1]Pokemon Stats'!$B$2:$B$781,0),0),"")</f>
        <v>Ghost</v>
      </c>
      <c r="D469">
        <f>ROUND(('Base Stats'!D469+15)*MIN(SQRT(10*2500/(('Base Stats'!$D469+15)*SQRT('Base Stats'!$E469+15)*SQRT('Base Stats'!$F469+15))),'CP Multiplier'!$B$102),1)</f>
        <v>157.19999999999999</v>
      </c>
      <c r="E469">
        <f>ROUND(('Base Stats'!E469+15)*MIN(SQRT(10*2500/(('Base Stats'!$D469+15)*SQRT('Base Stats'!$E469+15)*SQRT('Base Stats'!$F469+15))),'CP Multiplier'!$B$102),1)</f>
        <v>139.5</v>
      </c>
      <c r="F469">
        <f>ROUND(('Base Stats'!F469+15)*MIN(SQRT(10*2500/(('Base Stats'!$D469+15)*SQRT('Base Stats'!$E469+15)*SQRT('Base Stats'!$F469+15))),'CP Multiplier'!$B$102),1)</f>
        <v>158.1</v>
      </c>
      <c r="G469">
        <f>_xlfn.FLOOR.MATH(('Base Stats'!$D469+15)*SQRT('Base Stats'!$E469+15)*SQRT('Base Stats'!$F469+15)*((MIN(SQRT(10*2500/(('Base Stats'!$D469+15)*SQRT('Base Stats'!$E469+15)*SQRT('Base Stats'!$F469+15))),'CP Multiplier'!$B$102))^2)/10)</f>
        <v>2334</v>
      </c>
    </row>
    <row r="470" spans="1:7" x14ac:dyDescent="0.25">
      <c r="A470" t="s">
        <v>466</v>
      </c>
      <c r="B470" t="str">
        <f>IFERROR(INDEX('[1]Pokemon Stats'!$D$2:$D$781,MATCH($A470,'[1]Pokemon Stats'!$B$2:$B$781,0),0),"")</f>
        <v>Electric</v>
      </c>
      <c r="C470" t="str">
        <f>IFERROR(INDEX('[1]Pokemon Stats'!$E$2:$E$781,MATCH($A470,'[1]Pokemon Stats'!$B$2:$B$781,0),0),"")</f>
        <v>Water</v>
      </c>
      <c r="D470">
        <f>ROUND(('Base Stats'!D470+15)*MIN(SQRT(10*2500/(('Base Stats'!$D470+15)*SQRT('Base Stats'!$E470+15)*SQRT('Base Stats'!$F470+15))),'CP Multiplier'!$B$102),1)</f>
        <v>169.1</v>
      </c>
      <c r="E470">
        <f>ROUND(('Base Stats'!E470+15)*MIN(SQRT(10*2500/(('Base Stats'!$D470+15)*SQRT('Base Stats'!$E470+15)*SQRT('Base Stats'!$F470+15))),'CP Multiplier'!$B$102),1)</f>
        <v>147.1</v>
      </c>
      <c r="F470">
        <f>ROUND(('Base Stats'!F470+15)*MIN(SQRT(10*2500/(('Base Stats'!$D470+15)*SQRT('Base Stats'!$E470+15)*SQRT('Base Stats'!$F470+15))),'CP Multiplier'!$B$102),1)</f>
        <v>128.5</v>
      </c>
      <c r="G470">
        <f>_xlfn.FLOOR.MATH(('Base Stats'!$D470+15)*SQRT('Base Stats'!$E470+15)*SQRT('Base Stats'!$F470+15)*((MIN(SQRT(10*2500/(('Base Stats'!$D470+15)*SQRT('Base Stats'!$E470+15)*SQRT('Base Stats'!$F470+15))),'CP Multiplier'!$B$102))^2)/10)</f>
        <v>2324</v>
      </c>
    </row>
    <row r="471" spans="1:7" x14ac:dyDescent="0.25">
      <c r="A471" t="s">
        <v>467</v>
      </c>
      <c r="B471" t="str">
        <f>IFERROR(INDEX('[1]Pokemon Stats'!$D$2:$D$781,MATCH($A471,'[1]Pokemon Stats'!$B$2:$B$781,0),0),"")</f>
        <v>Steel</v>
      </c>
      <c r="C471" t="str">
        <f>IFERROR(INDEX('[1]Pokemon Stats'!$E$2:$E$781,MATCH($A471,'[1]Pokemon Stats'!$B$2:$B$781,0),0),"")</f>
        <v>Dragon</v>
      </c>
      <c r="D471">
        <f>ROUND(('Base Stats'!D471+15)*MIN(SQRT(10*2500/(('Base Stats'!$D471+15)*SQRT('Base Stats'!$E471+15)*SQRT('Base Stats'!$F471+15))),'CP Multiplier'!$B$102),1)</f>
        <v>180.3</v>
      </c>
      <c r="E471">
        <f>ROUND(('Base Stats'!E471+15)*MIN(SQRT(10*2500/(('Base Stats'!$D471+15)*SQRT('Base Stats'!$E471+15)*SQRT('Base Stats'!$F471+15))),'CP Multiplier'!$B$102),1)</f>
        <v>140.5</v>
      </c>
      <c r="F471">
        <f>ROUND(('Base Stats'!F471+15)*MIN(SQRT(10*2500/(('Base Stats'!$D471+15)*SQRT('Base Stats'!$E471+15)*SQRT('Base Stats'!$F471+15))),'CP Multiplier'!$B$102),1)</f>
        <v>136.80000000000001</v>
      </c>
      <c r="G471">
        <f>_xlfn.FLOOR.MATH(('Base Stats'!$D471+15)*SQRT('Base Stats'!$E471+15)*SQRT('Base Stats'!$F471+15)*((MIN(SQRT(10*2500/(('Base Stats'!$D471+15)*SQRT('Base Stats'!$E471+15)*SQRT('Base Stats'!$F471+15))),'CP Multiplier'!$B$102))^2)/10)</f>
        <v>2500</v>
      </c>
    </row>
    <row r="472" spans="1:7" x14ac:dyDescent="0.25">
      <c r="A472" t="s">
        <v>468</v>
      </c>
      <c r="B472" t="str">
        <f>IFERROR(INDEX('[1]Pokemon Stats'!$D$2:$D$781,MATCH($A472,'[1]Pokemon Stats'!$B$2:$B$781,0),0),"")</f>
        <v>Ghost</v>
      </c>
      <c r="C472" t="str">
        <f>IFERROR(INDEX('[1]Pokemon Stats'!$E$2:$E$781,MATCH($A472,'[1]Pokemon Stats'!$B$2:$B$781,0),0),"")</f>
        <v>Dragon</v>
      </c>
      <c r="D472">
        <f>ROUND(('Base Stats'!D472+15)*MIN(SQRT(10*2500/(('Base Stats'!$D472+15)*SQRT('Base Stats'!$E472+15)*SQRT('Base Stats'!$F472+15))),'CP Multiplier'!$B$102),1)</f>
        <v>137.30000000000001</v>
      </c>
      <c r="E472">
        <f>ROUND(('Base Stats'!E472+15)*MIN(SQRT(10*2500/(('Base Stats'!$D472+15)*SQRT('Base Stats'!$E472+15)*SQRT('Base Stats'!$F472+15))),'CP Multiplier'!$B$102),1)</f>
        <v>163.1</v>
      </c>
      <c r="F472">
        <f>ROUND(('Base Stats'!F472+15)*MIN(SQRT(10*2500/(('Base Stats'!$D472+15)*SQRT('Base Stats'!$E472+15)*SQRT('Base Stats'!$F472+15))),'CP Multiplier'!$B$102),1)</f>
        <v>203.2</v>
      </c>
      <c r="G472">
        <f>_xlfn.FLOOR.MATH(('Base Stats'!$D472+15)*SQRT('Base Stats'!$E472+15)*SQRT('Base Stats'!$F472+15)*((MIN(SQRT(10*2500/(('Base Stats'!$D472+15)*SQRT('Base Stats'!$E472+15)*SQRT('Base Stats'!$F472+15))),'CP Multiplier'!$B$102))^2)/10)</f>
        <v>2500</v>
      </c>
    </row>
    <row r="473" spans="1:7" x14ac:dyDescent="0.25">
      <c r="A473" t="s">
        <v>469</v>
      </c>
      <c r="B473" t="str">
        <f>IFERROR(INDEX('[1]Pokemon Stats'!$D$2:$D$781,MATCH($A473,'[1]Pokemon Stats'!$B$2:$B$781,0),0),"")</f>
        <v>Psychic</v>
      </c>
      <c r="C473" t="str">
        <f>IFERROR(INDEX('[1]Pokemon Stats'!$E$2:$E$781,MATCH($A473,'[1]Pokemon Stats'!$B$2:$B$781,0),0),"")</f>
        <v>Dragon</v>
      </c>
      <c r="D473">
        <f>ROUND(('Base Stats'!D473+15)*MIN(SQRT(10*2500/(('Base Stats'!$D473+15)*SQRT('Base Stats'!$E473+15)*SQRT('Base Stats'!$F473+15))),'CP Multiplier'!$B$102),1)</f>
        <v>123.4</v>
      </c>
      <c r="E473">
        <f>ROUND(('Base Stats'!E473+15)*MIN(SQRT(10*2500/(('Base Stats'!$D473+15)*SQRT('Base Stats'!$E473+15)*SQRT('Base Stats'!$F473+15))),'CP Multiplier'!$B$102),1)</f>
        <v>201.8</v>
      </c>
      <c r="F473">
        <f>ROUND(('Base Stats'!F473+15)*MIN(SQRT(10*2500/(('Base Stats'!$D473+15)*SQRT('Base Stats'!$E473+15)*SQRT('Base Stats'!$F473+15))),'CP Multiplier'!$B$102),1)</f>
        <v>203.3</v>
      </c>
      <c r="G473">
        <f>_xlfn.FLOOR.MATH(('Base Stats'!$D473+15)*SQRT('Base Stats'!$E473+15)*SQRT('Base Stats'!$F473+15)*((MIN(SQRT(10*2500/(('Base Stats'!$D473+15)*SQRT('Base Stats'!$E473+15)*SQRT('Base Stats'!$F473+15))),'CP Multiplier'!$B$102))^2)/10)</f>
        <v>2500</v>
      </c>
    </row>
    <row r="474" spans="1:7" x14ac:dyDescent="0.25">
      <c r="A474" t="s">
        <v>470</v>
      </c>
      <c r="B474" t="str">
        <f>IFERROR(INDEX('[1]Pokemon Stats'!$D$2:$D$781,MATCH($A474,'[1]Pokemon Stats'!$B$2:$B$781,0),0),"")</f>
        <v>Psychic</v>
      </c>
      <c r="C474" t="str">
        <f>IFERROR(INDEX('[1]Pokemon Stats'!$E$2:$E$781,MATCH($A474,'[1]Pokemon Stats'!$B$2:$B$781,0),0),"")</f>
        <v>Fire</v>
      </c>
      <c r="D474">
        <f>ROUND(('Base Stats'!D474+15)*MIN(SQRT(10*2500/(('Base Stats'!$D474+15)*SQRT('Base Stats'!$E474+15)*SQRT('Base Stats'!$F474+15))),'CP Multiplier'!$B$102),1)</f>
        <v>155.6</v>
      </c>
      <c r="E474">
        <f>ROUND(('Base Stats'!E474+15)*MIN(SQRT(10*2500/(('Base Stats'!$D474+15)*SQRT('Base Stats'!$E474+15)*SQRT('Base Stats'!$F474+15))),'CP Multiplier'!$B$102),1)</f>
        <v>155.6</v>
      </c>
      <c r="F474">
        <f>ROUND(('Base Stats'!F474+15)*MIN(SQRT(10*2500/(('Base Stats'!$D474+15)*SQRT('Base Stats'!$E474+15)*SQRT('Base Stats'!$F474+15))),'CP Multiplier'!$B$102),1)</f>
        <v>166</v>
      </c>
      <c r="G474">
        <f>_xlfn.FLOOR.MATH(('Base Stats'!$D474+15)*SQRT('Base Stats'!$E474+15)*SQRT('Base Stats'!$F474+15)*((MIN(SQRT(10*2500/(('Base Stats'!$D474+15)*SQRT('Base Stats'!$E474+15)*SQRT('Base Stats'!$F474+15))),'CP Multiplier'!$B$102))^2)/10)</f>
        <v>2500</v>
      </c>
    </row>
    <row r="475" spans="1:7" x14ac:dyDescent="0.25">
      <c r="A475" t="s">
        <v>471</v>
      </c>
      <c r="B475" t="str">
        <f>IFERROR(INDEX('[1]Pokemon Stats'!$D$2:$D$781,MATCH($A475,'[1]Pokemon Stats'!$B$2:$B$781,0),0),"")</f>
        <v>Grass</v>
      </c>
      <c r="C475" t="str">
        <f>IFERROR(INDEX('[1]Pokemon Stats'!$E$2:$E$781,MATCH($A475,'[1]Pokemon Stats'!$B$2:$B$781,0),0),"")</f>
        <v>Fire</v>
      </c>
      <c r="D475">
        <f>ROUND(('Base Stats'!D475+15)*MIN(SQRT(10*2500/(('Base Stats'!$D475+15)*SQRT('Base Stats'!$E475+15)*SQRT('Base Stats'!$F475+15))),'CP Multiplier'!$B$102),1)</f>
        <v>87.1</v>
      </c>
      <c r="E475">
        <f>ROUND(('Base Stats'!E475+15)*MIN(SQRT(10*2500/(('Base Stats'!$D475+15)*SQRT('Base Stats'!$E475+15)*SQRT('Base Stats'!$F475+15))),'CP Multiplier'!$B$102),1)</f>
        <v>103.1</v>
      </c>
      <c r="F475">
        <f>ROUND(('Base Stats'!F475+15)*MIN(SQRT(10*2500/(('Base Stats'!$D475+15)*SQRT('Base Stats'!$E475+15)*SQRT('Base Stats'!$F475+15))),'CP Multiplier'!$B$102),1)</f>
        <v>120.9</v>
      </c>
      <c r="G475">
        <f>_xlfn.FLOOR.MATH(('Base Stats'!$D475+15)*SQRT('Base Stats'!$E475+15)*SQRT('Base Stats'!$F475+15)*((MIN(SQRT(10*2500/(('Base Stats'!$D475+15)*SQRT('Base Stats'!$E475+15)*SQRT('Base Stats'!$F475+15))),'CP Multiplier'!$B$102))^2)/10)</f>
        <v>972</v>
      </c>
    </row>
    <row r="476" spans="1:7" x14ac:dyDescent="0.25">
      <c r="A476" t="s">
        <v>472</v>
      </c>
      <c r="B476" t="str">
        <f>IFERROR(INDEX('[1]Pokemon Stats'!$D$2:$D$781,MATCH($A476,'[1]Pokemon Stats'!$B$2:$B$781,0),0),"")</f>
        <v>Grass</v>
      </c>
      <c r="C476" t="str">
        <f>IFERROR(INDEX('[1]Pokemon Stats'!$E$2:$E$781,MATCH($A476,'[1]Pokemon Stats'!$B$2:$B$781,0),0),"")</f>
        <v>Fire</v>
      </c>
      <c r="D476">
        <f>ROUND(('Base Stats'!D476+15)*MIN(SQRT(10*2500/(('Base Stats'!$D476+15)*SQRT('Base Stats'!$E476+15)*SQRT('Base Stats'!$F476+15))),'CP Multiplier'!$B$102),1)</f>
        <v>115.8</v>
      </c>
      <c r="E476">
        <f>ROUND(('Base Stats'!E476+15)*MIN(SQRT(10*2500/(('Base Stats'!$D476+15)*SQRT('Base Stats'!$E476+15)*SQRT('Base Stats'!$F476+15))),'CP Multiplier'!$B$102),1)</f>
        <v>141.19999999999999</v>
      </c>
      <c r="F476">
        <f>ROUND(('Base Stats'!F476+15)*MIN(SQRT(10*2500/(('Base Stats'!$D476+15)*SQRT('Base Stats'!$E476+15)*SQRT('Base Stats'!$F476+15))),'CP Multiplier'!$B$102),1)</f>
        <v>143.69999999999999</v>
      </c>
      <c r="G476">
        <f>_xlfn.FLOOR.MATH(('Base Stats'!$D476+15)*SQRT('Base Stats'!$E476+15)*SQRT('Base Stats'!$F476+15)*((MIN(SQRT(10*2500/(('Base Stats'!$D476+15)*SQRT('Base Stats'!$E476+15)*SQRT('Base Stats'!$F476+15))),'CP Multiplier'!$B$102))^2)/10)</f>
        <v>1649</v>
      </c>
    </row>
    <row r="477" spans="1:7" x14ac:dyDescent="0.25">
      <c r="A477" t="s">
        <v>473</v>
      </c>
      <c r="B477" t="str">
        <f>IFERROR(INDEX('[1]Pokemon Stats'!$D$2:$D$781,MATCH($A477,'[1]Pokemon Stats'!$B$2:$B$781,0),0),"")</f>
        <v>Grass</v>
      </c>
      <c r="C477" t="str">
        <f>IFERROR(INDEX('[1]Pokemon Stats'!$E$2:$E$781,MATCH($A477,'[1]Pokemon Stats'!$B$2:$B$781,0),0),"")</f>
        <v>Fire</v>
      </c>
      <c r="D477">
        <f>ROUND(('Base Stats'!D477+15)*MIN(SQRT(10*2500/(('Base Stats'!$D477+15)*SQRT('Base Stats'!$E477+15)*SQRT('Base Stats'!$F477+15))),'CP Multiplier'!$B$102),1)</f>
        <v>145.69999999999999</v>
      </c>
      <c r="E477">
        <f>ROUND(('Base Stats'!E477+15)*MIN(SQRT(10*2500/(('Base Stats'!$D477+15)*SQRT('Base Stats'!$E477+15)*SQRT('Base Stats'!$F477+15))),'CP Multiplier'!$B$102),1)</f>
        <v>181.3</v>
      </c>
      <c r="F477">
        <f>ROUND(('Base Stats'!F477+15)*MIN(SQRT(10*2500/(('Base Stats'!$D477+15)*SQRT('Base Stats'!$E477+15)*SQRT('Base Stats'!$F477+15))),'CP Multiplier'!$B$102),1)</f>
        <v>162.30000000000001</v>
      </c>
      <c r="G477">
        <f>_xlfn.FLOOR.MATH(('Base Stats'!$D477+15)*SQRT('Base Stats'!$E477+15)*SQRT('Base Stats'!$F477+15)*((MIN(SQRT(10*2500/(('Base Stats'!$D477+15)*SQRT('Base Stats'!$E477+15)*SQRT('Base Stats'!$F477+15))),'CP Multiplier'!$B$102))^2)/10)</f>
        <v>2500</v>
      </c>
    </row>
    <row r="478" spans="1:7" x14ac:dyDescent="0.25">
      <c r="A478" t="s">
        <v>474</v>
      </c>
      <c r="B478" t="str">
        <f>IFERROR(INDEX('[1]Pokemon Stats'!$D$2:$D$781,MATCH($A478,'[1]Pokemon Stats'!$B$2:$B$781,0),0),"")</f>
        <v>Fire</v>
      </c>
      <c r="C478" t="str">
        <f>IFERROR(INDEX('[1]Pokemon Stats'!$E$2:$E$781,MATCH($A478,'[1]Pokemon Stats'!$B$2:$B$781,0),0),"")</f>
        <v>Fire</v>
      </c>
      <c r="D478">
        <f>ROUND(('Base Stats'!D478+15)*MIN(SQRT(10*2500/(('Base Stats'!$D478+15)*SQRT('Base Stats'!$E478+15)*SQRT('Base Stats'!$F478+15))),'CP Multiplier'!$B$102),1)</f>
        <v>109.9</v>
      </c>
      <c r="E478">
        <f>ROUND(('Base Stats'!E478+15)*MIN(SQRT(10*2500/(('Base Stats'!$D478+15)*SQRT('Base Stats'!$E478+15)*SQRT('Base Stats'!$F478+15))),'CP Multiplier'!$B$102),1)</f>
        <v>84.5</v>
      </c>
      <c r="F478">
        <f>ROUND(('Base Stats'!F478+15)*MIN(SQRT(10*2500/(('Base Stats'!$D478+15)*SQRT('Base Stats'!$E478+15)*SQRT('Base Stats'!$F478+15))),'CP Multiplier'!$B$102),1)</f>
        <v>150.5</v>
      </c>
      <c r="G478">
        <f>_xlfn.FLOOR.MATH(('Base Stats'!$D478+15)*SQRT('Base Stats'!$E478+15)*SQRT('Base Stats'!$F478+15)*((MIN(SQRT(10*2500/(('Base Stats'!$D478+15)*SQRT('Base Stats'!$E478+15)*SQRT('Base Stats'!$F478+15))),'CP Multiplier'!$B$102))^2)/10)</f>
        <v>1239</v>
      </c>
    </row>
    <row r="479" spans="1:7" x14ac:dyDescent="0.25">
      <c r="A479" t="s">
        <v>475</v>
      </c>
      <c r="B479" t="str">
        <f>IFERROR(INDEX('[1]Pokemon Stats'!$D$2:$D$781,MATCH($A479,'[1]Pokemon Stats'!$B$2:$B$781,0),0),"")</f>
        <v>Fire</v>
      </c>
      <c r="C479" t="str">
        <f>IFERROR(INDEX('[1]Pokemon Stats'!$E$2:$E$781,MATCH($A479,'[1]Pokemon Stats'!$B$2:$B$781,0),0),"")</f>
        <v>Fighting</v>
      </c>
      <c r="D479">
        <f>ROUND(('Base Stats'!D479+15)*MIN(SQRT(10*2500/(('Base Stats'!$D479+15)*SQRT('Base Stats'!$E479+15)*SQRT('Base Stats'!$F479+15))),'CP Multiplier'!$B$102),1)</f>
        <v>158.9</v>
      </c>
      <c r="E479">
        <f>ROUND(('Base Stats'!E479+15)*MIN(SQRT(10*2500/(('Base Stats'!$D479+15)*SQRT('Base Stats'!$E479+15)*SQRT('Base Stats'!$F479+15))),'CP Multiplier'!$B$102),1)</f>
        <v>102.3</v>
      </c>
      <c r="F479">
        <f>ROUND(('Base Stats'!F479+15)*MIN(SQRT(10*2500/(('Base Stats'!$D479+15)*SQRT('Base Stats'!$E479+15)*SQRT('Base Stats'!$F479+15))),'CP Multiplier'!$B$102),1)</f>
        <v>187.7</v>
      </c>
      <c r="G479">
        <f>_xlfn.FLOOR.MATH(('Base Stats'!$D479+15)*SQRT('Base Stats'!$E479+15)*SQRT('Base Stats'!$F479+15)*((MIN(SQRT(10*2500/(('Base Stats'!$D479+15)*SQRT('Base Stats'!$E479+15)*SQRT('Base Stats'!$F479+15))),'CP Multiplier'!$B$102))^2)/10)</f>
        <v>2201</v>
      </c>
    </row>
    <row r="480" spans="1:7" x14ac:dyDescent="0.25">
      <c r="A480" t="s">
        <v>476</v>
      </c>
      <c r="B480" t="str">
        <f>IFERROR(INDEX('[1]Pokemon Stats'!$D$2:$D$781,MATCH($A480,'[1]Pokemon Stats'!$B$2:$B$781,0),0),"")</f>
        <v>Fire</v>
      </c>
      <c r="C480" t="str">
        <f>IFERROR(INDEX('[1]Pokemon Stats'!$E$2:$E$781,MATCH($A480,'[1]Pokemon Stats'!$B$2:$B$781,0),0),"")</f>
        <v>Fighting</v>
      </c>
      <c r="D480">
        <f>ROUND(('Base Stats'!D480+15)*MIN(SQRT(10*2500/(('Base Stats'!$D480+15)*SQRT('Base Stats'!$E480+15)*SQRT('Base Stats'!$F480+15))),'CP Multiplier'!$B$102),1)</f>
        <v>180.9</v>
      </c>
      <c r="E480">
        <f>ROUND(('Base Stats'!E480+15)*MIN(SQRT(10*2500/(('Base Stats'!$D480+15)*SQRT('Base Stats'!$E480+15)*SQRT('Base Stats'!$F480+15))),'CP Multiplier'!$B$102),1)</f>
        <v>102.7</v>
      </c>
      <c r="F480">
        <f>ROUND(('Base Stats'!F480+15)*MIN(SQRT(10*2500/(('Base Stats'!$D480+15)*SQRT('Base Stats'!$E480+15)*SQRT('Base Stats'!$F480+15))),'CP Multiplier'!$B$102),1)</f>
        <v>185.9</v>
      </c>
      <c r="G480">
        <f>_xlfn.FLOOR.MATH(('Base Stats'!$D480+15)*SQRT('Base Stats'!$E480+15)*SQRT('Base Stats'!$F480+15)*((MIN(SQRT(10*2500/(('Base Stats'!$D480+15)*SQRT('Base Stats'!$E480+15)*SQRT('Base Stats'!$F480+15))),'CP Multiplier'!$B$102))^2)/10)</f>
        <v>2500</v>
      </c>
    </row>
    <row r="481" spans="1:7" x14ac:dyDescent="0.25">
      <c r="A481" t="s">
        <v>477</v>
      </c>
      <c r="B481" t="str">
        <f>IFERROR(INDEX('[1]Pokemon Stats'!$D$2:$D$781,MATCH($A481,'[1]Pokemon Stats'!$B$2:$B$781,0),0),"")</f>
        <v>Water</v>
      </c>
      <c r="C481" t="str">
        <f>IFERROR(INDEX('[1]Pokemon Stats'!$E$2:$E$781,MATCH($A481,'[1]Pokemon Stats'!$B$2:$B$781,0),0),"")</f>
        <v>Fighting</v>
      </c>
      <c r="D481">
        <f>ROUND(('Base Stats'!D481+15)*MIN(SQRT(10*2500/(('Base Stats'!$D481+15)*SQRT('Base Stats'!$E481+15)*SQRT('Base Stats'!$F481+15))),'CP Multiplier'!$B$102),1)</f>
        <v>111.6</v>
      </c>
      <c r="E481">
        <f>ROUND(('Base Stats'!E481+15)*MIN(SQRT(10*2500/(('Base Stats'!$D481+15)*SQRT('Base Stats'!$E481+15)*SQRT('Base Stats'!$F481+15))),'CP Multiplier'!$B$102),1)</f>
        <v>84.5</v>
      </c>
      <c r="F481">
        <f>ROUND(('Base Stats'!F481+15)*MIN(SQRT(10*2500/(('Base Stats'!$D481+15)*SQRT('Base Stats'!$E481+15)*SQRT('Base Stats'!$F481+15))),'CP Multiplier'!$B$102),1)</f>
        <v>136.1</v>
      </c>
      <c r="G481">
        <f>_xlfn.FLOOR.MATH(('Base Stats'!$D481+15)*SQRT('Base Stats'!$E481+15)*SQRT('Base Stats'!$F481+15)*((MIN(SQRT(10*2500/(('Base Stats'!$D481+15)*SQRT('Base Stats'!$E481+15)*SQRT('Base Stats'!$F481+15))),'CP Multiplier'!$B$102))^2)/10)</f>
        <v>1196</v>
      </c>
    </row>
    <row r="482" spans="1:7" x14ac:dyDescent="0.25">
      <c r="A482" t="s">
        <v>478</v>
      </c>
      <c r="B482" t="str">
        <f>IFERROR(INDEX('[1]Pokemon Stats'!$D$2:$D$781,MATCH($A482,'[1]Pokemon Stats'!$B$2:$B$781,0),0),"")</f>
        <v>Water</v>
      </c>
      <c r="C482" t="str">
        <f>IFERROR(INDEX('[1]Pokemon Stats'!$E$2:$E$781,MATCH($A482,'[1]Pokemon Stats'!$B$2:$B$781,0),0),"")</f>
        <v>Fighting</v>
      </c>
      <c r="D482">
        <f>ROUND(('Base Stats'!D482+15)*MIN(SQRT(10*2500/(('Base Stats'!$D482+15)*SQRT('Base Stats'!$E482+15)*SQRT('Base Stats'!$F482+15))),'CP Multiplier'!$B$102),1)</f>
        <v>147.1</v>
      </c>
      <c r="E482">
        <f>ROUND(('Base Stats'!E482+15)*MIN(SQRT(10*2500/(('Base Stats'!$D482+15)*SQRT('Base Stats'!$E482+15)*SQRT('Base Stats'!$F482+15))),'CP Multiplier'!$B$102),1)</f>
        <v>110.7</v>
      </c>
      <c r="F482">
        <f>ROUND(('Base Stats'!F482+15)*MIN(SQRT(10*2500/(('Base Stats'!$D482+15)*SQRT('Base Stats'!$E482+15)*SQRT('Base Stats'!$F482+15))),'CP Multiplier'!$B$102),1)</f>
        <v>165.7</v>
      </c>
      <c r="G482">
        <f>_xlfn.FLOOR.MATH(('Base Stats'!$D482+15)*SQRT('Base Stats'!$E482+15)*SQRT('Base Stats'!$F482+15)*((MIN(SQRT(10*2500/(('Base Stats'!$D482+15)*SQRT('Base Stats'!$E482+15)*SQRT('Base Stats'!$F482+15))),'CP Multiplier'!$B$102))^2)/10)</f>
        <v>1992</v>
      </c>
    </row>
    <row r="483" spans="1:7" x14ac:dyDescent="0.25">
      <c r="A483" t="s">
        <v>479</v>
      </c>
      <c r="B483" t="str">
        <f>IFERROR(INDEX('[1]Pokemon Stats'!$D$2:$D$781,MATCH($A483,'[1]Pokemon Stats'!$B$2:$B$781,0),0),"")</f>
        <v>Water</v>
      </c>
      <c r="C483" t="str">
        <f>IFERROR(INDEX('[1]Pokemon Stats'!$E$2:$E$781,MATCH($A483,'[1]Pokemon Stats'!$B$2:$B$781,0),0),"")</f>
        <v>Fighting</v>
      </c>
      <c r="D483">
        <f>ROUND(('Base Stats'!D483+15)*MIN(SQRT(10*2500/(('Base Stats'!$D483+15)*SQRT('Base Stats'!$E483+15)*SQRT('Base Stats'!$F483+15))),'CP Multiplier'!$B$102),1)</f>
        <v>168.7</v>
      </c>
      <c r="E483">
        <f>ROUND(('Base Stats'!E483+15)*MIN(SQRT(10*2500/(('Base Stats'!$D483+15)*SQRT('Base Stats'!$E483+15)*SQRT('Base Stats'!$F483+15))),'CP Multiplier'!$B$102),1)</f>
        <v>127.8</v>
      </c>
      <c r="F483">
        <f>ROUND(('Base Stats'!F483+15)*MIN(SQRT(10*2500/(('Base Stats'!$D483+15)*SQRT('Base Stats'!$E483+15)*SQRT('Base Stats'!$F483+15))),'CP Multiplier'!$B$102),1)</f>
        <v>171.7</v>
      </c>
      <c r="G483">
        <f>_xlfn.FLOOR.MATH(('Base Stats'!$D483+15)*SQRT('Base Stats'!$E483+15)*SQRT('Base Stats'!$F483+15)*((MIN(SQRT(10*2500/(('Base Stats'!$D483+15)*SQRT('Base Stats'!$E483+15)*SQRT('Base Stats'!$F483+15))),'CP Multiplier'!$B$102))^2)/10)</f>
        <v>2500</v>
      </c>
    </row>
    <row r="484" spans="1:7" x14ac:dyDescent="0.25">
      <c r="A484" t="s">
        <v>480</v>
      </c>
      <c r="B484" t="str">
        <f>IFERROR(INDEX('[1]Pokemon Stats'!$D$2:$D$781,MATCH($A484,'[1]Pokemon Stats'!$B$2:$B$781,0),0),"")</f>
        <v>Normal</v>
      </c>
      <c r="C484" t="str">
        <f>IFERROR(INDEX('[1]Pokemon Stats'!$E$2:$E$781,MATCH($A484,'[1]Pokemon Stats'!$B$2:$B$781,0),0),"")</f>
        <v>Fighting</v>
      </c>
      <c r="D484">
        <f>ROUND(('Base Stats'!D484+15)*MIN(SQRT(10*2500/(('Base Stats'!$D484+15)*SQRT('Base Stats'!$E484+15)*SQRT('Base Stats'!$F484+15))),'CP Multiplier'!$B$102),1)</f>
        <v>95.5</v>
      </c>
      <c r="E484">
        <f>ROUND(('Base Stats'!E484+15)*MIN(SQRT(10*2500/(('Base Stats'!$D484+15)*SQRT('Base Stats'!$E484+15)*SQRT('Base Stats'!$F484+15))),'CP Multiplier'!$B$102),1)</f>
        <v>74.400000000000006</v>
      </c>
      <c r="F484">
        <f>ROUND(('Base Stats'!F484+15)*MIN(SQRT(10*2500/(('Base Stats'!$D484+15)*SQRT('Base Stats'!$E484+15)*SQRT('Base Stats'!$F484+15))),'CP Multiplier'!$B$102),1)</f>
        <v>120.9</v>
      </c>
      <c r="G484">
        <f>_xlfn.FLOOR.MATH(('Base Stats'!$D484+15)*SQRT('Base Stats'!$E484+15)*SQRT('Base Stats'!$F484+15)*((MIN(SQRT(10*2500/(('Base Stats'!$D484+15)*SQRT('Base Stats'!$E484+15)*SQRT('Base Stats'!$F484+15))),'CP Multiplier'!$B$102))^2)/10)</f>
        <v>905</v>
      </c>
    </row>
    <row r="485" spans="1:7" x14ac:dyDescent="0.25">
      <c r="A485" t="s">
        <v>481</v>
      </c>
      <c r="B485" t="str">
        <f>IFERROR(INDEX('[1]Pokemon Stats'!$D$2:$D$781,MATCH($A485,'[1]Pokemon Stats'!$B$2:$B$781,0),0),"")</f>
        <v>Normal</v>
      </c>
      <c r="C485" t="str">
        <f>IFERROR(INDEX('[1]Pokemon Stats'!$E$2:$E$781,MATCH($A485,'[1]Pokemon Stats'!$B$2:$B$781,0),0),"")</f>
        <v>Fighting</v>
      </c>
      <c r="D485">
        <f>ROUND(('Base Stats'!D485+15)*MIN(SQRT(10*2500/(('Base Stats'!$D485+15)*SQRT('Base Stats'!$E485+15)*SQRT('Base Stats'!$F485+15))),'CP Multiplier'!$B$102),1)</f>
        <v>152.19999999999999</v>
      </c>
      <c r="E485">
        <f>ROUND(('Base Stats'!E485+15)*MIN(SQRT(10*2500/(('Base Stats'!$D485+15)*SQRT('Base Stats'!$E485+15)*SQRT('Base Stats'!$F485+15))),'CP Multiplier'!$B$102),1)</f>
        <v>130.19999999999999</v>
      </c>
      <c r="F485">
        <f>ROUND(('Base Stats'!F485+15)*MIN(SQRT(10*2500/(('Base Stats'!$D485+15)*SQRT('Base Stats'!$E485+15)*SQRT('Base Stats'!$F485+15))),'CP Multiplier'!$B$102),1)</f>
        <v>143.69999999999999</v>
      </c>
      <c r="G485">
        <f>_xlfn.FLOOR.MATH(('Base Stats'!$D485+15)*SQRT('Base Stats'!$E485+15)*SQRT('Base Stats'!$F485+15)*((MIN(SQRT(10*2500/(('Base Stats'!$D485+15)*SQRT('Base Stats'!$E485+15)*SQRT('Base Stats'!$F485+15))),'CP Multiplier'!$B$102))^2)/10)</f>
        <v>2081</v>
      </c>
    </row>
    <row r="486" spans="1:7" x14ac:dyDescent="0.25">
      <c r="A486" t="s">
        <v>482</v>
      </c>
      <c r="B486" t="str">
        <f>IFERROR(INDEX('[1]Pokemon Stats'!$D$2:$D$781,MATCH($A486,'[1]Pokemon Stats'!$B$2:$B$781,0),0),"")</f>
        <v>Normal</v>
      </c>
      <c r="C486" t="str">
        <f>IFERROR(INDEX('[1]Pokemon Stats'!$E$2:$E$781,MATCH($A486,'[1]Pokemon Stats'!$B$2:$B$781,0),0),"")</f>
        <v>Fighting</v>
      </c>
      <c r="D486">
        <f>ROUND(('Base Stats'!D486+15)*MIN(SQRT(10*2500/(('Base Stats'!$D486+15)*SQRT('Base Stats'!$E486+15)*SQRT('Base Stats'!$F486+15))),'CP Multiplier'!$B$102),1)</f>
        <v>103.1</v>
      </c>
      <c r="E486">
        <f>ROUND(('Base Stats'!E486+15)*MIN(SQRT(10*2500/(('Base Stats'!$D486+15)*SQRT('Base Stats'!$E486+15)*SQRT('Base Stats'!$F486+15))),'CP Multiplier'!$B$102),1)</f>
        <v>85.4</v>
      </c>
      <c r="F486">
        <f>ROUND(('Base Stats'!F486+15)*MIN(SQRT(10*2500/(('Base Stats'!$D486+15)*SQRT('Base Stats'!$E486+15)*SQRT('Base Stats'!$F486+15))),'CP Multiplier'!$B$102),1)</f>
        <v>120.9</v>
      </c>
      <c r="G486">
        <f>_xlfn.FLOOR.MATH(('Base Stats'!$D486+15)*SQRT('Base Stats'!$E486+15)*SQRT('Base Stats'!$F486+15)*((MIN(SQRT(10*2500/(('Base Stats'!$D486+15)*SQRT('Base Stats'!$E486+15)*SQRT('Base Stats'!$F486+15))),'CP Multiplier'!$B$102))^2)/10)</f>
        <v>1047</v>
      </c>
    </row>
    <row r="487" spans="1:7" x14ac:dyDescent="0.25">
      <c r="A487" t="s">
        <v>483</v>
      </c>
      <c r="B487" t="str">
        <f>IFERROR(INDEX('[1]Pokemon Stats'!$D$2:$D$781,MATCH($A487,'[1]Pokemon Stats'!$B$2:$B$781,0),0),"")</f>
        <v>Normal</v>
      </c>
      <c r="C487" t="str">
        <f>IFERROR(INDEX('[1]Pokemon Stats'!$E$2:$E$781,MATCH($A487,'[1]Pokemon Stats'!$B$2:$B$781,0),0),"")</f>
        <v>Fighting</v>
      </c>
      <c r="D487">
        <f>ROUND(('Base Stats'!D487+15)*MIN(SQRT(10*2500/(('Base Stats'!$D487+15)*SQRT('Base Stats'!$E487+15)*SQRT('Base Stats'!$F487+15))),'CP Multiplier'!$B$102),1)</f>
        <v>135.19999999999999</v>
      </c>
      <c r="E487">
        <f>ROUND(('Base Stats'!E487+15)*MIN(SQRT(10*2500/(('Base Stats'!$D487+15)*SQRT('Base Stats'!$E487+15)*SQRT('Base Stats'!$F487+15))),'CP Multiplier'!$B$102),1)</f>
        <v>119.2</v>
      </c>
      <c r="F487">
        <f>ROUND(('Base Stats'!F487+15)*MIN(SQRT(10*2500/(('Base Stats'!$D487+15)*SQRT('Base Stats'!$E487+15)*SQRT('Base Stats'!$F487+15))),'CP Multiplier'!$B$102),1)</f>
        <v>150.5</v>
      </c>
      <c r="G487">
        <f>_xlfn.FLOOR.MATH(('Base Stats'!$D487+15)*SQRT('Base Stats'!$E487+15)*SQRT('Base Stats'!$F487+15)*((MIN(SQRT(10*2500/(('Base Stats'!$D487+15)*SQRT('Base Stats'!$E487+15)*SQRT('Base Stats'!$F487+15))),'CP Multiplier'!$B$102))^2)/10)</f>
        <v>1811</v>
      </c>
    </row>
    <row r="488" spans="1:7" x14ac:dyDescent="0.25">
      <c r="A488" t="s">
        <v>484</v>
      </c>
      <c r="B488" t="str">
        <f>IFERROR(INDEX('[1]Pokemon Stats'!$D$2:$D$781,MATCH($A488,'[1]Pokemon Stats'!$B$2:$B$781,0),0),"")</f>
        <v>Normal</v>
      </c>
      <c r="C488" t="str">
        <f>IFERROR(INDEX('[1]Pokemon Stats'!$E$2:$E$781,MATCH($A488,'[1]Pokemon Stats'!$B$2:$B$781,0),0),"")</f>
        <v>Fighting</v>
      </c>
      <c r="D488">
        <f>ROUND(('Base Stats'!D488+15)*MIN(SQRT(10*2500/(('Base Stats'!$D488+15)*SQRT('Base Stats'!$E488+15)*SQRT('Base Stats'!$F488+15))),'CP Multiplier'!$B$102),1)</f>
        <v>164.2</v>
      </c>
      <c r="E488">
        <f>ROUND(('Base Stats'!E488+15)*MIN(SQRT(10*2500/(('Base Stats'!$D488+15)*SQRT('Base Stats'!$E488+15)*SQRT('Base Stats'!$F488+15))),'CP Multiplier'!$B$102),1)</f>
        <v>146.4</v>
      </c>
      <c r="F488">
        <f>ROUND(('Base Stats'!F488+15)*MIN(SQRT(10*2500/(('Base Stats'!$D488+15)*SQRT('Base Stats'!$E488+15)*SQRT('Base Stats'!$F488+15))),'CP Multiplier'!$B$102),1)</f>
        <v>158.30000000000001</v>
      </c>
      <c r="G488">
        <f>_xlfn.FLOOR.MATH(('Base Stats'!$D488+15)*SQRT('Base Stats'!$E488+15)*SQRT('Base Stats'!$F488+15)*((MIN(SQRT(10*2500/(('Base Stats'!$D488+15)*SQRT('Base Stats'!$E488+15)*SQRT('Base Stats'!$F488+15))),'CP Multiplier'!$B$102))^2)/10)</f>
        <v>2500</v>
      </c>
    </row>
    <row r="489" spans="1:7" x14ac:dyDescent="0.25">
      <c r="A489" t="s">
        <v>485</v>
      </c>
      <c r="B489" t="str">
        <f>IFERROR(INDEX('[1]Pokemon Stats'!$D$2:$D$781,MATCH($A489,'[1]Pokemon Stats'!$B$2:$B$781,0),0),"")</f>
        <v>Dark</v>
      </c>
      <c r="C489" t="str">
        <f>IFERROR(INDEX('[1]Pokemon Stats'!$E$2:$E$781,MATCH($A489,'[1]Pokemon Stats'!$B$2:$B$781,0),0),"")</f>
        <v>Fighting</v>
      </c>
      <c r="D489">
        <f>ROUND(('Base Stats'!D489+15)*MIN(SQRT(10*2500/(('Base Stats'!$D489+15)*SQRT('Base Stats'!$E489+15)*SQRT('Base Stats'!$F489+15))),'CP Multiplier'!$B$102),1)</f>
        <v>95.5</v>
      </c>
      <c r="E489">
        <f>ROUND(('Base Stats'!E489+15)*MIN(SQRT(10*2500/(('Base Stats'!$D489+15)*SQRT('Base Stats'!$E489+15)*SQRT('Base Stats'!$F489+15))),'CP Multiplier'!$B$102),1)</f>
        <v>74.400000000000006</v>
      </c>
      <c r="F489">
        <f>ROUND(('Base Stats'!F489+15)*MIN(SQRT(10*2500/(('Base Stats'!$D489+15)*SQRT('Base Stats'!$E489+15)*SQRT('Base Stats'!$F489+15))),'CP Multiplier'!$B$102),1)</f>
        <v>115</v>
      </c>
      <c r="G489">
        <f>_xlfn.FLOOR.MATH(('Base Stats'!$D489+15)*SQRT('Base Stats'!$E489+15)*SQRT('Base Stats'!$F489+15)*((MIN(SQRT(10*2500/(('Base Stats'!$D489+15)*SQRT('Base Stats'!$E489+15)*SQRT('Base Stats'!$F489+15))),'CP Multiplier'!$B$102))^2)/10)</f>
        <v>883</v>
      </c>
    </row>
    <row r="490" spans="1:7" x14ac:dyDescent="0.25">
      <c r="A490" t="s">
        <v>486</v>
      </c>
      <c r="B490" t="str">
        <f>IFERROR(INDEX('[1]Pokemon Stats'!$D$2:$D$781,MATCH($A490,'[1]Pokemon Stats'!$B$2:$B$781,0),0),"")</f>
        <v>Dark</v>
      </c>
      <c r="C490" t="str">
        <f>IFERROR(INDEX('[1]Pokemon Stats'!$E$2:$E$781,MATCH($A490,'[1]Pokemon Stats'!$B$2:$B$781,0),0),"")</f>
        <v>Fighting</v>
      </c>
      <c r="D490">
        <f>ROUND(('Base Stats'!D490+15)*MIN(SQRT(10*2500/(('Base Stats'!$D490+15)*SQRT('Base Stats'!$E490+15)*SQRT('Base Stats'!$F490+15))),'CP Multiplier'!$B$102),1)</f>
        <v>170.8</v>
      </c>
      <c r="E490">
        <f>ROUND(('Base Stats'!E490+15)*MIN(SQRT(10*2500/(('Base Stats'!$D490+15)*SQRT('Base Stats'!$E490+15)*SQRT('Base Stats'!$F490+15))),'CP Multiplier'!$B$102),1)</f>
        <v>102.3</v>
      </c>
      <c r="F490">
        <f>ROUND(('Base Stats'!F490+15)*MIN(SQRT(10*2500/(('Base Stats'!$D490+15)*SQRT('Base Stats'!$E490+15)*SQRT('Base Stats'!$F490+15))),'CP Multiplier'!$B$102),1)</f>
        <v>149.6</v>
      </c>
      <c r="G490">
        <f>_xlfn.FLOOR.MATH(('Base Stats'!$D490+15)*SQRT('Base Stats'!$E490+15)*SQRT('Base Stats'!$F490+15)*((MIN(SQRT(10*2500/(('Base Stats'!$D490+15)*SQRT('Base Stats'!$E490+15)*SQRT('Base Stats'!$F490+15))),'CP Multiplier'!$B$102))^2)/10)</f>
        <v>2112</v>
      </c>
    </row>
    <row r="491" spans="1:7" x14ac:dyDescent="0.25">
      <c r="A491" t="s">
        <v>487</v>
      </c>
      <c r="B491" t="str">
        <f>IFERROR(INDEX('[1]Pokemon Stats'!$D$2:$D$781,MATCH($A491,'[1]Pokemon Stats'!$B$2:$B$781,0),0),"")</f>
        <v>Grass</v>
      </c>
      <c r="C491" t="str">
        <f>IFERROR(INDEX('[1]Pokemon Stats'!$E$2:$E$781,MATCH($A491,'[1]Pokemon Stats'!$B$2:$B$781,0),0),"")</f>
        <v>Fighting</v>
      </c>
      <c r="D491">
        <f>ROUND(('Base Stats'!D491+15)*MIN(SQRT(10*2500/(('Base Stats'!$D491+15)*SQRT('Base Stats'!$E491+15)*SQRT('Base Stats'!$F491+15))),'CP Multiplier'!$B$102),1)</f>
        <v>100.6</v>
      </c>
      <c r="E491">
        <f>ROUND(('Base Stats'!E491+15)*MIN(SQRT(10*2500/(('Base Stats'!$D491+15)*SQRT('Base Stats'!$E491+15)*SQRT('Base Stats'!$F491+15))),'CP Multiplier'!$B$102),1)</f>
        <v>92.1</v>
      </c>
      <c r="F491">
        <f>ROUND(('Base Stats'!F491+15)*MIN(SQRT(10*2500/(('Base Stats'!$D491+15)*SQRT('Base Stats'!$E491+15)*SQRT('Base Stats'!$F491+15))),'CP Multiplier'!$B$102),1)</f>
        <v>128.5</v>
      </c>
      <c r="G491">
        <f>_xlfn.FLOOR.MATH(('Base Stats'!$D491+15)*SQRT('Base Stats'!$E491+15)*SQRT('Base Stats'!$F491+15)*((MIN(SQRT(10*2500/(('Base Stats'!$D491+15)*SQRT('Base Stats'!$E491+15)*SQRT('Base Stats'!$F491+15))),'CP Multiplier'!$B$102))^2)/10)</f>
        <v>1094</v>
      </c>
    </row>
    <row r="492" spans="1:7" x14ac:dyDescent="0.25">
      <c r="A492" t="s">
        <v>488</v>
      </c>
      <c r="B492" t="str">
        <f>IFERROR(INDEX('[1]Pokemon Stats'!$D$2:$D$781,MATCH($A492,'[1]Pokemon Stats'!$B$2:$B$781,0),0),"")</f>
        <v>Grass</v>
      </c>
      <c r="C492" t="str">
        <f>IFERROR(INDEX('[1]Pokemon Stats'!$E$2:$E$781,MATCH($A492,'[1]Pokemon Stats'!$B$2:$B$781,0),0),"")</f>
        <v>Fighting</v>
      </c>
      <c r="D492">
        <f>ROUND(('Base Stats'!D492+15)*MIN(SQRT(10*2500/(('Base Stats'!$D492+15)*SQRT('Base Stats'!$E492+15)*SQRT('Base Stats'!$F492+15))),'CP Multiplier'!$B$102),1)</f>
        <v>180.1</v>
      </c>
      <c r="E492">
        <f>ROUND(('Base Stats'!E492+15)*MIN(SQRT(10*2500/(('Base Stats'!$D492+15)*SQRT('Base Stats'!$E492+15)*SQRT('Base Stats'!$F492+15))),'CP Multiplier'!$B$102),1)</f>
        <v>120.6</v>
      </c>
      <c r="F492">
        <f>ROUND(('Base Stats'!F492+15)*MIN(SQRT(10*2500/(('Base Stats'!$D492+15)*SQRT('Base Stats'!$E492+15)*SQRT('Base Stats'!$F492+15))),'CP Multiplier'!$B$102),1)</f>
        <v>159.69999999999999</v>
      </c>
      <c r="G492">
        <f>_xlfn.FLOOR.MATH(('Base Stats'!$D492+15)*SQRT('Base Stats'!$E492+15)*SQRT('Base Stats'!$F492+15)*((MIN(SQRT(10*2500/(('Base Stats'!$D492+15)*SQRT('Base Stats'!$E492+15)*SQRT('Base Stats'!$F492+15))),'CP Multiplier'!$B$102))^2)/10)</f>
        <v>2500</v>
      </c>
    </row>
    <row r="493" spans="1:7" x14ac:dyDescent="0.25">
      <c r="A493" t="s">
        <v>489</v>
      </c>
      <c r="B493" t="str">
        <f>IFERROR(INDEX('[1]Pokemon Stats'!$D$2:$D$781,MATCH($A493,'[1]Pokemon Stats'!$B$2:$B$781,0),0),"")</f>
        <v>Fire</v>
      </c>
      <c r="C493" t="str">
        <f>IFERROR(INDEX('[1]Pokemon Stats'!$E$2:$E$781,MATCH($A493,'[1]Pokemon Stats'!$B$2:$B$781,0),0),"")</f>
        <v>Fighting</v>
      </c>
      <c r="D493">
        <f>ROUND(('Base Stats'!D493+15)*MIN(SQRT(10*2500/(('Base Stats'!$D493+15)*SQRT('Base Stats'!$E493+15)*SQRT('Base Stats'!$F493+15))),'CP Multiplier'!$B$102),1)</f>
        <v>100.6</v>
      </c>
      <c r="E493">
        <f>ROUND(('Base Stats'!E493+15)*MIN(SQRT(10*2500/(('Base Stats'!$D493+15)*SQRT('Base Stats'!$E493+15)*SQRT('Base Stats'!$F493+15))),'CP Multiplier'!$B$102),1)</f>
        <v>92.1</v>
      </c>
      <c r="F493">
        <f>ROUND(('Base Stats'!F493+15)*MIN(SQRT(10*2500/(('Base Stats'!$D493+15)*SQRT('Base Stats'!$E493+15)*SQRT('Base Stats'!$F493+15))),'CP Multiplier'!$B$102),1)</f>
        <v>128.5</v>
      </c>
      <c r="G493">
        <f>_xlfn.FLOOR.MATH(('Base Stats'!$D493+15)*SQRT('Base Stats'!$E493+15)*SQRT('Base Stats'!$F493+15)*((MIN(SQRT(10*2500/(('Base Stats'!$D493+15)*SQRT('Base Stats'!$E493+15)*SQRT('Base Stats'!$F493+15))),'CP Multiplier'!$B$102))^2)/10)</f>
        <v>1094</v>
      </c>
    </row>
    <row r="494" spans="1:7" x14ac:dyDescent="0.25">
      <c r="A494" t="s">
        <v>490</v>
      </c>
      <c r="B494" t="str">
        <f>IFERROR(INDEX('[1]Pokemon Stats'!$D$2:$D$781,MATCH($A494,'[1]Pokemon Stats'!$B$2:$B$781,0),0),"")</f>
        <v>Fire</v>
      </c>
      <c r="C494" t="str">
        <f>IFERROR(INDEX('[1]Pokemon Stats'!$E$2:$E$781,MATCH($A494,'[1]Pokemon Stats'!$B$2:$B$781,0),0),"")</f>
        <v>Fighting</v>
      </c>
      <c r="D494">
        <f>ROUND(('Base Stats'!D494+15)*MIN(SQRT(10*2500/(('Base Stats'!$D494+15)*SQRT('Base Stats'!$E494+15)*SQRT('Base Stats'!$F494+15))),'CP Multiplier'!$B$102),1)</f>
        <v>180.1</v>
      </c>
      <c r="E494">
        <f>ROUND(('Base Stats'!E494+15)*MIN(SQRT(10*2500/(('Base Stats'!$D494+15)*SQRT('Base Stats'!$E494+15)*SQRT('Base Stats'!$F494+15))),'CP Multiplier'!$B$102),1)</f>
        <v>120.6</v>
      </c>
      <c r="F494">
        <f>ROUND(('Base Stats'!F494+15)*MIN(SQRT(10*2500/(('Base Stats'!$D494+15)*SQRT('Base Stats'!$E494+15)*SQRT('Base Stats'!$F494+15))),'CP Multiplier'!$B$102),1)</f>
        <v>159.69999999999999</v>
      </c>
      <c r="G494">
        <f>_xlfn.FLOOR.MATH(('Base Stats'!$D494+15)*SQRT('Base Stats'!$E494+15)*SQRT('Base Stats'!$F494+15)*((MIN(SQRT(10*2500/(('Base Stats'!$D494+15)*SQRT('Base Stats'!$E494+15)*SQRT('Base Stats'!$F494+15))),'CP Multiplier'!$B$102))^2)/10)</f>
        <v>2500</v>
      </c>
    </row>
    <row r="495" spans="1:7" x14ac:dyDescent="0.25">
      <c r="A495" t="s">
        <v>491</v>
      </c>
      <c r="B495" t="str">
        <f>IFERROR(INDEX('[1]Pokemon Stats'!$D$2:$D$781,MATCH($A495,'[1]Pokemon Stats'!$B$2:$B$781,0),0),"")</f>
        <v>Water</v>
      </c>
      <c r="C495" t="str">
        <f>IFERROR(INDEX('[1]Pokemon Stats'!$E$2:$E$781,MATCH($A495,'[1]Pokemon Stats'!$B$2:$B$781,0),0),"")</f>
        <v>Fighting</v>
      </c>
      <c r="D495">
        <f>ROUND(('Base Stats'!D495+15)*MIN(SQRT(10*2500/(('Base Stats'!$D495+15)*SQRT('Base Stats'!$E495+15)*SQRT('Base Stats'!$F495+15))),'CP Multiplier'!$B$102),1)</f>
        <v>100.6</v>
      </c>
      <c r="E495">
        <f>ROUND(('Base Stats'!E495+15)*MIN(SQRT(10*2500/(('Base Stats'!$D495+15)*SQRT('Base Stats'!$E495+15)*SQRT('Base Stats'!$F495+15))),'CP Multiplier'!$B$102),1)</f>
        <v>92.1</v>
      </c>
      <c r="F495">
        <f>ROUND(('Base Stats'!F495+15)*MIN(SQRT(10*2500/(('Base Stats'!$D495+15)*SQRT('Base Stats'!$E495+15)*SQRT('Base Stats'!$F495+15))),'CP Multiplier'!$B$102),1)</f>
        <v>128.5</v>
      </c>
      <c r="G495">
        <f>_xlfn.FLOOR.MATH(('Base Stats'!$D495+15)*SQRT('Base Stats'!$E495+15)*SQRT('Base Stats'!$F495+15)*((MIN(SQRT(10*2500/(('Base Stats'!$D495+15)*SQRT('Base Stats'!$E495+15)*SQRT('Base Stats'!$F495+15))),'CP Multiplier'!$B$102))^2)/10)</f>
        <v>1094</v>
      </c>
    </row>
    <row r="496" spans="1:7" x14ac:dyDescent="0.25">
      <c r="A496" t="s">
        <v>492</v>
      </c>
      <c r="B496" t="str">
        <f>IFERROR(INDEX('[1]Pokemon Stats'!$D$2:$D$781,MATCH($A496,'[1]Pokemon Stats'!$B$2:$B$781,0),0),"")</f>
        <v>Water</v>
      </c>
      <c r="C496" t="str">
        <f>IFERROR(INDEX('[1]Pokemon Stats'!$E$2:$E$781,MATCH($A496,'[1]Pokemon Stats'!$B$2:$B$781,0),0),"")</f>
        <v>Fighting</v>
      </c>
      <c r="D496">
        <f>ROUND(('Base Stats'!D496+15)*MIN(SQRT(10*2500/(('Base Stats'!$D496+15)*SQRT('Base Stats'!$E496+15)*SQRT('Base Stats'!$F496+15))),'CP Multiplier'!$B$102),1)</f>
        <v>180.1</v>
      </c>
      <c r="E496">
        <f>ROUND(('Base Stats'!E496+15)*MIN(SQRT(10*2500/(('Base Stats'!$D496+15)*SQRT('Base Stats'!$E496+15)*SQRT('Base Stats'!$F496+15))),'CP Multiplier'!$B$102),1)</f>
        <v>120.6</v>
      </c>
      <c r="F496">
        <f>ROUND(('Base Stats'!F496+15)*MIN(SQRT(10*2500/(('Base Stats'!$D496+15)*SQRT('Base Stats'!$E496+15)*SQRT('Base Stats'!$F496+15))),'CP Multiplier'!$B$102),1)</f>
        <v>159.69999999999999</v>
      </c>
      <c r="G496">
        <f>_xlfn.FLOOR.MATH(('Base Stats'!$D496+15)*SQRT('Base Stats'!$E496+15)*SQRT('Base Stats'!$F496+15)*((MIN(SQRT(10*2500/(('Base Stats'!$D496+15)*SQRT('Base Stats'!$E496+15)*SQRT('Base Stats'!$F496+15))),'CP Multiplier'!$B$102))^2)/10)</f>
        <v>2500</v>
      </c>
    </row>
    <row r="497" spans="1:7" x14ac:dyDescent="0.25">
      <c r="A497" t="s">
        <v>493</v>
      </c>
      <c r="B497" t="str">
        <f>IFERROR(INDEX('[1]Pokemon Stats'!$D$2:$D$781,MATCH($A497,'[1]Pokemon Stats'!$B$2:$B$781,0),0),"")</f>
        <v>Psychic</v>
      </c>
      <c r="C497" t="str">
        <f>IFERROR(INDEX('[1]Pokemon Stats'!$E$2:$E$781,MATCH($A497,'[1]Pokemon Stats'!$B$2:$B$781,0),0),"")</f>
        <v>Fighting</v>
      </c>
      <c r="D497">
        <f>ROUND(('Base Stats'!D497+15)*MIN(SQRT(10*2500/(('Base Stats'!$D497+15)*SQRT('Base Stats'!$E497+15)*SQRT('Base Stats'!$F497+15))),'CP Multiplier'!$B$102),1)</f>
        <v>106.5</v>
      </c>
      <c r="E497">
        <f>ROUND(('Base Stats'!E497+15)*MIN(SQRT(10*2500/(('Base Stats'!$D497+15)*SQRT('Base Stats'!$E497+15)*SQRT('Base Stats'!$F497+15))),'CP Multiplier'!$B$102),1)</f>
        <v>90.4</v>
      </c>
      <c r="F497">
        <f>ROUND(('Base Stats'!F497+15)*MIN(SQRT(10*2500/(('Base Stats'!$D497+15)*SQRT('Base Stats'!$E497+15)*SQRT('Base Stats'!$F497+15))),'CP Multiplier'!$B$102),1)</f>
        <v>167.4</v>
      </c>
      <c r="G497">
        <f>_xlfn.FLOOR.MATH(('Base Stats'!$D497+15)*SQRT('Base Stats'!$E497+15)*SQRT('Base Stats'!$F497+15)*((MIN(SQRT(10*2500/(('Base Stats'!$D497+15)*SQRT('Base Stats'!$E497+15)*SQRT('Base Stats'!$F497+15))),'CP Multiplier'!$B$102))^2)/10)</f>
        <v>1310</v>
      </c>
    </row>
    <row r="498" spans="1:7" x14ac:dyDescent="0.25">
      <c r="A498" t="s">
        <v>494</v>
      </c>
      <c r="B498" t="str">
        <f>IFERROR(INDEX('[1]Pokemon Stats'!$D$2:$D$781,MATCH($A498,'[1]Pokemon Stats'!$B$2:$B$781,0),0),"")</f>
        <v>Psychic</v>
      </c>
      <c r="C498" t="str">
        <f>IFERROR(INDEX('[1]Pokemon Stats'!$E$2:$E$781,MATCH($A498,'[1]Pokemon Stats'!$B$2:$B$781,0),0),"")</f>
        <v>Fighting</v>
      </c>
      <c r="D498">
        <f>ROUND(('Base Stats'!D498+15)*MIN(SQRT(10*2500/(('Base Stats'!$D498+15)*SQRT('Base Stats'!$E498+15)*SQRT('Base Stats'!$F498+15))),'CP Multiplier'!$B$102),1)</f>
        <v>149.9</v>
      </c>
      <c r="E498">
        <f>ROUND(('Base Stats'!E498+15)*MIN(SQRT(10*2500/(('Base Stats'!$D498+15)*SQRT('Base Stats'!$E498+15)*SQRT('Base Stats'!$F498+15))),'CP Multiplier'!$B$102),1)</f>
        <v>137</v>
      </c>
      <c r="F498">
        <f>ROUND(('Base Stats'!F498+15)*MIN(SQRT(10*2500/(('Base Stats'!$D498+15)*SQRT('Base Stats'!$E498+15)*SQRT('Base Stats'!$F498+15))),'CP Multiplier'!$B$102),1)</f>
        <v>202.9</v>
      </c>
      <c r="G498">
        <f>_xlfn.FLOOR.MATH(('Base Stats'!$D498+15)*SQRT('Base Stats'!$E498+15)*SQRT('Base Stats'!$F498+15)*((MIN(SQRT(10*2500/(('Base Stats'!$D498+15)*SQRT('Base Stats'!$E498+15)*SQRT('Base Stats'!$F498+15))),'CP Multiplier'!$B$102))^2)/10)</f>
        <v>2500</v>
      </c>
    </row>
    <row r="499" spans="1:7" x14ac:dyDescent="0.25">
      <c r="A499" t="s">
        <v>495</v>
      </c>
      <c r="B499" t="str">
        <f>IFERROR(INDEX('[1]Pokemon Stats'!$D$2:$D$781,MATCH($A499,'[1]Pokemon Stats'!$B$2:$B$781,0),0),"")</f>
        <v>Normal</v>
      </c>
      <c r="C499" t="str">
        <f>IFERROR(INDEX('[1]Pokemon Stats'!$E$2:$E$781,MATCH($A499,'[1]Pokemon Stats'!$B$2:$B$781,0),0),"")</f>
        <v>Flying</v>
      </c>
      <c r="D499">
        <f>ROUND(('Base Stats'!D499+15)*MIN(SQRT(10*2500/(('Base Stats'!$D499+15)*SQRT('Base Stats'!$E499+15)*SQRT('Base Stats'!$F499+15))),'CP Multiplier'!$B$102),1)</f>
        <v>95.5</v>
      </c>
      <c r="E499">
        <f>ROUND(('Base Stats'!E499+15)*MIN(SQRT(10*2500/(('Base Stats'!$D499+15)*SQRT('Base Stats'!$E499+15)*SQRT('Base Stats'!$F499+15))),'CP Multiplier'!$B$102),1)</f>
        <v>80.3</v>
      </c>
      <c r="F499">
        <f>ROUND(('Base Stats'!F499+15)*MIN(SQRT(10*2500/(('Base Stats'!$D499+15)*SQRT('Base Stats'!$E499+15)*SQRT('Base Stats'!$F499+15))),'CP Multiplier'!$B$102),1)</f>
        <v>128.5</v>
      </c>
      <c r="G499">
        <f>_xlfn.FLOOR.MATH(('Base Stats'!$D499+15)*SQRT('Base Stats'!$E499+15)*SQRT('Base Stats'!$F499+15)*((MIN(SQRT(10*2500/(('Base Stats'!$D499+15)*SQRT('Base Stats'!$E499+15)*SQRT('Base Stats'!$F499+15))),'CP Multiplier'!$B$102))^2)/10)</f>
        <v>970</v>
      </c>
    </row>
    <row r="500" spans="1:7" x14ac:dyDescent="0.25">
      <c r="A500" t="s">
        <v>496</v>
      </c>
      <c r="B500" t="str">
        <f>IFERROR(INDEX('[1]Pokemon Stats'!$D$2:$D$781,MATCH($A500,'[1]Pokemon Stats'!$B$2:$B$781,0),0),"")</f>
        <v>Normal</v>
      </c>
      <c r="C500" t="str">
        <f>IFERROR(INDEX('[1]Pokemon Stats'!$E$2:$E$781,MATCH($A500,'[1]Pokemon Stats'!$B$2:$B$781,0),0),"")</f>
        <v>Flying</v>
      </c>
      <c r="D500">
        <f>ROUND(('Base Stats'!D500+15)*MIN(SQRT(10*2500/(('Base Stats'!$D500+15)*SQRT('Base Stats'!$E500+15)*SQRT('Base Stats'!$F500+15))),'CP Multiplier'!$B$102),1)</f>
        <v>134.4</v>
      </c>
      <c r="E500">
        <f>ROUND(('Base Stats'!E500+15)*MIN(SQRT(10*2500/(('Base Stats'!$D500+15)*SQRT('Base Stats'!$E500+15)*SQRT('Base Stats'!$F500+15))),'CP Multiplier'!$B$102),1)</f>
        <v>103.1</v>
      </c>
      <c r="F500">
        <f>ROUND(('Base Stats'!F500+15)*MIN(SQRT(10*2500/(('Base Stats'!$D500+15)*SQRT('Base Stats'!$E500+15)*SQRT('Base Stats'!$F500+15))),'CP Multiplier'!$B$102),1)</f>
        <v>146.19999999999999</v>
      </c>
      <c r="G500">
        <f>_xlfn.FLOOR.MATH(('Base Stats'!$D500+15)*SQRT('Base Stats'!$E500+15)*SQRT('Base Stats'!$F500+15)*((MIN(SQRT(10*2500/(('Base Stats'!$D500+15)*SQRT('Base Stats'!$E500+15)*SQRT('Base Stats'!$F500+15))),'CP Multiplier'!$B$102))^2)/10)</f>
        <v>1650</v>
      </c>
    </row>
    <row r="501" spans="1:7" x14ac:dyDescent="0.25">
      <c r="A501" t="s">
        <v>497</v>
      </c>
      <c r="B501" t="str">
        <f>IFERROR(INDEX('[1]Pokemon Stats'!$D$2:$D$781,MATCH($A501,'[1]Pokemon Stats'!$B$2:$B$781,0),0),"")</f>
        <v>Normal</v>
      </c>
      <c r="C501" t="str">
        <f>IFERROR(INDEX('[1]Pokemon Stats'!$E$2:$E$781,MATCH($A501,'[1]Pokemon Stats'!$B$2:$B$781,0),0),"")</f>
        <v>Flying</v>
      </c>
      <c r="D501">
        <f>ROUND(('Base Stats'!D501+15)*MIN(SQRT(10*2500/(('Base Stats'!$D501+15)*SQRT('Base Stats'!$E501+15)*SQRT('Base Stats'!$F501+15))),'CP Multiplier'!$B$102),1)</f>
        <v>182.1</v>
      </c>
      <c r="E501">
        <f>ROUND(('Base Stats'!E501+15)*MIN(SQRT(10*2500/(('Base Stats'!$D501+15)*SQRT('Base Stats'!$E501+15)*SQRT('Base Stats'!$F501+15))),'CP Multiplier'!$B$102),1)</f>
        <v>121.7</v>
      </c>
      <c r="F501">
        <f>ROUND(('Base Stats'!F501+15)*MIN(SQRT(10*2500/(('Base Stats'!$D501+15)*SQRT('Base Stats'!$E501+15)*SQRT('Base Stats'!$F501+15))),'CP Multiplier'!$B$102),1)</f>
        <v>154.9</v>
      </c>
      <c r="G501">
        <f>_xlfn.FLOOR.MATH(('Base Stats'!$D501+15)*SQRT('Base Stats'!$E501+15)*SQRT('Base Stats'!$F501+15)*((MIN(SQRT(10*2500/(('Base Stats'!$D501+15)*SQRT('Base Stats'!$E501+15)*SQRT('Base Stats'!$F501+15))),'CP Multiplier'!$B$102))^2)/10)</f>
        <v>2500</v>
      </c>
    </row>
    <row r="502" spans="1:7" x14ac:dyDescent="0.25">
      <c r="A502" t="s">
        <v>498</v>
      </c>
      <c r="B502" t="str">
        <f>IFERROR(INDEX('[1]Pokemon Stats'!$D$2:$D$781,MATCH($A502,'[1]Pokemon Stats'!$B$2:$B$781,0),0),"")</f>
        <v>Electric</v>
      </c>
      <c r="C502" t="str">
        <f>IFERROR(INDEX('[1]Pokemon Stats'!$E$2:$E$781,MATCH($A502,'[1]Pokemon Stats'!$B$2:$B$781,0),0),"")</f>
        <v>Flying</v>
      </c>
      <c r="D502">
        <f>ROUND(('Base Stats'!D502+15)*MIN(SQRT(10*2500/(('Base Stats'!$D502+15)*SQRT('Base Stats'!$E502+15)*SQRT('Base Stats'!$F502+15))),'CP Multiplier'!$B$102),1)</f>
        <v>112.4</v>
      </c>
      <c r="E502">
        <f>ROUND(('Base Stats'!E502+15)*MIN(SQRT(10*2500/(('Base Stats'!$D502+15)*SQRT('Base Stats'!$E502+15)*SQRT('Base Stats'!$F502+15))),'CP Multiplier'!$B$102),1)</f>
        <v>66.8</v>
      </c>
      <c r="F502">
        <f>ROUND(('Base Stats'!F502+15)*MIN(SQRT(10*2500/(('Base Stats'!$D502+15)*SQRT('Base Stats'!$E502+15)*SQRT('Base Stats'!$F502+15))),'CP Multiplier'!$B$102),1)</f>
        <v>120.9</v>
      </c>
      <c r="G502">
        <f>_xlfn.FLOOR.MATH(('Base Stats'!$D502+15)*SQRT('Base Stats'!$E502+15)*SQRT('Base Stats'!$F502+15)*((MIN(SQRT(10*2500/(('Base Stats'!$D502+15)*SQRT('Base Stats'!$E502+15)*SQRT('Base Stats'!$F502+15))),'CP Multiplier'!$B$102))^2)/10)</f>
        <v>1010</v>
      </c>
    </row>
    <row r="503" spans="1:7" x14ac:dyDescent="0.25">
      <c r="A503" t="s">
        <v>499</v>
      </c>
      <c r="B503" t="str">
        <f>IFERROR(INDEX('[1]Pokemon Stats'!$D$2:$D$781,MATCH($A503,'[1]Pokemon Stats'!$B$2:$B$781,0),0),"")</f>
        <v>Electric</v>
      </c>
      <c r="C503" t="str">
        <f>IFERROR(INDEX('[1]Pokemon Stats'!$E$2:$E$781,MATCH($A503,'[1]Pokemon Stats'!$B$2:$B$781,0),0),"")</f>
        <v>Flying</v>
      </c>
      <c r="D503">
        <f>ROUND(('Base Stats'!D503+15)*MIN(SQRT(10*2500/(('Base Stats'!$D503+15)*SQRT('Base Stats'!$E503+15)*SQRT('Base Stats'!$F503+15))),'CP Multiplier'!$B$102),1)</f>
        <v>181.2</v>
      </c>
      <c r="E503">
        <f>ROUND(('Base Stats'!E503+15)*MIN(SQRT(10*2500/(('Base Stats'!$D503+15)*SQRT('Base Stats'!$E503+15)*SQRT('Base Stats'!$F503+15))),'CP Multiplier'!$B$102),1)</f>
        <v>121.1</v>
      </c>
      <c r="F503">
        <f>ROUND(('Base Stats'!F503+15)*MIN(SQRT(10*2500/(('Base Stats'!$D503+15)*SQRT('Base Stats'!$E503+15)*SQRT('Base Stats'!$F503+15))),'CP Multiplier'!$B$102),1)</f>
        <v>157.19999999999999</v>
      </c>
      <c r="G503">
        <f>_xlfn.FLOOR.MATH(('Base Stats'!$D503+15)*SQRT('Base Stats'!$E503+15)*SQRT('Base Stats'!$F503+15)*((MIN(SQRT(10*2500/(('Base Stats'!$D503+15)*SQRT('Base Stats'!$E503+15)*SQRT('Base Stats'!$F503+15))),'CP Multiplier'!$B$102))^2)/10)</f>
        <v>2500</v>
      </c>
    </row>
    <row r="504" spans="1:7" x14ac:dyDescent="0.25">
      <c r="A504" t="s">
        <v>500</v>
      </c>
      <c r="B504" t="str">
        <f>IFERROR(INDEX('[1]Pokemon Stats'!$D$2:$D$781,MATCH($A504,'[1]Pokemon Stats'!$B$2:$B$781,0),0),"")</f>
        <v>Rock</v>
      </c>
      <c r="C504" t="str">
        <f>IFERROR(INDEX('[1]Pokemon Stats'!$E$2:$E$781,MATCH($A504,'[1]Pokemon Stats'!$B$2:$B$781,0),0),"")</f>
        <v>Flying</v>
      </c>
      <c r="D504">
        <f>ROUND(('Base Stats'!D504+15)*MIN(SQRT(10*2500/(('Base Stats'!$D504+15)*SQRT('Base Stats'!$E504+15)*SQRT('Base Stats'!$F504+15))),'CP Multiplier'!$B$102),1)</f>
        <v>115</v>
      </c>
      <c r="E504">
        <f>ROUND(('Base Stats'!E504+15)*MIN(SQRT(10*2500/(('Base Stats'!$D504+15)*SQRT('Base Stats'!$E504+15)*SQRT('Base Stats'!$F504+15))),'CP Multiplier'!$B$102),1)</f>
        <v>105.7</v>
      </c>
      <c r="F504">
        <f>ROUND(('Base Stats'!F504+15)*MIN(SQRT(10*2500/(('Base Stats'!$D504+15)*SQRT('Base Stats'!$E504+15)*SQRT('Base Stats'!$F504+15))),'CP Multiplier'!$B$102),1)</f>
        <v>136.1</v>
      </c>
      <c r="G504">
        <f>_xlfn.FLOOR.MATH(('Base Stats'!$D504+15)*SQRT('Base Stats'!$E504+15)*SQRT('Base Stats'!$F504+15)*((MIN(SQRT(10*2500/(('Base Stats'!$D504+15)*SQRT('Base Stats'!$E504+15)*SQRT('Base Stats'!$F504+15))),'CP Multiplier'!$B$102))^2)/10)</f>
        <v>1378</v>
      </c>
    </row>
    <row r="505" spans="1:7" x14ac:dyDescent="0.25">
      <c r="A505" t="s">
        <v>501</v>
      </c>
      <c r="B505" t="str">
        <f>IFERROR(INDEX('[1]Pokemon Stats'!$D$2:$D$781,MATCH($A505,'[1]Pokemon Stats'!$B$2:$B$781,0),0),"")</f>
        <v>Rock</v>
      </c>
      <c r="C505" t="str">
        <f>IFERROR(INDEX('[1]Pokemon Stats'!$E$2:$E$781,MATCH($A505,'[1]Pokemon Stats'!$B$2:$B$781,0),0),"")</f>
        <v>Flying</v>
      </c>
      <c r="D505">
        <f>ROUND(('Base Stats'!D505+15)*MIN(SQRT(10*2500/(('Base Stats'!$D505+15)*SQRT('Base Stats'!$E505+15)*SQRT('Base Stats'!$F505+15))),'CP Multiplier'!$B$102),1)</f>
        <v>159.80000000000001</v>
      </c>
      <c r="E505">
        <f>ROUND(('Base Stats'!E505+15)*MIN(SQRT(10*2500/(('Base Stats'!$D505+15)*SQRT('Base Stats'!$E505+15)*SQRT('Base Stats'!$F505+15))),'CP Multiplier'!$B$102),1)</f>
        <v>133.6</v>
      </c>
      <c r="F505">
        <f>ROUND(('Base Stats'!F505+15)*MIN(SQRT(10*2500/(('Base Stats'!$D505+15)*SQRT('Base Stats'!$E505+15)*SQRT('Base Stats'!$F505+15))),'CP Multiplier'!$B$102),1)</f>
        <v>158.1</v>
      </c>
      <c r="G505">
        <f>_xlfn.FLOOR.MATH(('Base Stats'!$D505+15)*SQRT('Base Stats'!$E505+15)*SQRT('Base Stats'!$F505+15)*((MIN(SQRT(10*2500/(('Base Stats'!$D505+15)*SQRT('Base Stats'!$E505+15)*SQRT('Base Stats'!$F505+15))),'CP Multiplier'!$B$102))^2)/10)</f>
        <v>2321</v>
      </c>
    </row>
    <row r="506" spans="1:7" x14ac:dyDescent="0.25">
      <c r="A506" t="s">
        <v>502</v>
      </c>
      <c r="B506" t="str">
        <f>IFERROR(INDEX('[1]Pokemon Stats'!$D$2:$D$781,MATCH($A506,'[1]Pokemon Stats'!$B$2:$B$781,0),0),"")</f>
        <v>Rock</v>
      </c>
      <c r="C506" t="str">
        <f>IFERROR(INDEX('[1]Pokemon Stats'!$E$2:$E$781,MATCH($A506,'[1]Pokemon Stats'!$B$2:$B$781,0),0),"")</f>
        <v>Flying</v>
      </c>
      <c r="D506">
        <f>ROUND(('Base Stats'!D506+15)*MIN(SQRT(10*2500/(('Base Stats'!$D506+15)*SQRT('Base Stats'!$E506+15)*SQRT('Base Stats'!$F506+15))),'CP Multiplier'!$B$102),1)</f>
        <v>167.6</v>
      </c>
      <c r="E506">
        <f>ROUND(('Base Stats'!E506+15)*MIN(SQRT(10*2500/(('Base Stats'!$D506+15)*SQRT('Base Stats'!$E506+15)*SQRT('Base Stats'!$F506+15))),'CP Multiplier'!$B$102),1)</f>
        <v>150.19999999999999</v>
      </c>
      <c r="F506">
        <f>ROUND(('Base Stats'!F506+15)*MIN(SQRT(10*2500/(('Base Stats'!$D506+15)*SQRT('Base Stats'!$E506+15)*SQRT('Base Stats'!$F506+15))),'CP Multiplier'!$B$102),1)</f>
        <v>148.1</v>
      </c>
      <c r="G506">
        <f>_xlfn.FLOOR.MATH(('Base Stats'!$D506+15)*SQRT('Base Stats'!$E506+15)*SQRT('Base Stats'!$F506+15)*((MIN(SQRT(10*2500/(('Base Stats'!$D506+15)*SQRT('Base Stats'!$E506+15)*SQRT('Base Stats'!$F506+15))),'CP Multiplier'!$B$102))^2)/10)</f>
        <v>2500</v>
      </c>
    </row>
    <row r="507" spans="1:7" x14ac:dyDescent="0.25">
      <c r="A507" t="s">
        <v>503</v>
      </c>
      <c r="B507" t="str">
        <f>IFERROR(INDEX('[1]Pokemon Stats'!$D$2:$D$781,MATCH($A507,'[1]Pokemon Stats'!$B$2:$B$781,0),0),"")</f>
        <v>Psychic</v>
      </c>
      <c r="C507" t="str">
        <f>IFERROR(INDEX('[1]Pokemon Stats'!$E$2:$E$781,MATCH($A507,'[1]Pokemon Stats'!$B$2:$B$781,0),0),"")</f>
        <v>Flying</v>
      </c>
      <c r="D507">
        <f>ROUND(('Base Stats'!D507+15)*MIN(SQRT(10*2500/(('Base Stats'!$D507+15)*SQRT('Base Stats'!$E507+15)*SQRT('Base Stats'!$F507+15))),'CP Multiplier'!$B$102),1)</f>
        <v>103.1</v>
      </c>
      <c r="E507">
        <f>ROUND(('Base Stats'!E507+15)*MIN(SQRT(10*2500/(('Base Stats'!$D507+15)*SQRT('Base Stats'!$E507+15)*SQRT('Base Stats'!$F507+15))),'CP Multiplier'!$B$102),1)</f>
        <v>84.5</v>
      </c>
      <c r="F507">
        <f>ROUND(('Base Stats'!F507+15)*MIN(SQRT(10*2500/(('Base Stats'!$D507+15)*SQRT('Base Stats'!$E507+15)*SQRT('Base Stats'!$F507+15))),'CP Multiplier'!$B$102),1)</f>
        <v>150.5</v>
      </c>
      <c r="G507">
        <f>_xlfn.FLOOR.MATH(('Base Stats'!$D507+15)*SQRT('Base Stats'!$E507+15)*SQRT('Base Stats'!$F507+15)*((MIN(SQRT(10*2500/(('Base Stats'!$D507+15)*SQRT('Base Stats'!$E507+15)*SQRT('Base Stats'!$F507+15))),'CP Multiplier'!$B$102))^2)/10)</f>
        <v>1163</v>
      </c>
    </row>
    <row r="508" spans="1:7" x14ac:dyDescent="0.25">
      <c r="A508" t="s">
        <v>504</v>
      </c>
      <c r="B508" t="str">
        <f>IFERROR(INDEX('[1]Pokemon Stats'!$D$2:$D$781,MATCH($A508,'[1]Pokemon Stats'!$B$2:$B$781,0),0),"")</f>
        <v>Psychic</v>
      </c>
      <c r="C508" t="str">
        <f>IFERROR(INDEX('[1]Pokemon Stats'!$E$2:$E$781,MATCH($A508,'[1]Pokemon Stats'!$B$2:$B$781,0),0),"")</f>
        <v>Flying</v>
      </c>
      <c r="D508">
        <f>ROUND(('Base Stats'!D508+15)*MIN(SQRT(10*2500/(('Base Stats'!$D508+15)*SQRT('Base Stats'!$E508+15)*SQRT('Base Stats'!$F508+15))),'CP Multiplier'!$B$102),1)</f>
        <v>148.80000000000001</v>
      </c>
      <c r="E508">
        <f>ROUND(('Base Stats'!E508+15)*MIN(SQRT(10*2500/(('Base Stats'!$D508+15)*SQRT('Base Stats'!$E508+15)*SQRT('Base Stats'!$F508+15))),'CP Multiplier'!$B$102),1)</f>
        <v>113.3</v>
      </c>
      <c r="F508">
        <f>ROUND(('Base Stats'!F508+15)*MIN(SQRT(10*2500/(('Base Stats'!$D508+15)*SQRT('Base Stats'!$E508+15)*SQRT('Base Stats'!$F508+15))),'CP Multiplier'!$B$102),1)</f>
        <v>153.80000000000001</v>
      </c>
      <c r="G508">
        <f>_xlfn.FLOOR.MATH(('Base Stats'!$D508+15)*SQRT('Base Stats'!$E508+15)*SQRT('Base Stats'!$F508+15)*((MIN(SQRT(10*2500/(('Base Stats'!$D508+15)*SQRT('Base Stats'!$E508+15)*SQRT('Base Stats'!$F508+15))),'CP Multiplier'!$B$102))^2)/10)</f>
        <v>1963</v>
      </c>
    </row>
    <row r="509" spans="1:7" x14ac:dyDescent="0.25">
      <c r="A509" t="s">
        <v>505</v>
      </c>
      <c r="B509" t="str">
        <f>IFERROR(INDEX('[1]Pokemon Stats'!$D$2:$D$781,MATCH($A509,'[1]Pokemon Stats'!$B$2:$B$781,0),0),"")</f>
        <v>Ground</v>
      </c>
      <c r="C509" t="str">
        <f>IFERROR(INDEX('[1]Pokemon Stats'!$E$2:$E$781,MATCH($A509,'[1]Pokemon Stats'!$B$2:$B$781,0),0),"")</f>
        <v>Flying</v>
      </c>
      <c r="D509">
        <f>ROUND(('Base Stats'!D509+15)*MIN(SQRT(10*2500/(('Base Stats'!$D509+15)*SQRT('Base Stats'!$E509+15)*SQRT('Base Stats'!$F509+15))),'CP Multiplier'!$B$102),1)</f>
        <v>142.9</v>
      </c>
      <c r="E509">
        <f>ROUND(('Base Stats'!E509+15)*MIN(SQRT(10*2500/(('Base Stats'!$D509+15)*SQRT('Base Stats'!$E509+15)*SQRT('Base Stats'!$F509+15))),'CP Multiplier'!$B$102),1)</f>
        <v>84.5</v>
      </c>
      <c r="F509">
        <f>ROUND(('Base Stats'!F509+15)*MIN(SQRT(10*2500/(('Base Stats'!$D509+15)*SQRT('Base Stats'!$E509+15)*SQRT('Base Stats'!$F509+15))),'CP Multiplier'!$B$102),1)</f>
        <v>143.69999999999999</v>
      </c>
      <c r="G509">
        <f>_xlfn.FLOOR.MATH(('Base Stats'!$D509+15)*SQRT('Base Stats'!$E509+15)*SQRT('Base Stats'!$F509+15)*((MIN(SQRT(10*2500/(('Base Stats'!$D509+15)*SQRT('Base Stats'!$E509+15)*SQRT('Base Stats'!$F509+15))),'CP Multiplier'!$B$102))^2)/10)</f>
        <v>1574</v>
      </c>
    </row>
    <row r="510" spans="1:7" x14ac:dyDescent="0.25">
      <c r="A510" t="s">
        <v>506</v>
      </c>
      <c r="B510" t="str">
        <f>IFERROR(INDEX('[1]Pokemon Stats'!$D$2:$D$781,MATCH($A510,'[1]Pokemon Stats'!$B$2:$B$781,0),0),"")</f>
        <v>Ground</v>
      </c>
      <c r="C510" t="str">
        <f>IFERROR(INDEX('[1]Pokemon Stats'!$E$2:$E$781,MATCH($A510,'[1]Pokemon Stats'!$B$2:$B$781,0),0),"")</f>
        <v>Steel</v>
      </c>
      <c r="D510">
        <f>ROUND(('Base Stats'!D510+15)*MIN(SQRT(10*2500/(('Base Stats'!$D510+15)*SQRT('Base Stats'!$E510+15)*SQRT('Base Stats'!$F510+15))),'CP Multiplier'!$B$102),1)</f>
        <v>187.3</v>
      </c>
      <c r="E510">
        <f>ROUND(('Base Stats'!E510+15)*MIN(SQRT(10*2500/(('Base Stats'!$D510+15)*SQRT('Base Stats'!$E510+15)*SQRT('Base Stats'!$F510+15))),'CP Multiplier'!$B$102),1)</f>
        <v>99.9</v>
      </c>
      <c r="F510">
        <f>ROUND(('Base Stats'!F510+15)*MIN(SQRT(10*2500/(('Base Stats'!$D510+15)*SQRT('Base Stats'!$E510+15)*SQRT('Base Stats'!$F510+15))),'CP Multiplier'!$B$102),1)</f>
        <v>178.3</v>
      </c>
      <c r="G510">
        <f>_xlfn.FLOOR.MATH(('Base Stats'!$D510+15)*SQRT('Base Stats'!$E510+15)*SQRT('Base Stats'!$F510+15)*((MIN(SQRT(10*2500/(('Base Stats'!$D510+15)*SQRT('Base Stats'!$E510+15)*SQRT('Base Stats'!$F510+15))),'CP Multiplier'!$B$102))^2)/10)</f>
        <v>2500</v>
      </c>
    </row>
    <row r="511" spans="1:7" x14ac:dyDescent="0.25">
      <c r="A511" t="s">
        <v>507</v>
      </c>
      <c r="B511" t="str">
        <f>IFERROR(INDEX('[1]Pokemon Stats'!$D$2:$D$781,MATCH($A511,'[1]Pokemon Stats'!$B$2:$B$781,0),0),"")</f>
        <v>Normal</v>
      </c>
      <c r="C511" t="str">
        <f>IFERROR(INDEX('[1]Pokemon Stats'!$E$2:$E$781,MATCH($A511,'[1]Pokemon Stats'!$B$2:$B$781,0),0),"")</f>
        <v>Steel</v>
      </c>
      <c r="D511">
        <f>ROUND(('Base Stats'!D511+15)*MIN(SQRT(10*2500/(('Base Stats'!$D511+15)*SQRT('Base Stats'!$E511+15)*SQRT('Base Stats'!$F511+15))),'CP Multiplier'!$B$102),1)</f>
        <v>109</v>
      </c>
      <c r="E511">
        <f>ROUND(('Base Stats'!E511+15)*MIN(SQRT(10*2500/(('Base Stats'!$D511+15)*SQRT('Base Stats'!$E511+15)*SQRT('Base Stats'!$F511+15))),'CP Multiplier'!$B$102),1)</f>
        <v>150.5</v>
      </c>
      <c r="F511">
        <f>ROUND(('Base Stats'!F511+15)*MIN(SQRT(10*2500/(('Base Stats'!$D511+15)*SQRT('Base Stats'!$E511+15)*SQRT('Base Stats'!$F511+15))),'CP Multiplier'!$B$102),1)</f>
        <v>207.1</v>
      </c>
      <c r="G511">
        <f>_xlfn.FLOOR.MATH(('Base Stats'!$D511+15)*SQRT('Base Stats'!$E511+15)*SQRT('Base Stats'!$F511+15)*((MIN(SQRT(10*2500/(('Base Stats'!$D511+15)*SQRT('Base Stats'!$E511+15)*SQRT('Base Stats'!$F511+15))),'CP Multiplier'!$B$102))^2)/10)</f>
        <v>1924</v>
      </c>
    </row>
    <row r="512" spans="1:7" x14ac:dyDescent="0.25">
      <c r="A512" t="s">
        <v>508</v>
      </c>
      <c r="B512" t="str">
        <f>IFERROR(INDEX('[1]Pokemon Stats'!$D$2:$D$781,MATCH($A512,'[1]Pokemon Stats'!$B$2:$B$781,0),0),"")</f>
        <v>Fighting</v>
      </c>
      <c r="C512" t="str">
        <f>IFERROR(INDEX('[1]Pokemon Stats'!$E$2:$E$781,MATCH($A512,'[1]Pokemon Stats'!$B$2:$B$781,0),0),"")</f>
        <v>Steel</v>
      </c>
      <c r="D512">
        <f>ROUND(('Base Stats'!D512+15)*MIN(SQRT(10*2500/(('Base Stats'!$D512+15)*SQRT('Base Stats'!$E512+15)*SQRT('Base Stats'!$F512+15))),'CP Multiplier'!$B$102),1)</f>
        <v>125.9</v>
      </c>
      <c r="E512">
        <f>ROUND(('Base Stats'!E512+15)*MIN(SQRT(10*2500/(('Base Stats'!$D512+15)*SQRT('Base Stats'!$E512+15)*SQRT('Base Stats'!$F512+15))),'CP Multiplier'!$B$102),1)</f>
        <v>86.2</v>
      </c>
      <c r="F512">
        <f>ROUND(('Base Stats'!F512+15)*MIN(SQRT(10*2500/(('Base Stats'!$D512+15)*SQRT('Base Stats'!$E512+15)*SQRT('Base Stats'!$F512+15))),'CP Multiplier'!$B$102),1)</f>
        <v>165.7</v>
      </c>
      <c r="G512">
        <f>_xlfn.FLOOR.MATH(('Base Stats'!$D512+15)*SQRT('Base Stats'!$E512+15)*SQRT('Base Stats'!$F512+15)*((MIN(SQRT(10*2500/(('Base Stats'!$D512+15)*SQRT('Base Stats'!$E512+15)*SQRT('Base Stats'!$F512+15))),'CP Multiplier'!$B$102))^2)/10)</f>
        <v>1505</v>
      </c>
    </row>
    <row r="513" spans="1:7" x14ac:dyDescent="0.25">
      <c r="A513" t="s">
        <v>509</v>
      </c>
      <c r="B513" t="str">
        <f>IFERROR(INDEX('[1]Pokemon Stats'!$D$2:$D$781,MATCH($A513,'[1]Pokemon Stats'!$B$2:$B$781,0),0),"")</f>
        <v>Fighting</v>
      </c>
      <c r="C513" t="str">
        <f>IFERROR(INDEX('[1]Pokemon Stats'!$E$2:$E$781,MATCH($A513,'[1]Pokemon Stats'!$B$2:$B$781,0),0),"")</f>
        <v>Steel</v>
      </c>
      <c r="D513">
        <f>ROUND(('Base Stats'!D513+15)*MIN(SQRT(10*2500/(('Base Stats'!$D513+15)*SQRT('Base Stats'!$E513+15)*SQRT('Base Stats'!$F513+15))),'CP Multiplier'!$B$102),1)</f>
        <v>164.8</v>
      </c>
      <c r="E513">
        <f>ROUND(('Base Stats'!E513+15)*MIN(SQRT(10*2500/(('Base Stats'!$D513+15)*SQRT('Base Stats'!$E513+15)*SQRT('Base Stats'!$F513+15))),'CP Multiplier'!$B$102),1)</f>
        <v>125.9</v>
      </c>
      <c r="F513">
        <f>ROUND(('Base Stats'!F513+15)*MIN(SQRT(10*2500/(('Base Stats'!$D513+15)*SQRT('Base Stats'!$E513+15)*SQRT('Base Stats'!$F513+15))),'CP Multiplier'!$B$102),1)</f>
        <v>180</v>
      </c>
      <c r="G513">
        <f>_xlfn.FLOOR.MATH(('Base Stats'!$D513+15)*SQRT('Base Stats'!$E513+15)*SQRT('Base Stats'!$F513+15)*((MIN(SQRT(10*2500/(('Base Stats'!$D513+15)*SQRT('Base Stats'!$E513+15)*SQRT('Base Stats'!$F513+15))),'CP Multiplier'!$B$102))^2)/10)</f>
        <v>2482</v>
      </c>
    </row>
    <row r="514" spans="1:7" x14ac:dyDescent="0.25">
      <c r="A514" t="s">
        <v>510</v>
      </c>
      <c r="B514" t="str">
        <f>IFERROR(INDEX('[1]Pokemon Stats'!$D$2:$D$781,MATCH($A514,'[1]Pokemon Stats'!$B$2:$B$781,0),0),"")</f>
        <v>Fighting</v>
      </c>
      <c r="C514" t="str">
        <f>IFERROR(INDEX('[1]Pokemon Stats'!$E$2:$E$781,MATCH($A514,'[1]Pokemon Stats'!$B$2:$B$781,0),0),"")</f>
        <v>Steel</v>
      </c>
      <c r="D514">
        <f>ROUND(('Base Stats'!D514+15)*MIN(SQRT(10*2500/(('Base Stats'!$D514+15)*SQRT('Base Stats'!$E514+15)*SQRT('Base Stats'!$F514+15))),'CP Multiplier'!$B$102),1)</f>
        <v>176.5</v>
      </c>
      <c r="E514">
        <f>ROUND(('Base Stats'!E514+15)*MIN(SQRT(10*2500/(('Base Stats'!$D514+15)*SQRT('Base Stats'!$E514+15)*SQRT('Base Stats'!$F514+15))),'CP Multiplier'!$B$102),1)</f>
        <v>118.3</v>
      </c>
      <c r="F514">
        <f>ROUND(('Base Stats'!F514+15)*MIN(SQRT(10*2500/(('Base Stats'!$D514+15)*SQRT('Base Stats'!$E514+15)*SQRT('Base Stats'!$F514+15))),'CP Multiplier'!$B$102),1)</f>
        <v>169.6</v>
      </c>
      <c r="G514">
        <f>_xlfn.FLOOR.MATH(('Base Stats'!$D514+15)*SQRT('Base Stats'!$E514+15)*SQRT('Base Stats'!$F514+15)*((MIN(SQRT(10*2500/(('Base Stats'!$D514+15)*SQRT('Base Stats'!$E514+15)*SQRT('Base Stats'!$F514+15))),'CP Multiplier'!$B$102))^2)/10)</f>
        <v>2500</v>
      </c>
    </row>
    <row r="515" spans="1:7" x14ac:dyDescent="0.25">
      <c r="A515" t="s">
        <v>511</v>
      </c>
      <c r="B515" t="str">
        <f>IFERROR(INDEX('[1]Pokemon Stats'!$D$2:$D$781,MATCH($A515,'[1]Pokemon Stats'!$B$2:$B$781,0),0),"")</f>
        <v>Water</v>
      </c>
      <c r="C515" t="str">
        <f>IFERROR(INDEX('[1]Pokemon Stats'!$E$2:$E$781,MATCH($A515,'[1]Pokemon Stats'!$B$2:$B$781,0),0),"")</f>
        <v>Steel</v>
      </c>
      <c r="D515">
        <f>ROUND(('Base Stats'!D515+15)*MIN(SQRT(10*2500/(('Base Stats'!$D515+15)*SQRT('Base Stats'!$E515+15)*SQRT('Base Stats'!$F515+15))),'CP Multiplier'!$B$102),1)</f>
        <v>95.5</v>
      </c>
      <c r="E515">
        <f>ROUND(('Base Stats'!E515+15)*MIN(SQRT(10*2500/(('Base Stats'!$D515+15)*SQRT('Base Stats'!$E515+15)*SQRT('Base Stats'!$F515+15))),'CP Multiplier'!$B$102),1)</f>
        <v>78.599999999999994</v>
      </c>
      <c r="F515">
        <f>ROUND(('Base Stats'!F515+15)*MIN(SQRT(10*2500/(('Base Stats'!$D515+15)*SQRT('Base Stats'!$E515+15)*SQRT('Base Stats'!$F515+15))),'CP Multiplier'!$B$102),1)</f>
        <v>128.5</v>
      </c>
      <c r="G515">
        <f>_xlfn.FLOOR.MATH(('Base Stats'!$D515+15)*SQRT('Base Stats'!$E515+15)*SQRT('Base Stats'!$F515+15)*((MIN(SQRT(10*2500/(('Base Stats'!$D515+15)*SQRT('Base Stats'!$E515+15)*SQRT('Base Stats'!$F515+15))),'CP Multiplier'!$B$102))^2)/10)</f>
        <v>959</v>
      </c>
    </row>
    <row r="516" spans="1:7" x14ac:dyDescent="0.25">
      <c r="A516" t="s">
        <v>512</v>
      </c>
      <c r="B516" t="str">
        <f>IFERROR(INDEX('[1]Pokemon Stats'!$D$2:$D$781,MATCH($A516,'[1]Pokemon Stats'!$B$2:$B$781,0),0),"")</f>
        <v>Water</v>
      </c>
      <c r="C516" t="str">
        <f>IFERROR(INDEX('[1]Pokemon Stats'!$E$2:$E$781,MATCH($A516,'[1]Pokemon Stats'!$B$2:$B$781,0),0),"")</f>
        <v>Ground</v>
      </c>
      <c r="D516">
        <f>ROUND(('Base Stats'!D516+15)*MIN(SQRT(10*2500/(('Base Stats'!$D516+15)*SQRT('Base Stats'!$E516+15)*SQRT('Base Stats'!$F516+15))),'CP Multiplier'!$B$102),1)</f>
        <v>120.9</v>
      </c>
      <c r="E516">
        <f>ROUND(('Base Stats'!E516+15)*MIN(SQRT(10*2500/(('Base Stats'!$D516+15)*SQRT('Base Stats'!$E516+15)*SQRT('Base Stats'!$F516+15))),'CP Multiplier'!$B$102),1)</f>
        <v>104.8</v>
      </c>
      <c r="F516">
        <f>ROUND(('Base Stats'!F516+15)*MIN(SQRT(10*2500/(('Base Stats'!$D516+15)*SQRT('Base Stats'!$E516+15)*SQRT('Base Stats'!$F516+15))),'CP Multiplier'!$B$102),1)</f>
        <v>165.7</v>
      </c>
      <c r="G516">
        <f>_xlfn.FLOOR.MATH(('Base Stats'!$D516+15)*SQRT('Base Stats'!$E516+15)*SQRT('Base Stats'!$F516+15)*((MIN(SQRT(10*2500/(('Base Stats'!$D516+15)*SQRT('Base Stats'!$E516+15)*SQRT('Base Stats'!$F516+15))),'CP Multiplier'!$B$102))^2)/10)</f>
        <v>1592</v>
      </c>
    </row>
    <row r="517" spans="1:7" x14ac:dyDescent="0.25">
      <c r="A517" t="s">
        <v>513</v>
      </c>
      <c r="B517" t="str">
        <f>IFERROR(INDEX('[1]Pokemon Stats'!$D$2:$D$781,MATCH($A517,'[1]Pokemon Stats'!$B$2:$B$781,0),0),"")</f>
        <v>Water</v>
      </c>
      <c r="C517" t="str">
        <f>IFERROR(INDEX('[1]Pokemon Stats'!$E$2:$E$781,MATCH($A517,'[1]Pokemon Stats'!$B$2:$B$781,0),0),"")</f>
        <v>Ground</v>
      </c>
      <c r="D517">
        <f>ROUND(('Base Stats'!D517+15)*MIN(SQRT(10*2500/(('Base Stats'!$D517+15)*SQRT('Base Stats'!$E517+15)*SQRT('Base Stats'!$F517+15))),'CP Multiplier'!$B$102),1)</f>
        <v>158.4</v>
      </c>
      <c r="E517">
        <f>ROUND(('Base Stats'!E517+15)*MIN(SQRT(10*2500/(('Base Stats'!$D517+15)*SQRT('Base Stats'!$E517+15)*SQRT('Base Stats'!$F517+15))),'CP Multiplier'!$B$102),1)</f>
        <v>128.69999999999999</v>
      </c>
      <c r="F517">
        <f>ROUND(('Base Stats'!F517+15)*MIN(SQRT(10*2500/(('Base Stats'!$D517+15)*SQRT('Base Stats'!$E517+15)*SQRT('Base Stats'!$F517+15))),'CP Multiplier'!$B$102),1)</f>
        <v>193.5</v>
      </c>
      <c r="G517">
        <f>_xlfn.FLOOR.MATH(('Base Stats'!$D517+15)*SQRT('Base Stats'!$E517+15)*SQRT('Base Stats'!$F517+15)*((MIN(SQRT(10*2500/(('Base Stats'!$D517+15)*SQRT('Base Stats'!$E517+15)*SQRT('Base Stats'!$F517+15))),'CP Multiplier'!$B$102))^2)/10)</f>
        <v>2500</v>
      </c>
    </row>
    <row r="518" spans="1:7" x14ac:dyDescent="0.25">
      <c r="A518" t="s">
        <v>514</v>
      </c>
      <c r="B518" t="str">
        <f>IFERROR(INDEX('[1]Pokemon Stats'!$D$2:$D$781,MATCH($A518,'[1]Pokemon Stats'!$B$2:$B$781,0),0),"")</f>
        <v>Fighting</v>
      </c>
      <c r="C518" t="str">
        <f>IFERROR(INDEX('[1]Pokemon Stats'!$E$2:$E$781,MATCH($A518,'[1]Pokemon Stats'!$B$2:$B$781,0),0),"")</f>
        <v>Ground</v>
      </c>
      <c r="D518">
        <f>ROUND(('Base Stats'!D518+15)*MIN(SQRT(10*2500/(('Base Stats'!$D518+15)*SQRT('Base Stats'!$E518+15)*SQRT('Base Stats'!$F518+15))),'CP Multiplier'!$B$102),1)</f>
        <v>146</v>
      </c>
      <c r="E518">
        <f>ROUND(('Base Stats'!E518+15)*MIN(SQRT(10*2500/(('Base Stats'!$D518+15)*SQRT('Base Stats'!$E518+15)*SQRT('Base Stats'!$F518+15))),'CP Multiplier'!$B$102),1)</f>
        <v>136.6</v>
      </c>
      <c r="F518">
        <f>ROUND(('Base Stats'!F518+15)*MIN(SQRT(10*2500/(('Base Stats'!$D518+15)*SQRT('Base Stats'!$E518+15)*SQRT('Base Stats'!$F518+15))),'CP Multiplier'!$B$102),1)</f>
        <v>214.7</v>
      </c>
      <c r="G518">
        <f>_xlfn.FLOOR.MATH(('Base Stats'!$D518+15)*SQRT('Base Stats'!$E518+15)*SQRT('Base Stats'!$F518+15)*((MIN(SQRT(10*2500/(('Base Stats'!$D518+15)*SQRT('Base Stats'!$E518+15)*SQRT('Base Stats'!$F518+15))),'CP Multiplier'!$B$102))^2)/10)</f>
        <v>2500</v>
      </c>
    </row>
    <row r="519" spans="1:7" x14ac:dyDescent="0.25">
      <c r="A519" t="s">
        <v>515</v>
      </c>
      <c r="B519" t="str">
        <f>IFERROR(INDEX('[1]Pokemon Stats'!$D$2:$D$781,MATCH($A519,'[1]Pokemon Stats'!$B$2:$B$781,0),0),"")</f>
        <v>Fighting</v>
      </c>
      <c r="C519" t="str">
        <f>IFERROR(INDEX('[1]Pokemon Stats'!$E$2:$E$781,MATCH($A519,'[1]Pokemon Stats'!$B$2:$B$781,0),0),"")</f>
        <v>Ground</v>
      </c>
      <c r="D519">
        <f>ROUND(('Base Stats'!D519+15)*MIN(SQRT(10*2500/(('Base Stats'!$D519+15)*SQRT('Base Stats'!$E519+15)*SQRT('Base Stats'!$F519+15))),'CP Multiplier'!$B$102),1)</f>
        <v>184.1</v>
      </c>
      <c r="E519">
        <f>ROUND(('Base Stats'!E519+15)*MIN(SQRT(10*2500/(('Base Stats'!$D519+15)*SQRT('Base Stats'!$E519+15)*SQRT('Base Stats'!$F519+15))),'CP Multiplier'!$B$102),1)</f>
        <v>125.7</v>
      </c>
      <c r="F519">
        <f>ROUND(('Base Stats'!F519+15)*MIN(SQRT(10*2500/(('Base Stats'!$D519+15)*SQRT('Base Stats'!$E519+15)*SQRT('Base Stats'!$F519+15))),'CP Multiplier'!$B$102),1)</f>
        <v>146.69999999999999</v>
      </c>
      <c r="G519">
        <f>_xlfn.FLOOR.MATH(('Base Stats'!$D519+15)*SQRT('Base Stats'!$E519+15)*SQRT('Base Stats'!$F519+15)*((MIN(SQRT(10*2500/(('Base Stats'!$D519+15)*SQRT('Base Stats'!$E519+15)*SQRT('Base Stats'!$F519+15))),'CP Multiplier'!$B$102))^2)/10)</f>
        <v>2500</v>
      </c>
    </row>
    <row r="520" spans="1:7" x14ac:dyDescent="0.25">
      <c r="A520" t="s">
        <v>516</v>
      </c>
      <c r="B520" t="str">
        <f>IFERROR(INDEX('[1]Pokemon Stats'!$D$2:$D$781,MATCH($A520,'[1]Pokemon Stats'!$B$2:$B$781,0),0),"")</f>
        <v>Bug</v>
      </c>
      <c r="C520" t="str">
        <f>IFERROR(INDEX('[1]Pokemon Stats'!$E$2:$E$781,MATCH($A520,'[1]Pokemon Stats'!$B$2:$B$781,0),0),"")</f>
        <v>Grass</v>
      </c>
      <c r="D520">
        <f>ROUND(('Base Stats'!D520+15)*MIN(SQRT(10*2500/(('Base Stats'!$D520+15)*SQRT('Base Stats'!$E520+15)*SQRT('Base Stats'!$F520+15))),'CP Multiplier'!$B$102),1)</f>
        <v>93.8</v>
      </c>
      <c r="E520">
        <f>ROUND(('Base Stats'!E520+15)*MIN(SQRT(10*2500/(('Base Stats'!$D520+15)*SQRT('Base Stats'!$E520+15)*SQRT('Base Stats'!$F520+15))),'CP Multiplier'!$B$102),1)</f>
        <v>117.5</v>
      </c>
      <c r="F520">
        <f>ROUND(('Base Stats'!F520+15)*MIN(SQRT(10*2500/(('Base Stats'!$D520+15)*SQRT('Base Stats'!$E520+15)*SQRT('Base Stats'!$F520+15))),'CP Multiplier'!$B$102),1)</f>
        <v>120.9</v>
      </c>
      <c r="G520">
        <f>_xlfn.FLOOR.MATH(('Base Stats'!$D520+15)*SQRT('Base Stats'!$E520+15)*SQRT('Base Stats'!$F520+15)*((MIN(SQRT(10*2500/(('Base Stats'!$D520+15)*SQRT('Base Stats'!$E520+15)*SQRT('Base Stats'!$F520+15))),'CP Multiplier'!$B$102))^2)/10)</f>
        <v>1118</v>
      </c>
    </row>
    <row r="521" spans="1:7" x14ac:dyDescent="0.25">
      <c r="A521" t="s">
        <v>517</v>
      </c>
      <c r="B521" t="str">
        <f>IFERROR(INDEX('[1]Pokemon Stats'!$D$2:$D$781,MATCH($A521,'[1]Pokemon Stats'!$B$2:$B$781,0),0),"")</f>
        <v>Bug</v>
      </c>
      <c r="C521" t="str">
        <f>IFERROR(INDEX('[1]Pokemon Stats'!$E$2:$E$781,MATCH($A521,'[1]Pokemon Stats'!$B$2:$B$781,0),0),"")</f>
        <v>Grass</v>
      </c>
      <c r="D521">
        <f>ROUND(('Base Stats'!D521+15)*MIN(SQRT(10*2500/(('Base Stats'!$D521+15)*SQRT('Base Stats'!$E521+15)*SQRT('Base Stats'!$F521+15))),'CP Multiplier'!$B$102),1)</f>
        <v>109.9</v>
      </c>
      <c r="E521">
        <f>ROUND(('Base Stats'!E521+15)*MIN(SQRT(10*2500/(('Base Stats'!$D521+15)*SQRT('Base Stats'!$E521+15)*SQRT('Base Stats'!$F521+15))),'CP Multiplier'!$B$102),1)</f>
        <v>149.6</v>
      </c>
      <c r="F521">
        <f>ROUND(('Base Stats'!F521+15)*MIN(SQRT(10*2500/(('Base Stats'!$D521+15)*SQRT('Base Stats'!$E521+15)*SQRT('Base Stats'!$F521+15))),'CP Multiplier'!$B$102),1)</f>
        <v>136.1</v>
      </c>
      <c r="G521">
        <f>_xlfn.FLOOR.MATH(('Base Stats'!$D521+15)*SQRT('Base Stats'!$E521+15)*SQRT('Base Stats'!$F521+15)*((MIN(SQRT(10*2500/(('Base Stats'!$D521+15)*SQRT('Base Stats'!$E521+15)*SQRT('Base Stats'!$F521+15))),'CP Multiplier'!$B$102))^2)/10)</f>
        <v>1568</v>
      </c>
    </row>
    <row r="522" spans="1:7" x14ac:dyDescent="0.25">
      <c r="A522" t="s">
        <v>518</v>
      </c>
      <c r="B522" t="str">
        <f>IFERROR(INDEX('[1]Pokemon Stats'!$D$2:$D$781,MATCH($A522,'[1]Pokemon Stats'!$B$2:$B$781,0),0),"")</f>
        <v>Bug</v>
      </c>
      <c r="C522" t="str">
        <f>IFERROR(INDEX('[1]Pokemon Stats'!$E$2:$E$781,MATCH($A522,'[1]Pokemon Stats'!$B$2:$B$781,0),0),"")</f>
        <v>Grass</v>
      </c>
      <c r="D522">
        <f>ROUND(('Base Stats'!D522+15)*MIN(SQRT(10*2500/(('Base Stats'!$D522+15)*SQRT('Base Stats'!$E522+15)*SQRT('Base Stats'!$F522+15))),'CP Multiplier'!$B$102),1)</f>
        <v>171.1</v>
      </c>
      <c r="E522">
        <f>ROUND(('Base Stats'!E522+15)*MIN(SQRT(10*2500/(('Base Stats'!$D522+15)*SQRT('Base Stats'!$E522+15)*SQRT('Base Stats'!$F522+15))),'CP Multiplier'!$B$102),1)</f>
        <v>140</v>
      </c>
      <c r="F522">
        <f>ROUND(('Base Stats'!F522+15)*MIN(SQRT(10*2500/(('Base Stats'!$D522+15)*SQRT('Base Stats'!$E522+15)*SQRT('Base Stats'!$F522+15))),'CP Multiplier'!$B$102),1)</f>
        <v>152.5</v>
      </c>
      <c r="G522">
        <f>_xlfn.FLOOR.MATH(('Base Stats'!$D522+15)*SQRT('Base Stats'!$E522+15)*SQRT('Base Stats'!$F522+15)*((MIN(SQRT(10*2500/(('Base Stats'!$D522+15)*SQRT('Base Stats'!$E522+15)*SQRT('Base Stats'!$F522+15))),'CP Multiplier'!$B$102))^2)/10)</f>
        <v>2500</v>
      </c>
    </row>
    <row r="523" spans="1:7" x14ac:dyDescent="0.25">
      <c r="A523" t="s">
        <v>519</v>
      </c>
      <c r="B523" t="str">
        <f>IFERROR(INDEX('[1]Pokemon Stats'!$D$2:$D$781,MATCH($A523,'[1]Pokemon Stats'!$B$2:$B$781,0),0),"")</f>
        <v>Bug</v>
      </c>
      <c r="C523" t="str">
        <f>IFERROR(INDEX('[1]Pokemon Stats'!$E$2:$E$781,MATCH($A523,'[1]Pokemon Stats'!$B$2:$B$781,0),0),"")</f>
        <v>Poison</v>
      </c>
      <c r="D523">
        <f>ROUND(('Base Stats'!D523+15)*MIN(SQRT(10*2500/(('Base Stats'!$D523+15)*SQRT('Base Stats'!$E523+15)*SQRT('Base Stats'!$F523+15))),'CP Multiplier'!$B$102),1)</f>
        <v>82.8</v>
      </c>
      <c r="E523">
        <f>ROUND(('Base Stats'!E523+15)*MIN(SQRT(10*2500/(('Base Stats'!$D523+15)*SQRT('Base Stats'!$E523+15)*SQRT('Base Stats'!$F523+15))),'CP Multiplier'!$B$102),1)</f>
        <v>96.4</v>
      </c>
      <c r="F523">
        <f>ROUND(('Base Stats'!F523+15)*MIN(SQRT(10*2500/(('Base Stats'!$D523+15)*SQRT('Base Stats'!$E523+15)*SQRT('Base Stats'!$F523+15))),'CP Multiplier'!$B$102),1)</f>
        <v>98.9</v>
      </c>
      <c r="G523">
        <f>_xlfn.FLOOR.MATH(('Base Stats'!$D523+15)*SQRT('Base Stats'!$E523+15)*SQRT('Base Stats'!$F523+15)*((MIN(SQRT(10*2500/(('Base Stats'!$D523+15)*SQRT('Base Stats'!$E523+15)*SQRT('Base Stats'!$F523+15))),'CP Multiplier'!$B$102))^2)/10)</f>
        <v>808</v>
      </c>
    </row>
    <row r="524" spans="1:7" x14ac:dyDescent="0.25">
      <c r="A524" t="s">
        <v>520</v>
      </c>
      <c r="B524" t="str">
        <f>IFERROR(INDEX('[1]Pokemon Stats'!$D$2:$D$781,MATCH($A524,'[1]Pokemon Stats'!$B$2:$B$781,0),0),"")</f>
        <v>Bug</v>
      </c>
      <c r="C524" t="str">
        <f>IFERROR(INDEX('[1]Pokemon Stats'!$E$2:$E$781,MATCH($A524,'[1]Pokemon Stats'!$B$2:$B$781,0),0),"")</f>
        <v>Poison</v>
      </c>
      <c r="D524">
        <f>ROUND(('Base Stats'!D524+15)*MIN(SQRT(10*2500/(('Base Stats'!$D524+15)*SQRT('Base Stats'!$E524+15)*SQRT('Base Stats'!$F524+15))),'CP Multiplier'!$B$102),1)</f>
        <v>97.2</v>
      </c>
      <c r="E524">
        <f>ROUND(('Base Stats'!E524+15)*MIN(SQRT(10*2500/(('Base Stats'!$D524+15)*SQRT('Base Stats'!$E524+15)*SQRT('Base Stats'!$F524+15))),'CP Multiplier'!$B$102),1)</f>
        <v>158.9</v>
      </c>
      <c r="F524">
        <f>ROUND(('Base Stats'!F524+15)*MIN(SQRT(10*2500/(('Base Stats'!$D524+15)*SQRT('Base Stats'!$E524+15)*SQRT('Base Stats'!$F524+15))),'CP Multiplier'!$B$102),1)</f>
        <v>114.1</v>
      </c>
      <c r="G524">
        <f>_xlfn.FLOOR.MATH(('Base Stats'!$D524+15)*SQRT('Base Stats'!$E524+15)*SQRT('Base Stats'!$F524+15)*((MIN(SQRT(10*2500/(('Base Stats'!$D524+15)*SQRT('Base Stats'!$E524+15)*SQRT('Base Stats'!$F524+15))),'CP Multiplier'!$B$102))^2)/10)</f>
        <v>1309</v>
      </c>
    </row>
    <row r="525" spans="1:7" x14ac:dyDescent="0.25">
      <c r="A525" t="s">
        <v>521</v>
      </c>
      <c r="B525" t="str">
        <f>IFERROR(INDEX('[1]Pokemon Stats'!$D$2:$D$781,MATCH($A525,'[1]Pokemon Stats'!$B$2:$B$781,0),0),"")</f>
        <v>Bug</v>
      </c>
      <c r="C525" t="str">
        <f>IFERROR(INDEX('[1]Pokemon Stats'!$E$2:$E$781,MATCH($A525,'[1]Pokemon Stats'!$B$2:$B$781,0),0),"")</f>
        <v>Poison</v>
      </c>
      <c r="D525">
        <f>ROUND(('Base Stats'!D525+15)*MIN(SQRT(10*2500/(('Base Stats'!$D525+15)*SQRT('Base Stats'!$E525+15)*SQRT('Base Stats'!$F525+15))),'CP Multiplier'!$B$102),1)</f>
        <v>174.1</v>
      </c>
      <c r="E525">
        <f>ROUND(('Base Stats'!E525+15)*MIN(SQRT(10*2500/(('Base Stats'!$D525+15)*SQRT('Base Stats'!$E525+15)*SQRT('Base Stats'!$F525+15))),'CP Multiplier'!$B$102),1)</f>
        <v>151.80000000000001</v>
      </c>
      <c r="F525">
        <f>ROUND(('Base Stats'!F525+15)*MIN(SQRT(10*2500/(('Base Stats'!$D525+15)*SQRT('Base Stats'!$E525+15)*SQRT('Base Stats'!$F525+15))),'CP Multiplier'!$B$102),1)</f>
        <v>135.80000000000001</v>
      </c>
      <c r="G525">
        <f>_xlfn.FLOOR.MATH(('Base Stats'!$D525+15)*SQRT('Base Stats'!$E525+15)*SQRT('Base Stats'!$F525+15)*((MIN(SQRT(10*2500/(('Base Stats'!$D525+15)*SQRT('Base Stats'!$E525+15)*SQRT('Base Stats'!$F525+15))),'CP Multiplier'!$B$102))^2)/10)</f>
        <v>2500</v>
      </c>
    </row>
    <row r="526" spans="1:7" x14ac:dyDescent="0.25">
      <c r="A526" t="s">
        <v>522</v>
      </c>
      <c r="B526" t="str">
        <f>IFERROR(INDEX('[1]Pokemon Stats'!$D$2:$D$781,MATCH($A526,'[1]Pokemon Stats'!$B$2:$B$781,0),0),"")</f>
        <v>Grass</v>
      </c>
      <c r="C526" t="str">
        <f>IFERROR(INDEX('[1]Pokemon Stats'!$E$2:$E$781,MATCH($A526,'[1]Pokemon Stats'!$B$2:$B$781,0),0),"")</f>
        <v>Fairy</v>
      </c>
      <c r="D526">
        <f>ROUND(('Base Stats'!D526+15)*MIN(SQRT(10*2500/(('Base Stats'!$D526+15)*SQRT('Base Stats'!$E526+15)*SQRT('Base Stats'!$F526+15))),'CP Multiplier'!$B$102),1)</f>
        <v>72.7</v>
      </c>
      <c r="E526">
        <f>ROUND(('Base Stats'!E526+15)*MIN(SQRT(10*2500/(('Base Stats'!$D526+15)*SQRT('Base Stats'!$E526+15)*SQRT('Base Stats'!$F526+15))),'CP Multiplier'!$B$102),1)</f>
        <v>106.5</v>
      </c>
      <c r="F526">
        <f>ROUND(('Base Stats'!F526+15)*MIN(SQRT(10*2500/(('Base Stats'!$D526+15)*SQRT('Base Stats'!$E526+15)*SQRT('Base Stats'!$F526+15))),'CP Multiplier'!$B$102),1)</f>
        <v>114.1</v>
      </c>
      <c r="G526">
        <f>_xlfn.FLOOR.MATH(('Base Stats'!$D526+15)*SQRT('Base Stats'!$E526+15)*SQRT('Base Stats'!$F526+15)*((MIN(SQRT(10*2500/(('Base Stats'!$D526+15)*SQRT('Base Stats'!$E526+15)*SQRT('Base Stats'!$F526+15))),'CP Multiplier'!$B$102))^2)/10)</f>
        <v>801</v>
      </c>
    </row>
    <row r="527" spans="1:7" x14ac:dyDescent="0.25">
      <c r="A527" t="s">
        <v>523</v>
      </c>
      <c r="B527" t="str">
        <f>IFERROR(INDEX('[1]Pokemon Stats'!$D$2:$D$781,MATCH($A527,'[1]Pokemon Stats'!$B$2:$B$781,0),0),"")</f>
        <v>Grass</v>
      </c>
      <c r="C527" t="str">
        <f>IFERROR(INDEX('[1]Pokemon Stats'!$E$2:$E$781,MATCH($A527,'[1]Pokemon Stats'!$B$2:$B$781,0),0),"")</f>
        <v>Fairy</v>
      </c>
      <c r="D527">
        <f>ROUND(('Base Stats'!D527+15)*MIN(SQRT(10*2500/(('Base Stats'!$D527+15)*SQRT('Base Stats'!$E527+15)*SQRT('Base Stats'!$F527+15))),'CP Multiplier'!$B$102),1)</f>
        <v>151.30000000000001</v>
      </c>
      <c r="E527">
        <f>ROUND(('Base Stats'!E527+15)*MIN(SQRT(10*2500/(('Base Stats'!$D527+15)*SQRT('Base Stats'!$E527+15)*SQRT('Base Stats'!$F527+15))),'CP Multiplier'!$B$102),1)</f>
        <v>161.5</v>
      </c>
      <c r="F527">
        <f>ROUND(('Base Stats'!F527+15)*MIN(SQRT(10*2500/(('Base Stats'!$D527+15)*SQRT('Base Stats'!$E527+15)*SQRT('Base Stats'!$F527+15))),'CP Multiplier'!$B$102),1)</f>
        <v>143.69999999999999</v>
      </c>
      <c r="G527">
        <f>_xlfn.FLOOR.MATH(('Base Stats'!$D527+15)*SQRT('Base Stats'!$E527+15)*SQRT('Base Stats'!$F527+15)*((MIN(SQRT(10*2500/(('Base Stats'!$D527+15)*SQRT('Base Stats'!$E527+15)*SQRT('Base Stats'!$F527+15))),'CP Multiplier'!$B$102))^2)/10)</f>
        <v>2304</v>
      </c>
    </row>
    <row r="528" spans="1:7" x14ac:dyDescent="0.25">
      <c r="A528" t="s">
        <v>524</v>
      </c>
      <c r="B528" t="str">
        <f>IFERROR(INDEX('[1]Pokemon Stats'!$D$2:$D$781,MATCH($A528,'[1]Pokemon Stats'!$B$2:$B$781,0),0),"")</f>
        <v>Grass</v>
      </c>
      <c r="C528" t="str">
        <f>IFERROR(INDEX('[1]Pokemon Stats'!$E$2:$E$781,MATCH($A528,'[1]Pokemon Stats'!$B$2:$B$781,0),0),"")</f>
        <v>Fairy</v>
      </c>
      <c r="D528">
        <f>ROUND(('Base Stats'!D528+15)*MIN(SQRT(10*2500/(('Base Stats'!$D528+15)*SQRT('Base Stats'!$E528+15)*SQRT('Base Stats'!$F528+15))),'CP Multiplier'!$B$102),1)</f>
        <v>113.3</v>
      </c>
      <c r="E528">
        <f>ROUND(('Base Stats'!E528+15)*MIN(SQRT(10*2500/(('Base Stats'!$D528+15)*SQRT('Base Stats'!$E528+15)*SQRT('Base Stats'!$F528+15))),'CP Multiplier'!$B$102),1)</f>
        <v>89.6</v>
      </c>
      <c r="F528">
        <f>ROUND(('Base Stats'!F528+15)*MIN(SQRT(10*2500/(('Base Stats'!$D528+15)*SQRT('Base Stats'!$E528+15)*SQRT('Base Stats'!$F528+15))),'CP Multiplier'!$B$102),1)</f>
        <v>120.9</v>
      </c>
      <c r="G528">
        <f>_xlfn.FLOOR.MATH(('Base Stats'!$D528+15)*SQRT('Base Stats'!$E528+15)*SQRT('Base Stats'!$F528+15)*((MIN(SQRT(10*2500/(('Base Stats'!$D528+15)*SQRT('Base Stats'!$E528+15)*SQRT('Base Stats'!$F528+15))),'CP Multiplier'!$B$102))^2)/10)</f>
        <v>1178</v>
      </c>
    </row>
    <row r="529" spans="1:7" x14ac:dyDescent="0.25">
      <c r="A529" t="s">
        <v>525</v>
      </c>
      <c r="B529" t="str">
        <f>IFERROR(INDEX('[1]Pokemon Stats'!$D$2:$D$781,MATCH($A529,'[1]Pokemon Stats'!$B$2:$B$781,0),0),"")</f>
        <v>Grass</v>
      </c>
      <c r="C529" t="str">
        <f>IFERROR(INDEX('[1]Pokemon Stats'!$E$2:$E$781,MATCH($A529,'[1]Pokemon Stats'!$B$2:$B$781,0),0),"")</f>
        <v>Fairy</v>
      </c>
      <c r="D529">
        <f>ROUND(('Base Stats'!D529+15)*MIN(SQRT(10*2500/(('Base Stats'!$D529+15)*SQRT('Base Stats'!$E529+15)*SQRT('Base Stats'!$F529+15))),'CP Multiplier'!$B$102),1)</f>
        <v>179.2</v>
      </c>
      <c r="E529">
        <f>ROUND(('Base Stats'!E529+15)*MIN(SQRT(10*2500/(('Base Stats'!$D529+15)*SQRT('Base Stats'!$E529+15)*SQRT('Base Stats'!$F529+15))),'CP Multiplier'!$B$102),1)</f>
        <v>133</v>
      </c>
      <c r="F529">
        <f>ROUND(('Base Stats'!F529+15)*MIN(SQRT(10*2500/(('Base Stats'!$D529+15)*SQRT('Base Stats'!$E529+15)*SQRT('Base Stats'!$F529+15))),'CP Multiplier'!$B$102),1)</f>
        <v>146.30000000000001</v>
      </c>
      <c r="G529">
        <f>_xlfn.FLOOR.MATH(('Base Stats'!$D529+15)*SQRT('Base Stats'!$E529+15)*SQRT('Base Stats'!$F529+15)*((MIN(SQRT(10*2500/(('Base Stats'!$D529+15)*SQRT('Base Stats'!$E529+15)*SQRT('Base Stats'!$F529+15))),'CP Multiplier'!$B$102))^2)/10)</f>
        <v>2500</v>
      </c>
    </row>
    <row r="530" spans="1:7" x14ac:dyDescent="0.25">
      <c r="A530" t="s">
        <v>526</v>
      </c>
      <c r="B530" t="str">
        <f>IFERROR(INDEX('[1]Pokemon Stats'!$D$2:$D$781,MATCH($A530,'[1]Pokemon Stats'!$B$2:$B$781,0),0),"")</f>
        <v>Water</v>
      </c>
      <c r="C530" t="str">
        <f>IFERROR(INDEX('[1]Pokemon Stats'!$E$2:$E$781,MATCH($A530,'[1]Pokemon Stats'!$B$2:$B$781,0),0),"")</f>
        <v>Fairy</v>
      </c>
      <c r="D530">
        <f>ROUND(('Base Stats'!D530+15)*MIN(SQRT(10*2500/(('Base Stats'!$D530+15)*SQRT('Base Stats'!$E530+15)*SQRT('Base Stats'!$F530+15))),'CP Multiplier'!$B$102),1)</f>
        <v>172.4</v>
      </c>
      <c r="E530">
        <f>ROUND(('Base Stats'!E530+15)*MIN(SQRT(10*2500/(('Base Stats'!$D530+15)*SQRT('Base Stats'!$E530+15)*SQRT('Base Stats'!$F530+15))),'CP Multiplier'!$B$102),1)</f>
        <v>121.7</v>
      </c>
      <c r="F530">
        <f>ROUND(('Base Stats'!F530+15)*MIN(SQRT(10*2500/(('Base Stats'!$D530+15)*SQRT('Base Stats'!$E530+15)*SQRT('Base Stats'!$F530+15))),'CP Multiplier'!$B$102),1)</f>
        <v>158.1</v>
      </c>
      <c r="G530">
        <f>_xlfn.FLOOR.MATH(('Base Stats'!$D530+15)*SQRT('Base Stats'!$E530+15)*SQRT('Base Stats'!$F530+15)*((MIN(SQRT(10*2500/(('Base Stats'!$D530+15)*SQRT('Base Stats'!$E530+15)*SQRT('Base Stats'!$F530+15))),'CP Multiplier'!$B$102))^2)/10)</f>
        <v>2391</v>
      </c>
    </row>
    <row r="531" spans="1:7" x14ac:dyDescent="0.25">
      <c r="A531" t="s">
        <v>527</v>
      </c>
      <c r="B531" t="str">
        <f>IFERROR(INDEX('[1]Pokemon Stats'!$D$2:$D$781,MATCH($A531,'[1]Pokemon Stats'!$B$2:$B$781,0),0),"")</f>
        <v>Ground</v>
      </c>
      <c r="C531" t="str">
        <f>IFERROR(INDEX('[1]Pokemon Stats'!$E$2:$E$781,MATCH($A531,'[1]Pokemon Stats'!$B$2:$B$781,0),0),"")</f>
        <v>Dark</v>
      </c>
      <c r="D531">
        <f>ROUND(('Base Stats'!D531+15)*MIN(SQRT(10*2500/(('Base Stats'!$D531+15)*SQRT('Base Stats'!$E531+15)*SQRT('Base Stats'!$F531+15))),'CP Multiplier'!$B$102),1)</f>
        <v>124.3</v>
      </c>
      <c r="E531">
        <f>ROUND(('Base Stats'!E531+15)*MIN(SQRT(10*2500/(('Base Stats'!$D531+15)*SQRT('Base Stats'!$E531+15)*SQRT('Base Stats'!$F531+15))),'CP Multiplier'!$B$102),1)</f>
        <v>71</v>
      </c>
      <c r="F531">
        <f>ROUND(('Base Stats'!F531+15)*MIN(SQRT(10*2500/(('Base Stats'!$D531+15)*SQRT('Base Stats'!$E531+15)*SQRT('Base Stats'!$F531+15))),'CP Multiplier'!$B$102),1)</f>
        <v>128.5</v>
      </c>
      <c r="G531">
        <f>_xlfn.FLOOR.MATH(('Base Stats'!$D531+15)*SQRT('Base Stats'!$E531+15)*SQRT('Base Stats'!$F531+15)*((MIN(SQRT(10*2500/(('Base Stats'!$D531+15)*SQRT('Base Stats'!$E531+15)*SQRT('Base Stats'!$F531+15))),'CP Multiplier'!$B$102))^2)/10)</f>
        <v>1186</v>
      </c>
    </row>
    <row r="532" spans="1:7" x14ac:dyDescent="0.25">
      <c r="A532" t="s">
        <v>528</v>
      </c>
      <c r="B532" t="str">
        <f>IFERROR(INDEX('[1]Pokemon Stats'!$D$2:$D$781,MATCH($A532,'[1]Pokemon Stats'!$B$2:$B$781,0),0),"")</f>
        <v>Ground</v>
      </c>
      <c r="C532" t="str">
        <f>IFERROR(INDEX('[1]Pokemon Stats'!$E$2:$E$781,MATCH($A532,'[1]Pokemon Stats'!$B$2:$B$781,0),0),"")</f>
        <v>Dark</v>
      </c>
      <c r="D532">
        <f>ROUND(('Base Stats'!D532+15)*MIN(SQRT(10*2500/(('Base Stats'!$D532+15)*SQRT('Base Stats'!$E532+15)*SQRT('Base Stats'!$F532+15))),'CP Multiplier'!$B$102),1)</f>
        <v>143.69999999999999</v>
      </c>
      <c r="E532">
        <f>ROUND(('Base Stats'!E532+15)*MIN(SQRT(10*2500/(('Base Stats'!$D532+15)*SQRT('Base Stats'!$E532+15)*SQRT('Base Stats'!$F532+15))),'CP Multiplier'!$B$102),1)</f>
        <v>88.8</v>
      </c>
      <c r="F532">
        <f>ROUND(('Base Stats'!F532+15)*MIN(SQRT(10*2500/(('Base Stats'!$D532+15)*SQRT('Base Stats'!$E532+15)*SQRT('Base Stats'!$F532+15))),'CP Multiplier'!$B$102),1)</f>
        <v>143.69999999999999</v>
      </c>
      <c r="G532">
        <f>_xlfn.FLOOR.MATH(('Base Stats'!$D532+15)*SQRT('Base Stats'!$E532+15)*SQRT('Base Stats'!$F532+15)*((MIN(SQRT(10*2500/(('Base Stats'!$D532+15)*SQRT('Base Stats'!$E532+15)*SQRT('Base Stats'!$F532+15))),'CP Multiplier'!$B$102))^2)/10)</f>
        <v>1622</v>
      </c>
    </row>
    <row r="533" spans="1:7" x14ac:dyDescent="0.25">
      <c r="A533" t="s">
        <v>529</v>
      </c>
      <c r="B533" t="str">
        <f>IFERROR(INDEX('[1]Pokemon Stats'!$D$2:$D$781,MATCH($A533,'[1]Pokemon Stats'!$B$2:$B$781,0),0),"")</f>
        <v>Ground</v>
      </c>
      <c r="C533" t="str">
        <f>IFERROR(INDEX('[1]Pokemon Stats'!$E$2:$E$781,MATCH($A533,'[1]Pokemon Stats'!$B$2:$B$781,0),0),"")</f>
        <v>Dark</v>
      </c>
      <c r="D533">
        <f>ROUND(('Base Stats'!D533+15)*MIN(SQRT(10*2500/(('Base Stats'!$D533+15)*SQRT('Base Stats'!$E533+15)*SQRT('Base Stats'!$F533+15))),'CP Multiplier'!$B$102),1)</f>
        <v>174.7</v>
      </c>
      <c r="E533">
        <f>ROUND(('Base Stats'!E533+15)*MIN(SQRT(10*2500/(('Base Stats'!$D533+15)*SQRT('Base Stats'!$E533+15)*SQRT('Base Stats'!$F533+15))),'CP Multiplier'!$B$102),1)</f>
        <v>123.9</v>
      </c>
      <c r="F533">
        <f>ROUND(('Base Stats'!F533+15)*MIN(SQRT(10*2500/(('Base Stats'!$D533+15)*SQRT('Base Stats'!$E533+15)*SQRT('Base Stats'!$F533+15))),'CP Multiplier'!$B$102),1)</f>
        <v>165.4</v>
      </c>
      <c r="G533">
        <f>_xlfn.FLOOR.MATH(('Base Stats'!$D533+15)*SQRT('Base Stats'!$E533+15)*SQRT('Base Stats'!$F533+15)*((MIN(SQRT(10*2500/(('Base Stats'!$D533+15)*SQRT('Base Stats'!$E533+15)*SQRT('Base Stats'!$F533+15))),'CP Multiplier'!$B$102))^2)/10)</f>
        <v>2500</v>
      </c>
    </row>
    <row r="534" spans="1:7" x14ac:dyDescent="0.25">
      <c r="A534" t="s">
        <v>530</v>
      </c>
      <c r="B534" t="str">
        <f>IFERROR(INDEX('[1]Pokemon Stats'!$D$2:$D$781,MATCH($A534,'[1]Pokemon Stats'!$B$2:$B$781,0),0),"")</f>
        <v>Fire</v>
      </c>
      <c r="C534" t="str">
        <f>IFERROR(INDEX('[1]Pokemon Stats'!$E$2:$E$781,MATCH($A534,'[1]Pokemon Stats'!$B$2:$B$781,0),0),"")</f>
        <v>Dark</v>
      </c>
      <c r="D534">
        <f>ROUND(('Base Stats'!D534+15)*MIN(SQRT(10*2500/(('Base Stats'!$D534+15)*SQRT('Base Stats'!$E534+15)*SQRT('Base Stats'!$F534+15))),'CP Multiplier'!$B$102),1)</f>
        <v>142</v>
      </c>
      <c r="E534">
        <f>ROUND(('Base Stats'!E534+15)*MIN(SQRT(10*2500/(('Base Stats'!$D534+15)*SQRT('Base Stats'!$E534+15)*SQRT('Base Stats'!$F534+15))),'CP Multiplier'!$B$102),1)</f>
        <v>85.4</v>
      </c>
      <c r="F534">
        <f>ROUND(('Base Stats'!F534+15)*MIN(SQRT(10*2500/(('Base Stats'!$D534+15)*SQRT('Base Stats'!$E534+15)*SQRT('Base Stats'!$F534+15))),'CP Multiplier'!$B$102),1)</f>
        <v>158.1</v>
      </c>
      <c r="G534">
        <f>_xlfn.FLOOR.MATH(('Base Stats'!$D534+15)*SQRT('Base Stats'!$E534+15)*SQRT('Base Stats'!$F534+15)*((MIN(SQRT(10*2500/(('Base Stats'!$D534+15)*SQRT('Base Stats'!$E534+15)*SQRT('Base Stats'!$F534+15))),'CP Multiplier'!$B$102))^2)/10)</f>
        <v>1649</v>
      </c>
    </row>
    <row r="535" spans="1:7" x14ac:dyDescent="0.25">
      <c r="A535" t="s">
        <v>531</v>
      </c>
      <c r="B535" t="str">
        <f>IFERROR(INDEX('[1]Pokemon Stats'!$D$2:$D$781,MATCH($A535,'[1]Pokemon Stats'!$B$2:$B$781,0),0),"")</f>
        <v>Fire</v>
      </c>
      <c r="C535" t="str">
        <f>IFERROR(INDEX('[1]Pokemon Stats'!$E$2:$E$781,MATCH($A535,'[1]Pokemon Stats'!$B$2:$B$781,0),0),"")</f>
        <v>Dark</v>
      </c>
      <c r="D535">
        <f>ROUND(('Base Stats'!D535+15)*MIN(SQRT(10*2500/(('Base Stats'!$D535+15)*SQRT('Base Stats'!$E535+15)*SQRT('Base Stats'!$F535+15))),'CP Multiplier'!$B$102),1)</f>
        <v>197.1</v>
      </c>
      <c r="E535">
        <f>ROUND(('Base Stats'!E535+15)*MIN(SQRT(10*2500/(('Base Stats'!$D535+15)*SQRT('Base Stats'!$E535+15)*SQRT('Base Stats'!$F535+15))),'CP Multiplier'!$B$102),1)</f>
        <v>91.5</v>
      </c>
      <c r="F535">
        <f>ROUND(('Base Stats'!F535+15)*MIN(SQRT(10*2500/(('Base Stats'!$D535+15)*SQRT('Base Stats'!$E535+15)*SQRT('Base Stats'!$F535+15))),'CP Multiplier'!$B$102),1)</f>
        <v>175.8</v>
      </c>
      <c r="G535">
        <f>_xlfn.FLOOR.MATH(('Base Stats'!$D535+15)*SQRT('Base Stats'!$E535+15)*SQRT('Base Stats'!$F535+15)*((MIN(SQRT(10*2500/(('Base Stats'!$D535+15)*SQRT('Base Stats'!$E535+15)*SQRT('Base Stats'!$F535+15))),'CP Multiplier'!$B$102))^2)/10)</f>
        <v>2500</v>
      </c>
    </row>
    <row r="536" spans="1:7" x14ac:dyDescent="0.25">
      <c r="A536" t="s">
        <v>532</v>
      </c>
      <c r="B536" t="str">
        <f>IFERROR(INDEX('[1]Pokemon Stats'!$D$2:$D$781,MATCH($A536,'[1]Pokemon Stats'!$B$2:$B$781,0),0),"")</f>
        <v>Grass</v>
      </c>
      <c r="C536" t="str">
        <f>IFERROR(INDEX('[1]Pokemon Stats'!$E$2:$E$781,MATCH($A536,'[1]Pokemon Stats'!$B$2:$B$781,0),0),"")</f>
        <v>Dark</v>
      </c>
      <c r="D536">
        <f>ROUND(('Base Stats'!D536+15)*MIN(SQRT(10*2500/(('Base Stats'!$D536+15)*SQRT('Base Stats'!$E536+15)*SQRT('Base Stats'!$F536+15))),'CP Multiplier'!$B$102),1)</f>
        <v>179</v>
      </c>
      <c r="E536">
        <f>ROUND(('Base Stats'!E536+15)*MIN(SQRT(10*2500/(('Base Stats'!$D536+15)*SQRT('Base Stats'!$E536+15)*SQRT('Base Stats'!$F536+15))),'CP Multiplier'!$B$102),1)</f>
        <v>120.1</v>
      </c>
      <c r="F536">
        <f>ROUND(('Base Stats'!F536+15)*MIN(SQRT(10*2500/(('Base Stats'!$D536+15)*SQRT('Base Stats'!$E536+15)*SQRT('Base Stats'!$F536+15))),'CP Multiplier'!$B$102),1)</f>
        <v>162.4</v>
      </c>
      <c r="G536">
        <f>_xlfn.FLOOR.MATH(('Base Stats'!$D536+15)*SQRT('Base Stats'!$E536+15)*SQRT('Base Stats'!$F536+15)*((MIN(SQRT(10*2500/(('Base Stats'!$D536+15)*SQRT('Base Stats'!$E536+15)*SQRT('Base Stats'!$F536+15))),'CP Multiplier'!$B$102))^2)/10)</f>
        <v>2500</v>
      </c>
    </row>
    <row r="537" spans="1:7" x14ac:dyDescent="0.25">
      <c r="A537" t="s">
        <v>533</v>
      </c>
      <c r="B537" t="str">
        <f>IFERROR(INDEX('[1]Pokemon Stats'!$D$2:$D$781,MATCH($A537,'[1]Pokemon Stats'!$B$2:$B$781,0),0),"")</f>
        <v>Bug</v>
      </c>
      <c r="C537" t="str">
        <f>IFERROR(INDEX('[1]Pokemon Stats'!$E$2:$E$781,MATCH($A537,'[1]Pokemon Stats'!$B$2:$B$781,0),0),"")</f>
        <v>Rock</v>
      </c>
      <c r="D537">
        <f>ROUND(('Base Stats'!D537+15)*MIN(SQRT(10*2500/(('Base Stats'!$D537+15)*SQRT('Base Stats'!$E537+15)*SQRT('Base Stats'!$F537+15))),'CP Multiplier'!$B$102),1)</f>
        <v>112.4</v>
      </c>
      <c r="E537">
        <f>ROUND(('Base Stats'!E537+15)*MIN(SQRT(10*2500/(('Base Stats'!$D537+15)*SQRT('Base Stats'!$E537+15)*SQRT('Base Stats'!$F537+15))),'CP Multiplier'!$B$102),1)</f>
        <v>120.9</v>
      </c>
      <c r="F537">
        <f>ROUND(('Base Stats'!F537+15)*MIN(SQRT(10*2500/(('Base Stats'!$D537+15)*SQRT('Base Stats'!$E537+15)*SQRT('Base Stats'!$F537+15))),'CP Multiplier'!$B$102),1)</f>
        <v>128.5</v>
      </c>
      <c r="G537">
        <f>_xlfn.FLOOR.MATH(('Base Stats'!$D537+15)*SQRT('Base Stats'!$E537+15)*SQRT('Base Stats'!$F537+15)*((MIN(SQRT(10*2500/(('Base Stats'!$D537+15)*SQRT('Base Stats'!$E537+15)*SQRT('Base Stats'!$F537+15))),'CP Multiplier'!$B$102))^2)/10)</f>
        <v>1401</v>
      </c>
    </row>
    <row r="538" spans="1:7" x14ac:dyDescent="0.25">
      <c r="A538" t="s">
        <v>534</v>
      </c>
      <c r="B538" t="str">
        <f>IFERROR(INDEX('[1]Pokemon Stats'!$D$2:$D$781,MATCH($A538,'[1]Pokemon Stats'!$B$2:$B$781,0),0),"")</f>
        <v>Bug</v>
      </c>
      <c r="C538" t="str">
        <f>IFERROR(INDEX('[1]Pokemon Stats'!$E$2:$E$781,MATCH($A538,'[1]Pokemon Stats'!$B$2:$B$781,0),0),"")</f>
        <v>Rock</v>
      </c>
      <c r="D538">
        <f>ROUND(('Base Stats'!D538+15)*MIN(SQRT(10*2500/(('Base Stats'!$D538+15)*SQRT('Base Stats'!$E538+15)*SQRT('Base Stats'!$F538+15))),'CP Multiplier'!$B$102),1)</f>
        <v>159.1</v>
      </c>
      <c r="E538">
        <f>ROUND(('Base Stats'!E538+15)*MIN(SQRT(10*2500/(('Base Stats'!$D538+15)*SQRT('Base Stats'!$E538+15)*SQRT('Base Stats'!$F538+15))),'CP Multiplier'!$B$102),1)</f>
        <v>168.5</v>
      </c>
      <c r="F538">
        <f>ROUND(('Base Stats'!F538+15)*MIN(SQRT(10*2500/(('Base Stats'!$D538+15)*SQRT('Base Stats'!$E538+15)*SQRT('Base Stats'!$F538+15))),'CP Multiplier'!$B$102),1)</f>
        <v>146.6</v>
      </c>
      <c r="G538">
        <f>_xlfn.FLOOR.MATH(('Base Stats'!$D538+15)*SQRT('Base Stats'!$E538+15)*SQRT('Base Stats'!$F538+15)*((MIN(SQRT(10*2500/(('Base Stats'!$D538+15)*SQRT('Base Stats'!$E538+15)*SQRT('Base Stats'!$F538+15))),'CP Multiplier'!$B$102))^2)/10)</f>
        <v>2500</v>
      </c>
    </row>
    <row r="539" spans="1:7" x14ac:dyDescent="0.25">
      <c r="A539" t="s">
        <v>535</v>
      </c>
      <c r="B539" t="str">
        <f>IFERROR(INDEX('[1]Pokemon Stats'!$D$2:$D$781,MATCH($A539,'[1]Pokemon Stats'!$B$2:$B$781,0),0),"")</f>
        <v>Dark</v>
      </c>
      <c r="C539" t="str">
        <f>IFERROR(INDEX('[1]Pokemon Stats'!$E$2:$E$781,MATCH($A539,'[1]Pokemon Stats'!$B$2:$B$781,0),0),"")</f>
        <v>Fighting</v>
      </c>
      <c r="D539">
        <f>ROUND(('Base Stats'!D539+15)*MIN(SQRT(10*2500/(('Base Stats'!$D539+15)*SQRT('Base Stats'!$E539+15)*SQRT('Base Stats'!$F539+15))),'CP Multiplier'!$B$102),1)</f>
        <v>124.3</v>
      </c>
      <c r="E539">
        <f>ROUND(('Base Stats'!E539+15)*MIN(SQRT(10*2500/(('Base Stats'!$D539+15)*SQRT('Base Stats'!$E539+15)*SQRT('Base Stats'!$F539+15))),'CP Multiplier'!$B$102),1)</f>
        <v>124.3</v>
      </c>
      <c r="F539">
        <f>ROUND(('Base Stats'!F539+15)*MIN(SQRT(10*2500/(('Base Stats'!$D539+15)*SQRT('Base Stats'!$E539+15)*SQRT('Base Stats'!$F539+15))),'CP Multiplier'!$B$102),1)</f>
        <v>128.5</v>
      </c>
      <c r="G539">
        <f>_xlfn.FLOOR.MATH(('Base Stats'!$D539+15)*SQRT('Base Stats'!$E539+15)*SQRT('Base Stats'!$F539+15)*((MIN(SQRT(10*2500/(('Base Stats'!$D539+15)*SQRT('Base Stats'!$E539+15)*SQRT('Base Stats'!$F539+15))),'CP Multiplier'!$B$102))^2)/10)</f>
        <v>1570</v>
      </c>
    </row>
    <row r="540" spans="1:7" x14ac:dyDescent="0.25">
      <c r="A540" t="s">
        <v>536</v>
      </c>
      <c r="B540" t="str">
        <f>IFERROR(INDEX('[1]Pokemon Stats'!$D$2:$D$781,MATCH($A540,'[1]Pokemon Stats'!$B$2:$B$781,0),0),"")</f>
        <v>Dark</v>
      </c>
      <c r="C540" t="str">
        <f>IFERROR(INDEX('[1]Pokemon Stats'!$E$2:$E$781,MATCH($A540,'[1]Pokemon Stats'!$B$2:$B$781,0),0),"")</f>
        <v>Fighting</v>
      </c>
      <c r="D540">
        <f>ROUND(('Base Stats'!D540+15)*MIN(SQRT(10*2500/(('Base Stats'!$D540+15)*SQRT('Base Stats'!$E540+15)*SQRT('Base Stats'!$F540+15))),'CP Multiplier'!$B$102),1)</f>
        <v>147.19999999999999</v>
      </c>
      <c r="E540">
        <f>ROUND(('Base Stats'!E540+15)*MIN(SQRT(10*2500/(('Base Stats'!$D540+15)*SQRT('Base Stats'!$E540+15)*SQRT('Base Stats'!$F540+15))),'CP Multiplier'!$B$102),1)</f>
        <v>196</v>
      </c>
      <c r="F540">
        <f>ROUND(('Base Stats'!F540+15)*MIN(SQRT(10*2500/(('Base Stats'!$D540+15)*SQRT('Base Stats'!$E540+15)*SQRT('Base Stats'!$F540+15))),'CP Multiplier'!$B$102),1)</f>
        <v>147.19999999999999</v>
      </c>
      <c r="G540">
        <f>_xlfn.FLOOR.MATH(('Base Stats'!$D540+15)*SQRT('Base Stats'!$E540+15)*SQRT('Base Stats'!$F540+15)*((MIN(SQRT(10*2500/(('Base Stats'!$D540+15)*SQRT('Base Stats'!$E540+15)*SQRT('Base Stats'!$F540+15))),'CP Multiplier'!$B$102))^2)/10)</f>
        <v>2500</v>
      </c>
    </row>
    <row r="541" spans="1:7" x14ac:dyDescent="0.25">
      <c r="A541" t="s">
        <v>537</v>
      </c>
      <c r="B541" t="str">
        <f>IFERROR(INDEX('[1]Pokemon Stats'!$D$2:$D$781,MATCH($A541,'[1]Pokemon Stats'!$B$2:$B$781,0),0),"")</f>
        <v>Psychic</v>
      </c>
      <c r="C541" t="str">
        <f>IFERROR(INDEX('[1]Pokemon Stats'!$E$2:$E$781,MATCH($A541,'[1]Pokemon Stats'!$B$2:$B$781,0),0),"")</f>
        <v>Flying</v>
      </c>
      <c r="D541">
        <f>ROUND(('Base Stats'!D541+15)*MIN(SQRT(10*2500/(('Base Stats'!$D541+15)*SQRT('Base Stats'!$E541+15)*SQRT('Base Stats'!$F541+15))),'CP Multiplier'!$B$102),1)</f>
        <v>171.4</v>
      </c>
      <c r="E541">
        <f>ROUND(('Base Stats'!E541+15)*MIN(SQRT(10*2500/(('Base Stats'!$D541+15)*SQRT('Base Stats'!$E541+15)*SQRT('Base Stats'!$F541+15))),'CP Multiplier'!$B$102),1)</f>
        <v>142.4</v>
      </c>
      <c r="F541">
        <f>ROUND(('Base Stats'!F541+15)*MIN(SQRT(10*2500/(('Base Stats'!$D541+15)*SQRT('Base Stats'!$E541+15)*SQRT('Base Stats'!$F541+15))),'CP Multiplier'!$B$102),1)</f>
        <v>149.5</v>
      </c>
      <c r="G541">
        <f>_xlfn.FLOOR.MATH(('Base Stats'!$D541+15)*SQRT('Base Stats'!$E541+15)*SQRT('Base Stats'!$F541+15)*((MIN(SQRT(10*2500/(('Base Stats'!$D541+15)*SQRT('Base Stats'!$E541+15)*SQRT('Base Stats'!$F541+15))),'CP Multiplier'!$B$102))^2)/10)</f>
        <v>2500</v>
      </c>
    </row>
    <row r="542" spans="1:7" x14ac:dyDescent="0.25">
      <c r="A542" t="s">
        <v>538</v>
      </c>
      <c r="B542" t="str">
        <f>IFERROR(INDEX('[1]Pokemon Stats'!$D$2:$D$781,MATCH($A542,'[1]Pokemon Stats'!$B$2:$B$781,0),0),"")</f>
        <v>Ghost</v>
      </c>
      <c r="C542" t="str">
        <f>IFERROR(INDEX('[1]Pokemon Stats'!$E$2:$E$781,MATCH($A542,'[1]Pokemon Stats'!$B$2:$B$781,0),0),"")</f>
        <v>Flying</v>
      </c>
      <c r="D542">
        <f>ROUND(('Base Stats'!D542+15)*MIN(SQRT(10*2500/(('Base Stats'!$D542+15)*SQRT('Base Stats'!$E542+15)*SQRT('Base Stats'!$F542+15))),'CP Multiplier'!$B$102),1)</f>
        <v>93</v>
      </c>
      <c r="E542">
        <f>ROUND(('Base Stats'!E542+15)*MIN(SQRT(10*2500/(('Base Stats'!$D542+15)*SQRT('Base Stats'!$E542+15)*SQRT('Base Stats'!$F542+15))),'CP Multiplier'!$B$102),1)</f>
        <v>131.9</v>
      </c>
      <c r="F542">
        <f>ROUND(('Base Stats'!F542+15)*MIN(SQRT(10*2500/(('Base Stats'!$D542+15)*SQRT('Base Stats'!$E542+15)*SQRT('Base Stats'!$F542+15))),'CP Multiplier'!$B$102),1)</f>
        <v>110.7</v>
      </c>
      <c r="G542">
        <f>_xlfn.FLOOR.MATH(('Base Stats'!$D542+15)*SQRT('Base Stats'!$E542+15)*SQRT('Base Stats'!$F542+15)*((MIN(SQRT(10*2500/(('Base Stats'!$D542+15)*SQRT('Base Stats'!$E542+15)*SQRT('Base Stats'!$F542+15))),'CP Multiplier'!$B$102))^2)/10)</f>
        <v>1123</v>
      </c>
    </row>
    <row r="543" spans="1:7" x14ac:dyDescent="0.25">
      <c r="A543" t="s">
        <v>539</v>
      </c>
      <c r="B543" t="str">
        <f>IFERROR(INDEX('[1]Pokemon Stats'!$D$2:$D$781,MATCH($A543,'[1]Pokemon Stats'!$B$2:$B$781,0),0),"")</f>
        <v>Ghost</v>
      </c>
      <c r="C543" t="str">
        <f>IFERROR(INDEX('[1]Pokemon Stats'!$E$2:$E$781,MATCH($A543,'[1]Pokemon Stats'!$B$2:$B$781,0),0),"")</f>
        <v>Ghost</v>
      </c>
      <c r="D543">
        <f>ROUND(('Base Stats'!D543+15)*MIN(SQRT(10*2500/(('Base Stats'!$D543+15)*SQRT('Base Stats'!$E543+15)*SQRT('Base Stats'!$F543+15))),'CP Multiplier'!$B$102),1)</f>
        <v>147.5</v>
      </c>
      <c r="E543">
        <f>ROUND(('Base Stats'!E543+15)*MIN(SQRT(10*2500/(('Base Stats'!$D543+15)*SQRT('Base Stats'!$E543+15)*SQRT('Base Stats'!$F543+15))),'CP Multiplier'!$B$102),1)</f>
        <v>208.8</v>
      </c>
      <c r="F543">
        <f>ROUND(('Base Stats'!F543+15)*MIN(SQRT(10*2500/(('Base Stats'!$D543+15)*SQRT('Base Stats'!$E543+15)*SQRT('Base Stats'!$F543+15))),'CP Multiplier'!$B$102),1)</f>
        <v>137.6</v>
      </c>
      <c r="G543">
        <f>_xlfn.FLOOR.MATH(('Base Stats'!$D543+15)*SQRT('Base Stats'!$E543+15)*SQRT('Base Stats'!$F543+15)*((MIN(SQRT(10*2500/(('Base Stats'!$D543+15)*SQRT('Base Stats'!$E543+15)*SQRT('Base Stats'!$F543+15))),'CP Multiplier'!$B$102))^2)/10)</f>
        <v>2500</v>
      </c>
    </row>
    <row r="544" spans="1:7" x14ac:dyDescent="0.25">
      <c r="A544" t="s">
        <v>540</v>
      </c>
      <c r="B544" t="str">
        <f>IFERROR(INDEX('[1]Pokemon Stats'!$D$2:$D$781,MATCH($A544,'[1]Pokemon Stats'!$B$2:$B$781,0),0),"")</f>
        <v>Water</v>
      </c>
      <c r="C544" t="str">
        <f>IFERROR(INDEX('[1]Pokemon Stats'!$E$2:$E$781,MATCH($A544,'[1]Pokemon Stats'!$B$2:$B$781,0),0),"")</f>
        <v>Rock</v>
      </c>
      <c r="D544">
        <f>ROUND(('Base Stats'!D544+15)*MIN(SQRT(10*2500/(('Base Stats'!$D544+15)*SQRT('Base Stats'!$E544+15)*SQRT('Base Stats'!$F544+15))),'CP Multiplier'!$B$102),1)</f>
        <v>125.9</v>
      </c>
      <c r="E544">
        <f>ROUND(('Base Stats'!E544+15)*MIN(SQRT(10*2500/(('Base Stats'!$D544+15)*SQRT('Base Stats'!$E544+15)*SQRT('Base Stats'!$F544+15))),'CP Multiplier'!$B$102),1)</f>
        <v>136.1</v>
      </c>
      <c r="F544">
        <f>ROUND(('Base Stats'!F544+15)*MIN(SQRT(10*2500/(('Base Stats'!$D544+15)*SQRT('Base Stats'!$E544+15)*SQRT('Base Stats'!$F544+15))),'CP Multiplier'!$B$102),1)</f>
        <v>134.4</v>
      </c>
      <c r="G544">
        <f>_xlfn.FLOOR.MATH(('Base Stats'!$D544+15)*SQRT('Base Stats'!$E544+15)*SQRT('Base Stats'!$F544+15)*((MIN(SQRT(10*2500/(('Base Stats'!$D544+15)*SQRT('Base Stats'!$E544+15)*SQRT('Base Stats'!$F544+15))),'CP Multiplier'!$B$102))^2)/10)</f>
        <v>1703</v>
      </c>
    </row>
    <row r="545" spans="1:7" x14ac:dyDescent="0.25">
      <c r="A545" t="s">
        <v>541</v>
      </c>
      <c r="B545" t="str">
        <f>IFERROR(INDEX('[1]Pokemon Stats'!$D$2:$D$781,MATCH($A545,'[1]Pokemon Stats'!$B$2:$B$781,0),0),"")</f>
        <v>Water</v>
      </c>
      <c r="C545" t="str">
        <f>IFERROR(INDEX('[1]Pokemon Stats'!$E$2:$E$781,MATCH($A545,'[1]Pokemon Stats'!$B$2:$B$781,0),0),"")</f>
        <v>Rock</v>
      </c>
      <c r="D545">
        <f>ROUND(('Base Stats'!D545+15)*MIN(SQRT(10*2500/(('Base Stats'!$D545+15)*SQRT('Base Stats'!$E545+15)*SQRT('Base Stats'!$F545+15))),'CP Multiplier'!$B$102),1)</f>
        <v>159.69999999999999</v>
      </c>
      <c r="E545">
        <f>ROUND(('Base Stats'!E545+15)*MIN(SQRT(10*2500/(('Base Stats'!$D545+15)*SQRT('Base Stats'!$E545+15)*SQRT('Base Stats'!$F545+15))),'CP Multiplier'!$B$102),1)</f>
        <v>163.6</v>
      </c>
      <c r="F545">
        <f>ROUND(('Base Stats'!F545+15)*MIN(SQRT(10*2500/(('Base Stats'!$D545+15)*SQRT('Base Stats'!$E545+15)*SQRT('Base Stats'!$F545+15))),'CP Multiplier'!$B$102),1)</f>
        <v>149.69999999999999</v>
      </c>
      <c r="G545">
        <f>_xlfn.FLOOR.MATH(('Base Stats'!$D545+15)*SQRT('Base Stats'!$E545+15)*SQRT('Base Stats'!$F545+15)*((MIN(SQRT(10*2500/(('Base Stats'!$D545+15)*SQRT('Base Stats'!$E545+15)*SQRT('Base Stats'!$F545+15))),'CP Multiplier'!$B$102))^2)/10)</f>
        <v>2500</v>
      </c>
    </row>
    <row r="546" spans="1:7" x14ac:dyDescent="0.25">
      <c r="A546" t="s">
        <v>542</v>
      </c>
      <c r="B546" t="str">
        <f>IFERROR(INDEX('[1]Pokemon Stats'!$D$2:$D$781,MATCH($A546,'[1]Pokemon Stats'!$B$2:$B$781,0),0),"")</f>
        <v>Rock</v>
      </c>
      <c r="C546" t="str">
        <f>IFERROR(INDEX('[1]Pokemon Stats'!$E$2:$E$781,MATCH($A546,'[1]Pokemon Stats'!$B$2:$B$781,0),0),"")</f>
        <v>Flying</v>
      </c>
      <c r="D546">
        <f>ROUND(('Base Stats'!D546+15)*MIN(SQRT(10*2500/(('Base Stats'!$D546+15)*SQRT('Base Stats'!$E546+15)*SQRT('Base Stats'!$F546+15))),'CP Multiplier'!$B$102),1)</f>
        <v>192.7</v>
      </c>
      <c r="E546">
        <f>ROUND(('Base Stats'!E546+15)*MIN(SQRT(10*2500/(('Base Stats'!$D546+15)*SQRT('Base Stats'!$E546+15)*SQRT('Base Stats'!$F546+15))),'CP Multiplier'!$B$102),1)</f>
        <v>87.9</v>
      </c>
      <c r="F546">
        <f>ROUND(('Base Stats'!F546+15)*MIN(SQRT(10*2500/(('Base Stats'!$D546+15)*SQRT('Base Stats'!$E546+15)*SQRT('Base Stats'!$F546+15))),'CP Multiplier'!$B$102),1)</f>
        <v>136.1</v>
      </c>
      <c r="G546">
        <f>_xlfn.FLOOR.MATH(('Base Stats'!$D546+15)*SQRT('Base Stats'!$E546+15)*SQRT('Base Stats'!$F546+15)*((MIN(SQRT(10*2500/(('Base Stats'!$D546+15)*SQRT('Base Stats'!$E546+15)*SQRT('Base Stats'!$F546+15))),'CP Multiplier'!$B$102))^2)/10)</f>
        <v>2108</v>
      </c>
    </row>
    <row r="547" spans="1:7" x14ac:dyDescent="0.25">
      <c r="A547" t="s">
        <v>543</v>
      </c>
      <c r="B547" t="str">
        <f>IFERROR(INDEX('[1]Pokemon Stats'!$D$2:$D$781,MATCH($A547,'[1]Pokemon Stats'!$B$2:$B$781,0),0),"")</f>
        <v>Rock</v>
      </c>
      <c r="C547" t="str">
        <f>IFERROR(INDEX('[1]Pokemon Stats'!$E$2:$E$781,MATCH($A547,'[1]Pokemon Stats'!$B$2:$B$781,0),0),"")</f>
        <v>Flying</v>
      </c>
      <c r="D547">
        <f>ROUND(('Base Stats'!D547+15)*MIN(SQRT(10*2500/(('Base Stats'!$D547+15)*SQRT('Base Stats'!$E547+15)*SQRT('Base Stats'!$F547+15))),'CP Multiplier'!$B$102),1)</f>
        <v>210.2</v>
      </c>
      <c r="E547">
        <f>ROUND(('Base Stats'!E547+15)*MIN(SQRT(10*2500/(('Base Stats'!$D547+15)*SQRT('Base Stats'!$E547+15)*SQRT('Base Stats'!$F547+15))),'CP Multiplier'!$B$102),1)</f>
        <v>105.4</v>
      </c>
      <c r="F547">
        <f>ROUND(('Base Stats'!F547+15)*MIN(SQRT(10*2500/(('Base Stats'!$D547+15)*SQRT('Base Stats'!$E547+15)*SQRT('Base Stats'!$F547+15))),'CP Multiplier'!$B$102),1)</f>
        <v>134.19999999999999</v>
      </c>
      <c r="G547">
        <f>_xlfn.FLOOR.MATH(('Base Stats'!$D547+15)*SQRT('Base Stats'!$E547+15)*SQRT('Base Stats'!$F547+15)*((MIN(SQRT(10*2500/(('Base Stats'!$D547+15)*SQRT('Base Stats'!$E547+15)*SQRT('Base Stats'!$F547+15))),'CP Multiplier'!$B$102))^2)/10)</f>
        <v>2500</v>
      </c>
    </row>
    <row r="548" spans="1:7" x14ac:dyDescent="0.25">
      <c r="A548" t="s">
        <v>544</v>
      </c>
      <c r="B548" t="str">
        <f>IFERROR(INDEX('[1]Pokemon Stats'!$D$2:$D$781,MATCH($A548,'[1]Pokemon Stats'!$B$2:$B$781,0),0),"")</f>
        <v>Poison</v>
      </c>
      <c r="C548" t="str">
        <f>IFERROR(INDEX('[1]Pokemon Stats'!$E$2:$E$781,MATCH($A548,'[1]Pokemon Stats'!$B$2:$B$781,0),0),"")</f>
        <v>Flying</v>
      </c>
      <c r="D548">
        <f>ROUND(('Base Stats'!D548+15)*MIN(SQRT(10*2500/(('Base Stats'!$D548+15)*SQRT('Base Stats'!$E548+15)*SQRT('Base Stats'!$F548+15))),'CP Multiplier'!$B$102),1)</f>
        <v>93.8</v>
      </c>
      <c r="E548">
        <f>ROUND(('Base Stats'!E548+15)*MIN(SQRT(10*2500/(('Base Stats'!$D548+15)*SQRT('Base Stats'!$E548+15)*SQRT('Base Stats'!$F548+15))),'CP Multiplier'!$B$102),1)</f>
        <v>115.8</v>
      </c>
      <c r="F548">
        <f>ROUND(('Base Stats'!F548+15)*MIN(SQRT(10*2500/(('Base Stats'!$D548+15)*SQRT('Base Stats'!$E548+15)*SQRT('Base Stats'!$F548+15))),'CP Multiplier'!$B$102),1)</f>
        <v>128.5</v>
      </c>
      <c r="G548">
        <f>_xlfn.FLOOR.MATH(('Base Stats'!$D548+15)*SQRT('Base Stats'!$E548+15)*SQRT('Base Stats'!$F548+15)*((MIN(SQRT(10*2500/(('Base Stats'!$D548+15)*SQRT('Base Stats'!$E548+15)*SQRT('Base Stats'!$F548+15))),'CP Multiplier'!$B$102))^2)/10)</f>
        <v>1144</v>
      </c>
    </row>
    <row r="549" spans="1:7" x14ac:dyDescent="0.25">
      <c r="A549" t="s">
        <v>545</v>
      </c>
      <c r="B549" t="str">
        <f>IFERROR(INDEX('[1]Pokemon Stats'!$D$2:$D$781,MATCH($A549,'[1]Pokemon Stats'!$B$2:$B$781,0),0),"")</f>
        <v>Poison</v>
      </c>
      <c r="C549" t="str">
        <f>IFERROR(INDEX('[1]Pokemon Stats'!$E$2:$E$781,MATCH($A549,'[1]Pokemon Stats'!$B$2:$B$781,0),0),"")</f>
        <v>Flying</v>
      </c>
      <c r="D549">
        <f>ROUND(('Base Stats'!D549+15)*MIN(SQRT(10*2500/(('Base Stats'!$D549+15)*SQRT('Base Stats'!$E549+15)*SQRT('Base Stats'!$F549+15))),'CP Multiplier'!$B$102),1)</f>
        <v>159.9</v>
      </c>
      <c r="E549">
        <f>ROUND(('Base Stats'!E549+15)*MIN(SQRT(10*2500/(('Base Stats'!$D549+15)*SQRT('Base Stats'!$E549+15)*SQRT('Base Stats'!$F549+15))),'CP Multiplier'!$B$102),1)</f>
        <v>146.1</v>
      </c>
      <c r="F549">
        <f>ROUND(('Base Stats'!F549+15)*MIN(SQRT(10*2500/(('Base Stats'!$D549+15)*SQRT('Base Stats'!$E549+15)*SQRT('Base Stats'!$F549+15))),'CP Multiplier'!$B$102),1)</f>
        <v>167.3</v>
      </c>
      <c r="G549">
        <f>_xlfn.FLOOR.MATH(('Base Stats'!$D549+15)*SQRT('Base Stats'!$E549+15)*SQRT('Base Stats'!$F549+15)*((MIN(SQRT(10*2500/(('Base Stats'!$D549+15)*SQRT('Base Stats'!$E549+15)*SQRT('Base Stats'!$F549+15))),'CP Multiplier'!$B$102))^2)/10)</f>
        <v>2500</v>
      </c>
    </row>
    <row r="550" spans="1:7" x14ac:dyDescent="0.25">
      <c r="A550" t="s">
        <v>546</v>
      </c>
      <c r="B550" t="str">
        <f>IFERROR(INDEX('[1]Pokemon Stats'!$D$2:$D$781,MATCH($A550,'[1]Pokemon Stats'!$B$2:$B$781,0),0),"")</f>
        <v>Normal</v>
      </c>
      <c r="C550" t="str">
        <f>IFERROR(INDEX('[1]Pokemon Stats'!$E$2:$E$781,MATCH($A550,'[1]Pokemon Stats'!$B$2:$B$781,0),0),"")</f>
        <v>Flying</v>
      </c>
      <c r="D550">
        <f>ROUND(('Base Stats'!D550+15)*MIN(SQRT(10*2500/(('Base Stats'!$D550+15)*SQRT('Base Stats'!$E550+15)*SQRT('Base Stats'!$F550+15))),'CP Multiplier'!$B$102),1)</f>
        <v>95.5</v>
      </c>
      <c r="E550">
        <f>ROUND(('Base Stats'!E550+15)*MIN(SQRT(10*2500/(('Base Stats'!$D550+15)*SQRT('Base Stats'!$E550+15)*SQRT('Base Stats'!$F550+15))),'CP Multiplier'!$B$102),1)</f>
        <v>80.3</v>
      </c>
      <c r="F550">
        <f>ROUND(('Base Stats'!F550+15)*MIN(SQRT(10*2500/(('Base Stats'!$D550+15)*SQRT('Base Stats'!$E550+15)*SQRT('Base Stats'!$F550+15))),'CP Multiplier'!$B$102),1)</f>
        <v>136.1</v>
      </c>
      <c r="G550">
        <f>_xlfn.FLOOR.MATH(('Base Stats'!$D550+15)*SQRT('Base Stats'!$E550+15)*SQRT('Base Stats'!$F550+15)*((MIN(SQRT(10*2500/(('Base Stats'!$D550+15)*SQRT('Base Stats'!$E550+15)*SQRT('Base Stats'!$F550+15))),'CP Multiplier'!$B$102))^2)/10)</f>
        <v>998</v>
      </c>
    </row>
    <row r="551" spans="1:7" x14ac:dyDescent="0.25">
      <c r="A551" t="s">
        <v>547</v>
      </c>
      <c r="B551" t="str">
        <f>IFERROR(INDEX('[1]Pokemon Stats'!$D$2:$D$781,MATCH($A551,'[1]Pokemon Stats'!$B$2:$B$781,0),0),"")</f>
        <v>Normal</v>
      </c>
      <c r="C551" t="str">
        <f>IFERROR(INDEX('[1]Pokemon Stats'!$E$2:$E$781,MATCH($A551,'[1]Pokemon Stats'!$B$2:$B$781,0),0),"")</f>
        <v>Flying</v>
      </c>
      <c r="D551">
        <f>ROUND(('Base Stats'!D551+15)*MIN(SQRT(10*2500/(('Base Stats'!$D551+15)*SQRT('Base Stats'!$E551+15)*SQRT('Base Stats'!$F551+15))),'CP Multiplier'!$B$102),1)</f>
        <v>177.7</v>
      </c>
      <c r="E551">
        <f>ROUND(('Base Stats'!E551+15)*MIN(SQRT(10*2500/(('Base Stats'!$D551+15)*SQRT('Base Stats'!$E551+15)*SQRT('Base Stats'!$F551+15))),'CP Multiplier'!$B$102),1)</f>
        <v>121</v>
      </c>
      <c r="F551">
        <f>ROUND(('Base Stats'!F551+15)*MIN(SQRT(10*2500/(('Base Stats'!$D551+15)*SQRT('Base Stats'!$E551+15)*SQRT('Base Stats'!$F551+15))),'CP Multiplier'!$B$102),1)</f>
        <v>163.5</v>
      </c>
      <c r="G551">
        <f>_xlfn.FLOOR.MATH(('Base Stats'!$D551+15)*SQRT('Base Stats'!$E551+15)*SQRT('Base Stats'!$F551+15)*((MIN(SQRT(10*2500/(('Base Stats'!$D551+15)*SQRT('Base Stats'!$E551+15)*SQRT('Base Stats'!$F551+15))),'CP Multiplier'!$B$102))^2)/10)</f>
        <v>2500</v>
      </c>
    </row>
    <row r="552" spans="1:7" x14ac:dyDescent="0.25">
      <c r="A552" t="s">
        <v>548</v>
      </c>
      <c r="B552" t="str">
        <f>IFERROR(INDEX('[1]Pokemon Stats'!$D$2:$D$781,MATCH($A552,'[1]Pokemon Stats'!$B$2:$B$781,0),0),"")</f>
        <v>Psychic</v>
      </c>
      <c r="C552" t="str">
        <f>IFERROR(INDEX('[1]Pokemon Stats'!$E$2:$E$781,MATCH($A552,'[1]Pokemon Stats'!$B$2:$B$781,0),0),"")</f>
        <v>Flying</v>
      </c>
      <c r="D552">
        <f>ROUND(('Base Stats'!D552+15)*MIN(SQRT(10*2500/(('Base Stats'!$D552+15)*SQRT('Base Stats'!$E552+15)*SQRT('Base Stats'!$F552+15))),'CP Multiplier'!$B$102),1)</f>
        <v>95.5</v>
      </c>
      <c r="E552">
        <f>ROUND(('Base Stats'!E552+15)*MIN(SQRT(10*2500/(('Base Stats'!$D552+15)*SQRT('Base Stats'!$E552+15)*SQRT('Base Stats'!$F552+15))),'CP Multiplier'!$B$102),1)</f>
        <v>107.4</v>
      </c>
      <c r="F552">
        <f>ROUND(('Base Stats'!F552+15)*MIN(SQRT(10*2500/(('Base Stats'!$D552+15)*SQRT('Base Stats'!$E552+15)*SQRT('Base Stats'!$F552+15))),'CP Multiplier'!$B$102),1)</f>
        <v>120.9</v>
      </c>
      <c r="G552">
        <f>_xlfn.FLOOR.MATH(('Base Stats'!$D552+15)*SQRT('Base Stats'!$E552+15)*SQRT('Base Stats'!$F552+15)*((MIN(SQRT(10*2500/(('Base Stats'!$D552+15)*SQRT('Base Stats'!$E552+15)*SQRT('Base Stats'!$F552+15))),'CP Multiplier'!$B$102))^2)/10)</f>
        <v>1088</v>
      </c>
    </row>
    <row r="553" spans="1:7" x14ac:dyDescent="0.25">
      <c r="A553" t="s">
        <v>549</v>
      </c>
      <c r="B553" t="str">
        <f>IFERROR(INDEX('[1]Pokemon Stats'!$D$2:$D$781,MATCH($A553,'[1]Pokemon Stats'!$B$2:$B$781,0),0),"")</f>
        <v>Psychic</v>
      </c>
      <c r="C553" t="str">
        <f>IFERROR(INDEX('[1]Pokemon Stats'!$E$2:$E$781,MATCH($A553,'[1]Pokemon Stats'!$B$2:$B$781,0),0),"")</f>
        <v>Flying</v>
      </c>
      <c r="D553">
        <f>ROUND(('Base Stats'!D553+15)*MIN(SQRT(10*2500/(('Base Stats'!$D553+15)*SQRT('Base Stats'!$E553+15)*SQRT('Base Stats'!$F553+15))),'CP Multiplier'!$B$102),1)</f>
        <v>128.5</v>
      </c>
      <c r="E553">
        <f>ROUND(('Base Stats'!E553+15)*MIN(SQRT(10*2500/(('Base Stats'!$D553+15)*SQRT('Base Stats'!$E553+15)*SQRT('Base Stats'!$F553+15))),'CP Multiplier'!$B$102),1)</f>
        <v>142</v>
      </c>
      <c r="F553">
        <f>ROUND(('Base Stats'!F553+15)*MIN(SQRT(10*2500/(('Base Stats'!$D553+15)*SQRT('Base Stats'!$E553+15)*SQRT('Base Stats'!$F553+15))),'CP Multiplier'!$B$102),1)</f>
        <v>143.69999999999999</v>
      </c>
      <c r="G553">
        <f>_xlfn.FLOOR.MATH(('Base Stats'!$D553+15)*SQRT('Base Stats'!$E553+15)*SQRT('Base Stats'!$F553+15)*((MIN(SQRT(10*2500/(('Base Stats'!$D553+15)*SQRT('Base Stats'!$E553+15)*SQRT('Base Stats'!$F553+15))),'CP Multiplier'!$B$102))^2)/10)</f>
        <v>1835</v>
      </c>
    </row>
    <row r="554" spans="1:7" x14ac:dyDescent="0.25">
      <c r="A554" t="s">
        <v>550</v>
      </c>
      <c r="B554" t="str">
        <f>IFERROR(INDEX('[1]Pokemon Stats'!$D$2:$D$781,MATCH($A554,'[1]Pokemon Stats'!$B$2:$B$781,0),0),"")</f>
        <v>Psychic</v>
      </c>
      <c r="C554" t="str">
        <f>IFERROR(INDEX('[1]Pokemon Stats'!$E$2:$E$781,MATCH($A554,'[1]Pokemon Stats'!$B$2:$B$781,0),0),"")</f>
        <v>Flying</v>
      </c>
      <c r="D554">
        <f>ROUND(('Base Stats'!D554+15)*MIN(SQRT(10*2500/(('Base Stats'!$D554+15)*SQRT('Base Stats'!$E554+15)*SQRT('Base Stats'!$F554+15))),'CP Multiplier'!$B$102),1)</f>
        <v>153.4</v>
      </c>
      <c r="E554">
        <f>ROUND(('Base Stats'!E554+15)*MIN(SQRT(10*2500/(('Base Stats'!$D554+15)*SQRT('Base Stats'!$E554+15)*SQRT('Base Stats'!$F554+15))),'CP Multiplier'!$B$102),1)</f>
        <v>176.7</v>
      </c>
      <c r="F554">
        <f>ROUND(('Base Stats'!F554+15)*MIN(SQRT(10*2500/(('Base Stats'!$D554+15)*SQRT('Base Stats'!$E554+15)*SQRT('Base Stats'!$F554+15))),'CP Multiplier'!$B$102),1)</f>
        <v>150.19999999999999</v>
      </c>
      <c r="G554">
        <f>_xlfn.FLOOR.MATH(('Base Stats'!$D554+15)*SQRT('Base Stats'!$E554+15)*SQRT('Base Stats'!$F554+15)*((MIN(SQRT(10*2500/(('Base Stats'!$D554+15)*SQRT('Base Stats'!$E554+15)*SQRT('Base Stats'!$F554+15))),'CP Multiplier'!$B$102))^2)/10)</f>
        <v>2500</v>
      </c>
    </row>
    <row r="555" spans="1:7" x14ac:dyDescent="0.25">
      <c r="A555" t="s">
        <v>551</v>
      </c>
      <c r="B555" t="str">
        <f>IFERROR(INDEX('[1]Pokemon Stats'!$D$2:$D$781,MATCH($A555,'[1]Pokemon Stats'!$B$2:$B$781,0),0),"")</f>
        <v>Psychic</v>
      </c>
      <c r="C555" t="str">
        <f>IFERROR(INDEX('[1]Pokemon Stats'!$E$2:$E$781,MATCH($A555,'[1]Pokemon Stats'!$B$2:$B$781,0),0),"")</f>
        <v>Flying</v>
      </c>
      <c r="D555">
        <f>ROUND(('Base Stats'!D555+15)*MIN(SQRT(10*2500/(('Base Stats'!$D555+15)*SQRT('Base Stats'!$E555+15)*SQRT('Base Stats'!$F555+15))),'CP Multiplier'!$B$102),1)</f>
        <v>156.4</v>
      </c>
      <c r="E555">
        <f>ROUND(('Base Stats'!E555+15)*MIN(SQRT(10*2500/(('Base Stats'!$D555+15)*SQRT('Base Stats'!$E555+15)*SQRT('Base Stats'!$F555+15))),'CP Multiplier'!$B$102),1)</f>
        <v>82.8</v>
      </c>
      <c r="F555">
        <f>ROUND(('Base Stats'!F555+15)*MIN(SQRT(10*2500/(('Base Stats'!$D555+15)*SQRT('Base Stats'!$E555+15)*SQRT('Base Stats'!$F555+15))),'CP Multiplier'!$B$102),1)</f>
        <v>120.9</v>
      </c>
      <c r="G555">
        <f>_xlfn.FLOOR.MATH(('Base Stats'!$D555+15)*SQRT('Base Stats'!$E555+15)*SQRT('Base Stats'!$F555+15)*((MIN(SQRT(10*2500/(('Base Stats'!$D555+15)*SQRT('Base Stats'!$E555+15)*SQRT('Base Stats'!$F555+15))),'CP Multiplier'!$B$102))^2)/10)</f>
        <v>1564</v>
      </c>
    </row>
    <row r="556" spans="1:7" x14ac:dyDescent="0.25">
      <c r="A556" t="s">
        <v>552</v>
      </c>
      <c r="B556" t="str">
        <f>IFERROR(INDEX('[1]Pokemon Stats'!$D$2:$D$781,MATCH($A556,'[1]Pokemon Stats'!$B$2:$B$781,0),0),"")</f>
        <v>Psychic</v>
      </c>
      <c r="C556" t="str">
        <f>IFERROR(INDEX('[1]Pokemon Stats'!$E$2:$E$781,MATCH($A556,'[1]Pokemon Stats'!$B$2:$B$781,0),0),"")</f>
        <v>Flying</v>
      </c>
      <c r="D556">
        <f>ROUND(('Base Stats'!D556+15)*MIN(SQRT(10*2500/(('Base Stats'!$D556+15)*SQRT('Base Stats'!$E556+15)*SQRT('Base Stats'!$F556+15))),'CP Multiplier'!$B$102),1)</f>
        <v>188.5</v>
      </c>
      <c r="E556">
        <f>ROUND(('Base Stats'!E556+15)*MIN(SQRT(10*2500/(('Base Stats'!$D556+15)*SQRT('Base Stats'!$E556+15)*SQRT('Base Stats'!$F556+15))),'CP Multiplier'!$B$102),1)</f>
        <v>99.7</v>
      </c>
      <c r="F556">
        <f>ROUND(('Base Stats'!F556+15)*MIN(SQRT(10*2500/(('Base Stats'!$D556+15)*SQRT('Base Stats'!$E556+15)*SQRT('Base Stats'!$F556+15))),'CP Multiplier'!$B$102),1)</f>
        <v>150.5</v>
      </c>
      <c r="G556">
        <f>_xlfn.FLOOR.MATH(('Base Stats'!$D556+15)*SQRT('Base Stats'!$E556+15)*SQRT('Base Stats'!$F556+15)*((MIN(SQRT(10*2500/(('Base Stats'!$D556+15)*SQRT('Base Stats'!$E556+15)*SQRT('Base Stats'!$F556+15))),'CP Multiplier'!$B$102))^2)/10)</f>
        <v>2309</v>
      </c>
    </row>
    <row r="557" spans="1:7" x14ac:dyDescent="0.25">
      <c r="A557" t="s">
        <v>553</v>
      </c>
      <c r="B557" t="str">
        <f>IFERROR(INDEX('[1]Pokemon Stats'!$D$2:$D$781,MATCH($A557,'[1]Pokemon Stats'!$B$2:$B$781,0),0),"")</f>
        <v>Psychic</v>
      </c>
      <c r="C557" t="str">
        <f>IFERROR(INDEX('[1]Pokemon Stats'!$E$2:$E$781,MATCH($A557,'[1]Pokemon Stats'!$B$2:$B$781,0),0),"")</f>
        <v>Flying</v>
      </c>
      <c r="D557">
        <f>ROUND(('Base Stats'!D557+15)*MIN(SQRT(10*2500/(('Base Stats'!$D557+15)*SQRT('Base Stats'!$E557+15)*SQRT('Base Stats'!$F557+15))),'CP Multiplier'!$B$102),1)</f>
        <v>167.2</v>
      </c>
      <c r="E557">
        <f>ROUND(('Base Stats'!E557+15)*MIN(SQRT(10*2500/(('Base Stats'!$D557+15)*SQRT('Base Stats'!$E557+15)*SQRT('Base Stats'!$F557+15))),'CP Multiplier'!$B$102),1)</f>
        <v>119</v>
      </c>
      <c r="F557">
        <f>ROUND(('Base Stats'!F557+15)*MIN(SQRT(10*2500/(('Base Stats'!$D557+15)*SQRT('Base Stats'!$E557+15)*SQRT('Base Stats'!$F557+15))),'CP Multiplier'!$B$102),1)</f>
        <v>187.7</v>
      </c>
      <c r="G557">
        <f>_xlfn.FLOOR.MATH(('Base Stats'!$D557+15)*SQRT('Base Stats'!$E557+15)*SQRT('Base Stats'!$F557+15)*((MIN(SQRT(10*2500/(('Base Stats'!$D557+15)*SQRT('Base Stats'!$E557+15)*SQRT('Base Stats'!$F557+15))),'CP Multiplier'!$B$102))^2)/10)</f>
        <v>2500</v>
      </c>
    </row>
    <row r="558" spans="1:7" x14ac:dyDescent="0.25">
      <c r="A558" t="s">
        <v>554</v>
      </c>
      <c r="B558" t="str">
        <f>IFERROR(INDEX('[1]Pokemon Stats'!$D$2:$D$781,MATCH($A558,'[1]Pokemon Stats'!$B$2:$B$781,0),0),"")</f>
        <v>Water</v>
      </c>
      <c r="C558" t="str">
        <f>IFERROR(INDEX('[1]Pokemon Stats'!$E$2:$E$781,MATCH($A558,'[1]Pokemon Stats'!$B$2:$B$781,0),0),"")</f>
        <v>Flying</v>
      </c>
      <c r="D558">
        <f>ROUND(('Base Stats'!D558+15)*MIN(SQRT(10*2500/(('Base Stats'!$D558+15)*SQRT('Base Stats'!$E558+15)*SQRT('Base Stats'!$F558+15))),'CP Multiplier'!$B$102),1)</f>
        <v>83.7</v>
      </c>
      <c r="E558">
        <f>ROUND(('Base Stats'!E558+15)*MIN(SQRT(10*2500/(('Base Stats'!$D558+15)*SQRT('Base Stats'!$E558+15)*SQRT('Base Stats'!$F558+15))),'CP Multiplier'!$B$102),1)</f>
        <v>93.8</v>
      </c>
      <c r="F558">
        <f>ROUND(('Base Stats'!F558+15)*MIN(SQRT(10*2500/(('Base Stats'!$D558+15)*SQRT('Base Stats'!$E558+15)*SQRT('Base Stats'!$F558+15))),'CP Multiplier'!$B$102),1)</f>
        <v>146.19999999999999</v>
      </c>
      <c r="G558">
        <f>_xlfn.FLOOR.MATH(('Base Stats'!$D558+15)*SQRT('Base Stats'!$E558+15)*SQRT('Base Stats'!$F558+15)*((MIN(SQRT(10*2500/(('Base Stats'!$D558+15)*SQRT('Base Stats'!$E558+15)*SQRT('Base Stats'!$F558+15))),'CP Multiplier'!$B$102))^2)/10)</f>
        <v>980</v>
      </c>
    </row>
    <row r="559" spans="1:7" x14ac:dyDescent="0.25">
      <c r="A559" t="s">
        <v>555</v>
      </c>
      <c r="B559" t="str">
        <f>IFERROR(INDEX('[1]Pokemon Stats'!$D$2:$D$781,MATCH($A559,'[1]Pokemon Stats'!$B$2:$B$781,0),0),"")</f>
        <v>Water</v>
      </c>
      <c r="C559" t="str">
        <f>IFERROR(INDEX('[1]Pokemon Stats'!$E$2:$E$781,MATCH($A559,'[1]Pokemon Stats'!$B$2:$B$781,0),0),"")</f>
        <v>Flying</v>
      </c>
      <c r="D559">
        <f>ROUND(('Base Stats'!D559+15)*MIN(SQRT(10*2500/(('Base Stats'!$D559+15)*SQRT('Base Stats'!$E559+15)*SQRT('Base Stats'!$F559+15))),'CP Multiplier'!$B$102),1)</f>
        <v>166.5</v>
      </c>
      <c r="E559">
        <f>ROUND(('Base Stats'!E559+15)*MIN(SQRT(10*2500/(('Base Stats'!$D559+15)*SQRT('Base Stats'!$E559+15)*SQRT('Base Stats'!$F559+15))),'CP Multiplier'!$B$102),1)</f>
        <v>124.3</v>
      </c>
      <c r="F559">
        <f>ROUND(('Base Stats'!F559+15)*MIN(SQRT(10*2500/(('Base Stats'!$D559+15)*SQRT('Base Stats'!$E559+15)*SQRT('Base Stats'!$F559+15))),'CP Multiplier'!$B$102),1)</f>
        <v>165.7</v>
      </c>
      <c r="G559">
        <f>_xlfn.FLOOR.MATH(('Base Stats'!$D559+15)*SQRT('Base Stats'!$E559+15)*SQRT('Base Stats'!$F559+15)*((MIN(SQRT(10*2500/(('Base Stats'!$D559+15)*SQRT('Base Stats'!$E559+15)*SQRT('Base Stats'!$F559+15))),'CP Multiplier'!$B$102))^2)/10)</f>
        <v>2389</v>
      </c>
    </row>
    <row r="560" spans="1:7" x14ac:dyDescent="0.25">
      <c r="A560" t="s">
        <v>556</v>
      </c>
      <c r="B560" t="str">
        <f>IFERROR(INDEX('[1]Pokemon Stats'!$D$2:$D$781,MATCH($A560,'[1]Pokemon Stats'!$B$2:$B$781,0),0),"")</f>
        <v>Ice</v>
      </c>
      <c r="C560" t="str">
        <f>IFERROR(INDEX('[1]Pokemon Stats'!$E$2:$E$781,MATCH($A560,'[1]Pokemon Stats'!$B$2:$B$781,0),0),"")</f>
        <v>Flying</v>
      </c>
      <c r="D560">
        <f>ROUND(('Base Stats'!D560+15)*MIN(SQRT(10*2500/(('Base Stats'!$D560+15)*SQRT('Base Stats'!$E560+15)*SQRT('Base Stats'!$F560+15))),'CP Multiplier'!$B$102),1)</f>
        <v>112.4</v>
      </c>
      <c r="E560">
        <f>ROUND(('Base Stats'!E560+15)*MIN(SQRT(10*2500/(('Base Stats'!$D560+15)*SQRT('Base Stats'!$E560+15)*SQRT('Base Stats'!$F560+15))),'CP Multiplier'!$B$102),1)</f>
        <v>102.3</v>
      </c>
      <c r="F560">
        <f>ROUND(('Base Stats'!F560+15)*MIN(SQRT(10*2500/(('Base Stats'!$D560+15)*SQRT('Base Stats'!$E560+15)*SQRT('Base Stats'!$F560+15))),'CP Multiplier'!$B$102),1)</f>
        <v>108.2</v>
      </c>
      <c r="G560">
        <f>_xlfn.FLOOR.MATH(('Base Stats'!$D560+15)*SQRT('Base Stats'!$E560+15)*SQRT('Base Stats'!$F560+15)*((MIN(SQRT(10*2500/(('Base Stats'!$D560+15)*SQRT('Base Stats'!$E560+15)*SQRT('Base Stats'!$F560+15))),'CP Multiplier'!$B$102))^2)/10)</f>
        <v>1182</v>
      </c>
    </row>
    <row r="561" spans="1:7" x14ac:dyDescent="0.25">
      <c r="A561" t="s">
        <v>557</v>
      </c>
      <c r="B561" t="str">
        <f>IFERROR(INDEX('[1]Pokemon Stats'!$D$2:$D$781,MATCH($A561,'[1]Pokemon Stats'!$B$2:$B$781,0),0),"")</f>
        <v>Ice</v>
      </c>
      <c r="C561" t="str">
        <f>IFERROR(INDEX('[1]Pokemon Stats'!$E$2:$E$781,MATCH($A561,'[1]Pokemon Stats'!$B$2:$B$781,0),0),"")</f>
        <v>Flying</v>
      </c>
      <c r="D561">
        <f>ROUND(('Base Stats'!D561+15)*MIN(SQRT(10*2500/(('Base Stats'!$D561+15)*SQRT('Base Stats'!$E561+15)*SQRT('Base Stats'!$F561+15))),'CP Multiplier'!$B$102),1)</f>
        <v>140.30000000000001</v>
      </c>
      <c r="E561">
        <f>ROUND(('Base Stats'!E561+15)*MIN(SQRT(10*2500/(('Base Stats'!$D561+15)*SQRT('Base Stats'!$E561+15)*SQRT('Base Stats'!$F561+15))),'CP Multiplier'!$B$102),1)</f>
        <v>129.30000000000001</v>
      </c>
      <c r="F561">
        <f>ROUND(('Base Stats'!F561+15)*MIN(SQRT(10*2500/(('Base Stats'!$D561+15)*SQRT('Base Stats'!$E561+15)*SQRT('Base Stats'!$F561+15))),'CP Multiplier'!$B$102),1)</f>
        <v>130.19999999999999</v>
      </c>
      <c r="G561">
        <f>_xlfn.FLOOR.MATH(('Base Stats'!$D561+15)*SQRT('Base Stats'!$E561+15)*SQRT('Base Stats'!$F561+15)*((MIN(SQRT(10*2500/(('Base Stats'!$D561+15)*SQRT('Base Stats'!$E561+15)*SQRT('Base Stats'!$F561+15))),'CP Multiplier'!$B$102))^2)/10)</f>
        <v>1820</v>
      </c>
    </row>
    <row r="562" spans="1:7" x14ac:dyDescent="0.25">
      <c r="A562" t="s">
        <v>558</v>
      </c>
      <c r="B562" t="str">
        <f>IFERROR(INDEX('[1]Pokemon Stats'!$D$2:$D$781,MATCH($A562,'[1]Pokemon Stats'!$B$2:$B$781,0),0),"")</f>
        <v>Ice</v>
      </c>
      <c r="C562" t="str">
        <f>IFERROR(INDEX('[1]Pokemon Stats'!$E$2:$E$781,MATCH($A562,'[1]Pokemon Stats'!$B$2:$B$781,0),0),"")</f>
        <v>Flying</v>
      </c>
      <c r="D562">
        <f>ROUND(('Base Stats'!D562+15)*MIN(SQRT(10*2500/(('Base Stats'!$D562+15)*SQRT('Base Stats'!$E562+15)*SQRT('Base Stats'!$F562+15))),'CP Multiplier'!$B$102),1)</f>
        <v>173.3</v>
      </c>
      <c r="E562">
        <f>ROUND(('Base Stats'!E562+15)*MIN(SQRT(10*2500/(('Base Stats'!$D562+15)*SQRT('Base Stats'!$E562+15)*SQRT('Base Stats'!$F562+15))),'CP Multiplier'!$B$102),1)</f>
        <v>148</v>
      </c>
      <c r="F562">
        <f>ROUND(('Base Stats'!F562+15)*MIN(SQRT(10*2500/(('Base Stats'!$D562+15)*SQRT('Base Stats'!$E562+15)*SQRT('Base Stats'!$F562+15))),'CP Multiplier'!$B$102),1)</f>
        <v>140.6</v>
      </c>
      <c r="G562">
        <f>_xlfn.FLOOR.MATH(('Base Stats'!$D562+15)*SQRT('Base Stats'!$E562+15)*SQRT('Base Stats'!$F562+15)*((MIN(SQRT(10*2500/(('Base Stats'!$D562+15)*SQRT('Base Stats'!$E562+15)*SQRT('Base Stats'!$F562+15))),'CP Multiplier'!$B$102))^2)/10)</f>
        <v>2500</v>
      </c>
    </row>
    <row r="563" spans="1:7" x14ac:dyDescent="0.25">
      <c r="A563" t="s">
        <v>559</v>
      </c>
      <c r="B563" t="str">
        <f>IFERROR(INDEX('[1]Pokemon Stats'!$D$2:$D$781,MATCH($A563,'[1]Pokemon Stats'!$B$2:$B$781,0),0),"")</f>
        <v>Normal</v>
      </c>
      <c r="C563" t="str">
        <f>IFERROR(INDEX('[1]Pokemon Stats'!$E$2:$E$781,MATCH($A563,'[1]Pokemon Stats'!$B$2:$B$781,0),0),"")</f>
        <v>Grass</v>
      </c>
      <c r="D563">
        <f>ROUND(('Base Stats'!D563+15)*MIN(SQRT(10*2500/(('Base Stats'!$D563+15)*SQRT('Base Stats'!$E563+15)*SQRT('Base Stats'!$F563+15))),'CP Multiplier'!$B$102),1)</f>
        <v>109.9</v>
      </c>
      <c r="E563">
        <f>ROUND(('Base Stats'!E563+15)*MIN(SQRT(10*2500/(('Base Stats'!$D563+15)*SQRT('Base Stats'!$E563+15)*SQRT('Base Stats'!$F563+15))),'CP Multiplier'!$B$102),1)</f>
        <v>97.2</v>
      </c>
      <c r="F563">
        <f>ROUND(('Base Stats'!F563+15)*MIN(SQRT(10*2500/(('Base Stats'!$D563+15)*SQRT('Base Stats'!$E563+15)*SQRT('Base Stats'!$F563+15))),'CP Multiplier'!$B$102),1)</f>
        <v>143.69999999999999</v>
      </c>
      <c r="G563">
        <f>_xlfn.FLOOR.MATH(('Base Stats'!$D563+15)*SQRT('Base Stats'!$E563+15)*SQRT('Base Stats'!$F563+15)*((MIN(SQRT(10*2500/(('Base Stats'!$D563+15)*SQRT('Base Stats'!$E563+15)*SQRT('Base Stats'!$F563+15))),'CP Multiplier'!$B$102))^2)/10)</f>
        <v>1298</v>
      </c>
    </row>
    <row r="564" spans="1:7" x14ac:dyDescent="0.25">
      <c r="A564" t="s">
        <v>560</v>
      </c>
      <c r="B564" t="str">
        <f>IFERROR(INDEX('[1]Pokemon Stats'!$D$2:$D$781,MATCH($A564,'[1]Pokemon Stats'!$B$2:$B$781,0),0),"")</f>
        <v>Normal</v>
      </c>
      <c r="C564" t="str">
        <f>IFERROR(INDEX('[1]Pokemon Stats'!$E$2:$E$781,MATCH($A564,'[1]Pokemon Stats'!$B$2:$B$781,0),0),"")</f>
        <v>Grass</v>
      </c>
      <c r="D564">
        <f>ROUND(('Base Stats'!D564+15)*MIN(SQRT(10*2500/(('Base Stats'!$D564+15)*SQRT('Base Stats'!$E564+15)*SQRT('Base Stats'!$F564+15))),'CP Multiplier'!$B$102),1)</f>
        <v>171.2</v>
      </c>
      <c r="E564">
        <f>ROUND(('Base Stats'!E564+15)*MIN(SQRT(10*2500/(('Base Stats'!$D564+15)*SQRT('Base Stats'!$E564+15)*SQRT('Base Stats'!$F564+15))),'CP Multiplier'!$B$102),1)</f>
        <v>129.4</v>
      </c>
      <c r="F564">
        <f>ROUND(('Base Stats'!F564+15)*MIN(SQRT(10*2500/(('Base Stats'!$D564+15)*SQRT('Base Stats'!$E564+15)*SQRT('Base Stats'!$F564+15))),'CP Multiplier'!$B$102),1)</f>
        <v>164.8</v>
      </c>
      <c r="G564">
        <f>_xlfn.FLOOR.MATH(('Base Stats'!$D564+15)*SQRT('Base Stats'!$E564+15)*SQRT('Base Stats'!$F564+15)*((MIN(SQRT(10*2500/(('Base Stats'!$D564+15)*SQRT('Base Stats'!$E564+15)*SQRT('Base Stats'!$F564+15))),'CP Multiplier'!$B$102))^2)/10)</f>
        <v>2500</v>
      </c>
    </row>
    <row r="565" spans="1:7" x14ac:dyDescent="0.25">
      <c r="A565" t="s">
        <v>561</v>
      </c>
      <c r="B565" t="str">
        <f>IFERROR(INDEX('[1]Pokemon Stats'!$D$2:$D$781,MATCH($A565,'[1]Pokemon Stats'!$B$2:$B$781,0),0),"")</f>
        <v>Electric</v>
      </c>
      <c r="C565" t="str">
        <f>IFERROR(INDEX('[1]Pokemon Stats'!$E$2:$E$781,MATCH($A565,'[1]Pokemon Stats'!$B$2:$B$781,0),0),"")</f>
        <v>Flying</v>
      </c>
      <c r="D565">
        <f>ROUND(('Base Stats'!D565+15)*MIN(SQRT(10*2500/(('Base Stats'!$D565+15)*SQRT('Base Stats'!$E565+15)*SQRT('Base Stats'!$F565+15))),'CP Multiplier'!$B$102),1)</f>
        <v>146.19999999999999</v>
      </c>
      <c r="E565">
        <f>ROUND(('Base Stats'!E565+15)*MIN(SQRT(10*2500/(('Base Stats'!$D565+15)*SQRT('Base Stats'!$E565+15)*SQRT('Base Stats'!$F565+15))),'CP Multiplier'!$B$102),1)</f>
        <v>120</v>
      </c>
      <c r="F565">
        <f>ROUND(('Base Stats'!F565+15)*MIN(SQRT(10*2500/(('Base Stats'!$D565+15)*SQRT('Base Stats'!$E565+15)*SQRT('Base Stats'!$F565+15))),'CP Multiplier'!$B$102),1)</f>
        <v>136.1</v>
      </c>
      <c r="G565">
        <f>_xlfn.FLOOR.MATH(('Base Stats'!$D565+15)*SQRT('Base Stats'!$E565+15)*SQRT('Base Stats'!$F565+15)*((MIN(SQRT(10*2500/(('Base Stats'!$D565+15)*SQRT('Base Stats'!$E565+15)*SQRT('Base Stats'!$F565+15))),'CP Multiplier'!$B$102))^2)/10)</f>
        <v>1869</v>
      </c>
    </row>
    <row r="566" spans="1:7" x14ac:dyDescent="0.25">
      <c r="A566" t="s">
        <v>562</v>
      </c>
      <c r="B566" t="str">
        <f>IFERROR(INDEX('[1]Pokemon Stats'!$D$2:$D$781,MATCH($A566,'[1]Pokemon Stats'!$B$2:$B$781,0),0),"")</f>
        <v>Bug</v>
      </c>
      <c r="C566" t="str">
        <f>IFERROR(INDEX('[1]Pokemon Stats'!$E$2:$E$781,MATCH($A566,'[1]Pokemon Stats'!$B$2:$B$781,0),0),"")</f>
        <v>Flying</v>
      </c>
      <c r="D566">
        <f>ROUND(('Base Stats'!D566+15)*MIN(SQRT(10*2500/(('Base Stats'!$D566+15)*SQRT('Base Stats'!$E566+15)*SQRT('Base Stats'!$F566+15))),'CP Multiplier'!$B$102),1)</f>
        <v>128.5</v>
      </c>
      <c r="E566">
        <f>ROUND(('Base Stats'!E566+15)*MIN(SQRT(10*2500/(('Base Stats'!$D566+15)*SQRT('Base Stats'!$E566+15)*SQRT('Base Stats'!$F566+15))),'CP Multiplier'!$B$102),1)</f>
        <v>86.2</v>
      </c>
      <c r="F566">
        <f>ROUND(('Base Stats'!F566+15)*MIN(SQRT(10*2500/(('Base Stats'!$D566+15)*SQRT('Base Stats'!$E566+15)*SQRT('Base Stats'!$F566+15))),'CP Multiplier'!$B$102),1)</f>
        <v>128.5</v>
      </c>
      <c r="G566">
        <f>_xlfn.FLOOR.MATH(('Base Stats'!$D566+15)*SQRT('Base Stats'!$E566+15)*SQRT('Base Stats'!$F566+15)*((MIN(SQRT(10*2500/(('Base Stats'!$D566+15)*SQRT('Base Stats'!$E566+15)*SQRT('Base Stats'!$F566+15))),'CP Multiplier'!$B$102))^2)/10)</f>
        <v>1352</v>
      </c>
    </row>
    <row r="567" spans="1:7" x14ac:dyDescent="0.25">
      <c r="A567" t="s">
        <v>563</v>
      </c>
      <c r="B567" t="str">
        <f>IFERROR(INDEX('[1]Pokemon Stats'!$D$2:$D$781,MATCH($A567,'[1]Pokemon Stats'!$B$2:$B$781,0),0),"")</f>
        <v>Bug</v>
      </c>
      <c r="C567" t="str">
        <f>IFERROR(INDEX('[1]Pokemon Stats'!$E$2:$E$781,MATCH($A567,'[1]Pokemon Stats'!$B$2:$B$781,0),0),"")</f>
        <v>Steel</v>
      </c>
      <c r="D567">
        <f>ROUND(('Base Stats'!D567+15)*MIN(SQRT(10*2500/(('Base Stats'!$D567+15)*SQRT('Base Stats'!$E567+15)*SQRT('Base Stats'!$F567+15))),'CP Multiplier'!$B$102),1)</f>
        <v>175</v>
      </c>
      <c r="E567">
        <f>ROUND(('Base Stats'!E567+15)*MIN(SQRT(10*2500/(('Base Stats'!$D567+15)*SQRT('Base Stats'!$E567+15)*SQRT('Base Stats'!$F567+15))),'CP Multiplier'!$B$102),1)</f>
        <v>148.5</v>
      </c>
      <c r="F567">
        <f>ROUND(('Base Stats'!F567+15)*MIN(SQRT(10*2500/(('Base Stats'!$D567+15)*SQRT('Base Stats'!$E567+15)*SQRT('Base Stats'!$F567+15))),'CP Multiplier'!$B$102),1)</f>
        <v>137.5</v>
      </c>
      <c r="G567">
        <f>_xlfn.FLOOR.MATH(('Base Stats'!$D567+15)*SQRT('Base Stats'!$E567+15)*SQRT('Base Stats'!$F567+15)*((MIN(SQRT(10*2500/(('Base Stats'!$D567+15)*SQRT('Base Stats'!$E567+15)*SQRT('Base Stats'!$F567+15))),'CP Multiplier'!$B$102))^2)/10)</f>
        <v>2500</v>
      </c>
    </row>
    <row r="568" spans="1:7" x14ac:dyDescent="0.25">
      <c r="A568" t="s">
        <v>564</v>
      </c>
      <c r="B568" t="str">
        <f>IFERROR(INDEX('[1]Pokemon Stats'!$D$2:$D$781,MATCH($A568,'[1]Pokemon Stats'!$B$2:$B$781,0),0),"")</f>
        <v>Grass</v>
      </c>
      <c r="C568" t="str">
        <f>IFERROR(INDEX('[1]Pokemon Stats'!$E$2:$E$781,MATCH($A568,'[1]Pokemon Stats'!$B$2:$B$781,0),0),"")</f>
        <v>Poison</v>
      </c>
      <c r="D568">
        <f>ROUND(('Base Stats'!D568+15)*MIN(SQRT(10*2500/(('Base Stats'!$D568+15)*SQRT('Base Stats'!$E568+15)*SQRT('Base Stats'!$F568+15))),'CP Multiplier'!$B$102),1)</f>
        <v>94.7</v>
      </c>
      <c r="E568">
        <f>ROUND(('Base Stats'!E568+15)*MIN(SQRT(10*2500/(('Base Stats'!$D568+15)*SQRT('Base Stats'!$E568+15)*SQRT('Base Stats'!$F568+15))),'CP Multiplier'!$B$102),1)</f>
        <v>89.6</v>
      </c>
      <c r="F568">
        <f>ROUND(('Base Stats'!F568+15)*MIN(SQRT(10*2500/(('Base Stats'!$D568+15)*SQRT('Base Stats'!$E568+15)*SQRT('Base Stats'!$F568+15))),'CP Multiplier'!$B$102),1)</f>
        <v>156.4</v>
      </c>
      <c r="G568">
        <f>_xlfn.FLOOR.MATH(('Base Stats'!$D568+15)*SQRT('Base Stats'!$E568+15)*SQRT('Base Stats'!$F568+15)*((MIN(SQRT(10*2500/(('Base Stats'!$D568+15)*SQRT('Base Stats'!$E568+15)*SQRT('Base Stats'!$F568+15))),'CP Multiplier'!$B$102))^2)/10)</f>
        <v>1120</v>
      </c>
    </row>
    <row r="569" spans="1:7" x14ac:dyDescent="0.25">
      <c r="A569" t="s">
        <v>565</v>
      </c>
      <c r="B569" t="str">
        <f>IFERROR(INDEX('[1]Pokemon Stats'!$D$2:$D$781,MATCH($A569,'[1]Pokemon Stats'!$B$2:$B$781,0),0),"")</f>
        <v>Grass</v>
      </c>
      <c r="C569" t="str">
        <f>IFERROR(INDEX('[1]Pokemon Stats'!$E$2:$E$781,MATCH($A569,'[1]Pokemon Stats'!$B$2:$B$781,0),0),"")</f>
        <v>Poison</v>
      </c>
      <c r="D569">
        <f>ROUND(('Base Stats'!D569+15)*MIN(SQRT(10*2500/(('Base Stats'!$D569+15)*SQRT('Base Stats'!$E569+15)*SQRT('Base Stats'!$F569+15))),'CP Multiplier'!$B$102),1)</f>
        <v>143.69999999999999</v>
      </c>
      <c r="E569">
        <f>ROUND(('Base Stats'!E569+15)*MIN(SQRT(10*2500/(('Base Stats'!$D569+15)*SQRT('Base Stats'!$E569+15)*SQRT('Base Stats'!$F569+15))),'CP Multiplier'!$B$102),1)</f>
        <v>130.19999999999999</v>
      </c>
      <c r="F569">
        <f>ROUND(('Base Stats'!F569+15)*MIN(SQRT(10*2500/(('Base Stats'!$D569+15)*SQRT('Base Stats'!$E569+15)*SQRT('Base Stats'!$F569+15))),'CP Multiplier'!$B$102),1)</f>
        <v>223.2</v>
      </c>
      <c r="G569">
        <f>_xlfn.FLOOR.MATH(('Base Stats'!$D569+15)*SQRT('Base Stats'!$E569+15)*SQRT('Base Stats'!$F569+15)*((MIN(SQRT(10*2500/(('Base Stats'!$D569+15)*SQRT('Base Stats'!$E569+15)*SQRT('Base Stats'!$F569+15))),'CP Multiplier'!$B$102))^2)/10)</f>
        <v>2449</v>
      </c>
    </row>
    <row r="570" spans="1:7" x14ac:dyDescent="0.25">
      <c r="A570" t="s">
        <v>566</v>
      </c>
      <c r="B570" t="str">
        <f>IFERROR(INDEX('[1]Pokemon Stats'!$D$2:$D$781,MATCH($A570,'[1]Pokemon Stats'!$B$2:$B$781,0),0),"")</f>
        <v>Water</v>
      </c>
      <c r="C570" t="str">
        <f>IFERROR(INDEX('[1]Pokemon Stats'!$E$2:$E$781,MATCH($A570,'[1]Pokemon Stats'!$B$2:$B$781,0),0),"")</f>
        <v>Ghost</v>
      </c>
      <c r="D570">
        <f>ROUND(('Base Stats'!D570+15)*MIN(SQRT(10*2500/(('Base Stats'!$D570+15)*SQRT('Base Stats'!$E570+15)*SQRT('Base Stats'!$F570+15))),'CP Multiplier'!$B$102),1)</f>
        <v>109.9</v>
      </c>
      <c r="E570">
        <f>ROUND(('Base Stats'!E570+15)*MIN(SQRT(10*2500/(('Base Stats'!$D570+15)*SQRT('Base Stats'!$E570+15)*SQRT('Base Stats'!$F570+15))),'CP Multiplier'!$B$102),1)</f>
        <v>125.9</v>
      </c>
      <c r="F570">
        <f>ROUND(('Base Stats'!F570+15)*MIN(SQRT(10*2500/(('Base Stats'!$D570+15)*SQRT('Base Stats'!$E570+15)*SQRT('Base Stats'!$F570+15))),'CP Multiplier'!$B$102),1)</f>
        <v>136.1</v>
      </c>
      <c r="G570">
        <f>_xlfn.FLOOR.MATH(('Base Stats'!$D570+15)*SQRT('Base Stats'!$E570+15)*SQRT('Base Stats'!$F570+15)*((MIN(SQRT(10*2500/(('Base Stats'!$D570+15)*SQRT('Base Stats'!$E570+15)*SQRT('Base Stats'!$F570+15))),'CP Multiplier'!$B$102))^2)/10)</f>
        <v>1438</v>
      </c>
    </row>
    <row r="571" spans="1:7" x14ac:dyDescent="0.25">
      <c r="A571" t="s">
        <v>567</v>
      </c>
      <c r="B571" t="str">
        <f>IFERROR(INDEX('[1]Pokemon Stats'!$D$2:$D$781,MATCH($A571,'[1]Pokemon Stats'!$B$2:$B$781,0),0),"")</f>
        <v>Water</v>
      </c>
      <c r="C571" t="str">
        <f>IFERROR(INDEX('[1]Pokemon Stats'!$E$2:$E$781,MATCH($A571,'[1]Pokemon Stats'!$B$2:$B$781,0),0),"")</f>
        <v>Ghost</v>
      </c>
      <c r="D571">
        <f>ROUND(('Base Stats'!D571+15)*MIN(SQRT(10*2500/(('Base Stats'!$D571+15)*SQRT('Base Stats'!$E571+15)*SQRT('Base Stats'!$F571+15))),'CP Multiplier'!$B$102),1)</f>
        <v>142.19999999999999</v>
      </c>
      <c r="E571">
        <f>ROUND(('Base Stats'!E571+15)*MIN(SQRT(10*2500/(('Base Stats'!$D571+15)*SQRT('Base Stats'!$E571+15)*SQRT('Base Stats'!$F571+15))),'CP Multiplier'!$B$102),1)</f>
        <v>157.69999999999999</v>
      </c>
      <c r="F571">
        <f>ROUND(('Base Stats'!F571+15)*MIN(SQRT(10*2500/(('Base Stats'!$D571+15)*SQRT('Base Stats'!$E571+15)*SQRT('Base Stats'!$F571+15))),'CP Multiplier'!$B$102),1)</f>
        <v>196.1</v>
      </c>
      <c r="G571">
        <f>_xlfn.FLOOR.MATH(('Base Stats'!$D571+15)*SQRT('Base Stats'!$E571+15)*SQRT('Base Stats'!$F571+15)*((MIN(SQRT(10*2500/(('Base Stats'!$D571+15)*SQRT('Base Stats'!$E571+15)*SQRT('Base Stats'!$F571+15))),'CP Multiplier'!$B$102))^2)/10)</f>
        <v>2500</v>
      </c>
    </row>
    <row r="572" spans="1:7" x14ac:dyDescent="0.25">
      <c r="A572" t="s">
        <v>568</v>
      </c>
      <c r="B572" t="str">
        <f>IFERROR(INDEX('[1]Pokemon Stats'!$D$2:$D$781,MATCH($A572,'[1]Pokemon Stats'!$B$2:$B$781,0),0),"")</f>
        <v>Water</v>
      </c>
      <c r="C572" t="str">
        <f>IFERROR(INDEX('[1]Pokemon Stats'!$E$2:$E$781,MATCH($A572,'[1]Pokemon Stats'!$B$2:$B$781,0),0),"")</f>
        <v>Ghost</v>
      </c>
      <c r="D572">
        <f>ROUND(('Base Stats'!D572+15)*MIN(SQRT(10*2500/(('Base Stats'!$D572+15)*SQRT('Base Stats'!$E572+15)*SQRT('Base Stats'!$F572+15))),'CP Multiplier'!$B$102),1)</f>
        <v>129.30000000000001</v>
      </c>
      <c r="E572">
        <f>ROUND(('Base Stats'!E572+15)*MIN(SQRT(10*2500/(('Base Stats'!$D572+15)*SQRT('Base Stats'!$E572+15)*SQRT('Base Stats'!$F572+15))),'CP Multiplier'!$B$102),1)</f>
        <v>123.4</v>
      </c>
      <c r="F572">
        <f>ROUND(('Base Stats'!F572+15)*MIN(SQRT(10*2500/(('Base Stats'!$D572+15)*SQRT('Base Stats'!$E572+15)*SQRT('Base Stats'!$F572+15))),'CP Multiplier'!$B$102),1)</f>
        <v>298.39999999999998</v>
      </c>
      <c r="G572">
        <f>_xlfn.FLOOR.MATH(('Base Stats'!$D572+15)*SQRT('Base Stats'!$E572+15)*SQRT('Base Stats'!$F572+15)*((MIN(SQRT(10*2500/(('Base Stats'!$D572+15)*SQRT('Base Stats'!$E572+15)*SQRT('Base Stats'!$F572+15))),'CP Multiplier'!$B$102))^2)/10)</f>
        <v>2481</v>
      </c>
    </row>
    <row r="573" spans="1:7" x14ac:dyDescent="0.25">
      <c r="A573" t="s">
        <v>569</v>
      </c>
      <c r="B573" t="str">
        <f>IFERROR(INDEX('[1]Pokemon Stats'!$D$2:$D$781,MATCH($A573,'[1]Pokemon Stats'!$B$2:$B$781,0),0),"")</f>
        <v>Bug</v>
      </c>
      <c r="C573" t="str">
        <f>IFERROR(INDEX('[1]Pokemon Stats'!$E$2:$E$781,MATCH($A573,'[1]Pokemon Stats'!$B$2:$B$781,0),0),"")</f>
        <v>Electric</v>
      </c>
      <c r="D573">
        <f>ROUND(('Base Stats'!D573+15)*MIN(SQRT(10*2500/(('Base Stats'!$D573+15)*SQRT('Base Stats'!$E573+15)*SQRT('Base Stats'!$F573+15))),'CP Multiplier'!$B$102),1)</f>
        <v>105.7</v>
      </c>
      <c r="E573">
        <f>ROUND(('Base Stats'!E573+15)*MIN(SQRT(10*2500/(('Base Stats'!$D573+15)*SQRT('Base Stats'!$E573+15)*SQRT('Base Stats'!$F573+15))),'CP Multiplier'!$B$102),1)</f>
        <v>95.5</v>
      </c>
      <c r="F573">
        <f>ROUND(('Base Stats'!F573+15)*MIN(SQRT(10*2500/(('Base Stats'!$D573+15)*SQRT('Base Stats'!$E573+15)*SQRT('Base Stats'!$F573+15))),'CP Multiplier'!$B$102),1)</f>
        <v>128.5</v>
      </c>
      <c r="G573">
        <f>_xlfn.FLOOR.MATH(('Base Stats'!$D573+15)*SQRT('Base Stats'!$E573+15)*SQRT('Base Stats'!$F573+15)*((MIN(SQRT(10*2500/(('Base Stats'!$D573+15)*SQRT('Base Stats'!$E573+15)*SQRT('Base Stats'!$F573+15))),'CP Multiplier'!$B$102))^2)/10)</f>
        <v>1170</v>
      </c>
    </row>
    <row r="574" spans="1:7" x14ac:dyDescent="0.25">
      <c r="A574" t="s">
        <v>570</v>
      </c>
      <c r="B574" t="str">
        <f>IFERROR(INDEX('[1]Pokemon Stats'!$D$2:$D$781,MATCH($A574,'[1]Pokemon Stats'!$B$2:$B$781,0),0),"")</f>
        <v>Bug</v>
      </c>
      <c r="C574" t="str">
        <f>IFERROR(INDEX('[1]Pokemon Stats'!$E$2:$E$781,MATCH($A574,'[1]Pokemon Stats'!$B$2:$B$781,0),0),"")</f>
        <v>Electric</v>
      </c>
      <c r="D574">
        <f>ROUND(('Base Stats'!D574+15)*MIN(SQRT(10*2500/(('Base Stats'!$D574+15)*SQRT('Base Stats'!$E574+15)*SQRT('Base Stats'!$F574+15))),'CP Multiplier'!$B$102),1)</f>
        <v>181.7</v>
      </c>
      <c r="E574">
        <f>ROUND(('Base Stats'!E574+15)*MIN(SQRT(10*2500/(('Base Stats'!$D574+15)*SQRT('Base Stats'!$E574+15)*SQRT('Base Stats'!$F574+15))),'CP Multiplier'!$B$102),1)</f>
        <v>120.3</v>
      </c>
      <c r="F574">
        <f>ROUND(('Base Stats'!F574+15)*MIN(SQRT(10*2500/(('Base Stats'!$D574+15)*SQRT('Base Stats'!$E574+15)*SQRT('Base Stats'!$F574+15))),'CP Multiplier'!$B$102),1)</f>
        <v>157.30000000000001</v>
      </c>
      <c r="G574">
        <f>_xlfn.FLOOR.MATH(('Base Stats'!$D574+15)*SQRT('Base Stats'!$E574+15)*SQRT('Base Stats'!$F574+15)*((MIN(SQRT(10*2500/(('Base Stats'!$D574+15)*SQRT('Base Stats'!$E574+15)*SQRT('Base Stats'!$F574+15))),'CP Multiplier'!$B$102))^2)/10)</f>
        <v>2500</v>
      </c>
    </row>
    <row r="575" spans="1:7" x14ac:dyDescent="0.25">
      <c r="A575" t="s">
        <v>571</v>
      </c>
      <c r="B575" t="str">
        <f>IFERROR(INDEX('[1]Pokemon Stats'!$D$2:$D$781,MATCH($A575,'[1]Pokemon Stats'!$B$2:$B$781,0),0),"")</f>
        <v>Grass</v>
      </c>
      <c r="C575" t="str">
        <f>IFERROR(INDEX('[1]Pokemon Stats'!$E$2:$E$781,MATCH($A575,'[1]Pokemon Stats'!$B$2:$B$781,0),0),"")</f>
        <v>Steel</v>
      </c>
      <c r="D575">
        <f>ROUND(('Base Stats'!D575+15)*MIN(SQRT(10*2500/(('Base Stats'!$D575+15)*SQRT('Base Stats'!$E575+15)*SQRT('Base Stats'!$F575+15))),'CP Multiplier'!$B$102),1)</f>
        <v>82</v>
      </c>
      <c r="E575">
        <f>ROUND(('Base Stats'!E575+15)*MIN(SQRT(10*2500/(('Base Stats'!$D575+15)*SQRT('Base Stats'!$E575+15)*SQRT('Base Stats'!$F575+15))),'CP Multiplier'!$B$102),1)</f>
        <v>143.69999999999999</v>
      </c>
      <c r="F575">
        <f>ROUND(('Base Stats'!F575+15)*MIN(SQRT(10*2500/(('Base Stats'!$D575+15)*SQRT('Base Stats'!$E575+15)*SQRT('Base Stats'!$F575+15))),'CP Multiplier'!$B$102),1)</f>
        <v>120</v>
      </c>
      <c r="G575">
        <f>_xlfn.FLOOR.MATH(('Base Stats'!$D575+15)*SQRT('Base Stats'!$E575+15)*SQRT('Base Stats'!$F575+15)*((MIN(SQRT(10*2500/(('Base Stats'!$D575+15)*SQRT('Base Stats'!$E575+15)*SQRT('Base Stats'!$F575+15))),'CP Multiplier'!$B$102))^2)/10)</f>
        <v>1076</v>
      </c>
    </row>
    <row r="576" spans="1:7" x14ac:dyDescent="0.25">
      <c r="A576" t="s">
        <v>572</v>
      </c>
      <c r="B576" t="str">
        <f>IFERROR(INDEX('[1]Pokemon Stats'!$D$2:$D$781,MATCH($A576,'[1]Pokemon Stats'!$B$2:$B$781,0),0),"")</f>
        <v>Grass</v>
      </c>
      <c r="C576" t="str">
        <f>IFERROR(INDEX('[1]Pokemon Stats'!$E$2:$E$781,MATCH($A576,'[1]Pokemon Stats'!$B$2:$B$781,0),0),"")</f>
        <v>Steel</v>
      </c>
      <c r="D576">
        <f>ROUND(('Base Stats'!D576+15)*MIN(SQRT(10*2500/(('Base Stats'!$D576+15)*SQRT('Base Stats'!$E576+15)*SQRT('Base Stats'!$F576+15))),'CP Multiplier'!$B$102),1)</f>
        <v>141.9</v>
      </c>
      <c r="E576">
        <f>ROUND(('Base Stats'!E576+15)*MIN(SQRT(10*2500/(('Base Stats'!$D576+15)*SQRT('Base Stats'!$E576+15)*SQRT('Base Stats'!$F576+15))),'CP Multiplier'!$B$102),1)</f>
        <v>195.2</v>
      </c>
      <c r="F576">
        <f>ROUND(('Base Stats'!F576+15)*MIN(SQRT(10*2500/(('Base Stats'!$D576+15)*SQRT('Base Stats'!$E576+15)*SQRT('Base Stats'!$F576+15))),'CP Multiplier'!$B$102),1)</f>
        <v>159.1</v>
      </c>
      <c r="G576">
        <f>_xlfn.FLOOR.MATH(('Base Stats'!$D576+15)*SQRT('Base Stats'!$E576+15)*SQRT('Base Stats'!$F576+15)*((MIN(SQRT(10*2500/(('Base Stats'!$D576+15)*SQRT('Base Stats'!$E576+15)*SQRT('Base Stats'!$F576+15))),'CP Multiplier'!$B$102))^2)/10)</f>
        <v>2500</v>
      </c>
    </row>
    <row r="577" spans="1:7" x14ac:dyDescent="0.25">
      <c r="A577" t="s">
        <v>573</v>
      </c>
      <c r="B577" t="str">
        <f>IFERROR(INDEX('[1]Pokemon Stats'!$D$2:$D$781,MATCH($A577,'[1]Pokemon Stats'!$B$2:$B$781,0),0),"")</f>
        <v>Steel</v>
      </c>
      <c r="C577" t="str">
        <f>IFERROR(INDEX('[1]Pokemon Stats'!$E$2:$E$781,MATCH($A577,'[1]Pokemon Stats'!$B$2:$B$781,0),0),"")</f>
        <v>Steel</v>
      </c>
      <c r="D577">
        <f>ROUND(('Base Stats'!D577+15)*MIN(SQRT(10*2500/(('Base Stats'!$D577+15)*SQRT('Base Stats'!$E577+15)*SQRT('Base Stats'!$F577+15))),'CP Multiplier'!$B$102),1)</f>
        <v>95.5</v>
      </c>
      <c r="E577">
        <f>ROUND(('Base Stats'!E577+15)*MIN(SQRT(10*2500/(('Base Stats'!$D577+15)*SQRT('Base Stats'!$E577+15)*SQRT('Base Stats'!$F577+15))),'CP Multiplier'!$B$102),1)</f>
        <v>115</v>
      </c>
      <c r="F577">
        <f>ROUND(('Base Stats'!F577+15)*MIN(SQRT(10*2500/(('Base Stats'!$D577+15)*SQRT('Base Stats'!$E577+15)*SQRT('Base Stats'!$F577+15))),'CP Multiplier'!$B$102),1)</f>
        <v>114.1</v>
      </c>
      <c r="G577">
        <f>_xlfn.FLOOR.MATH(('Base Stats'!$D577+15)*SQRT('Base Stats'!$E577+15)*SQRT('Base Stats'!$F577+15)*((MIN(SQRT(10*2500/(('Base Stats'!$D577+15)*SQRT('Base Stats'!$E577+15)*SQRT('Base Stats'!$F577+15))),'CP Multiplier'!$B$102))^2)/10)</f>
        <v>1094</v>
      </c>
    </row>
    <row r="578" spans="1:7" x14ac:dyDescent="0.25">
      <c r="A578" t="s">
        <v>574</v>
      </c>
      <c r="B578" t="str">
        <f>IFERROR(INDEX('[1]Pokemon Stats'!$D$2:$D$781,MATCH($A578,'[1]Pokemon Stats'!$B$2:$B$781,0),0),"")</f>
        <v>Steel</v>
      </c>
      <c r="C578" t="str">
        <f>IFERROR(INDEX('[1]Pokemon Stats'!$E$2:$E$781,MATCH($A578,'[1]Pokemon Stats'!$B$2:$B$781,0),0),"")</f>
        <v>Steel</v>
      </c>
      <c r="D578">
        <f>ROUND(('Base Stats'!D578+15)*MIN(SQRT(10*2500/(('Base Stats'!$D578+15)*SQRT('Base Stats'!$E578+15)*SQRT('Base Stats'!$F578+15))),'CP Multiplier'!$B$102),1)</f>
        <v>139.5</v>
      </c>
      <c r="E578">
        <f>ROUND(('Base Stats'!E578+15)*MIN(SQRT(10*2500/(('Base Stats'!$D578+15)*SQRT('Base Stats'!$E578+15)*SQRT('Base Stats'!$F578+15))),'CP Multiplier'!$B$102),1)</f>
        <v>159.80000000000001</v>
      </c>
      <c r="F578">
        <f>ROUND(('Base Stats'!F578+15)*MIN(SQRT(10*2500/(('Base Stats'!$D578+15)*SQRT('Base Stats'!$E578+15)*SQRT('Base Stats'!$F578+15))),'CP Multiplier'!$B$102),1)</f>
        <v>143.69999999999999</v>
      </c>
      <c r="G578">
        <f>_xlfn.FLOOR.MATH(('Base Stats'!$D578+15)*SQRT('Base Stats'!$E578+15)*SQRT('Base Stats'!$F578+15)*((MIN(SQRT(10*2500/(('Base Stats'!$D578+15)*SQRT('Base Stats'!$E578+15)*SQRT('Base Stats'!$F578+15))),'CP Multiplier'!$B$102))^2)/10)</f>
        <v>2113</v>
      </c>
    </row>
    <row r="579" spans="1:7" x14ac:dyDescent="0.25">
      <c r="A579" t="s">
        <v>575</v>
      </c>
      <c r="B579" t="str">
        <f>IFERROR(INDEX('[1]Pokemon Stats'!$D$2:$D$781,MATCH($A579,'[1]Pokemon Stats'!$B$2:$B$781,0),0),"")</f>
        <v>Steel</v>
      </c>
      <c r="C579" t="str">
        <f>IFERROR(INDEX('[1]Pokemon Stats'!$E$2:$E$781,MATCH($A579,'[1]Pokemon Stats'!$B$2:$B$781,0),0),"")</f>
        <v>Steel</v>
      </c>
      <c r="D579">
        <f>ROUND(('Base Stats'!D579+15)*MIN(SQRT(10*2500/(('Base Stats'!$D579+15)*SQRT('Base Stats'!$E579+15)*SQRT('Base Stats'!$F579+15))),'CP Multiplier'!$B$102),1)</f>
        <v>164.7</v>
      </c>
      <c r="E579">
        <f>ROUND(('Base Stats'!E579+15)*MIN(SQRT(10*2500/(('Base Stats'!$D579+15)*SQRT('Base Stats'!$E579+15)*SQRT('Base Stats'!$F579+15))),'CP Multiplier'!$B$102),1)</f>
        <v>176.2</v>
      </c>
      <c r="F579">
        <f>ROUND(('Base Stats'!F579+15)*MIN(SQRT(10*2500/(('Base Stats'!$D579+15)*SQRT('Base Stats'!$E579+15)*SQRT('Base Stats'!$F579+15))),'CP Multiplier'!$B$102),1)</f>
        <v>130.80000000000001</v>
      </c>
      <c r="G579">
        <f>_xlfn.FLOOR.MATH(('Base Stats'!$D579+15)*SQRT('Base Stats'!$E579+15)*SQRT('Base Stats'!$F579+15)*((MIN(SQRT(10*2500/(('Base Stats'!$D579+15)*SQRT('Base Stats'!$E579+15)*SQRT('Base Stats'!$F579+15))),'CP Multiplier'!$B$102))^2)/10)</f>
        <v>2500</v>
      </c>
    </row>
    <row r="580" spans="1:7" x14ac:dyDescent="0.25">
      <c r="A580" t="s">
        <v>576</v>
      </c>
      <c r="B580" t="str">
        <f>IFERROR(INDEX('[1]Pokemon Stats'!$D$2:$D$781,MATCH($A580,'[1]Pokemon Stats'!$B$2:$B$781,0),0),"")</f>
        <v>Electric</v>
      </c>
      <c r="C580" t="str">
        <f>IFERROR(INDEX('[1]Pokemon Stats'!$E$2:$E$781,MATCH($A580,'[1]Pokemon Stats'!$B$2:$B$781,0),0),"")</f>
        <v>Steel</v>
      </c>
      <c r="D580">
        <f>ROUND(('Base Stats'!D580+15)*MIN(SQRT(10*2500/(('Base Stats'!$D580+15)*SQRT('Base Stats'!$E580+15)*SQRT('Base Stats'!$F580+15))),'CP Multiplier'!$B$102),1)</f>
        <v>101.4</v>
      </c>
      <c r="E580">
        <f>ROUND(('Base Stats'!E580+15)*MIN(SQRT(10*2500/(('Base Stats'!$D580+15)*SQRT('Base Stats'!$E580+15)*SQRT('Base Stats'!$F580+15))),'CP Multiplier'!$B$102),1)</f>
        <v>78.599999999999994</v>
      </c>
      <c r="F580">
        <f>ROUND(('Base Stats'!F580+15)*MIN(SQRT(10*2500/(('Base Stats'!$D580+15)*SQRT('Base Stats'!$E580+15)*SQRT('Base Stats'!$F580+15))),'CP Multiplier'!$B$102),1)</f>
        <v>106.5</v>
      </c>
      <c r="G580">
        <f>_xlfn.FLOOR.MATH(('Base Stats'!$D580+15)*SQRT('Base Stats'!$E580+15)*SQRT('Base Stats'!$F580+15)*((MIN(SQRT(10*2500/(('Base Stats'!$D580+15)*SQRT('Base Stats'!$E580+15)*SQRT('Base Stats'!$F580+15))),'CP Multiplier'!$B$102))^2)/10)</f>
        <v>928</v>
      </c>
    </row>
    <row r="581" spans="1:7" x14ac:dyDescent="0.25">
      <c r="A581" t="s">
        <v>577</v>
      </c>
      <c r="B581" t="str">
        <f>IFERROR(INDEX('[1]Pokemon Stats'!$D$2:$D$781,MATCH($A581,'[1]Pokemon Stats'!$B$2:$B$781,0),0),"")</f>
        <v>Electric</v>
      </c>
      <c r="C581" t="str">
        <f>IFERROR(INDEX('[1]Pokemon Stats'!$E$2:$E$781,MATCH($A581,'[1]Pokemon Stats'!$B$2:$B$781,0),0),"")</f>
        <v>Steel</v>
      </c>
      <c r="D581">
        <f>ROUND(('Base Stats'!D581+15)*MIN(SQRT(10*2500/(('Base Stats'!$D581+15)*SQRT('Base Stats'!$E581+15)*SQRT('Base Stats'!$F581+15))),'CP Multiplier'!$B$102),1)</f>
        <v>144.5</v>
      </c>
      <c r="E581">
        <f>ROUND(('Base Stats'!E581+15)*MIN(SQRT(10*2500/(('Base Stats'!$D581+15)*SQRT('Base Stats'!$E581+15)*SQRT('Base Stats'!$F581+15))),'CP Multiplier'!$B$102),1)</f>
        <v>122.6</v>
      </c>
      <c r="F581">
        <f>ROUND(('Base Stats'!F581+15)*MIN(SQRT(10*2500/(('Base Stats'!$D581+15)*SQRT('Base Stats'!$E581+15)*SQRT('Base Stats'!$F581+15))),'CP Multiplier'!$B$102),1)</f>
        <v>150.5</v>
      </c>
      <c r="G581">
        <f>_xlfn.FLOOR.MATH(('Base Stats'!$D581+15)*SQRT('Base Stats'!$E581+15)*SQRT('Base Stats'!$F581+15)*((MIN(SQRT(10*2500/(('Base Stats'!$D581+15)*SQRT('Base Stats'!$E581+15)*SQRT('Base Stats'!$F581+15))),'CP Multiplier'!$B$102))^2)/10)</f>
        <v>1962</v>
      </c>
    </row>
    <row r="582" spans="1:7" x14ac:dyDescent="0.25">
      <c r="A582" t="s">
        <v>578</v>
      </c>
      <c r="B582" t="str">
        <f>IFERROR(INDEX('[1]Pokemon Stats'!$D$2:$D$781,MATCH($A582,'[1]Pokemon Stats'!$B$2:$B$781,0),0),"")</f>
        <v>Electric</v>
      </c>
      <c r="C582" t="str">
        <f>IFERROR(INDEX('[1]Pokemon Stats'!$E$2:$E$781,MATCH($A582,'[1]Pokemon Stats'!$B$2:$B$781,0),0),"")</f>
        <v>Steel</v>
      </c>
      <c r="D582">
        <f>ROUND(('Base Stats'!D582+15)*MIN(SQRT(10*2500/(('Base Stats'!$D582+15)*SQRT('Base Stats'!$E582+15)*SQRT('Base Stats'!$F582+15))),'CP Multiplier'!$B$102),1)</f>
        <v>175.4</v>
      </c>
      <c r="E582">
        <f>ROUND(('Base Stats'!E582+15)*MIN(SQRT(10*2500/(('Base Stats'!$D582+15)*SQRT('Base Stats'!$E582+15)*SQRT('Base Stats'!$F582+15))),'CP Multiplier'!$B$102),1)</f>
        <v>126.2</v>
      </c>
      <c r="F582">
        <f>ROUND(('Base Stats'!F582+15)*MIN(SQRT(10*2500/(('Base Stats'!$D582+15)*SQRT('Base Stats'!$E582+15)*SQRT('Base Stats'!$F582+15))),'CP Multiplier'!$B$102),1)</f>
        <v>161</v>
      </c>
      <c r="G582">
        <f>_xlfn.FLOOR.MATH(('Base Stats'!$D582+15)*SQRT('Base Stats'!$E582+15)*SQRT('Base Stats'!$F582+15)*((MIN(SQRT(10*2500/(('Base Stats'!$D582+15)*SQRT('Base Stats'!$E582+15)*SQRT('Base Stats'!$F582+15))),'CP Multiplier'!$B$102))^2)/10)</f>
        <v>2500</v>
      </c>
    </row>
    <row r="583" spans="1:7" x14ac:dyDescent="0.25">
      <c r="A583" t="s">
        <v>579</v>
      </c>
      <c r="B583" t="str">
        <f>IFERROR(INDEX('[1]Pokemon Stats'!$D$2:$D$781,MATCH($A583,'[1]Pokemon Stats'!$B$2:$B$781,0),0),"")</f>
        <v>Psychic</v>
      </c>
      <c r="C583" t="str">
        <f>IFERROR(INDEX('[1]Pokemon Stats'!$E$2:$E$781,MATCH($A583,'[1]Pokemon Stats'!$B$2:$B$781,0),0),"")</f>
        <v>Steel</v>
      </c>
      <c r="D583">
        <f>ROUND(('Base Stats'!D583+15)*MIN(SQRT(10*2500/(('Base Stats'!$D583+15)*SQRT('Base Stats'!$E583+15)*SQRT('Base Stats'!$F583+15))),'CP Multiplier'!$B$102),1)</f>
        <v>137.80000000000001</v>
      </c>
      <c r="E583">
        <f>ROUND(('Base Stats'!E583+15)*MIN(SQRT(10*2500/(('Base Stats'!$D583+15)*SQRT('Base Stats'!$E583+15)*SQRT('Base Stats'!$F583+15))),'CP Multiplier'!$B$102),1)</f>
        <v>97.2</v>
      </c>
      <c r="F583">
        <f>ROUND(('Base Stats'!F583+15)*MIN(SQRT(10*2500/(('Base Stats'!$D583+15)*SQRT('Base Stats'!$E583+15)*SQRT('Base Stats'!$F583+15))),'CP Multiplier'!$B$102),1)</f>
        <v>136.1</v>
      </c>
      <c r="G583">
        <f>_xlfn.FLOOR.MATH(('Base Stats'!$D583+15)*SQRT('Base Stats'!$E583+15)*SQRT('Base Stats'!$F583+15)*((MIN(SQRT(10*2500/(('Base Stats'!$D583+15)*SQRT('Base Stats'!$E583+15)*SQRT('Base Stats'!$F583+15))),'CP Multiplier'!$B$102))^2)/10)</f>
        <v>1584</v>
      </c>
    </row>
    <row r="584" spans="1:7" x14ac:dyDescent="0.25">
      <c r="A584" t="s">
        <v>580</v>
      </c>
      <c r="B584" t="str">
        <f>IFERROR(INDEX('[1]Pokemon Stats'!$D$2:$D$781,MATCH($A584,'[1]Pokemon Stats'!$B$2:$B$781,0),0),"")</f>
        <v>Psychic</v>
      </c>
      <c r="C584" t="str">
        <f>IFERROR(INDEX('[1]Pokemon Stats'!$E$2:$E$781,MATCH($A584,'[1]Pokemon Stats'!$B$2:$B$781,0),0),"")</f>
        <v>Steel</v>
      </c>
      <c r="D584">
        <f>ROUND(('Base Stats'!D584+15)*MIN(SQRT(10*2500/(('Base Stats'!$D584+15)*SQRT('Base Stats'!$E584+15)*SQRT('Base Stats'!$F584+15))),'CP Multiplier'!$B$102),1)</f>
        <v>177.7</v>
      </c>
      <c r="E584">
        <f>ROUND(('Base Stats'!E584+15)*MIN(SQRT(10*2500/(('Base Stats'!$D584+15)*SQRT('Base Stats'!$E584+15)*SQRT('Base Stats'!$F584+15))),'CP Multiplier'!$B$102),1)</f>
        <v>134</v>
      </c>
      <c r="F584">
        <f>ROUND(('Base Stats'!F584+15)*MIN(SQRT(10*2500/(('Base Stats'!$D584+15)*SQRT('Base Stats'!$E584+15)*SQRT('Base Stats'!$F584+15))),'CP Multiplier'!$B$102),1)</f>
        <v>147.6</v>
      </c>
      <c r="G584">
        <f>_xlfn.FLOOR.MATH(('Base Stats'!$D584+15)*SQRT('Base Stats'!$E584+15)*SQRT('Base Stats'!$F584+15)*((MIN(SQRT(10*2500/(('Base Stats'!$D584+15)*SQRT('Base Stats'!$E584+15)*SQRT('Base Stats'!$F584+15))),'CP Multiplier'!$B$102))^2)/10)</f>
        <v>2500</v>
      </c>
    </row>
    <row r="585" spans="1:7" x14ac:dyDescent="0.25">
      <c r="A585" t="s">
        <v>581</v>
      </c>
      <c r="B585" t="str">
        <f>IFERROR(INDEX('[1]Pokemon Stats'!$D$2:$D$781,MATCH($A585,'[1]Pokemon Stats'!$B$2:$B$781,0),0),"")</f>
        <v>Ghost</v>
      </c>
      <c r="C585" t="str">
        <f>IFERROR(INDEX('[1]Pokemon Stats'!$E$2:$E$781,MATCH($A585,'[1]Pokemon Stats'!$B$2:$B$781,0),0),"")</f>
        <v>Fire</v>
      </c>
      <c r="D585">
        <f>ROUND(('Base Stats'!D585+15)*MIN(SQRT(10*2500/(('Base Stats'!$D585+15)*SQRT('Base Stats'!$E585+15)*SQRT('Base Stats'!$F585+15))),'CP Multiplier'!$B$102),1)</f>
        <v>104</v>
      </c>
      <c r="E585">
        <f>ROUND(('Base Stats'!E585+15)*MIN(SQRT(10*2500/(('Base Stats'!$D585+15)*SQRT('Base Stats'!$E585+15)*SQRT('Base Stats'!$F585+15))),'CP Multiplier'!$B$102),1)</f>
        <v>95.5</v>
      </c>
      <c r="F585">
        <f>ROUND(('Base Stats'!F585+15)*MIN(SQRT(10*2500/(('Base Stats'!$D585+15)*SQRT('Base Stats'!$E585+15)*SQRT('Base Stats'!$F585+15))),'CP Multiplier'!$B$102),1)</f>
        <v>128.5</v>
      </c>
      <c r="G585">
        <f>_xlfn.FLOOR.MATH(('Base Stats'!$D585+15)*SQRT('Base Stats'!$E585+15)*SQRT('Base Stats'!$F585+15)*((MIN(SQRT(10*2500/(('Base Stats'!$D585+15)*SQRT('Base Stats'!$E585+15)*SQRT('Base Stats'!$F585+15))),'CP Multiplier'!$B$102))^2)/10)</f>
        <v>1151</v>
      </c>
    </row>
    <row r="586" spans="1:7" x14ac:dyDescent="0.25">
      <c r="A586" t="s">
        <v>582</v>
      </c>
      <c r="B586" t="str">
        <f>IFERROR(INDEX('[1]Pokemon Stats'!$D$2:$D$781,MATCH($A586,'[1]Pokemon Stats'!$B$2:$B$781,0),0),"")</f>
        <v>Ghost</v>
      </c>
      <c r="C586" t="str">
        <f>IFERROR(INDEX('[1]Pokemon Stats'!$E$2:$E$781,MATCH($A586,'[1]Pokemon Stats'!$B$2:$B$781,0),0),"")</f>
        <v>Fire</v>
      </c>
      <c r="D586">
        <f>ROUND(('Base Stats'!D586+15)*MIN(SQRT(10*2500/(('Base Stats'!$D586+15)*SQRT('Base Stats'!$E586+15)*SQRT('Base Stats'!$F586+15))),'CP Multiplier'!$B$102),1)</f>
        <v>155.5</v>
      </c>
      <c r="E586">
        <f>ROUND(('Base Stats'!E586+15)*MIN(SQRT(10*2500/(('Base Stats'!$D586+15)*SQRT('Base Stats'!$E586+15)*SQRT('Base Stats'!$F586+15))),'CP Multiplier'!$B$102),1)</f>
        <v>109.9</v>
      </c>
      <c r="F586">
        <f>ROUND(('Base Stats'!F586+15)*MIN(SQRT(10*2500/(('Base Stats'!$D586+15)*SQRT('Base Stats'!$E586+15)*SQRT('Base Stats'!$F586+15))),'CP Multiplier'!$B$102),1)</f>
        <v>143.69999999999999</v>
      </c>
      <c r="G586">
        <f>_xlfn.FLOOR.MATH(('Base Stats'!$D586+15)*SQRT('Base Stats'!$E586+15)*SQRT('Base Stats'!$F586+15)*((MIN(SQRT(10*2500/(('Base Stats'!$D586+15)*SQRT('Base Stats'!$E586+15)*SQRT('Base Stats'!$F586+15))),'CP Multiplier'!$B$102))^2)/10)</f>
        <v>1954</v>
      </c>
    </row>
    <row r="587" spans="1:7" x14ac:dyDescent="0.25">
      <c r="A587" t="s">
        <v>583</v>
      </c>
      <c r="B587" t="str">
        <f>IFERROR(INDEX('[1]Pokemon Stats'!$D$2:$D$781,MATCH($A587,'[1]Pokemon Stats'!$B$2:$B$781,0),0),"")</f>
        <v>Ghost</v>
      </c>
      <c r="C587" t="str">
        <f>IFERROR(INDEX('[1]Pokemon Stats'!$E$2:$E$781,MATCH($A587,'[1]Pokemon Stats'!$B$2:$B$781,0),0),"")</f>
        <v>Fire</v>
      </c>
      <c r="D587">
        <f>ROUND(('Base Stats'!D587+15)*MIN(SQRT(10*2500/(('Base Stats'!$D587+15)*SQRT('Base Stats'!$E587+15)*SQRT('Base Stats'!$F587+15))),'CP Multiplier'!$B$102),1)</f>
        <v>197.7</v>
      </c>
      <c r="E587">
        <f>ROUND(('Base Stats'!E587+15)*MIN(SQRT(10*2500/(('Base Stats'!$D587+15)*SQRT('Base Stats'!$E587+15)*SQRT('Base Stats'!$F587+15))),'CP Multiplier'!$B$102),1)</f>
        <v>136.19999999999999</v>
      </c>
      <c r="F587">
        <f>ROUND(('Base Stats'!F587+15)*MIN(SQRT(10*2500/(('Base Stats'!$D587+15)*SQRT('Base Stats'!$E587+15)*SQRT('Base Stats'!$F587+15))),'CP Multiplier'!$B$102),1)</f>
        <v>117.5</v>
      </c>
      <c r="G587">
        <f>_xlfn.FLOOR.MATH(('Base Stats'!$D587+15)*SQRT('Base Stats'!$E587+15)*SQRT('Base Stats'!$F587+15)*((MIN(SQRT(10*2500/(('Base Stats'!$D587+15)*SQRT('Base Stats'!$E587+15)*SQRT('Base Stats'!$F587+15))),'CP Multiplier'!$B$102))^2)/10)</f>
        <v>2500</v>
      </c>
    </row>
    <row r="588" spans="1:7" x14ac:dyDescent="0.25">
      <c r="A588" t="s">
        <v>584</v>
      </c>
      <c r="B588" t="str">
        <f>IFERROR(INDEX('[1]Pokemon Stats'!$D$2:$D$781,MATCH($A588,'[1]Pokemon Stats'!$B$2:$B$781,0),0),"")</f>
        <v>Dragon</v>
      </c>
      <c r="C588" t="str">
        <f>IFERROR(INDEX('[1]Pokemon Stats'!$E$2:$E$781,MATCH($A588,'[1]Pokemon Stats'!$B$2:$B$781,0),0),"")</f>
        <v>Fire</v>
      </c>
      <c r="D588">
        <f>ROUND(('Base Stats'!D588+15)*MIN(SQRT(10*2500/(('Base Stats'!$D588+15)*SQRT('Base Stats'!$E588+15)*SQRT('Base Stats'!$F588+15))),'CP Multiplier'!$B$102),1)</f>
        <v>142.9</v>
      </c>
      <c r="E588">
        <f>ROUND(('Base Stats'!E588+15)*MIN(SQRT(10*2500/(('Base Stats'!$D588+15)*SQRT('Base Stats'!$E588+15)*SQRT('Base Stats'!$F588+15))),'CP Multiplier'!$B$102),1)</f>
        <v>98.1</v>
      </c>
      <c r="F588">
        <f>ROUND(('Base Stats'!F588+15)*MIN(SQRT(10*2500/(('Base Stats'!$D588+15)*SQRT('Base Stats'!$E588+15)*SQRT('Base Stats'!$F588+15))),'CP Multiplier'!$B$102),1)</f>
        <v>122.6</v>
      </c>
      <c r="G588">
        <f>_xlfn.FLOOR.MATH(('Base Stats'!$D588+15)*SQRT('Base Stats'!$E588+15)*SQRT('Base Stats'!$F588+15)*((MIN(SQRT(10*2500/(('Base Stats'!$D588+15)*SQRT('Base Stats'!$E588+15)*SQRT('Base Stats'!$F588+15))),'CP Multiplier'!$B$102))^2)/10)</f>
        <v>1566</v>
      </c>
    </row>
    <row r="589" spans="1:7" x14ac:dyDescent="0.25">
      <c r="A589" t="s">
        <v>585</v>
      </c>
      <c r="B589" t="str">
        <f>IFERROR(INDEX('[1]Pokemon Stats'!$D$2:$D$781,MATCH($A589,'[1]Pokemon Stats'!$B$2:$B$781,0),0),"")</f>
        <v>Dragon</v>
      </c>
      <c r="C589" t="str">
        <f>IFERROR(INDEX('[1]Pokemon Stats'!$E$2:$E$781,MATCH($A589,'[1]Pokemon Stats'!$B$2:$B$781,0),0),"")</f>
        <v>Fire</v>
      </c>
      <c r="D589">
        <f>ROUND(('Base Stats'!D589+15)*MIN(SQRT(10*2500/(('Base Stats'!$D589+15)*SQRT('Base Stats'!$E589+15)*SQRT('Base Stats'!$F589+15))),'CP Multiplier'!$B$102),1)</f>
        <v>189.8</v>
      </c>
      <c r="E589">
        <f>ROUND(('Base Stats'!E589+15)*MIN(SQRT(10*2500/(('Base Stats'!$D589+15)*SQRT('Base Stats'!$E589+15)*SQRT('Base Stats'!$F589+15))),'CP Multiplier'!$B$102),1)</f>
        <v>115.4</v>
      </c>
      <c r="F589">
        <f>ROUND(('Base Stats'!F589+15)*MIN(SQRT(10*2500/(('Base Stats'!$D589+15)*SQRT('Base Stats'!$E589+15)*SQRT('Base Stats'!$F589+15))),'CP Multiplier'!$B$102),1)</f>
        <v>150.5</v>
      </c>
      <c r="G589">
        <f>_xlfn.FLOOR.MATH(('Base Stats'!$D589+15)*SQRT('Base Stats'!$E589+15)*SQRT('Base Stats'!$F589+15)*((MIN(SQRT(10*2500/(('Base Stats'!$D589+15)*SQRT('Base Stats'!$E589+15)*SQRT('Base Stats'!$F589+15))),'CP Multiplier'!$B$102))^2)/10)</f>
        <v>2500</v>
      </c>
    </row>
    <row r="590" spans="1:7" x14ac:dyDescent="0.25">
      <c r="A590" t="s">
        <v>586</v>
      </c>
      <c r="B590" t="str">
        <f>IFERROR(INDEX('[1]Pokemon Stats'!$D$2:$D$781,MATCH($A590,'[1]Pokemon Stats'!$B$2:$B$781,0),0),"")</f>
        <v>Dragon</v>
      </c>
      <c r="C590" t="str">
        <f>IFERROR(INDEX('[1]Pokemon Stats'!$E$2:$E$781,MATCH($A590,'[1]Pokemon Stats'!$B$2:$B$781,0),0),"")</f>
        <v>Fire</v>
      </c>
      <c r="D590">
        <f>ROUND(('Base Stats'!D590+15)*MIN(SQRT(10*2500/(('Base Stats'!$D590+15)*SQRT('Base Stats'!$E590+15)*SQRT('Base Stats'!$F590+15))),'CP Multiplier'!$B$102),1)</f>
        <v>197.1</v>
      </c>
      <c r="E590">
        <f>ROUND(('Base Stats'!E590+15)*MIN(SQRT(10*2500/(('Base Stats'!$D590+15)*SQRT('Base Stats'!$E590+15)*SQRT('Base Stats'!$F590+15))),'CP Multiplier'!$B$102),1)</f>
        <v>123.3</v>
      </c>
      <c r="F590">
        <f>ROUND(('Base Stats'!F590+15)*MIN(SQRT(10*2500/(('Base Stats'!$D590+15)*SQRT('Base Stats'!$E590+15)*SQRT('Base Stats'!$F590+15))),'CP Multiplier'!$B$102),1)</f>
        <v>130.5</v>
      </c>
      <c r="G590">
        <f>_xlfn.FLOOR.MATH(('Base Stats'!$D590+15)*SQRT('Base Stats'!$E590+15)*SQRT('Base Stats'!$F590+15)*((MIN(SQRT(10*2500/(('Base Stats'!$D590+15)*SQRT('Base Stats'!$E590+15)*SQRT('Base Stats'!$F590+15))),'CP Multiplier'!$B$102))^2)/10)</f>
        <v>2500</v>
      </c>
    </row>
    <row r="591" spans="1:7" x14ac:dyDescent="0.25">
      <c r="A591" t="s">
        <v>587</v>
      </c>
      <c r="B591" t="str">
        <f>IFERROR(INDEX('[1]Pokemon Stats'!$D$2:$D$781,MATCH($A591,'[1]Pokemon Stats'!$B$2:$B$781,0),0),"")</f>
        <v>Ice</v>
      </c>
      <c r="C591" t="str">
        <f>IFERROR(INDEX('[1]Pokemon Stats'!$E$2:$E$781,MATCH($A591,'[1]Pokemon Stats'!$B$2:$B$781,0),0),"")</f>
        <v>Fire</v>
      </c>
      <c r="D591">
        <f>ROUND(('Base Stats'!D591+15)*MIN(SQRT(10*2500/(('Base Stats'!$D591+15)*SQRT('Base Stats'!$E591+15)*SQRT('Base Stats'!$F591+15))),'CP Multiplier'!$B$102),1)</f>
        <v>120.9</v>
      </c>
      <c r="E591">
        <f>ROUND(('Base Stats'!E591+15)*MIN(SQRT(10*2500/(('Base Stats'!$D591+15)*SQRT('Base Stats'!$E591+15)*SQRT('Base Stats'!$F591+15))),'CP Multiplier'!$B$102),1)</f>
        <v>75.2</v>
      </c>
      <c r="F591">
        <f>ROUND(('Base Stats'!F591+15)*MIN(SQRT(10*2500/(('Base Stats'!$D591+15)*SQRT('Base Stats'!$E591+15)*SQRT('Base Stats'!$F591+15))),'CP Multiplier'!$B$102),1)</f>
        <v>136.1</v>
      </c>
      <c r="G591">
        <f>_xlfn.FLOOR.MATH(('Base Stats'!$D591+15)*SQRT('Base Stats'!$E591+15)*SQRT('Base Stats'!$F591+15)*((MIN(SQRT(10*2500/(('Base Stats'!$D591+15)*SQRT('Base Stats'!$E591+15)*SQRT('Base Stats'!$F591+15))),'CP Multiplier'!$B$102))^2)/10)</f>
        <v>1223</v>
      </c>
    </row>
    <row r="592" spans="1:7" x14ac:dyDescent="0.25">
      <c r="A592" t="s">
        <v>588</v>
      </c>
      <c r="B592" t="str">
        <f>IFERROR(INDEX('[1]Pokemon Stats'!$D$2:$D$781,MATCH($A592,'[1]Pokemon Stats'!$B$2:$B$781,0),0),"")</f>
        <v>Ice</v>
      </c>
      <c r="C592" t="str">
        <f>IFERROR(INDEX('[1]Pokemon Stats'!$E$2:$E$781,MATCH($A592,'[1]Pokemon Stats'!$B$2:$B$781,0),0),"")</f>
        <v>Fire</v>
      </c>
      <c r="D592">
        <f>ROUND(('Base Stats'!D592+15)*MIN(SQRT(10*2500/(('Base Stats'!$D592+15)*SQRT('Base Stats'!$E592+15)*SQRT('Base Stats'!$F592+15))),'CP Multiplier'!$B$102),1)</f>
        <v>177.7</v>
      </c>
      <c r="E592">
        <f>ROUND(('Base Stats'!E592+15)*MIN(SQRT(10*2500/(('Base Stats'!$D592+15)*SQRT('Base Stats'!$E592+15)*SQRT('Base Stats'!$F592+15))),'CP Multiplier'!$B$102),1)</f>
        <v>119.6</v>
      </c>
      <c r="F592">
        <f>ROUND(('Base Stats'!F592+15)*MIN(SQRT(10*2500/(('Base Stats'!$D592+15)*SQRT('Base Stats'!$E592+15)*SQRT('Base Stats'!$F592+15))),'CP Multiplier'!$B$102),1)</f>
        <v>165.5</v>
      </c>
      <c r="G592">
        <f>_xlfn.FLOOR.MATH(('Base Stats'!$D592+15)*SQRT('Base Stats'!$E592+15)*SQRT('Base Stats'!$F592+15)*((MIN(SQRT(10*2500/(('Base Stats'!$D592+15)*SQRT('Base Stats'!$E592+15)*SQRT('Base Stats'!$F592+15))),'CP Multiplier'!$B$102))^2)/10)</f>
        <v>2500</v>
      </c>
    </row>
    <row r="593" spans="1:7" x14ac:dyDescent="0.25">
      <c r="A593" t="s">
        <v>589</v>
      </c>
      <c r="B593" t="str">
        <f>IFERROR(INDEX('[1]Pokemon Stats'!$D$2:$D$781,MATCH($A593,'[1]Pokemon Stats'!$B$2:$B$781,0),0),"")</f>
        <v>Ice</v>
      </c>
      <c r="C593" t="str">
        <f>IFERROR(INDEX('[1]Pokemon Stats'!$E$2:$E$781,MATCH($A593,'[1]Pokemon Stats'!$B$2:$B$781,0),0),"")</f>
        <v>Fire</v>
      </c>
      <c r="D593">
        <f>ROUND(('Base Stats'!D593+15)*MIN(SQRT(10*2500/(('Base Stats'!$D593+15)*SQRT('Base Stats'!$E593+15)*SQRT('Base Stats'!$F593+15))),'CP Multiplier'!$B$102),1)</f>
        <v>153.1</v>
      </c>
      <c r="E593">
        <f>ROUND(('Base Stats'!E593+15)*MIN(SQRT(10*2500/(('Base Stats'!$D593+15)*SQRT('Base Stats'!$E593+15)*SQRT('Base Stats'!$F593+15))),'CP Multiplier'!$B$102),1)</f>
        <v>174</v>
      </c>
      <c r="F593">
        <f>ROUND(('Base Stats'!F593+15)*MIN(SQRT(10*2500/(('Base Stats'!$D593+15)*SQRT('Base Stats'!$E593+15)*SQRT('Base Stats'!$F593+15))),'CP Multiplier'!$B$102),1)</f>
        <v>153.1</v>
      </c>
      <c r="G593">
        <f>_xlfn.FLOOR.MATH(('Base Stats'!$D593+15)*SQRT('Base Stats'!$E593+15)*SQRT('Base Stats'!$F593+15)*((MIN(SQRT(10*2500/(('Base Stats'!$D593+15)*SQRT('Base Stats'!$E593+15)*SQRT('Base Stats'!$F593+15))),'CP Multiplier'!$B$102))^2)/10)</f>
        <v>2500</v>
      </c>
    </row>
    <row r="594" spans="1:7" x14ac:dyDescent="0.25">
      <c r="A594" t="s">
        <v>590</v>
      </c>
      <c r="B594" t="str">
        <f>IFERROR(INDEX('[1]Pokemon Stats'!$D$2:$D$781,MATCH($A594,'[1]Pokemon Stats'!$B$2:$B$781,0),0),"")</f>
        <v>Bug</v>
      </c>
      <c r="C594" t="str">
        <f>IFERROR(INDEX('[1]Pokemon Stats'!$E$2:$E$781,MATCH($A594,'[1]Pokemon Stats'!$B$2:$B$781,0),0),"")</f>
        <v>Fire</v>
      </c>
      <c r="D594">
        <f>ROUND(('Base Stats'!D594+15)*MIN(SQRT(10*2500/(('Base Stats'!$D594+15)*SQRT('Base Stats'!$E594+15)*SQRT('Base Stats'!$F594+15))),'CP Multiplier'!$B$102),1)</f>
        <v>73.5</v>
      </c>
      <c r="E594">
        <f>ROUND(('Base Stats'!E594+15)*MIN(SQRT(10*2500/(('Base Stats'!$D594+15)*SQRT('Base Stats'!$E594+15)*SQRT('Base Stats'!$F594+15))),'CP Multiplier'!$B$102),1)</f>
        <v>131</v>
      </c>
      <c r="F594">
        <f>ROUND(('Base Stats'!F594+15)*MIN(SQRT(10*2500/(('Base Stats'!$D594+15)*SQRT('Base Stats'!$E594+15)*SQRT('Base Stats'!$F594+15))),'CP Multiplier'!$B$102),1)</f>
        <v>128.5</v>
      </c>
      <c r="G594">
        <f>_xlfn.FLOOR.MATH(('Base Stats'!$D594+15)*SQRT('Base Stats'!$E594+15)*SQRT('Base Stats'!$F594+15)*((MIN(SQRT(10*2500/(('Base Stats'!$D594+15)*SQRT('Base Stats'!$E594+15)*SQRT('Base Stats'!$F594+15))),'CP Multiplier'!$B$102))^2)/10)</f>
        <v>954</v>
      </c>
    </row>
    <row r="595" spans="1:7" x14ac:dyDescent="0.25">
      <c r="A595" t="s">
        <v>591</v>
      </c>
      <c r="B595" t="str">
        <f>IFERROR(INDEX('[1]Pokemon Stats'!$D$2:$D$781,MATCH($A595,'[1]Pokemon Stats'!$B$2:$B$781,0),0),"")</f>
        <v>Bug</v>
      </c>
      <c r="C595" t="str">
        <f>IFERROR(INDEX('[1]Pokemon Stats'!$E$2:$E$781,MATCH($A595,'[1]Pokemon Stats'!$B$2:$B$781,0),0),"")</f>
        <v>Fire</v>
      </c>
      <c r="D595">
        <f>ROUND(('Base Stats'!D595+15)*MIN(SQRT(10*2500/(('Base Stats'!$D595+15)*SQRT('Base Stats'!$E595+15)*SQRT('Base Stats'!$F595+15))),'CP Multiplier'!$B$102),1)</f>
        <v>187.9</v>
      </c>
      <c r="E595">
        <f>ROUND(('Base Stats'!E595+15)*MIN(SQRT(10*2500/(('Base Stats'!$D595+15)*SQRT('Base Stats'!$E595+15)*SQRT('Base Stats'!$F595+15))),'CP Multiplier'!$B$102),1)</f>
        <v>108</v>
      </c>
      <c r="F595">
        <f>ROUND(('Base Stats'!F595+15)*MIN(SQRT(10*2500/(('Base Stats'!$D595+15)*SQRT('Base Stats'!$E595+15)*SQRT('Base Stats'!$F595+15))),'CP Multiplier'!$B$102),1)</f>
        <v>163.9</v>
      </c>
      <c r="G595">
        <f>_xlfn.FLOOR.MATH(('Base Stats'!$D595+15)*SQRT('Base Stats'!$E595+15)*SQRT('Base Stats'!$F595+15)*((MIN(SQRT(10*2500/(('Base Stats'!$D595+15)*SQRT('Base Stats'!$E595+15)*SQRT('Base Stats'!$F595+15))),'CP Multiplier'!$B$102))^2)/10)</f>
        <v>2500</v>
      </c>
    </row>
    <row r="596" spans="1:7" x14ac:dyDescent="0.25">
      <c r="A596" t="s">
        <v>592</v>
      </c>
      <c r="B596" t="str">
        <f>IFERROR(INDEX('[1]Pokemon Stats'!$D$2:$D$781,MATCH($A596,'[1]Pokemon Stats'!$B$2:$B$781,0),0),"")</f>
        <v>Ground</v>
      </c>
      <c r="C596" t="str">
        <f>IFERROR(INDEX('[1]Pokemon Stats'!$E$2:$E$781,MATCH($A596,'[1]Pokemon Stats'!$B$2:$B$781,0),0),"")</f>
        <v>Electric</v>
      </c>
      <c r="D596">
        <f>ROUND(('Base Stats'!D596+15)*MIN(SQRT(10*2500/(('Base Stats'!$D596+15)*SQRT('Base Stats'!$E596+15)*SQRT('Base Stats'!$F596+15))),'CP Multiplier'!$B$102),1)</f>
        <v>134.4</v>
      </c>
      <c r="E596">
        <f>ROUND(('Base Stats'!E596+15)*MIN(SQRT(10*2500/(('Base Stats'!$D596+15)*SQRT('Base Stats'!$E596+15)*SQRT('Base Stats'!$F596+15))),'CP Multiplier'!$B$102),1)</f>
        <v>157.19999999999999</v>
      </c>
      <c r="F596">
        <f>ROUND(('Base Stats'!F596+15)*MIN(SQRT(10*2500/(('Base Stats'!$D596+15)*SQRT('Base Stats'!$E596+15)*SQRT('Base Stats'!$F596+15))),'CP Multiplier'!$B$102),1)</f>
        <v>215.6</v>
      </c>
      <c r="G596">
        <f>_xlfn.FLOOR.MATH(('Base Stats'!$D596+15)*SQRT('Base Stats'!$E596+15)*SQRT('Base Stats'!$F596+15)*((MIN(SQRT(10*2500/(('Base Stats'!$D596+15)*SQRT('Base Stats'!$E596+15)*SQRT('Base Stats'!$F596+15))),'CP Multiplier'!$B$102))^2)/10)</f>
        <v>2474</v>
      </c>
    </row>
    <row r="597" spans="1:7" x14ac:dyDescent="0.25">
      <c r="A597" t="s">
        <v>593</v>
      </c>
      <c r="B597" t="str">
        <f>IFERROR(INDEX('[1]Pokemon Stats'!$D$2:$D$781,MATCH($A597,'[1]Pokemon Stats'!$B$2:$B$781,0),0),"")</f>
        <v>Fighting</v>
      </c>
      <c r="C597" t="str">
        <f>IFERROR(INDEX('[1]Pokemon Stats'!$E$2:$E$781,MATCH($A597,'[1]Pokemon Stats'!$B$2:$B$781,0),0),"")</f>
        <v>Steel</v>
      </c>
      <c r="D597">
        <f>ROUND(('Base Stats'!D597+15)*MIN(SQRT(10*2500/(('Base Stats'!$D597+15)*SQRT('Base Stats'!$E597+15)*SQRT('Base Stats'!$F597+15))),'CP Multiplier'!$B$102),1)</f>
        <v>147.9</v>
      </c>
      <c r="E597">
        <f>ROUND(('Base Stats'!E597+15)*MIN(SQRT(10*2500/(('Base Stats'!$D597+15)*SQRT('Base Stats'!$E597+15)*SQRT('Base Stats'!$F597+15))),'CP Multiplier'!$B$102),1)</f>
        <v>95.5</v>
      </c>
      <c r="F597">
        <f>ROUND(('Base Stats'!F597+15)*MIN(SQRT(10*2500/(('Base Stats'!$D597+15)*SQRT('Base Stats'!$E597+15)*SQRT('Base Stats'!$F597+15))),'CP Multiplier'!$B$102),1)</f>
        <v>120.9</v>
      </c>
      <c r="G597">
        <f>_xlfn.FLOOR.MATH(('Base Stats'!$D597+15)*SQRT('Base Stats'!$E597+15)*SQRT('Base Stats'!$F597+15)*((MIN(SQRT(10*2500/(('Base Stats'!$D597+15)*SQRT('Base Stats'!$E597+15)*SQRT('Base Stats'!$F597+15))),'CP Multiplier'!$B$102))^2)/10)</f>
        <v>1589</v>
      </c>
    </row>
    <row r="598" spans="1:7" x14ac:dyDescent="0.25">
      <c r="A598" t="s">
        <v>594</v>
      </c>
      <c r="B598" t="str">
        <f>IFERROR(INDEX('[1]Pokemon Stats'!$D$2:$D$781,MATCH($A598,'[1]Pokemon Stats'!$B$2:$B$781,0),0),"")</f>
        <v>Fighting</v>
      </c>
      <c r="C598" t="str">
        <f>IFERROR(INDEX('[1]Pokemon Stats'!$E$2:$E$781,MATCH($A598,'[1]Pokemon Stats'!$B$2:$B$781,0),0),"")</f>
        <v>Steel</v>
      </c>
      <c r="D598">
        <f>ROUND(('Base Stats'!D598+15)*MIN(SQRT(10*2500/(('Base Stats'!$D598+15)*SQRT('Base Stats'!$E598+15)*SQRT('Base Stats'!$F598+15))),'CP Multiplier'!$B$102),1)</f>
        <v>207.2</v>
      </c>
      <c r="E598">
        <f>ROUND(('Base Stats'!E598+15)*MIN(SQRT(10*2500/(('Base Stats'!$D598+15)*SQRT('Base Stats'!$E598+15)*SQRT('Base Stats'!$F598+15))),'CP Multiplier'!$B$102),1)</f>
        <v>107.8</v>
      </c>
      <c r="F598">
        <f>ROUND(('Base Stats'!F598+15)*MIN(SQRT(10*2500/(('Base Stats'!$D598+15)*SQRT('Base Stats'!$E598+15)*SQRT('Base Stats'!$F598+15))),'CP Multiplier'!$B$102),1)</f>
        <v>135.1</v>
      </c>
      <c r="G598">
        <f>_xlfn.FLOOR.MATH(('Base Stats'!$D598+15)*SQRT('Base Stats'!$E598+15)*SQRT('Base Stats'!$F598+15)*((MIN(SQRT(10*2500/(('Base Stats'!$D598+15)*SQRT('Base Stats'!$E598+15)*SQRT('Base Stats'!$F598+15))),'CP Multiplier'!$B$102))^2)/10)</f>
        <v>2500</v>
      </c>
    </row>
    <row r="599" spans="1:7" x14ac:dyDescent="0.25">
      <c r="A599" t="s">
        <v>595</v>
      </c>
      <c r="B599" t="str">
        <f>IFERROR(INDEX('[1]Pokemon Stats'!$D$2:$D$781,MATCH($A599,'[1]Pokemon Stats'!$B$2:$B$781,0),0),"")</f>
        <v>Ground</v>
      </c>
      <c r="C599" t="str">
        <f>IFERROR(INDEX('[1]Pokemon Stats'!$E$2:$E$781,MATCH($A599,'[1]Pokemon Stats'!$B$2:$B$781,0),0),"")</f>
        <v>Ghost</v>
      </c>
      <c r="D599">
        <f>ROUND(('Base Stats'!D599+15)*MIN(SQRT(10*2500/(('Base Stats'!$D599+15)*SQRT('Base Stats'!$E599+15)*SQRT('Base Stats'!$F599+15))),'CP Multiplier'!$B$102),1)</f>
        <v>120</v>
      </c>
      <c r="E599">
        <f>ROUND(('Base Stats'!E599+15)*MIN(SQRT(10*2500/(('Base Stats'!$D599+15)*SQRT('Base Stats'!$E599+15)*SQRT('Base Stats'!$F599+15))),'CP Multiplier'!$B$102),1)</f>
        <v>90.4</v>
      </c>
      <c r="F599">
        <f>ROUND(('Base Stats'!F599+15)*MIN(SQRT(10*2500/(('Base Stats'!$D599+15)*SQRT('Base Stats'!$E599+15)*SQRT('Base Stats'!$F599+15))),'CP Multiplier'!$B$102),1)</f>
        <v>142</v>
      </c>
      <c r="G599">
        <f>_xlfn.FLOOR.MATH(('Base Stats'!$D599+15)*SQRT('Base Stats'!$E599+15)*SQRT('Base Stats'!$F599+15)*((MIN(SQRT(10*2500/(('Base Stats'!$D599+15)*SQRT('Base Stats'!$E599+15)*SQRT('Base Stats'!$F599+15))),'CP Multiplier'!$B$102))^2)/10)</f>
        <v>1360</v>
      </c>
    </row>
    <row r="600" spans="1:7" x14ac:dyDescent="0.25">
      <c r="A600" t="s">
        <v>596</v>
      </c>
      <c r="B600" t="str">
        <f>IFERROR(INDEX('[1]Pokemon Stats'!$D$2:$D$781,MATCH($A600,'[1]Pokemon Stats'!$B$2:$B$781,0),0),"")</f>
        <v>Ground</v>
      </c>
      <c r="C600" t="str">
        <f>IFERROR(INDEX('[1]Pokemon Stats'!$E$2:$E$781,MATCH($A600,'[1]Pokemon Stats'!$B$2:$B$781,0),0),"")</f>
        <v>Ghost</v>
      </c>
      <c r="D600">
        <f>ROUND(('Base Stats'!D600+15)*MIN(SQRT(10*2500/(('Base Stats'!$D600+15)*SQRT('Base Stats'!$E600+15)*SQRT('Base Stats'!$F600+15))),'CP Multiplier'!$B$102),1)</f>
        <v>175.3</v>
      </c>
      <c r="E600">
        <f>ROUND(('Base Stats'!E600+15)*MIN(SQRT(10*2500/(('Base Stats'!$D600+15)*SQRT('Base Stats'!$E600+15)*SQRT('Base Stats'!$F600+15))),'CP Multiplier'!$B$102),1)</f>
        <v>125</v>
      </c>
      <c r="F600">
        <f>ROUND(('Base Stats'!F600+15)*MIN(SQRT(10*2500/(('Base Stats'!$D600+15)*SQRT('Base Stats'!$E600+15)*SQRT('Base Stats'!$F600+15))),'CP Multiplier'!$B$102),1)</f>
        <v>162.69999999999999</v>
      </c>
      <c r="G600">
        <f>_xlfn.FLOOR.MATH(('Base Stats'!$D600+15)*SQRT('Base Stats'!$E600+15)*SQRT('Base Stats'!$F600+15)*((MIN(SQRT(10*2500/(('Base Stats'!$D600+15)*SQRT('Base Stats'!$E600+15)*SQRT('Base Stats'!$F600+15))),'CP Multiplier'!$B$102))^2)/10)</f>
        <v>2500</v>
      </c>
    </row>
    <row r="601" spans="1:7" x14ac:dyDescent="0.25">
      <c r="A601" t="s">
        <v>597</v>
      </c>
      <c r="B601" t="str">
        <f>IFERROR(INDEX('[1]Pokemon Stats'!$D$2:$D$781,MATCH($A601,'[1]Pokemon Stats'!$B$2:$B$781,0),0),"")</f>
        <v>Dark</v>
      </c>
      <c r="C601" t="str">
        <f>IFERROR(INDEX('[1]Pokemon Stats'!$E$2:$E$781,MATCH($A601,'[1]Pokemon Stats'!$B$2:$B$781,0),0),"")</f>
        <v>Steel</v>
      </c>
      <c r="D601">
        <f>ROUND(('Base Stats'!D601+15)*MIN(SQRT(10*2500/(('Base Stats'!$D601+15)*SQRT('Base Stats'!$E601+15)*SQRT('Base Stats'!$F601+15))),'CP Multiplier'!$B$102),1)</f>
        <v>142.9</v>
      </c>
      <c r="E601">
        <f>ROUND(('Base Stats'!E601+15)*MIN(SQRT(10*2500/(('Base Stats'!$D601+15)*SQRT('Base Stats'!$E601+15)*SQRT('Base Stats'!$F601+15))),'CP Multiplier'!$B$102),1)</f>
        <v>109</v>
      </c>
      <c r="F601">
        <f>ROUND(('Base Stats'!F601+15)*MIN(SQRT(10*2500/(('Base Stats'!$D601+15)*SQRT('Base Stats'!$E601+15)*SQRT('Base Stats'!$F601+15))),'CP Multiplier'!$B$102),1)</f>
        <v>120.9</v>
      </c>
      <c r="G601">
        <f>_xlfn.FLOOR.MATH(('Base Stats'!$D601+15)*SQRT('Base Stats'!$E601+15)*SQRT('Base Stats'!$F601+15)*((MIN(SQRT(10*2500/(('Base Stats'!$D601+15)*SQRT('Base Stats'!$E601+15)*SQRT('Base Stats'!$F601+15))),'CP Multiplier'!$B$102))^2)/10)</f>
        <v>1640</v>
      </c>
    </row>
    <row r="602" spans="1:7" x14ac:dyDescent="0.25">
      <c r="A602" t="s">
        <v>598</v>
      </c>
      <c r="B602" t="str">
        <f>IFERROR(INDEX('[1]Pokemon Stats'!$D$2:$D$781,MATCH($A602,'[1]Pokemon Stats'!$B$2:$B$781,0),0),"")</f>
        <v>Dark</v>
      </c>
      <c r="C602" t="str">
        <f>IFERROR(INDEX('[1]Pokemon Stats'!$E$2:$E$781,MATCH($A602,'[1]Pokemon Stats'!$B$2:$B$781,0),0),"")</f>
        <v>Steel</v>
      </c>
      <c r="D602">
        <f>ROUND(('Base Stats'!D602+15)*MIN(SQRT(10*2500/(('Base Stats'!$D602+15)*SQRT('Base Stats'!$E602+15)*SQRT('Base Stats'!$F602+15))),'CP Multiplier'!$B$102),1)</f>
        <v>183</v>
      </c>
      <c r="E602">
        <f>ROUND(('Base Stats'!E602+15)*MIN(SQRT(10*2500/(('Base Stats'!$D602+15)*SQRT('Base Stats'!$E602+15)*SQRT('Base Stats'!$F602+15))),'CP Multiplier'!$B$102),1)</f>
        <v>141.5</v>
      </c>
      <c r="F602">
        <f>ROUND(('Base Stats'!F602+15)*MIN(SQRT(10*2500/(('Base Stats'!$D602+15)*SQRT('Base Stats'!$E602+15)*SQRT('Base Stats'!$F602+15))),'CP Multiplier'!$B$102),1)</f>
        <v>131.9</v>
      </c>
      <c r="G602">
        <f>_xlfn.FLOOR.MATH(('Base Stats'!$D602+15)*SQRT('Base Stats'!$E602+15)*SQRT('Base Stats'!$F602+15)*((MIN(SQRT(10*2500/(('Base Stats'!$D602+15)*SQRT('Base Stats'!$E602+15)*SQRT('Base Stats'!$F602+15))),'CP Multiplier'!$B$102))^2)/10)</f>
        <v>2500</v>
      </c>
    </row>
    <row r="603" spans="1:7" x14ac:dyDescent="0.25">
      <c r="A603" t="s">
        <v>599</v>
      </c>
      <c r="B603" t="str">
        <f>IFERROR(INDEX('[1]Pokemon Stats'!$D$2:$D$781,MATCH($A603,'[1]Pokemon Stats'!$B$2:$B$781,0),0),"")</f>
        <v>Normal</v>
      </c>
      <c r="C603" t="str">
        <f>IFERROR(INDEX('[1]Pokemon Stats'!$E$2:$E$781,MATCH($A603,'[1]Pokemon Stats'!$B$2:$B$781,0),0),"")</f>
        <v>Steel</v>
      </c>
      <c r="D603">
        <f>ROUND(('Base Stats'!D603+15)*MIN(SQRT(10*2500/(('Base Stats'!$D603+15)*SQRT('Base Stats'!$E603+15)*SQRT('Base Stats'!$F603+15))),'CP Multiplier'!$B$102),1)</f>
        <v>156.9</v>
      </c>
      <c r="E603">
        <f>ROUND(('Base Stats'!E603+15)*MIN(SQRT(10*2500/(('Base Stats'!$D603+15)*SQRT('Base Stats'!$E603+15)*SQRT('Base Stats'!$F603+15))),'CP Multiplier'!$B$102),1)</f>
        <v>147.19999999999999</v>
      </c>
      <c r="F603">
        <f>ROUND(('Base Stats'!F603+15)*MIN(SQRT(10*2500/(('Base Stats'!$D603+15)*SQRT('Base Stats'!$E603+15)*SQRT('Base Stats'!$F603+15))),'CP Multiplier'!$B$102),1)</f>
        <v>172.6</v>
      </c>
      <c r="G603">
        <f>_xlfn.FLOOR.MATH(('Base Stats'!$D603+15)*SQRT('Base Stats'!$E603+15)*SQRT('Base Stats'!$F603+15)*((MIN(SQRT(10*2500/(('Base Stats'!$D603+15)*SQRT('Base Stats'!$E603+15)*SQRT('Base Stats'!$F603+15))),'CP Multiplier'!$B$102))^2)/10)</f>
        <v>2500</v>
      </c>
    </row>
    <row r="604" spans="1:7" x14ac:dyDescent="0.25">
      <c r="A604" t="s">
        <v>600</v>
      </c>
      <c r="B604" t="str">
        <f>IFERROR(INDEX('[1]Pokemon Stats'!$D$2:$D$781,MATCH($A604,'[1]Pokemon Stats'!$B$2:$B$781,0),0),"")</f>
        <v>Normal</v>
      </c>
      <c r="C604" t="str">
        <f>IFERROR(INDEX('[1]Pokemon Stats'!$E$2:$E$781,MATCH($A604,'[1]Pokemon Stats'!$B$2:$B$781,0),0),"")</f>
        <v>Flying</v>
      </c>
      <c r="D604">
        <f>ROUND(('Base Stats'!D604+15)*MIN(SQRT(10*2500/(('Base Stats'!$D604+15)*SQRT('Base Stats'!$E604+15)*SQRT('Base Stats'!$F604+15))),'CP Multiplier'!$B$102),1)</f>
        <v>139.5</v>
      </c>
      <c r="E604">
        <f>ROUND(('Base Stats'!E604+15)*MIN(SQRT(10*2500/(('Base Stats'!$D604+15)*SQRT('Base Stats'!$E604+15)*SQRT('Base Stats'!$F604+15))),'CP Multiplier'!$B$102),1)</f>
        <v>94.7</v>
      </c>
      <c r="F604">
        <f>ROUND(('Base Stats'!F604+15)*MIN(SQRT(10*2500/(('Base Stats'!$D604+15)*SQRT('Base Stats'!$E604+15)*SQRT('Base Stats'!$F604+15))),'CP Multiplier'!$B$102),1)</f>
        <v>158.1</v>
      </c>
      <c r="G604">
        <f>_xlfn.FLOOR.MATH(('Base Stats'!$D604+15)*SQRT('Base Stats'!$E604+15)*SQRT('Base Stats'!$F604+15)*((MIN(SQRT(10*2500/(('Base Stats'!$D604+15)*SQRT('Base Stats'!$E604+15)*SQRT('Base Stats'!$F604+15))),'CP Multiplier'!$B$102))^2)/10)</f>
        <v>1706</v>
      </c>
    </row>
    <row r="605" spans="1:7" x14ac:dyDescent="0.25">
      <c r="A605" t="s">
        <v>601</v>
      </c>
      <c r="B605" t="str">
        <f>IFERROR(INDEX('[1]Pokemon Stats'!$D$2:$D$781,MATCH($A605,'[1]Pokemon Stats'!$B$2:$B$781,0),0),"")</f>
        <v>Normal</v>
      </c>
      <c r="C605" t="str">
        <f>IFERROR(INDEX('[1]Pokemon Stats'!$E$2:$E$781,MATCH($A605,'[1]Pokemon Stats'!$B$2:$B$781,0),0),"")</f>
        <v>Flying</v>
      </c>
      <c r="D605">
        <f>ROUND(('Base Stats'!D605+15)*MIN(SQRT(10*2500/(('Base Stats'!$D605+15)*SQRT('Base Stats'!$E605+15)*SQRT('Base Stats'!$F605+15))),'CP Multiplier'!$B$102),1)</f>
        <v>175.6</v>
      </c>
      <c r="E605">
        <f>ROUND(('Base Stats'!E605+15)*MIN(SQRT(10*2500/(('Base Stats'!$D605+15)*SQRT('Base Stats'!$E605+15)*SQRT('Base Stats'!$F605+15))),'CP Multiplier'!$B$102),1)</f>
        <v>118.7</v>
      </c>
      <c r="F605">
        <f>ROUND(('Base Stats'!F605+15)*MIN(SQRT(10*2500/(('Base Stats'!$D605+15)*SQRT('Base Stats'!$E605+15)*SQRT('Base Stats'!$F605+15))),'CP Multiplier'!$B$102),1)</f>
        <v>170.6</v>
      </c>
      <c r="G605">
        <f>_xlfn.FLOOR.MATH(('Base Stats'!$D605+15)*SQRT('Base Stats'!$E605+15)*SQRT('Base Stats'!$F605+15)*((MIN(SQRT(10*2500/(('Base Stats'!$D605+15)*SQRT('Base Stats'!$E605+15)*SQRT('Base Stats'!$F605+15))),'CP Multiplier'!$B$102))^2)/10)</f>
        <v>2500</v>
      </c>
    </row>
    <row r="606" spans="1:7" x14ac:dyDescent="0.25">
      <c r="A606" t="s">
        <v>602</v>
      </c>
      <c r="B606" t="str">
        <f>IFERROR(INDEX('[1]Pokemon Stats'!$D$2:$D$781,MATCH($A606,'[1]Pokemon Stats'!$B$2:$B$781,0),0),"")</f>
        <v>Dark</v>
      </c>
      <c r="C606" t="str">
        <f>IFERROR(INDEX('[1]Pokemon Stats'!$E$2:$E$781,MATCH($A606,'[1]Pokemon Stats'!$B$2:$B$781,0),0),"")</f>
        <v>Flying</v>
      </c>
      <c r="D606">
        <f>ROUND(('Base Stats'!D606+15)*MIN(SQRT(10*2500/(('Base Stats'!$D606+15)*SQRT('Base Stats'!$E606+15)*SQRT('Base Stats'!$F606+15))),'CP Multiplier'!$B$102),1)</f>
        <v>101.4</v>
      </c>
      <c r="E606">
        <f>ROUND(('Base Stats'!E606+15)*MIN(SQRT(10*2500/(('Base Stats'!$D606+15)*SQRT('Base Stats'!$E606+15)*SQRT('Base Stats'!$F606+15))),'CP Multiplier'!$B$102),1)</f>
        <v>130.19999999999999</v>
      </c>
      <c r="F606">
        <f>ROUND(('Base Stats'!F606+15)*MIN(SQRT(10*2500/(('Base Stats'!$D606+15)*SQRT('Base Stats'!$E606+15)*SQRT('Base Stats'!$F606+15))),'CP Multiplier'!$B$102),1)</f>
        <v>158.1</v>
      </c>
      <c r="G606">
        <f>_xlfn.FLOOR.MATH(('Base Stats'!$D606+15)*SQRT('Base Stats'!$E606+15)*SQRT('Base Stats'!$F606+15)*((MIN(SQRT(10*2500/(('Base Stats'!$D606+15)*SQRT('Base Stats'!$E606+15)*SQRT('Base Stats'!$F606+15))),'CP Multiplier'!$B$102))^2)/10)</f>
        <v>1455</v>
      </c>
    </row>
    <row r="607" spans="1:7" x14ac:dyDescent="0.25">
      <c r="A607" t="s">
        <v>603</v>
      </c>
      <c r="B607" t="str">
        <f>IFERROR(INDEX('[1]Pokemon Stats'!$D$2:$D$781,MATCH($A607,'[1]Pokemon Stats'!$B$2:$B$781,0),0),"")</f>
        <v>Dark</v>
      </c>
      <c r="C607" t="str">
        <f>IFERROR(INDEX('[1]Pokemon Stats'!$E$2:$E$781,MATCH($A607,'[1]Pokemon Stats'!$B$2:$B$781,0),0),"")</f>
        <v>Flying</v>
      </c>
      <c r="D607">
        <f>ROUND(('Base Stats'!D607+15)*MIN(SQRT(10*2500/(('Base Stats'!$D607+15)*SQRT('Base Stats'!$E607+15)*SQRT('Base Stats'!$F607+15))),'CP Multiplier'!$B$102),1)</f>
        <v>121.7</v>
      </c>
      <c r="E607">
        <f>ROUND(('Base Stats'!E607+15)*MIN(SQRT(10*2500/(('Base Stats'!$D607+15)*SQRT('Base Stats'!$E607+15)*SQRT('Base Stats'!$F607+15))),'CP Multiplier'!$B$102),1)</f>
        <v>186</v>
      </c>
      <c r="F607">
        <f>ROUND(('Base Stats'!F607+15)*MIN(SQRT(10*2500/(('Base Stats'!$D607+15)*SQRT('Base Stats'!$E607+15)*SQRT('Base Stats'!$F607+15))),'CP Multiplier'!$B$102),1)</f>
        <v>217.2</v>
      </c>
      <c r="G607">
        <f>_xlfn.FLOOR.MATH(('Base Stats'!$D607+15)*SQRT('Base Stats'!$E607+15)*SQRT('Base Stats'!$F607+15)*((MIN(SQRT(10*2500/(('Base Stats'!$D607+15)*SQRT('Base Stats'!$E607+15)*SQRT('Base Stats'!$F607+15))),'CP Multiplier'!$B$102))^2)/10)</f>
        <v>2446</v>
      </c>
    </row>
    <row r="608" spans="1:7" x14ac:dyDescent="0.25">
      <c r="A608" t="s">
        <v>604</v>
      </c>
      <c r="B608" t="str">
        <f>IFERROR(INDEX('[1]Pokemon Stats'!$D$2:$D$781,MATCH($A608,'[1]Pokemon Stats'!$B$2:$B$781,0),0),"")</f>
        <v>Fire</v>
      </c>
      <c r="C608" t="str">
        <f>IFERROR(INDEX('[1]Pokemon Stats'!$E$2:$E$781,MATCH($A608,'[1]Pokemon Stats'!$B$2:$B$781,0),0),"")</f>
        <v>Flying</v>
      </c>
      <c r="D608">
        <f>ROUND(('Base Stats'!D608+15)*MIN(SQRT(10*2500/(('Base Stats'!$D608+15)*SQRT('Base Stats'!$E608+15)*SQRT('Base Stats'!$F608+15))),'CP Multiplier'!$B$102),1)</f>
        <v>176.8</v>
      </c>
      <c r="E608">
        <f>ROUND(('Base Stats'!E608+15)*MIN(SQRT(10*2500/(('Base Stats'!$D608+15)*SQRT('Base Stats'!$E608+15)*SQRT('Base Stats'!$F608+15))),'CP Multiplier'!$B$102),1)</f>
        <v>116.3</v>
      </c>
      <c r="F608">
        <f>ROUND(('Base Stats'!F608+15)*MIN(SQRT(10*2500/(('Base Stats'!$D608+15)*SQRT('Base Stats'!$E608+15)*SQRT('Base Stats'!$F608+15))),'CP Multiplier'!$B$102),1)</f>
        <v>172</v>
      </c>
      <c r="G608">
        <f>_xlfn.FLOOR.MATH(('Base Stats'!$D608+15)*SQRT('Base Stats'!$E608+15)*SQRT('Base Stats'!$F608+15)*((MIN(SQRT(10*2500/(('Base Stats'!$D608+15)*SQRT('Base Stats'!$E608+15)*SQRT('Base Stats'!$F608+15))),'CP Multiplier'!$B$102))^2)/10)</f>
        <v>2500</v>
      </c>
    </row>
    <row r="609" spans="1:7" x14ac:dyDescent="0.25">
      <c r="A609" t="s">
        <v>605</v>
      </c>
      <c r="B609" t="str">
        <f>IFERROR(INDEX('[1]Pokemon Stats'!$D$2:$D$781,MATCH($A609,'[1]Pokemon Stats'!$B$2:$B$781,0),0),"")</f>
        <v>Bug</v>
      </c>
      <c r="C609" t="str">
        <f>IFERROR(INDEX('[1]Pokemon Stats'!$E$2:$E$781,MATCH($A609,'[1]Pokemon Stats'!$B$2:$B$781,0),0),"")</f>
        <v>Steel</v>
      </c>
      <c r="D609">
        <f>ROUND(('Base Stats'!D609+15)*MIN(SQRT(10*2500/(('Base Stats'!$D609+15)*SQRT('Base Stats'!$E609+15)*SQRT('Base Stats'!$F609+15))),'CP Multiplier'!$B$102),1)</f>
        <v>177.8</v>
      </c>
      <c r="E609">
        <f>ROUND(('Base Stats'!E609+15)*MIN(SQRT(10*2500/(('Base Stats'!$D609+15)*SQRT('Base Stats'!$E609+15)*SQRT('Base Stats'!$F609+15))),'CP Multiplier'!$B$102),1)</f>
        <v>155.5</v>
      </c>
      <c r="F609">
        <f>ROUND(('Base Stats'!F609+15)*MIN(SQRT(10*2500/(('Base Stats'!$D609+15)*SQRT('Base Stats'!$E609+15)*SQRT('Base Stats'!$F609+15))),'CP Multiplier'!$B$102),1)</f>
        <v>127.2</v>
      </c>
      <c r="G609">
        <f>_xlfn.FLOOR.MATH(('Base Stats'!$D609+15)*SQRT('Base Stats'!$E609+15)*SQRT('Base Stats'!$F609+15)*((MIN(SQRT(10*2500/(('Base Stats'!$D609+15)*SQRT('Base Stats'!$E609+15)*SQRT('Base Stats'!$F609+15))),'CP Multiplier'!$B$102))^2)/10)</f>
        <v>2500</v>
      </c>
    </row>
    <row r="610" spans="1:7" x14ac:dyDescent="0.25">
      <c r="A610" t="s">
        <v>606</v>
      </c>
      <c r="B610" t="str">
        <f>IFERROR(INDEX('[1]Pokemon Stats'!$D$2:$D$781,MATCH($A610,'[1]Pokemon Stats'!$B$2:$B$781,0),0),"")</f>
        <v>Dark</v>
      </c>
      <c r="C610" t="str">
        <f>IFERROR(INDEX('[1]Pokemon Stats'!$E$2:$E$781,MATCH($A610,'[1]Pokemon Stats'!$B$2:$B$781,0),0),"")</f>
        <v>Dragon</v>
      </c>
      <c r="D610">
        <f>ROUND(('Base Stats'!D610+15)*MIN(SQRT(10*2500/(('Base Stats'!$D610+15)*SQRT('Base Stats'!$E610+15)*SQRT('Base Stats'!$F610+15))),'CP Multiplier'!$B$102),1)</f>
        <v>110.7</v>
      </c>
      <c r="E610">
        <f>ROUND(('Base Stats'!E610+15)*MIN(SQRT(10*2500/(('Base Stats'!$D610+15)*SQRT('Base Stats'!$E610+15)*SQRT('Base Stats'!$F610+15))),'CP Multiplier'!$B$102),1)</f>
        <v>91.3</v>
      </c>
      <c r="F610">
        <f>ROUND(('Base Stats'!F610+15)*MIN(SQRT(10*2500/(('Base Stats'!$D610+15)*SQRT('Base Stats'!$E610+15)*SQRT('Base Stats'!$F610+15))),'CP Multiplier'!$B$102),1)</f>
        <v>131.9</v>
      </c>
      <c r="G610">
        <f>_xlfn.FLOOR.MATH(('Base Stats'!$D610+15)*SQRT('Base Stats'!$E610+15)*SQRT('Base Stats'!$F610+15)*((MIN(SQRT(10*2500/(('Base Stats'!$D610+15)*SQRT('Base Stats'!$E610+15)*SQRT('Base Stats'!$F610+15))),'CP Multiplier'!$B$102))^2)/10)</f>
        <v>1214</v>
      </c>
    </row>
    <row r="611" spans="1:7" x14ac:dyDescent="0.25">
      <c r="A611" t="s">
        <v>607</v>
      </c>
      <c r="B611" t="str">
        <f>IFERROR(INDEX('[1]Pokemon Stats'!$D$2:$D$781,MATCH($A611,'[1]Pokemon Stats'!$B$2:$B$781,0),0),"")</f>
        <v>Dark</v>
      </c>
      <c r="C611" t="str">
        <f>IFERROR(INDEX('[1]Pokemon Stats'!$E$2:$E$781,MATCH($A611,'[1]Pokemon Stats'!$B$2:$B$781,0),0),"")</f>
        <v>Dragon</v>
      </c>
      <c r="D611">
        <f>ROUND(('Base Stats'!D611+15)*MIN(SQRT(10*2500/(('Base Stats'!$D611+15)*SQRT('Base Stats'!$E611+15)*SQRT('Base Stats'!$F611+15))),'CP Multiplier'!$B$102),1)</f>
        <v>147.1</v>
      </c>
      <c r="E611">
        <f>ROUND(('Base Stats'!E611+15)*MIN(SQRT(10*2500/(('Base Stats'!$D611+15)*SQRT('Base Stats'!$E611+15)*SQRT('Base Stats'!$F611+15))),'CP Multiplier'!$B$102),1)</f>
        <v>126.8</v>
      </c>
      <c r="F611">
        <f>ROUND(('Base Stats'!F611+15)*MIN(SQRT(10*2500/(('Base Stats'!$D611+15)*SQRT('Base Stats'!$E611+15)*SQRT('Base Stats'!$F611+15))),'CP Multiplier'!$B$102),1)</f>
        <v>161.5</v>
      </c>
      <c r="G611">
        <f>_xlfn.FLOOR.MATH(('Base Stats'!$D611+15)*SQRT('Base Stats'!$E611+15)*SQRT('Base Stats'!$F611+15)*((MIN(SQRT(10*2500/(('Base Stats'!$D611+15)*SQRT('Base Stats'!$E611+15)*SQRT('Base Stats'!$F611+15))),'CP Multiplier'!$B$102))^2)/10)</f>
        <v>2104</v>
      </c>
    </row>
    <row r="612" spans="1:7" x14ac:dyDescent="0.25">
      <c r="A612" t="s">
        <v>608</v>
      </c>
      <c r="B612" t="str">
        <f>IFERROR(INDEX('[1]Pokemon Stats'!$D$2:$D$781,MATCH($A612,'[1]Pokemon Stats'!$B$2:$B$781,0),0),"")</f>
        <v>Dark</v>
      </c>
      <c r="C612" t="str">
        <f>IFERROR(INDEX('[1]Pokemon Stats'!$E$2:$E$781,MATCH($A612,'[1]Pokemon Stats'!$B$2:$B$781,0),0),"")</f>
        <v>Dragon</v>
      </c>
      <c r="D612">
        <f>ROUND(('Base Stats'!D612+15)*MIN(SQRT(10*2500/(('Base Stats'!$D612+15)*SQRT('Base Stats'!$E612+15)*SQRT('Base Stats'!$F612+15))),'CP Multiplier'!$B$102),1)</f>
        <v>177.8</v>
      </c>
      <c r="E612">
        <f>ROUND(('Base Stats'!E612+15)*MIN(SQRT(10*2500/(('Base Stats'!$D612+15)*SQRT('Base Stats'!$E612+15)*SQRT('Base Stats'!$F612+15))),'CP Multiplier'!$B$102),1)</f>
        <v>133.19999999999999</v>
      </c>
      <c r="F612">
        <f>ROUND(('Base Stats'!F612+15)*MIN(SQRT(10*2500/(('Base Stats'!$D612+15)*SQRT('Base Stats'!$E612+15)*SQRT('Base Stats'!$F612+15))),'CP Multiplier'!$B$102),1)</f>
        <v>148.30000000000001</v>
      </c>
      <c r="G612">
        <f>_xlfn.FLOOR.MATH(('Base Stats'!$D612+15)*SQRT('Base Stats'!$E612+15)*SQRT('Base Stats'!$F612+15)*((MIN(SQRT(10*2500/(('Base Stats'!$D612+15)*SQRT('Base Stats'!$E612+15)*SQRT('Base Stats'!$F612+15))),'CP Multiplier'!$B$102))^2)/10)</f>
        <v>2500</v>
      </c>
    </row>
    <row r="613" spans="1:7" x14ac:dyDescent="0.25">
      <c r="A613" t="s">
        <v>609</v>
      </c>
      <c r="B613" t="str">
        <f>IFERROR(INDEX('[1]Pokemon Stats'!$D$2:$D$781,MATCH($A613,'[1]Pokemon Stats'!$B$2:$B$781,0),0),"")</f>
        <v>Steel</v>
      </c>
      <c r="C613" t="str">
        <f>IFERROR(INDEX('[1]Pokemon Stats'!$E$2:$E$781,MATCH($A613,'[1]Pokemon Stats'!$B$2:$B$781,0),0),"")</f>
        <v>Fighting</v>
      </c>
      <c r="D613">
        <f>ROUND(('Base Stats'!D613+15)*MIN(SQRT(10*2500/(('Base Stats'!$D613+15)*SQRT('Base Stats'!$E613+15)*SQRT('Base Stats'!$F613+15))),'CP Multiplier'!$B$102),1)</f>
        <v>148.80000000000001</v>
      </c>
      <c r="E613">
        <f>ROUND(('Base Stats'!E613+15)*MIN(SQRT(10*2500/(('Base Stats'!$D613+15)*SQRT('Base Stats'!$E613+15)*SQRT('Base Stats'!$F613+15))),'CP Multiplier'!$B$102),1)</f>
        <v>175.4</v>
      </c>
      <c r="F613">
        <f>ROUND(('Base Stats'!F613+15)*MIN(SQRT(10*2500/(('Base Stats'!$D613+15)*SQRT('Base Stats'!$E613+15)*SQRT('Base Stats'!$F613+15))),'CP Multiplier'!$B$102),1)</f>
        <v>161</v>
      </c>
      <c r="G613">
        <f>_xlfn.FLOOR.MATH(('Base Stats'!$D613+15)*SQRT('Base Stats'!$E613+15)*SQRT('Base Stats'!$F613+15)*((MIN(SQRT(10*2500/(('Base Stats'!$D613+15)*SQRT('Base Stats'!$E613+15)*SQRT('Base Stats'!$F613+15))),'CP Multiplier'!$B$102))^2)/10)</f>
        <v>2500</v>
      </c>
    </row>
    <row r="614" spans="1:7" x14ac:dyDescent="0.25">
      <c r="A614" t="s">
        <v>610</v>
      </c>
      <c r="B614" t="str">
        <f>IFERROR(INDEX('[1]Pokemon Stats'!$D$2:$D$781,MATCH($A614,'[1]Pokemon Stats'!$B$2:$B$781,0),0),"")</f>
        <v>Rock</v>
      </c>
      <c r="C614" t="str">
        <f>IFERROR(INDEX('[1]Pokemon Stats'!$E$2:$E$781,MATCH($A614,'[1]Pokemon Stats'!$B$2:$B$781,0),0),"")</f>
        <v>Fighting</v>
      </c>
      <c r="D614">
        <f>ROUND(('Base Stats'!D614+15)*MIN(SQRT(10*2500/(('Base Stats'!$D614+15)*SQRT('Base Stats'!$E614+15)*SQRT('Base Stats'!$F614+15))),'CP Multiplier'!$B$102),1)</f>
        <v>178.7</v>
      </c>
      <c r="E614">
        <f>ROUND(('Base Stats'!E614+15)*MIN(SQRT(10*2500/(('Base Stats'!$D614+15)*SQRT('Base Stats'!$E614+15)*SQRT('Base Stats'!$F614+15))),'CP Multiplier'!$B$102),1)</f>
        <v>134.5</v>
      </c>
      <c r="F614">
        <f>ROUND(('Base Stats'!F614+15)*MIN(SQRT(10*2500/(('Base Stats'!$D614+15)*SQRT('Base Stats'!$E614+15)*SQRT('Base Stats'!$F614+15))),'CP Multiplier'!$B$102),1)</f>
        <v>145.5</v>
      </c>
      <c r="G614">
        <f>_xlfn.FLOOR.MATH(('Base Stats'!$D614+15)*SQRT('Base Stats'!$E614+15)*SQRT('Base Stats'!$F614+15)*((MIN(SQRT(10*2500/(('Base Stats'!$D614+15)*SQRT('Base Stats'!$E614+15)*SQRT('Base Stats'!$F614+15))),'CP Multiplier'!$B$102))^2)/10)</f>
        <v>2500</v>
      </c>
    </row>
    <row r="615" spans="1:7" x14ac:dyDescent="0.25">
      <c r="A615" t="s">
        <v>611</v>
      </c>
      <c r="B615" t="str">
        <f>IFERROR(INDEX('[1]Pokemon Stats'!$D$2:$D$781,MATCH($A615,'[1]Pokemon Stats'!$B$2:$B$781,0),0),"")</f>
        <v>Grass</v>
      </c>
      <c r="C615" t="str">
        <f>IFERROR(INDEX('[1]Pokemon Stats'!$E$2:$E$781,MATCH($A615,'[1]Pokemon Stats'!$B$2:$B$781,0),0),"")</f>
        <v>Fighting</v>
      </c>
      <c r="D615">
        <f>ROUND(('Base Stats'!D615+15)*MIN(SQRT(10*2500/(('Base Stats'!$D615+15)*SQRT('Base Stats'!$E615+15)*SQRT('Base Stats'!$F615+15))),'CP Multiplier'!$B$102),1)</f>
        <v>148.80000000000001</v>
      </c>
      <c r="E615">
        <f>ROUND(('Base Stats'!E615+15)*MIN(SQRT(10*2500/(('Base Stats'!$D615+15)*SQRT('Base Stats'!$E615+15)*SQRT('Base Stats'!$F615+15))),'CP Multiplier'!$B$102),1)</f>
        <v>175.4</v>
      </c>
      <c r="F615">
        <f>ROUND(('Base Stats'!F615+15)*MIN(SQRT(10*2500/(('Base Stats'!$D615+15)*SQRT('Base Stats'!$E615+15)*SQRT('Base Stats'!$F615+15))),'CP Multiplier'!$B$102),1)</f>
        <v>161</v>
      </c>
      <c r="G615">
        <f>_xlfn.FLOOR.MATH(('Base Stats'!$D615+15)*SQRT('Base Stats'!$E615+15)*SQRT('Base Stats'!$F615+15)*((MIN(SQRT(10*2500/(('Base Stats'!$D615+15)*SQRT('Base Stats'!$E615+15)*SQRT('Base Stats'!$F615+15))),'CP Multiplier'!$B$102))^2)/10)</f>
        <v>2500</v>
      </c>
    </row>
    <row r="616" spans="1:7" x14ac:dyDescent="0.25">
      <c r="A616" t="s">
        <v>612</v>
      </c>
      <c r="B616" t="str">
        <f>IFERROR(INDEX('[1]Pokemon Stats'!$D$2:$D$781,MATCH($A616,'[1]Pokemon Stats'!$B$2:$B$781,0),0),"")</f>
        <v>Flying</v>
      </c>
      <c r="C616" t="str">
        <f>IFERROR(INDEX('[1]Pokemon Stats'!$E$2:$E$781,MATCH($A616,'[1]Pokemon Stats'!$B$2:$B$781,0),0),"")</f>
        <v>Fighting</v>
      </c>
      <c r="D616">
        <f>ROUND(('Base Stats'!D616+15)*MIN(SQRT(10*2500/(('Base Stats'!$D616+15)*SQRT('Base Stats'!$E616+15)*SQRT('Base Stats'!$F616+15))),'CP Multiplier'!$B$102),1)</f>
        <v>192</v>
      </c>
      <c r="E616">
        <f>ROUND(('Base Stats'!E616+15)*MIN(SQRT(10*2500/(('Base Stats'!$D616+15)*SQRT('Base Stats'!$E616+15)*SQRT('Base Stats'!$F616+15))),'CP Multiplier'!$B$102),1)</f>
        <v>122.3</v>
      </c>
      <c r="F616">
        <f>ROUND(('Base Stats'!F616+15)*MIN(SQRT(10*2500/(('Base Stats'!$D616+15)*SQRT('Base Stats'!$E616+15)*SQRT('Base Stats'!$F616+15))),'CP Multiplier'!$B$102),1)</f>
        <v>138.69999999999999</v>
      </c>
      <c r="G616">
        <f>_xlfn.FLOOR.MATH(('Base Stats'!$D616+15)*SQRT('Base Stats'!$E616+15)*SQRT('Base Stats'!$F616+15)*((MIN(SQRT(10*2500/(('Base Stats'!$D616+15)*SQRT('Base Stats'!$E616+15)*SQRT('Base Stats'!$F616+15))),'CP Multiplier'!$B$102))^2)/10)</f>
        <v>2500</v>
      </c>
    </row>
    <row r="617" spans="1:7" x14ac:dyDescent="0.25">
      <c r="A617" t="s">
        <v>613</v>
      </c>
      <c r="B617" t="str">
        <f>IFERROR(INDEX('[1]Pokemon Stats'!$D$2:$D$781,MATCH($A617,'[1]Pokemon Stats'!$B$2:$B$781,0),0),"")</f>
        <v>Electric</v>
      </c>
      <c r="C617" t="str">
        <f>IFERROR(INDEX('[1]Pokemon Stats'!$E$2:$E$781,MATCH($A617,'[1]Pokemon Stats'!$B$2:$B$781,0),0),"")</f>
        <v>Flying</v>
      </c>
      <c r="D617">
        <f>ROUND(('Base Stats'!D617+15)*MIN(SQRT(10*2500/(('Base Stats'!$D617+15)*SQRT('Base Stats'!$E617+15)*SQRT('Base Stats'!$F617+15))),'CP Multiplier'!$B$102),1)</f>
        <v>192</v>
      </c>
      <c r="E617">
        <f>ROUND(('Base Stats'!E617+15)*MIN(SQRT(10*2500/(('Base Stats'!$D617+15)*SQRT('Base Stats'!$E617+15)*SQRT('Base Stats'!$F617+15))),'CP Multiplier'!$B$102),1)</f>
        <v>122.3</v>
      </c>
      <c r="F617">
        <f>ROUND(('Base Stats'!F617+15)*MIN(SQRT(10*2500/(('Base Stats'!$D617+15)*SQRT('Base Stats'!$E617+15)*SQRT('Base Stats'!$F617+15))),'CP Multiplier'!$B$102),1)</f>
        <v>138.69999999999999</v>
      </c>
      <c r="G617">
        <f>_xlfn.FLOOR.MATH(('Base Stats'!$D617+15)*SQRT('Base Stats'!$E617+15)*SQRT('Base Stats'!$F617+15)*((MIN(SQRT(10*2500/(('Base Stats'!$D617+15)*SQRT('Base Stats'!$E617+15)*SQRT('Base Stats'!$F617+15))),'CP Multiplier'!$B$102))^2)/10)</f>
        <v>2500</v>
      </c>
    </row>
    <row r="618" spans="1:7" x14ac:dyDescent="0.25">
      <c r="A618" t="s">
        <v>614</v>
      </c>
      <c r="B618" t="str">
        <f>IFERROR(INDEX('[1]Pokemon Stats'!$D$2:$D$781,MATCH($A618,'[1]Pokemon Stats'!$B$2:$B$781,0),0),"")</f>
        <v>Dragon</v>
      </c>
      <c r="C618" t="str">
        <f>IFERROR(INDEX('[1]Pokemon Stats'!$E$2:$E$781,MATCH($A618,'[1]Pokemon Stats'!$B$2:$B$781,0),0),"")</f>
        <v>Fire</v>
      </c>
      <c r="D618">
        <f>ROUND(('Base Stats'!D618+15)*MIN(SQRT(10*2500/(('Base Stats'!$D618+15)*SQRT('Base Stats'!$E618+15)*SQRT('Base Stats'!$F618+15))),'CP Multiplier'!$B$102),1)</f>
        <v>180.3</v>
      </c>
      <c r="E618">
        <f>ROUND(('Base Stats'!E618+15)*MIN(SQRT(10*2500/(('Base Stats'!$D618+15)*SQRT('Base Stats'!$E618+15)*SQRT('Base Stats'!$F618+15))),'CP Multiplier'!$B$102),1)</f>
        <v>140.5</v>
      </c>
      <c r="F618">
        <f>ROUND(('Base Stats'!F618+15)*MIN(SQRT(10*2500/(('Base Stats'!$D618+15)*SQRT('Base Stats'!$E618+15)*SQRT('Base Stats'!$F618+15))),'CP Multiplier'!$B$102),1)</f>
        <v>136.80000000000001</v>
      </c>
      <c r="G618">
        <f>_xlfn.FLOOR.MATH(('Base Stats'!$D618+15)*SQRT('Base Stats'!$E618+15)*SQRT('Base Stats'!$F618+15)*((MIN(SQRT(10*2500/(('Base Stats'!$D618+15)*SQRT('Base Stats'!$E618+15)*SQRT('Base Stats'!$F618+15))),'CP Multiplier'!$B$102))^2)/10)</f>
        <v>2500</v>
      </c>
    </row>
    <row r="619" spans="1:7" x14ac:dyDescent="0.25">
      <c r="A619" t="s">
        <v>615</v>
      </c>
      <c r="B619" t="str">
        <f>IFERROR(INDEX('[1]Pokemon Stats'!$D$2:$D$781,MATCH($A619,'[1]Pokemon Stats'!$B$2:$B$781,0),0),"")</f>
        <v>Dragon</v>
      </c>
      <c r="C619" t="str">
        <f>IFERROR(INDEX('[1]Pokemon Stats'!$E$2:$E$781,MATCH($A619,'[1]Pokemon Stats'!$B$2:$B$781,0),0),"")</f>
        <v>Electric</v>
      </c>
      <c r="D619">
        <f>ROUND(('Base Stats'!D619+15)*MIN(SQRT(10*2500/(('Base Stats'!$D619+15)*SQRT('Base Stats'!$E619+15)*SQRT('Base Stats'!$F619+15))),'CP Multiplier'!$B$102),1)</f>
        <v>180.3</v>
      </c>
      <c r="E619">
        <f>ROUND(('Base Stats'!E619+15)*MIN(SQRT(10*2500/(('Base Stats'!$D619+15)*SQRT('Base Stats'!$E619+15)*SQRT('Base Stats'!$F619+15))),'CP Multiplier'!$B$102),1)</f>
        <v>140.5</v>
      </c>
      <c r="F619">
        <f>ROUND(('Base Stats'!F619+15)*MIN(SQRT(10*2500/(('Base Stats'!$D619+15)*SQRT('Base Stats'!$E619+15)*SQRT('Base Stats'!$F619+15))),'CP Multiplier'!$B$102),1)</f>
        <v>136.80000000000001</v>
      </c>
      <c r="G619">
        <f>_xlfn.FLOOR.MATH(('Base Stats'!$D619+15)*SQRT('Base Stats'!$E619+15)*SQRT('Base Stats'!$F619+15)*((MIN(SQRT(10*2500/(('Base Stats'!$D619+15)*SQRT('Base Stats'!$E619+15)*SQRT('Base Stats'!$F619+15))),'CP Multiplier'!$B$102))^2)/10)</f>
        <v>2500</v>
      </c>
    </row>
    <row r="620" spans="1:7" x14ac:dyDescent="0.25">
      <c r="A620" t="s">
        <v>616</v>
      </c>
      <c r="B620" t="str">
        <f>IFERROR(INDEX('[1]Pokemon Stats'!$D$2:$D$781,MATCH($A620,'[1]Pokemon Stats'!$B$2:$B$781,0),0),"")</f>
        <v>Ground</v>
      </c>
      <c r="C620" t="str">
        <f>IFERROR(INDEX('[1]Pokemon Stats'!$E$2:$E$781,MATCH($A620,'[1]Pokemon Stats'!$B$2:$B$781,0),0),"")</f>
        <v>Flying</v>
      </c>
      <c r="D620">
        <f>ROUND(('Base Stats'!D620+15)*MIN(SQRT(10*2500/(('Base Stats'!$D620+15)*SQRT('Base Stats'!$E620+15)*SQRT('Base Stats'!$F620+15))),'CP Multiplier'!$B$102),1)</f>
        <v>182.1</v>
      </c>
      <c r="E620">
        <f>ROUND(('Base Stats'!E620+15)*MIN(SQRT(10*2500/(('Base Stats'!$D620+15)*SQRT('Base Stats'!$E620+15)*SQRT('Base Stats'!$F620+15))),'CP Multiplier'!$B$102),1)</f>
        <v>129.9</v>
      </c>
      <c r="F620">
        <f>ROUND(('Base Stats'!F620+15)*MIN(SQRT(10*2500/(('Base Stats'!$D620+15)*SQRT('Base Stats'!$E620+15)*SQRT('Base Stats'!$F620+15))),'CP Multiplier'!$B$102),1)</f>
        <v>145.1</v>
      </c>
      <c r="G620">
        <f>_xlfn.FLOOR.MATH(('Base Stats'!$D620+15)*SQRT('Base Stats'!$E620+15)*SQRT('Base Stats'!$F620+15)*((MIN(SQRT(10*2500/(('Base Stats'!$D620+15)*SQRT('Base Stats'!$E620+15)*SQRT('Base Stats'!$F620+15))),'CP Multiplier'!$B$102))^2)/10)</f>
        <v>2500</v>
      </c>
    </row>
    <row r="621" spans="1:7" x14ac:dyDescent="0.25">
      <c r="A621" t="s">
        <v>617</v>
      </c>
      <c r="B621" t="str">
        <f>IFERROR(INDEX('[1]Pokemon Stats'!$D$2:$D$781,MATCH($A621,'[1]Pokemon Stats'!$B$2:$B$781,0),0),"")</f>
        <v>Dragon</v>
      </c>
      <c r="C621" t="str">
        <f>IFERROR(INDEX('[1]Pokemon Stats'!$E$2:$E$781,MATCH($A621,'[1]Pokemon Stats'!$B$2:$B$781,0),0),"")</f>
        <v>Ice</v>
      </c>
      <c r="D621">
        <f>ROUND(('Base Stats'!D621+15)*MIN(SQRT(10*2500/(('Base Stats'!$D621+15)*SQRT('Base Stats'!$E621+15)*SQRT('Base Stats'!$F621+15))),'CP Multiplier'!$B$102),1)</f>
        <v>172.5</v>
      </c>
      <c r="E621">
        <f>ROUND(('Base Stats'!E621+15)*MIN(SQRT(10*2500/(('Base Stats'!$D621+15)*SQRT('Base Stats'!$E621+15)*SQRT('Base Stats'!$F621+15))),'CP Multiplier'!$B$102),1)</f>
        <v>122.3</v>
      </c>
      <c r="F621">
        <f>ROUND(('Base Stats'!F621+15)*MIN(SQRT(10*2500/(('Base Stats'!$D621+15)*SQRT('Base Stats'!$E621+15)*SQRT('Base Stats'!$F621+15))),'CP Multiplier'!$B$102),1)</f>
        <v>171.8</v>
      </c>
      <c r="G621">
        <f>_xlfn.FLOOR.MATH(('Base Stats'!$D621+15)*SQRT('Base Stats'!$E621+15)*SQRT('Base Stats'!$F621+15)*((MIN(SQRT(10*2500/(('Base Stats'!$D621+15)*SQRT('Base Stats'!$E621+15)*SQRT('Base Stats'!$F621+15))),'CP Multiplier'!$B$102))^2)/10)</f>
        <v>2500</v>
      </c>
    </row>
    <row r="622" spans="1:7" x14ac:dyDescent="0.25">
      <c r="A622" t="s">
        <v>618</v>
      </c>
      <c r="B622" t="str">
        <f>IFERROR(INDEX('[1]Pokemon Stats'!$D$2:$D$781,MATCH($A622,'[1]Pokemon Stats'!$B$2:$B$781,0),0),"")</f>
        <v>Normal</v>
      </c>
      <c r="C622" t="str">
        <f>IFERROR(INDEX('[1]Pokemon Stats'!$E$2:$E$781,MATCH($A622,'[1]Pokemon Stats'!$B$2:$B$781,0),0),"")</f>
        <v>Psychic</v>
      </c>
      <c r="D622">
        <f>ROUND(('Base Stats'!D622+15)*MIN(SQRT(10*2500/(('Base Stats'!$D622+15)*SQRT('Base Stats'!$E622+15)*SQRT('Base Stats'!$F622+15))),'CP Multiplier'!$B$102),1)</f>
        <v>166.1</v>
      </c>
      <c r="E622">
        <f>ROUND(('Base Stats'!E622+15)*MIN(SQRT(10*2500/(('Base Stats'!$D622+15)*SQRT('Base Stats'!$E622+15)*SQRT('Base Stats'!$F622+15))),'CP Multiplier'!$B$102),1)</f>
        <v>150.5</v>
      </c>
      <c r="F622">
        <f>ROUND(('Base Stats'!F622+15)*MIN(SQRT(10*2500/(('Base Stats'!$D622+15)*SQRT('Base Stats'!$E622+15)*SQRT('Base Stats'!$F622+15))),'CP Multiplier'!$B$102),1)</f>
        <v>150.5</v>
      </c>
      <c r="G622">
        <f>_xlfn.FLOOR.MATH(('Base Stats'!$D622+15)*SQRT('Base Stats'!$E622+15)*SQRT('Base Stats'!$F622+15)*((MIN(SQRT(10*2500/(('Base Stats'!$D622+15)*SQRT('Base Stats'!$E622+15)*SQRT('Base Stats'!$F622+15))),'CP Multiplier'!$B$102))^2)/10)</f>
        <v>2500</v>
      </c>
    </row>
    <row r="623" spans="1:7" x14ac:dyDescent="0.25">
      <c r="A623" t="s">
        <v>619</v>
      </c>
      <c r="B623" t="str">
        <f>IFERROR(INDEX('[1]Pokemon Stats'!$D$2:$D$781,MATCH($A623,'[1]Pokemon Stats'!$B$2:$B$781,0),0),"")</f>
        <v>Bug</v>
      </c>
      <c r="C623" t="str">
        <f>IFERROR(INDEX('[1]Pokemon Stats'!$E$2:$E$781,MATCH($A623,'[1]Pokemon Stats'!$B$2:$B$781,0),0),"")</f>
        <v>Steel</v>
      </c>
      <c r="D623">
        <f>ROUND(('Base Stats'!D623+15)*MIN(SQRT(10*2500/(('Base Stats'!$D623+15)*SQRT('Base Stats'!$E623+15)*SQRT('Base Stats'!$F623+15))),'CP Multiplier'!$B$102),1)</f>
        <v>182.2</v>
      </c>
      <c r="E623">
        <f>ROUND(('Base Stats'!E623+15)*MIN(SQRT(10*2500/(('Base Stats'!$D623+15)*SQRT('Base Stats'!$E623+15)*SQRT('Base Stats'!$F623+15))),'CP Multiplier'!$B$102),1)</f>
        <v>146</v>
      </c>
      <c r="F623">
        <f>ROUND(('Base Stats'!F623+15)*MIN(SQRT(10*2500/(('Base Stats'!$D623+15)*SQRT('Base Stats'!$E623+15)*SQRT('Base Stats'!$F623+15))),'CP Multiplier'!$B$102),1)</f>
        <v>129</v>
      </c>
      <c r="G623">
        <f>_xlfn.FLOOR.MATH(('Base Stats'!$D623+15)*SQRT('Base Stats'!$E623+15)*SQRT('Base Stats'!$F623+15)*((MIN(SQRT(10*2500/(('Base Stats'!$D623+15)*SQRT('Base Stats'!$E623+15)*SQRT('Base Stats'!$F623+15))),'CP Multiplier'!$B$102))^2)/10)</f>
        <v>2500</v>
      </c>
    </row>
    <row r="624" spans="1:7" x14ac:dyDescent="0.25">
      <c r="A624" t="s">
        <v>620</v>
      </c>
      <c r="B624" t="str">
        <f>IFERROR(INDEX('[1]Pokemon Stats'!$D$2:$D$781,MATCH($A624,'[1]Pokemon Stats'!$B$2:$B$781,0),0),"")</f>
        <v>Psychic</v>
      </c>
      <c r="C624" t="str">
        <f>IFERROR(INDEX('[1]Pokemon Stats'!$E$2:$E$781,MATCH($A624,'[1]Pokemon Stats'!$B$2:$B$781,0),0),"")</f>
        <v>Ghost</v>
      </c>
      <c r="D624">
        <f>ROUND(('Base Stats'!D624+15)*MIN(SQRT(10*2500/(('Base Stats'!$D624+15)*SQRT('Base Stats'!$E624+15)*SQRT('Base Stats'!$F624+15))),'CP Multiplier'!$B$102),1)</f>
        <v>188.2</v>
      </c>
      <c r="E624">
        <f>ROUND(('Base Stats'!E624+15)*MIN(SQRT(10*2500/(('Base Stats'!$D624+15)*SQRT('Base Stats'!$E624+15)*SQRT('Base Stats'!$F624+15))),'CP Multiplier'!$B$102),1)</f>
        <v>137.69999999999999</v>
      </c>
      <c r="F624">
        <f>ROUND(('Base Stats'!F624+15)*MIN(SQRT(10*2500/(('Base Stats'!$D624+15)*SQRT('Base Stats'!$E624+15)*SQRT('Base Stats'!$F624+15))),'CP Multiplier'!$B$102),1)</f>
        <v>128.19999999999999</v>
      </c>
      <c r="G624">
        <f>_xlfn.FLOOR.MATH(('Base Stats'!$D624+15)*SQRT('Base Stats'!$E624+15)*SQRT('Base Stats'!$F624+15)*((MIN(SQRT(10*2500/(('Base Stats'!$D624+15)*SQRT('Base Stats'!$E624+15)*SQRT('Base Stats'!$F624+15))),'CP Multiplier'!$B$102))^2)/10)</f>
        <v>2500</v>
      </c>
    </row>
    <row r="625" spans="1:7" x14ac:dyDescent="0.25">
      <c r="A625" t="s">
        <v>621</v>
      </c>
      <c r="B625" t="str">
        <f>IFERROR(INDEX('[1]Pokemon Stats'!$D$2:$D$781,MATCH($A625,'[1]Pokemon Stats'!$B$2:$B$781,0),0),"")</f>
        <v>Steel</v>
      </c>
      <c r="C625" t="str">
        <f>IFERROR(INDEX('[1]Pokemon Stats'!$E$2:$E$781,MATCH($A625,'[1]Pokemon Stats'!$B$2:$B$781,0),0),"")</f>
        <v>Ghost</v>
      </c>
      <c r="D625">
        <f>ROUND(('Base Stats'!D625+15)*MIN(SQRT(10*2500/(('Base Stats'!$D625+15)*SQRT('Base Stats'!$E625+15)*SQRT('Base Stats'!$F625+15))),'CP Multiplier'!$B$102),1)</f>
        <v>112.4</v>
      </c>
      <c r="E625">
        <f>ROUND(('Base Stats'!E625+15)*MIN(SQRT(10*2500/(('Base Stats'!$D625+15)*SQRT('Base Stats'!$E625+15)*SQRT('Base Stats'!$F625+15))),'CP Multiplier'!$B$102),1)</f>
        <v>96.4</v>
      </c>
      <c r="F625">
        <f>ROUND(('Base Stats'!F625+15)*MIN(SQRT(10*2500/(('Base Stats'!$D625+15)*SQRT('Base Stats'!$E625+15)*SQRT('Base Stats'!$F625+15))),'CP Multiplier'!$B$102),1)</f>
        <v>122.6</v>
      </c>
      <c r="G625">
        <f>_xlfn.FLOOR.MATH(('Base Stats'!$D625+15)*SQRT('Base Stats'!$E625+15)*SQRT('Base Stats'!$F625+15)*((MIN(SQRT(10*2500/(('Base Stats'!$D625+15)*SQRT('Base Stats'!$E625+15)*SQRT('Base Stats'!$F625+15))),'CP Multiplier'!$B$102))^2)/10)</f>
        <v>1221</v>
      </c>
    </row>
    <row r="626" spans="1:7" x14ac:dyDescent="0.25">
      <c r="A626" t="s">
        <v>622</v>
      </c>
      <c r="B626" t="str">
        <f>IFERROR(INDEX('[1]Pokemon Stats'!$D$2:$D$781,MATCH($A626,'[1]Pokemon Stats'!$B$2:$B$781,0),0),"")</f>
        <v>Steel</v>
      </c>
      <c r="C626" t="str">
        <f>IFERROR(INDEX('[1]Pokemon Stats'!$E$2:$E$781,MATCH($A626,'[1]Pokemon Stats'!$B$2:$B$781,0),0),"")</f>
        <v>Ghost</v>
      </c>
      <c r="D626">
        <f>ROUND(('Base Stats'!D626+15)*MIN(SQRT(10*2500/(('Base Stats'!$D626+15)*SQRT('Base Stats'!$E626+15)*SQRT('Base Stats'!$F626+15))),'CP Multiplier'!$B$102),1)</f>
        <v>158.69999999999999</v>
      </c>
      <c r="E626">
        <f>ROUND(('Base Stats'!E626+15)*MIN(SQRT(10*2500/(('Base Stats'!$D626+15)*SQRT('Base Stats'!$E626+15)*SQRT('Base Stats'!$F626+15))),'CP Multiplier'!$B$102),1)</f>
        <v>135</v>
      </c>
      <c r="F626">
        <f>ROUND(('Base Stats'!F626+15)*MIN(SQRT(10*2500/(('Base Stats'!$D626+15)*SQRT('Base Stats'!$E626+15)*SQRT('Base Stats'!$F626+15))),'CP Multiplier'!$B$102),1)</f>
        <v>183.7</v>
      </c>
      <c r="G626">
        <f>_xlfn.FLOOR.MATH(('Base Stats'!$D626+15)*SQRT('Base Stats'!$E626+15)*SQRT('Base Stats'!$F626+15)*((MIN(SQRT(10*2500/(('Base Stats'!$D626+15)*SQRT('Base Stats'!$E626+15)*SQRT('Base Stats'!$F626+15))),'CP Multiplier'!$B$102))^2)/10)</f>
        <v>2500</v>
      </c>
    </row>
    <row r="627" spans="1:7" x14ac:dyDescent="0.25">
      <c r="A627" t="s">
        <v>623</v>
      </c>
      <c r="B627" t="str">
        <f>IFERROR(INDEX('[1]Pokemon Stats'!$D$2:$D$781,MATCH($A627,'[1]Pokemon Stats'!$B$2:$B$781,0),0),"")</f>
        <v>Normal</v>
      </c>
      <c r="C627" t="str">
        <f>IFERROR(INDEX('[1]Pokemon Stats'!$E$2:$E$781,MATCH($A627,'[1]Pokemon Stats'!$B$2:$B$781,0),0),"")</f>
        <v>Ghost</v>
      </c>
      <c r="D627">
        <f>ROUND(('Base Stats'!D627+15)*MIN(SQRT(10*2500/(('Base Stats'!$D627+15)*SQRT('Base Stats'!$E627+15)*SQRT('Base Stats'!$F627+15))),'CP Multiplier'!$B$102),1)</f>
        <v>93</v>
      </c>
      <c r="E627">
        <f>ROUND(('Base Stats'!E627+15)*MIN(SQRT(10*2500/(('Base Stats'!$D627+15)*SQRT('Base Stats'!$E627+15)*SQRT('Base Stats'!$F627+15))),'CP Multiplier'!$B$102),1)</f>
        <v>85.4</v>
      </c>
      <c r="F627">
        <f>ROUND(('Base Stats'!F627+15)*MIN(SQRT(10*2500/(('Base Stats'!$D627+15)*SQRT('Base Stats'!$E627+15)*SQRT('Base Stats'!$F627+15))),'CP Multiplier'!$B$102),1)</f>
        <v>158.1</v>
      </c>
      <c r="G627">
        <f>_xlfn.FLOOR.MATH(('Base Stats'!$D627+15)*SQRT('Base Stats'!$E627+15)*SQRT('Base Stats'!$F627+15)*((MIN(SQRT(10*2500/(('Base Stats'!$D627+15)*SQRT('Base Stats'!$E627+15)*SQRT('Base Stats'!$F627+15))),'CP Multiplier'!$B$102))^2)/10)</f>
        <v>1080</v>
      </c>
    </row>
    <row r="628" spans="1:7" x14ac:dyDescent="0.25">
      <c r="A628" t="s">
        <v>624</v>
      </c>
      <c r="B628" t="str">
        <f>IFERROR(INDEX('[1]Pokemon Stats'!$D$2:$D$781,MATCH($A628,'[1]Pokemon Stats'!$B$2:$B$781,0),0),"")</f>
        <v>Normal</v>
      </c>
      <c r="C628" t="str">
        <f>IFERROR(INDEX('[1]Pokemon Stats'!$E$2:$E$781,MATCH($A628,'[1]Pokemon Stats'!$B$2:$B$781,0),0),"")</f>
        <v>Ghost</v>
      </c>
      <c r="D628">
        <f>ROUND(('Base Stats'!D628+15)*MIN(SQRT(10*2500/(('Base Stats'!$D628+15)*SQRT('Base Stats'!$E628+15)*SQRT('Base Stats'!$F628+15))),'CP Multiplier'!$B$102),1)</f>
        <v>142</v>
      </c>
      <c r="E628">
        <f>ROUND(('Base Stats'!E628+15)*MIN(SQRT(10*2500/(('Base Stats'!$D628+15)*SQRT('Base Stats'!$E628+15)*SQRT('Base Stats'!$F628+15))),'CP Multiplier'!$B$102),1)</f>
        <v>138.80000000000001</v>
      </c>
      <c r="F628">
        <f>ROUND(('Base Stats'!F628+15)*MIN(SQRT(10*2500/(('Base Stats'!$D628+15)*SQRT('Base Stats'!$E628+15)*SQRT('Base Stats'!$F628+15))),'CP Multiplier'!$B$102),1)</f>
        <v>223.2</v>
      </c>
      <c r="G628">
        <f>_xlfn.FLOOR.MATH(('Base Stats'!$D628+15)*SQRT('Base Stats'!$E628+15)*SQRT('Base Stats'!$F628+15)*((MIN(SQRT(10*2500/(('Base Stats'!$D628+15)*SQRT('Base Stats'!$E628+15)*SQRT('Base Stats'!$F628+15))),'CP Multiplier'!$B$102))^2)/10)</f>
        <v>2500</v>
      </c>
    </row>
    <row r="629" spans="1:7" x14ac:dyDescent="0.25">
      <c r="A629" t="s">
        <v>625</v>
      </c>
      <c r="B629" t="str">
        <f>IFERROR(INDEX('[1]Pokemon Stats'!$D$2:$D$781,MATCH($A629,'[1]Pokemon Stats'!$B$2:$B$781,0),0),"")</f>
        <v>Normal</v>
      </c>
      <c r="C629" t="str">
        <f>IFERROR(INDEX('[1]Pokemon Stats'!$E$2:$E$781,MATCH($A629,'[1]Pokemon Stats'!$B$2:$B$781,0),0),"")</f>
        <v>Ghost</v>
      </c>
      <c r="D629">
        <f>ROUND(('Base Stats'!D629+15)*MIN(SQRT(10*2500/(('Base Stats'!$D629+15)*SQRT('Base Stats'!$E629+15)*SQRT('Base Stats'!$F629+15))),'CP Multiplier'!$B$102),1)</f>
        <v>76.900000000000006</v>
      </c>
      <c r="E629">
        <f>ROUND(('Base Stats'!E629+15)*MIN(SQRT(10*2500/(('Base Stats'!$D629+15)*SQRT('Base Stats'!$E629+15)*SQRT('Base Stats'!$F629+15))),'CP Multiplier'!$B$102),1)</f>
        <v>94.7</v>
      </c>
      <c r="F629">
        <f>ROUND(('Base Stats'!F629+15)*MIN(SQRT(10*2500/(('Base Stats'!$D629+15)*SQRT('Base Stats'!$E629+15)*SQRT('Base Stats'!$F629+15))),'CP Multiplier'!$B$102),1)</f>
        <v>116.7</v>
      </c>
      <c r="G629">
        <f>_xlfn.FLOOR.MATH(('Base Stats'!$D629+15)*SQRT('Base Stats'!$E629+15)*SQRT('Base Stats'!$F629+15)*((MIN(SQRT(10*2500/(('Base Stats'!$D629+15)*SQRT('Base Stats'!$E629+15)*SQRT('Base Stats'!$F629+15))),'CP Multiplier'!$B$102))^2)/10)</f>
        <v>808</v>
      </c>
    </row>
    <row r="630" spans="1:7" x14ac:dyDescent="0.25">
      <c r="A630" t="s">
        <v>626</v>
      </c>
      <c r="B630" t="str">
        <f>IFERROR(INDEX('[1]Pokemon Stats'!$D$2:$D$781,MATCH($A630,'[1]Pokemon Stats'!$B$2:$B$781,0),0),"")</f>
        <v>Normal</v>
      </c>
      <c r="C630" t="str">
        <f>IFERROR(INDEX('[1]Pokemon Stats'!$E$2:$E$781,MATCH($A630,'[1]Pokemon Stats'!$B$2:$B$781,0),0),"")</f>
        <v>Ghost</v>
      </c>
      <c r="D630">
        <f>ROUND(('Base Stats'!D630+15)*MIN(SQRT(10*2500/(('Base Stats'!$D630+15)*SQRT('Base Stats'!$E630+15)*SQRT('Base Stats'!$F630+15))),'CP Multiplier'!$B$102),1)</f>
        <v>146.9</v>
      </c>
      <c r="E630">
        <f>ROUND(('Base Stats'!E630+15)*MIN(SQRT(10*2500/(('Base Stats'!$D630+15)*SQRT('Base Stats'!$E630+15)*SQRT('Base Stats'!$F630+15))),'CP Multiplier'!$B$102),1)</f>
        <v>179.8</v>
      </c>
      <c r="F630">
        <f>ROUND(('Base Stats'!F630+15)*MIN(SQRT(10*2500/(('Base Stats'!$D630+15)*SQRT('Base Stats'!$E630+15)*SQRT('Base Stats'!$F630+15))),'CP Multiplier'!$B$102),1)</f>
        <v>161.19999999999999</v>
      </c>
      <c r="G630">
        <f>_xlfn.FLOOR.MATH(('Base Stats'!$D630+15)*SQRT('Base Stats'!$E630+15)*SQRT('Base Stats'!$F630+15)*((MIN(SQRT(10*2500/(('Base Stats'!$D630+15)*SQRT('Base Stats'!$E630+15)*SQRT('Base Stats'!$F630+15))),'CP Multiplier'!$B$102))^2)/10)</f>
        <v>2500</v>
      </c>
    </row>
    <row r="631" spans="1:7" x14ac:dyDescent="0.25">
      <c r="A631" t="s">
        <v>627</v>
      </c>
      <c r="B631" t="str">
        <f>IFERROR(INDEX('[1]Pokemon Stats'!$D$2:$D$781,MATCH($A631,'[1]Pokemon Stats'!$B$2:$B$781,0),0),"")</f>
        <v>Dark</v>
      </c>
      <c r="C631" t="str">
        <f>IFERROR(INDEX('[1]Pokemon Stats'!$E$2:$E$781,MATCH($A631,'[1]Pokemon Stats'!$B$2:$B$781,0),0),"")</f>
        <v>Normal</v>
      </c>
      <c r="D631">
        <f>ROUND(('Base Stats'!D631+15)*MIN(SQRT(10*2500/(('Base Stats'!$D631+15)*SQRT('Base Stats'!$E631+15)*SQRT('Base Stats'!$F631+15))),'CP Multiplier'!$B$102),1)</f>
        <v>149.6</v>
      </c>
      <c r="E631">
        <f>ROUND(('Base Stats'!E631+15)*MIN(SQRT(10*2500/(('Base Stats'!$D631+15)*SQRT('Base Stats'!$E631+15)*SQRT('Base Stats'!$F631+15))),'CP Multiplier'!$B$102),1)</f>
        <v>160.30000000000001</v>
      </c>
      <c r="F631">
        <f>ROUND(('Base Stats'!F631+15)*MIN(SQRT(10*2500/(('Base Stats'!$D631+15)*SQRT('Base Stats'!$E631+15)*SQRT('Base Stats'!$F631+15))),'CP Multiplier'!$B$102),1)</f>
        <v>174.2</v>
      </c>
      <c r="G631">
        <f>_xlfn.FLOOR.MATH(('Base Stats'!$D631+15)*SQRT('Base Stats'!$E631+15)*SQRT('Base Stats'!$F631+15)*((MIN(SQRT(10*2500/(('Base Stats'!$D631+15)*SQRT('Base Stats'!$E631+15)*SQRT('Base Stats'!$F631+15))),'CP Multiplier'!$B$102))^2)/10)</f>
        <v>2500</v>
      </c>
    </row>
    <row r="632" spans="1:7" x14ac:dyDescent="0.25">
      <c r="A632" t="s">
        <v>628</v>
      </c>
      <c r="B632" t="str">
        <f>IFERROR(INDEX('[1]Pokemon Stats'!$D$2:$D$781,MATCH($A632,'[1]Pokemon Stats'!$B$2:$B$781,0),0),"")</f>
        <v>Steel</v>
      </c>
      <c r="C632" t="str">
        <f>IFERROR(INDEX('[1]Pokemon Stats'!$E$2:$E$781,MATCH($A632,'[1]Pokemon Stats'!$B$2:$B$781,0),0),"")</f>
        <v>Normal</v>
      </c>
      <c r="D632">
        <f>ROUND(('Base Stats'!D632+15)*MIN(SQRT(10*2500/(('Base Stats'!$D632+15)*SQRT('Base Stats'!$E632+15)*SQRT('Base Stats'!$F632+15))),'CP Multiplier'!$B$102),1)</f>
        <v>169.9</v>
      </c>
      <c r="E632">
        <f>ROUND(('Base Stats'!E632+15)*MIN(SQRT(10*2500/(('Base Stats'!$D632+15)*SQRT('Base Stats'!$E632+15)*SQRT('Base Stats'!$F632+15))),'CP Multiplier'!$B$102),1)</f>
        <v>143.19999999999999</v>
      </c>
      <c r="F632">
        <f>ROUND(('Base Stats'!F632+15)*MIN(SQRT(10*2500/(('Base Stats'!$D632+15)*SQRT('Base Stats'!$E632+15)*SQRT('Base Stats'!$F632+15))),'CP Multiplier'!$B$102),1)</f>
        <v>151.30000000000001</v>
      </c>
      <c r="G632">
        <f>_xlfn.FLOOR.MATH(('Base Stats'!$D632+15)*SQRT('Base Stats'!$E632+15)*SQRT('Base Stats'!$F632+15)*((MIN(SQRT(10*2500/(('Base Stats'!$D632+15)*SQRT('Base Stats'!$E632+15)*SQRT('Base Stats'!$F632+15))),'CP Multiplier'!$B$102))^2)/10)</f>
        <v>2500</v>
      </c>
    </row>
    <row r="633" spans="1:7" x14ac:dyDescent="0.25">
      <c r="A633" t="s">
        <v>629</v>
      </c>
      <c r="B633" t="str">
        <f>IFERROR(INDEX('[1]Pokemon Stats'!$D$2:$D$781,MATCH($A633,'[1]Pokemon Stats'!$B$2:$B$781,0),0),"")</f>
        <v>Fighting</v>
      </c>
      <c r="C633" t="str">
        <f>IFERROR(INDEX('[1]Pokemon Stats'!$E$2:$E$781,MATCH($A633,'[1]Pokemon Stats'!$B$2:$B$781,0),0),"")</f>
        <v>Normal</v>
      </c>
      <c r="D633">
        <f>ROUND(('Base Stats'!D633+15)*MIN(SQRT(10*2500/(('Base Stats'!$D633+15)*SQRT('Base Stats'!$E633+15)*SQRT('Base Stats'!$F633+15))),'CP Multiplier'!$B$102),1)</f>
        <v>190.2</v>
      </c>
      <c r="E633">
        <f>ROUND(('Base Stats'!E633+15)*MIN(SQRT(10*2500/(('Base Stats'!$D633+15)*SQRT('Base Stats'!$E633+15)*SQRT('Base Stats'!$F633+15))),'CP Multiplier'!$B$102),1)</f>
        <v>138.1</v>
      </c>
      <c r="F633">
        <f>ROUND(('Base Stats'!F633+15)*MIN(SQRT(10*2500/(('Base Stats'!$D633+15)*SQRT('Base Stats'!$E633+15)*SQRT('Base Stats'!$F633+15))),'CP Multiplier'!$B$102),1)</f>
        <v>125.1</v>
      </c>
      <c r="G633">
        <f>_xlfn.FLOOR.MATH(('Base Stats'!$D633+15)*SQRT('Base Stats'!$E633+15)*SQRT('Base Stats'!$F633+15)*((MIN(SQRT(10*2500/(('Base Stats'!$D633+15)*SQRT('Base Stats'!$E633+15)*SQRT('Base Stats'!$F633+15))),'CP Multiplier'!$B$102))^2)/10)</f>
        <v>2500</v>
      </c>
    </row>
    <row r="634" spans="1:7" x14ac:dyDescent="0.25">
      <c r="A634" t="s">
        <v>630</v>
      </c>
      <c r="B634" t="str">
        <f>IFERROR(INDEX('[1]Pokemon Stats'!$D$2:$D$781,MATCH($A634,'[1]Pokemon Stats'!$B$2:$B$781,0),0),"")</f>
        <v>Fighting</v>
      </c>
      <c r="C634" t="str">
        <f>IFERROR(INDEX('[1]Pokemon Stats'!$E$2:$E$781,MATCH($A634,'[1]Pokemon Stats'!$B$2:$B$781,0),0),"")</f>
        <v>Ghost</v>
      </c>
      <c r="D634">
        <f>ROUND(('Base Stats'!D634+15)*MIN(SQRT(10*2500/(('Base Stats'!$D634+15)*SQRT('Base Stats'!$E634+15)*SQRT('Base Stats'!$F634+15))),'CP Multiplier'!$B$102),1)</f>
        <v>169.3</v>
      </c>
      <c r="E634">
        <f>ROUND(('Base Stats'!E634+15)*MIN(SQRT(10*2500/(('Base Stats'!$D634+15)*SQRT('Base Stats'!$E634+15)*SQRT('Base Stats'!$F634+15))),'CP Multiplier'!$B$102),1)</f>
        <v>150.6</v>
      </c>
      <c r="F634">
        <f>ROUND(('Base Stats'!F634+15)*MIN(SQRT(10*2500/(('Base Stats'!$D634+15)*SQRT('Base Stats'!$E634+15)*SQRT('Base Stats'!$F634+15))),'CP Multiplier'!$B$102),1)</f>
        <v>144.9</v>
      </c>
      <c r="G634">
        <f>_xlfn.FLOOR.MATH(('Base Stats'!$D634+15)*SQRT('Base Stats'!$E634+15)*SQRT('Base Stats'!$F634+15)*((MIN(SQRT(10*2500/(('Base Stats'!$D634+15)*SQRT('Base Stats'!$E634+15)*SQRT('Base Stats'!$F634+15))),'CP Multiplier'!$B$102))^2)/10)</f>
        <v>2500</v>
      </c>
    </row>
    <row r="635" spans="1:7" x14ac:dyDescent="0.25">
      <c r="A635" t="s">
        <v>631</v>
      </c>
      <c r="B635" t="str">
        <f>IFERROR(INDEX('[1]Pokemon Stats'!$D$2:$D$781,MATCH($A635,'[1]Pokemon Stats'!$B$2:$B$781,0),0),"")</f>
        <v>Fairy</v>
      </c>
      <c r="C635" t="str">
        <f>IFERROR(INDEX('[1]Pokemon Stats'!$E$2:$E$781,MATCH($A635,'[1]Pokemon Stats'!$B$2:$B$781,0),0),"")</f>
        <v>Ghost</v>
      </c>
      <c r="D635">
        <f>ROUND(('Base Stats'!D635+15)*MIN(SQRT(10*2500/(('Base Stats'!$D635+15)*SQRT('Base Stats'!$E635+15)*SQRT('Base Stats'!$F635+15))),'CP Multiplier'!$B$102),1)</f>
        <v>171.8</v>
      </c>
      <c r="E635">
        <f>ROUND(('Base Stats'!E635+15)*MIN(SQRT(10*2500/(('Base Stats'!$D635+15)*SQRT('Base Stats'!$E635+15)*SQRT('Base Stats'!$F635+15))),'CP Multiplier'!$B$102),1)</f>
        <v>160.30000000000001</v>
      </c>
      <c r="F635">
        <f>ROUND(('Base Stats'!F635+15)*MIN(SQRT(10*2500/(('Base Stats'!$D635+15)*SQRT('Base Stats'!$E635+15)*SQRT('Base Stats'!$F635+15))),'CP Multiplier'!$B$102),1)</f>
        <v>132.19999999999999</v>
      </c>
      <c r="G635">
        <f>_xlfn.FLOOR.MATH(('Base Stats'!$D635+15)*SQRT('Base Stats'!$E635+15)*SQRT('Base Stats'!$F635+15)*((MIN(SQRT(10*2500/(('Base Stats'!$D635+15)*SQRT('Base Stats'!$E635+15)*SQRT('Base Stats'!$F635+15))),'CP Multiplier'!$B$102))^2)/10)</f>
        <v>2500</v>
      </c>
    </row>
    <row r="636" spans="1:7" x14ac:dyDescent="0.25">
      <c r="A636" t="s">
        <v>632</v>
      </c>
      <c r="B636" t="str">
        <f>IFERROR(INDEX('[1]Pokemon Stats'!$D$2:$D$781,MATCH($A636,'[1]Pokemon Stats'!$B$2:$B$781,0),0),"")</f>
        <v>Fighting</v>
      </c>
      <c r="C636" t="str">
        <f>IFERROR(INDEX('[1]Pokemon Stats'!$E$2:$E$781,MATCH($A636,'[1]Pokemon Stats'!$B$2:$B$781,0),0),"")</f>
        <v>Ghost</v>
      </c>
      <c r="D636">
        <f>ROUND(('Base Stats'!D636+15)*MIN(SQRT(10*2500/(('Base Stats'!$D636+15)*SQRT('Base Stats'!$E636+15)*SQRT('Base Stats'!$F636+15))),'CP Multiplier'!$B$102),1)</f>
        <v>171.8</v>
      </c>
      <c r="E636">
        <f>ROUND(('Base Stats'!E636+15)*MIN(SQRT(10*2500/(('Base Stats'!$D636+15)*SQRT('Base Stats'!$E636+15)*SQRT('Base Stats'!$F636+15))),'CP Multiplier'!$B$102),1)</f>
        <v>160.30000000000001</v>
      </c>
      <c r="F636">
        <f>ROUND(('Base Stats'!F636+15)*MIN(SQRT(10*2500/(('Base Stats'!$D636+15)*SQRT('Base Stats'!$E636+15)*SQRT('Base Stats'!$F636+15))),'CP Multiplier'!$B$102),1)</f>
        <v>132.19999999999999</v>
      </c>
      <c r="G636">
        <f>_xlfn.FLOOR.MATH(('Base Stats'!$D636+15)*SQRT('Base Stats'!$E636+15)*SQRT('Base Stats'!$F636+15)*((MIN(SQRT(10*2500/(('Base Stats'!$D636+15)*SQRT('Base Stats'!$E636+15)*SQRT('Base Stats'!$F636+15))),'CP Multiplier'!$B$102))^2)/10)</f>
        <v>2500</v>
      </c>
    </row>
    <row r="637" spans="1:7" x14ac:dyDescent="0.25">
      <c r="A637" t="s">
        <v>633</v>
      </c>
      <c r="B637" t="str">
        <f>IFERROR(INDEX('[1]Pokemon Stats'!$D$2:$D$781,MATCH($A637,'[1]Pokemon Stats'!$B$2:$B$781,0),0),"")</f>
        <v>Dark</v>
      </c>
      <c r="C637" t="str">
        <f>IFERROR(INDEX('[1]Pokemon Stats'!$E$2:$E$781,MATCH($A637,'[1]Pokemon Stats'!$B$2:$B$781,0),0),"")</f>
        <v>Grass</v>
      </c>
      <c r="D637">
        <f>ROUND(('Base Stats'!D637+15)*MIN(SQRT(10*2500/(('Base Stats'!$D637+15)*SQRT('Base Stats'!$E637+15)*SQRT('Base Stats'!$F637+15))),'CP Multiplier'!$B$102),1)</f>
        <v>164</v>
      </c>
      <c r="E637">
        <f>ROUND(('Base Stats'!E637+15)*MIN(SQRT(10*2500/(('Base Stats'!$D637+15)*SQRT('Base Stats'!$E637+15)*SQRT('Base Stats'!$F637+15))),'CP Multiplier'!$B$102),1)</f>
        <v>146.80000000000001</v>
      </c>
      <c r="F637">
        <f>ROUND(('Base Stats'!F637+15)*MIN(SQRT(10*2500/(('Base Stats'!$D637+15)*SQRT('Base Stats'!$E637+15)*SQRT('Base Stats'!$F637+15))),'CP Multiplier'!$B$102),1)</f>
        <v>158.30000000000001</v>
      </c>
      <c r="G637">
        <f>_xlfn.FLOOR.MATH(('Base Stats'!$D637+15)*SQRT('Base Stats'!$E637+15)*SQRT('Base Stats'!$F637+15)*((MIN(SQRT(10*2500/(('Base Stats'!$D637+15)*SQRT('Base Stats'!$E637+15)*SQRT('Base Stats'!$F637+15))),'CP Multiplier'!$B$102))^2)/10)</f>
        <v>2500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9406-081F-4B79-9B16-735A019EE11D}">
  <dimension ref="A1:G637"/>
  <sheetViews>
    <sheetView workbookViewId="0">
      <selection activeCell="G2" sqref="G2:G637"/>
    </sheetView>
  </sheetViews>
  <sheetFormatPr defaultRowHeight="15" x14ac:dyDescent="0.25"/>
  <cols>
    <col min="1" max="1" width="16.7109375" bestFit="1" customWidth="1"/>
    <col min="2" max="3" width="8.140625" bestFit="1" customWidth="1"/>
    <col min="4" max="4" width="6.5703125" bestFit="1" customWidth="1"/>
    <col min="5" max="5" width="8.42578125" bestFit="1" customWidth="1"/>
    <col min="6" max="6" width="8.140625" bestFit="1" customWidth="1"/>
    <col min="7" max="7" width="5" bestFit="1" customWidth="1"/>
  </cols>
  <sheetData>
    <row r="1" spans="1:7" x14ac:dyDescent="0.25">
      <c r="A1" t="s">
        <v>634</v>
      </c>
      <c r="B1" t="s">
        <v>635</v>
      </c>
      <c r="C1" t="s">
        <v>636</v>
      </c>
      <c r="D1" s="2" t="s">
        <v>638</v>
      </c>
      <c r="E1" s="2" t="s">
        <v>639</v>
      </c>
      <c r="F1" s="2" t="s">
        <v>640</v>
      </c>
      <c r="G1" s="2" t="s">
        <v>637</v>
      </c>
    </row>
    <row r="2" spans="1:7" x14ac:dyDescent="0.25">
      <c r="A2" t="s">
        <v>0</v>
      </c>
      <c r="B2" t="str">
        <f>IFERROR(INDEX('[1]Pokemon Stats'!$D$2:$D$781,MATCH($A2,'[1]Pokemon Stats'!$B$2:$B$781,0),0),"")</f>
        <v>Grass</v>
      </c>
      <c r="C2" t="str">
        <f>IFERROR(INDEX('[1]Pokemon Stats'!$E$2:$E$781,MATCH($A2,'[1]Pokemon Stats'!$B$2:$B$781,0),0),"")</f>
        <v>Poison</v>
      </c>
      <c r="D2">
        <f>ROUND(('Base Stats'!D2+15)*MIN(SQRT(10*1500/(('Base Stats'!$D2+15)*SQRT('Base Stats'!$E2+15)*SQRT('Base Stats'!$F2+15))),'CP Multiplier'!$B$102),1)</f>
        <v>112.4</v>
      </c>
      <c r="E2">
        <f>ROUND(('Base Stats'!E2+15)*MIN(SQRT(10*1500/(('Base Stats'!$D2+15)*SQRT('Base Stats'!$E2+15)*SQRT('Base Stats'!$F2+15))),'CP Multiplier'!$B$102),1)</f>
        <v>106.5</v>
      </c>
      <c r="F2">
        <f>ROUND(('Base Stats'!F2+15)*MIN(SQRT(10*1500/(('Base Stats'!$D2+15)*SQRT('Base Stats'!$E2+15)*SQRT('Base Stats'!$F2+15))),'CP Multiplier'!$B$102),1)</f>
        <v>120.9</v>
      </c>
      <c r="G2">
        <f>_xlfn.FLOOR.MATH(('Base Stats'!$D2+15)*SQRT('Base Stats'!$E2+15)*SQRT('Base Stats'!$F2+15)*((MIN(SQRT(10*1500/(('Base Stats'!$D2+15)*SQRT('Base Stats'!$E2+15)*SQRT('Base Stats'!$F2+15))),'CP Multiplier'!$B$102))^2)/10)</f>
        <v>1275</v>
      </c>
    </row>
    <row r="3" spans="1:7" x14ac:dyDescent="0.25">
      <c r="A3" t="s">
        <v>1</v>
      </c>
      <c r="B3" t="str">
        <f>IFERROR(INDEX('[1]Pokemon Stats'!$D$2:$D$781,MATCH($A3,'[1]Pokemon Stats'!$B$2:$B$781,0),0),"")</f>
        <v>Grass</v>
      </c>
      <c r="C3" t="str">
        <f>IFERROR(INDEX('[1]Pokemon Stats'!$E$2:$E$781,MATCH($A3,'[1]Pokemon Stats'!$B$2:$B$781,0),0),"")</f>
        <v>Poison</v>
      </c>
      <c r="D3">
        <f>ROUND(('Base Stats'!D3+15)*MIN(SQRT(10*1500/(('Base Stats'!$D3+15)*SQRT('Base Stats'!$E3+15)*SQRT('Base Stats'!$F3+15))),'CP Multiplier'!$B$102),1)</f>
        <v>123.3</v>
      </c>
      <c r="E3">
        <f>ROUND(('Base Stats'!E3+15)*MIN(SQRT(10*1500/(('Base Stats'!$D3+15)*SQRT('Base Stats'!$E3+15)*SQRT('Base Stats'!$F3+15))),'CP Multiplier'!$B$102),1)</f>
        <v>117.3</v>
      </c>
      <c r="F3">
        <f>ROUND(('Base Stats'!F3+15)*MIN(SQRT(10*1500/(('Base Stats'!$D3+15)*SQRT('Base Stats'!$E3+15)*SQRT('Base Stats'!$F3+15))),'CP Multiplier'!$B$102),1)</f>
        <v>126.2</v>
      </c>
      <c r="G3">
        <f>_xlfn.FLOOR.MATH(('Base Stats'!$D3+15)*SQRT('Base Stats'!$E3+15)*SQRT('Base Stats'!$F3+15)*((MIN(SQRT(10*1500/(('Base Stats'!$D3+15)*SQRT('Base Stats'!$E3+15)*SQRT('Base Stats'!$F3+15))),'CP Multiplier'!$B$102))^2)/10)</f>
        <v>1500</v>
      </c>
    </row>
    <row r="4" spans="1:7" x14ac:dyDescent="0.25">
      <c r="A4" t="s">
        <v>2</v>
      </c>
      <c r="B4" t="str">
        <f>IFERROR(INDEX('[1]Pokemon Stats'!$D$2:$D$781,MATCH($A4,'[1]Pokemon Stats'!$B$2:$B$781,0),0),"")</f>
        <v>Grass</v>
      </c>
      <c r="C4" t="str">
        <f>IFERROR(INDEX('[1]Pokemon Stats'!$E$2:$E$781,MATCH($A4,'[1]Pokemon Stats'!$B$2:$B$781,0),0),"")</f>
        <v>Poison</v>
      </c>
      <c r="D4">
        <f>ROUND(('Base Stats'!D4+15)*MIN(SQRT(10*1500/(('Base Stats'!$D4+15)*SQRT('Base Stats'!$E4+15)*SQRT('Base Stats'!$F4+15))),'CP Multiplier'!$B$102),1)</f>
        <v>125</v>
      </c>
      <c r="E4">
        <f>ROUND(('Base Stats'!E4+15)*MIN(SQRT(10*1500/(('Base Stats'!$D4+15)*SQRT('Base Stats'!$E4+15)*SQRT('Base Stats'!$F4+15))),'CP Multiplier'!$B$102),1)</f>
        <v>119.7</v>
      </c>
      <c r="F4">
        <f>ROUND(('Base Stats'!F4+15)*MIN(SQRT(10*1500/(('Base Stats'!$D4+15)*SQRT('Base Stats'!$E4+15)*SQRT('Base Stats'!$F4+15))),'CP Multiplier'!$B$102),1)</f>
        <v>120.3</v>
      </c>
      <c r="G4">
        <f>_xlfn.FLOOR.MATH(('Base Stats'!$D4+15)*SQRT('Base Stats'!$E4+15)*SQRT('Base Stats'!$F4+15)*((MIN(SQRT(10*1500/(('Base Stats'!$D4+15)*SQRT('Base Stats'!$E4+15)*SQRT('Base Stats'!$F4+15))),'CP Multiplier'!$B$102))^2)/10)</f>
        <v>1500</v>
      </c>
    </row>
    <row r="5" spans="1:7" x14ac:dyDescent="0.25">
      <c r="A5" t="s">
        <v>3</v>
      </c>
      <c r="B5" t="str">
        <f>IFERROR(INDEX('[1]Pokemon Stats'!$D$2:$D$781,MATCH($A5,'[1]Pokemon Stats'!$B$2:$B$781,0),0),"")</f>
        <v>Fire</v>
      </c>
      <c r="C5" t="str">
        <f>IFERROR(INDEX('[1]Pokemon Stats'!$E$2:$E$781,MATCH($A5,'[1]Pokemon Stats'!$B$2:$B$781,0),0),"")</f>
        <v>Poison</v>
      </c>
      <c r="D5">
        <f>ROUND(('Base Stats'!D5+15)*MIN(SQRT(10*1500/(('Base Stats'!$D5+15)*SQRT('Base Stats'!$E5+15)*SQRT('Base Stats'!$F5+15))),'CP Multiplier'!$B$102),1)</f>
        <v>110.7</v>
      </c>
      <c r="E5">
        <f>ROUND(('Base Stats'!E5+15)*MIN(SQRT(10*1500/(('Base Stats'!$D5+15)*SQRT('Base Stats'!$E5+15)*SQRT('Base Stats'!$F5+15))),'CP Multiplier'!$B$102),1)</f>
        <v>91.3</v>
      </c>
      <c r="F5">
        <f>ROUND(('Base Stats'!F5+15)*MIN(SQRT(10*1500/(('Base Stats'!$D5+15)*SQRT('Base Stats'!$E5+15)*SQRT('Base Stats'!$F5+15))),'CP Multiplier'!$B$102),1)</f>
        <v>112.4</v>
      </c>
      <c r="G5">
        <f>_xlfn.FLOOR.MATH(('Base Stats'!$D5+15)*SQRT('Base Stats'!$E5+15)*SQRT('Base Stats'!$F5+15)*((MIN(SQRT(10*1500/(('Base Stats'!$D5+15)*SQRT('Base Stats'!$E5+15)*SQRT('Base Stats'!$F5+15))),'CP Multiplier'!$B$102))^2)/10)</f>
        <v>1121</v>
      </c>
    </row>
    <row r="6" spans="1:7" x14ac:dyDescent="0.25">
      <c r="A6" t="s">
        <v>4</v>
      </c>
      <c r="B6" t="str">
        <f>IFERROR(INDEX('[1]Pokemon Stats'!$D$2:$D$781,MATCH($A6,'[1]Pokemon Stats'!$B$2:$B$781,0),0),"")</f>
        <v>Fire</v>
      </c>
      <c r="C6" t="str">
        <f>IFERROR(INDEX('[1]Pokemon Stats'!$E$2:$E$781,MATCH($A6,'[1]Pokemon Stats'!$B$2:$B$781,0),0),"")</f>
        <v>Poison</v>
      </c>
      <c r="D6">
        <f>ROUND(('Base Stats'!D6+15)*MIN(SQRT(10*1500/(('Base Stats'!$D6+15)*SQRT('Base Stats'!$E6+15)*SQRT('Base Stats'!$F6+15))),'CP Multiplier'!$B$102),1)</f>
        <v>130.19999999999999</v>
      </c>
      <c r="E6">
        <f>ROUND(('Base Stats'!E6+15)*MIN(SQRT(10*1500/(('Base Stats'!$D6+15)*SQRT('Base Stats'!$E6+15)*SQRT('Base Stats'!$F6+15))),'CP Multiplier'!$B$102),1)</f>
        <v>106.1</v>
      </c>
      <c r="F6">
        <f>ROUND(('Base Stats'!F6+15)*MIN(SQRT(10*1500/(('Base Stats'!$D6+15)*SQRT('Base Stats'!$E6+15)*SQRT('Base Stats'!$F6+15))),'CP Multiplier'!$B$102),1)</f>
        <v>125</v>
      </c>
      <c r="G6">
        <f>_xlfn.FLOOR.MATH(('Base Stats'!$D6+15)*SQRT('Base Stats'!$E6+15)*SQRT('Base Stats'!$F6+15)*((MIN(SQRT(10*1500/(('Base Stats'!$D6+15)*SQRT('Base Stats'!$E6+15)*SQRT('Base Stats'!$F6+15))),'CP Multiplier'!$B$102))^2)/10)</f>
        <v>1500</v>
      </c>
    </row>
    <row r="7" spans="1:7" x14ac:dyDescent="0.25">
      <c r="A7" t="s">
        <v>5</v>
      </c>
      <c r="B7" t="str">
        <f>IFERROR(INDEX('[1]Pokemon Stats'!$D$2:$D$781,MATCH($A7,'[1]Pokemon Stats'!$B$2:$B$781,0),0),"")</f>
        <v>Fire</v>
      </c>
      <c r="C7" t="str">
        <f>IFERROR(INDEX('[1]Pokemon Stats'!$E$2:$E$781,MATCH($A7,'[1]Pokemon Stats'!$B$2:$B$781,0),0),"")</f>
        <v>Flying</v>
      </c>
      <c r="D7">
        <f>ROUND(('Base Stats'!D7+15)*MIN(SQRT(10*1500/(('Base Stats'!$D7+15)*SQRT('Base Stats'!$E7+15)*SQRT('Base Stats'!$F7+15))),'CP Multiplier'!$B$102),1)</f>
        <v>135.5</v>
      </c>
      <c r="E7">
        <f>ROUND(('Base Stats'!E7+15)*MIN(SQRT(10*1500/(('Base Stats'!$D7+15)*SQRT('Base Stats'!$E7+15)*SQRT('Base Stats'!$F7+15))),'CP Multiplier'!$B$102),1)</f>
        <v>107</v>
      </c>
      <c r="F7">
        <f>ROUND(('Base Stats'!F7+15)*MIN(SQRT(10*1500/(('Base Stats'!$D7+15)*SQRT('Base Stats'!$E7+15)*SQRT('Base Stats'!$F7+15))),'CP Multiplier'!$B$102),1)</f>
        <v>114.4</v>
      </c>
      <c r="G7">
        <f>_xlfn.FLOOR.MATH(('Base Stats'!$D7+15)*SQRT('Base Stats'!$E7+15)*SQRT('Base Stats'!$F7+15)*((MIN(SQRT(10*1500/(('Base Stats'!$D7+15)*SQRT('Base Stats'!$E7+15)*SQRT('Base Stats'!$F7+15))),'CP Multiplier'!$B$102))^2)/10)</f>
        <v>1500</v>
      </c>
    </row>
    <row r="8" spans="1:7" x14ac:dyDescent="0.25">
      <c r="A8" t="s">
        <v>6</v>
      </c>
      <c r="B8" t="str">
        <f>IFERROR(INDEX('[1]Pokemon Stats'!$D$2:$D$781,MATCH($A8,'[1]Pokemon Stats'!$B$2:$B$781,0),0),"")</f>
        <v>Water</v>
      </c>
      <c r="C8" t="str">
        <f>IFERROR(INDEX('[1]Pokemon Stats'!$E$2:$E$781,MATCH($A8,'[1]Pokemon Stats'!$B$2:$B$781,0),0),"")</f>
        <v>Flying</v>
      </c>
      <c r="D8">
        <f>ROUND(('Base Stats'!D8+15)*MIN(SQRT(10*1500/(('Base Stats'!$D8+15)*SQRT('Base Stats'!$E8+15)*SQRT('Base Stats'!$F8+15))),'CP Multiplier'!$B$102),1)</f>
        <v>92.1</v>
      </c>
      <c r="E8">
        <f>ROUND(('Base Stats'!E8+15)*MIN(SQRT(10*1500/(('Base Stats'!$D8+15)*SQRT('Base Stats'!$E8+15)*SQRT('Base Stats'!$F8+15))),'CP Multiplier'!$B$102),1)</f>
        <v>115</v>
      </c>
      <c r="F8">
        <f>ROUND(('Base Stats'!F8+15)*MIN(SQRT(10*1500/(('Base Stats'!$D8+15)*SQRT('Base Stats'!$E8+15)*SQRT('Base Stats'!$F8+15))),'CP Multiplier'!$B$102),1)</f>
        <v>120</v>
      </c>
      <c r="G8">
        <f>_xlfn.FLOOR.MATH(('Base Stats'!$D8+15)*SQRT('Base Stats'!$E8+15)*SQRT('Base Stats'!$F8+15)*((MIN(SQRT(10*1500/(('Base Stats'!$D8+15)*SQRT('Base Stats'!$E8+15)*SQRT('Base Stats'!$F8+15))),'CP Multiplier'!$B$102))^2)/10)</f>
        <v>1082</v>
      </c>
    </row>
    <row r="9" spans="1:7" x14ac:dyDescent="0.25">
      <c r="A9" t="s">
        <v>7</v>
      </c>
      <c r="B9" t="str">
        <f>IFERROR(INDEX('[1]Pokemon Stats'!$D$2:$D$781,MATCH($A9,'[1]Pokemon Stats'!$B$2:$B$781,0),0),"")</f>
        <v>Water</v>
      </c>
      <c r="C9" t="str">
        <f>IFERROR(INDEX('[1]Pokemon Stats'!$E$2:$E$781,MATCH($A9,'[1]Pokemon Stats'!$B$2:$B$781,0),0),"")</f>
        <v>Flying</v>
      </c>
      <c r="D9">
        <f>ROUND(('Base Stats'!D9+15)*MIN(SQRT(10*1500/(('Base Stats'!$D9+15)*SQRT('Base Stats'!$E9+15)*SQRT('Base Stats'!$F9+15))),'CP Multiplier'!$B$102),1)</f>
        <v>111.9</v>
      </c>
      <c r="E9">
        <f>ROUND(('Base Stats'!E9+15)*MIN(SQRT(10*1500/(('Base Stats'!$D9+15)*SQRT('Base Stats'!$E9+15)*SQRT('Base Stats'!$F9+15))),'CP Multiplier'!$B$102),1)</f>
        <v>134.9</v>
      </c>
      <c r="F9">
        <f>ROUND(('Base Stats'!F9+15)*MIN(SQRT(10*1500/(('Base Stats'!$D9+15)*SQRT('Base Stats'!$E9+15)*SQRT('Base Stats'!$F9+15))),'CP Multiplier'!$B$102),1)</f>
        <v>133.30000000000001</v>
      </c>
      <c r="G9">
        <f>_xlfn.FLOOR.MATH(('Base Stats'!$D9+15)*SQRT('Base Stats'!$E9+15)*SQRT('Base Stats'!$F9+15)*((MIN(SQRT(10*1500/(('Base Stats'!$D9+15)*SQRT('Base Stats'!$E9+15)*SQRT('Base Stats'!$F9+15))),'CP Multiplier'!$B$102))^2)/10)</f>
        <v>1500</v>
      </c>
    </row>
    <row r="10" spans="1:7" x14ac:dyDescent="0.25">
      <c r="A10" t="s">
        <v>8</v>
      </c>
      <c r="B10" t="str">
        <f>IFERROR(INDEX('[1]Pokemon Stats'!$D$2:$D$781,MATCH($A10,'[1]Pokemon Stats'!$B$2:$B$781,0),0),"")</f>
        <v>Water</v>
      </c>
      <c r="C10" t="str">
        <f>IFERROR(INDEX('[1]Pokemon Stats'!$E$2:$E$781,MATCH($A10,'[1]Pokemon Stats'!$B$2:$B$781,0),0),"")</f>
        <v>Flying</v>
      </c>
      <c r="D10">
        <f>ROUND(('Base Stats'!D10+15)*MIN(SQRT(10*1500/(('Base Stats'!$D10+15)*SQRT('Base Stats'!$E10+15)*SQRT('Base Stats'!$F10+15))),'CP Multiplier'!$B$102),1)</f>
        <v>114.6</v>
      </c>
      <c r="E10">
        <f>ROUND(('Base Stats'!E10+15)*MIN(SQRT(10*1500/(('Base Stats'!$D10+15)*SQRT('Base Stats'!$E10+15)*SQRT('Base Stats'!$F10+15))),'CP Multiplier'!$B$102),1)</f>
        <v>136.80000000000001</v>
      </c>
      <c r="F10">
        <f>ROUND(('Base Stats'!F10+15)*MIN(SQRT(10*1500/(('Base Stats'!$D10+15)*SQRT('Base Stats'!$E10+15)*SQRT('Base Stats'!$F10+15))),'CP Multiplier'!$B$102),1)</f>
        <v>125.1</v>
      </c>
      <c r="G10">
        <f>_xlfn.FLOOR.MATH(('Base Stats'!$D10+15)*SQRT('Base Stats'!$E10+15)*SQRT('Base Stats'!$F10+15)*((MIN(SQRT(10*1500/(('Base Stats'!$D10+15)*SQRT('Base Stats'!$E10+15)*SQRT('Base Stats'!$F10+15))),'CP Multiplier'!$B$102))^2)/10)</f>
        <v>1500</v>
      </c>
    </row>
    <row r="11" spans="1:7" x14ac:dyDescent="0.25">
      <c r="A11" t="s">
        <v>9</v>
      </c>
      <c r="B11" t="str">
        <f>IFERROR(INDEX('[1]Pokemon Stats'!$D$2:$D$781,MATCH($A11,'[1]Pokemon Stats'!$B$2:$B$781,0),0),"")</f>
        <v>Bug</v>
      </c>
      <c r="C11" t="str">
        <f>IFERROR(INDEX('[1]Pokemon Stats'!$E$2:$E$781,MATCH($A11,'[1]Pokemon Stats'!$B$2:$B$781,0),0),"")</f>
        <v>Flying</v>
      </c>
      <c r="D11">
        <f>ROUND(('Base Stats'!D11+15)*MIN(SQRT(10*1500/(('Base Stats'!$D11+15)*SQRT('Base Stats'!$E11+15)*SQRT('Base Stats'!$F11+15))),'CP Multiplier'!$B$102),1)</f>
        <v>59.2</v>
      </c>
      <c r="E11">
        <f>ROUND(('Base Stats'!E11+15)*MIN(SQRT(10*1500/(('Base Stats'!$D11+15)*SQRT('Base Stats'!$E11+15)*SQRT('Base Stats'!$F11+15))),'CP Multiplier'!$B$102),1)</f>
        <v>59.2</v>
      </c>
      <c r="F11">
        <f>ROUND(('Base Stats'!F11+15)*MIN(SQRT(10*1500/(('Base Stats'!$D11+15)*SQRT('Base Stats'!$E11+15)*SQRT('Base Stats'!$F11+15))),'CP Multiplier'!$B$102),1)</f>
        <v>120.9</v>
      </c>
      <c r="G11">
        <f>_xlfn.FLOOR.MATH(('Base Stats'!$D11+15)*SQRT('Base Stats'!$E11+15)*SQRT('Base Stats'!$F11+15)*((MIN(SQRT(10*1500/(('Base Stats'!$D11+15)*SQRT('Base Stats'!$E11+15)*SQRT('Base Stats'!$F11+15))),'CP Multiplier'!$B$102))^2)/10)</f>
        <v>500</v>
      </c>
    </row>
    <row r="12" spans="1:7" x14ac:dyDescent="0.25">
      <c r="A12" t="s">
        <v>10</v>
      </c>
      <c r="B12" t="str">
        <f>IFERROR(INDEX('[1]Pokemon Stats'!$D$2:$D$781,MATCH($A12,'[1]Pokemon Stats'!$B$2:$B$781,0),0),"")</f>
        <v>Bug</v>
      </c>
      <c r="C12" t="str">
        <f>IFERROR(INDEX('[1]Pokemon Stats'!$E$2:$E$781,MATCH($A12,'[1]Pokemon Stats'!$B$2:$B$781,0),0),"")</f>
        <v>Flying</v>
      </c>
      <c r="D12">
        <f>ROUND(('Base Stats'!D12+15)*MIN(SQRT(10*1500/(('Base Stats'!$D12+15)*SQRT('Base Stats'!$E12+15)*SQRT('Base Stats'!$F12+15))),'CP Multiplier'!$B$102),1)</f>
        <v>50.7</v>
      </c>
      <c r="E12">
        <f>ROUND(('Base Stats'!E12+15)*MIN(SQRT(10*1500/(('Base Stats'!$D12+15)*SQRT('Base Stats'!$E12+15)*SQRT('Base Stats'!$F12+15))),'CP Multiplier'!$B$102),1)</f>
        <v>80.3</v>
      </c>
      <c r="F12">
        <f>ROUND(('Base Stats'!F12+15)*MIN(SQRT(10*1500/(('Base Stats'!$D12+15)*SQRT('Base Stats'!$E12+15)*SQRT('Base Stats'!$F12+15))),'CP Multiplier'!$B$102),1)</f>
        <v>128.5</v>
      </c>
      <c r="G12">
        <f>_xlfn.FLOOR.MATH(('Base Stats'!$D12+15)*SQRT('Base Stats'!$E12+15)*SQRT('Base Stats'!$F12+15)*((MIN(SQRT(10*1500/(('Base Stats'!$D12+15)*SQRT('Base Stats'!$E12+15)*SQRT('Base Stats'!$F12+15))),'CP Multiplier'!$B$102))^2)/10)</f>
        <v>515</v>
      </c>
    </row>
    <row r="13" spans="1:7" x14ac:dyDescent="0.25">
      <c r="A13" t="s">
        <v>11</v>
      </c>
      <c r="B13" t="str">
        <f>IFERROR(INDEX('[1]Pokemon Stats'!$D$2:$D$781,MATCH($A13,'[1]Pokemon Stats'!$B$2:$B$781,0),0),"")</f>
        <v>Bug</v>
      </c>
      <c r="C13" t="str">
        <f>IFERROR(INDEX('[1]Pokemon Stats'!$E$2:$E$781,MATCH($A13,'[1]Pokemon Stats'!$B$2:$B$781,0),0),"")</f>
        <v>Flying</v>
      </c>
      <c r="D13">
        <f>ROUND(('Base Stats'!D13+15)*MIN(SQRT(10*1500/(('Base Stats'!$D13+15)*SQRT('Base Stats'!$E13+15)*SQRT('Base Stats'!$F13+15))),'CP Multiplier'!$B$102),1)</f>
        <v>130.30000000000001</v>
      </c>
      <c r="E13">
        <f>ROUND(('Base Stats'!E13+15)*MIN(SQRT(10*1500/(('Base Stats'!$D13+15)*SQRT('Base Stats'!$E13+15)*SQRT('Base Stats'!$F13+15))),'CP Multiplier'!$B$102),1)</f>
        <v>108.8</v>
      </c>
      <c r="F13">
        <f>ROUND(('Base Stats'!F13+15)*MIN(SQRT(10*1500/(('Base Stats'!$D13+15)*SQRT('Base Stats'!$E13+15)*SQRT('Base Stats'!$F13+15))),'CP Multiplier'!$B$102),1)</f>
        <v>121.7</v>
      </c>
      <c r="G13">
        <f>_xlfn.FLOOR.MATH(('Base Stats'!$D13+15)*SQRT('Base Stats'!$E13+15)*SQRT('Base Stats'!$F13+15)*((MIN(SQRT(10*1500/(('Base Stats'!$D13+15)*SQRT('Base Stats'!$E13+15)*SQRT('Base Stats'!$F13+15))),'CP Multiplier'!$B$102))^2)/10)</f>
        <v>1500</v>
      </c>
    </row>
    <row r="14" spans="1:7" x14ac:dyDescent="0.25">
      <c r="A14" t="s">
        <v>12</v>
      </c>
      <c r="B14" t="str">
        <f>IFERROR(INDEX('[1]Pokemon Stats'!$D$2:$D$781,MATCH($A14,'[1]Pokemon Stats'!$B$2:$B$781,0),0),"")</f>
        <v>Bug</v>
      </c>
      <c r="C14" t="str">
        <f>IFERROR(INDEX('[1]Pokemon Stats'!$E$2:$E$781,MATCH($A14,'[1]Pokemon Stats'!$B$2:$B$781,0),0),"")</f>
        <v>Poison</v>
      </c>
      <c r="D14">
        <f>ROUND(('Base Stats'!D14+15)*MIN(SQRT(10*1500/(('Base Stats'!$D14+15)*SQRT('Base Stats'!$E14+15)*SQRT('Base Stats'!$F14+15))),'CP Multiplier'!$B$102),1)</f>
        <v>65.900000000000006</v>
      </c>
      <c r="E14">
        <f>ROUND(('Base Stats'!E14+15)*MIN(SQRT(10*1500/(('Base Stats'!$D14+15)*SQRT('Base Stats'!$E14+15)*SQRT('Base Stats'!$F14+15))),'CP Multiplier'!$B$102),1)</f>
        <v>54.9</v>
      </c>
      <c r="F14">
        <f>ROUND(('Base Stats'!F14+15)*MIN(SQRT(10*1500/(('Base Stats'!$D14+15)*SQRT('Base Stats'!$E14+15)*SQRT('Base Stats'!$F14+15))),'CP Multiplier'!$B$102),1)</f>
        <v>114.1</v>
      </c>
      <c r="G14">
        <f>_xlfn.FLOOR.MATH(('Base Stats'!$D14+15)*SQRT('Base Stats'!$E14+15)*SQRT('Base Stats'!$F14+15)*((MIN(SQRT(10*1500/(('Base Stats'!$D14+15)*SQRT('Base Stats'!$E14+15)*SQRT('Base Stats'!$F14+15))),'CP Multiplier'!$B$102))^2)/10)</f>
        <v>522</v>
      </c>
    </row>
    <row r="15" spans="1:7" x14ac:dyDescent="0.25">
      <c r="A15" t="s">
        <v>13</v>
      </c>
      <c r="B15" t="str">
        <f>IFERROR(INDEX('[1]Pokemon Stats'!$D$2:$D$781,MATCH($A15,'[1]Pokemon Stats'!$B$2:$B$781,0),0),"")</f>
        <v>Bug</v>
      </c>
      <c r="C15" t="str">
        <f>IFERROR(INDEX('[1]Pokemon Stats'!$E$2:$E$781,MATCH($A15,'[1]Pokemon Stats'!$B$2:$B$781,0),0),"")</f>
        <v>Poison</v>
      </c>
      <c r="D15">
        <f>ROUND(('Base Stats'!D15+15)*MIN(SQRT(10*1500/(('Base Stats'!$D15+15)*SQRT('Base Stats'!$E15+15)*SQRT('Base Stats'!$F15+15))),'CP Multiplier'!$B$102),1)</f>
        <v>51.6</v>
      </c>
      <c r="E15">
        <f>ROUND(('Base Stats'!E15+15)*MIN(SQRT(10*1500/(('Base Stats'!$D15+15)*SQRT('Base Stats'!$E15+15)*SQRT('Base Stats'!$F15+15))),'CP Multiplier'!$B$102),1)</f>
        <v>76.099999999999994</v>
      </c>
      <c r="F15">
        <f>ROUND(('Base Stats'!F15+15)*MIN(SQRT(10*1500/(('Base Stats'!$D15+15)*SQRT('Base Stats'!$E15+15)*SQRT('Base Stats'!$F15+15))),'CP Multiplier'!$B$102),1)</f>
        <v>120.9</v>
      </c>
      <c r="G15">
        <f>_xlfn.FLOOR.MATH(('Base Stats'!$D15+15)*SQRT('Base Stats'!$E15+15)*SQRT('Base Stats'!$F15+15)*((MIN(SQRT(10*1500/(('Base Stats'!$D15+15)*SQRT('Base Stats'!$E15+15)*SQRT('Base Stats'!$F15+15))),'CP Multiplier'!$B$102))^2)/10)</f>
        <v>494</v>
      </c>
    </row>
    <row r="16" spans="1:7" x14ac:dyDescent="0.25">
      <c r="A16" t="s">
        <v>14</v>
      </c>
      <c r="B16" t="str">
        <f>IFERROR(INDEX('[1]Pokemon Stats'!$D$2:$D$781,MATCH($A16,'[1]Pokemon Stats'!$B$2:$B$781,0),0),"")</f>
        <v>Bug</v>
      </c>
      <c r="C16" t="str">
        <f>IFERROR(INDEX('[1]Pokemon Stats'!$E$2:$E$781,MATCH($A16,'[1]Pokemon Stats'!$B$2:$B$781,0),0),"")</f>
        <v>Poison</v>
      </c>
      <c r="D16">
        <f>ROUND(('Base Stats'!D16+15)*MIN(SQRT(10*1500/(('Base Stats'!$D16+15)*SQRT('Base Stats'!$E16+15)*SQRT('Base Stats'!$F16+15))),'CP Multiplier'!$B$102),1)</f>
        <v>131.1</v>
      </c>
      <c r="E16">
        <f>ROUND(('Base Stats'!E16+15)*MIN(SQRT(10*1500/(('Base Stats'!$D16+15)*SQRT('Base Stats'!$E16+15)*SQRT('Base Stats'!$F16+15))),'CP Multiplier'!$B$102),1)</f>
        <v>103.3</v>
      </c>
      <c r="F16">
        <f>ROUND(('Base Stats'!F16+15)*MIN(SQRT(10*1500/(('Base Stats'!$D16+15)*SQRT('Base Stats'!$E16+15)*SQRT('Base Stats'!$F16+15))),'CP Multiplier'!$B$102),1)</f>
        <v>126.8</v>
      </c>
      <c r="G16">
        <f>_xlfn.FLOOR.MATH(('Base Stats'!$D16+15)*SQRT('Base Stats'!$E16+15)*SQRT('Base Stats'!$F16+15)*((MIN(SQRT(10*1500/(('Base Stats'!$D16+15)*SQRT('Base Stats'!$E16+15)*SQRT('Base Stats'!$F16+15))),'CP Multiplier'!$B$102))^2)/10)</f>
        <v>1500</v>
      </c>
    </row>
    <row r="17" spans="1:7" x14ac:dyDescent="0.25">
      <c r="A17" t="s">
        <v>15</v>
      </c>
      <c r="B17" t="str">
        <f>IFERROR(INDEX('[1]Pokemon Stats'!$D$2:$D$781,MATCH($A17,'[1]Pokemon Stats'!$B$2:$B$781,0),0),"")</f>
        <v>Normal</v>
      </c>
      <c r="C17" t="str">
        <f>IFERROR(INDEX('[1]Pokemon Stats'!$E$2:$E$781,MATCH($A17,'[1]Pokemon Stats'!$B$2:$B$781,0),0),"")</f>
        <v>Flying</v>
      </c>
      <c r="D17">
        <f>ROUND(('Base Stats'!D17+15)*MIN(SQRT(10*1500/(('Base Stats'!$D17+15)*SQRT('Base Stats'!$E17+15)*SQRT('Base Stats'!$F17+15))),'CP Multiplier'!$B$102),1)</f>
        <v>84.5</v>
      </c>
      <c r="E17">
        <f>ROUND(('Base Stats'!E17+15)*MIN(SQRT(10*1500/(('Base Stats'!$D17+15)*SQRT('Base Stats'!$E17+15)*SQRT('Base Stats'!$F17+15))),'CP Multiplier'!$B$102),1)</f>
        <v>74.400000000000006</v>
      </c>
      <c r="F17">
        <f>ROUND(('Base Stats'!F17+15)*MIN(SQRT(10*1500/(('Base Stats'!$D17+15)*SQRT('Base Stats'!$E17+15)*SQRT('Base Stats'!$F17+15))),'CP Multiplier'!$B$102),1)</f>
        <v>114.1</v>
      </c>
      <c r="G17">
        <f>_xlfn.FLOOR.MATH(('Base Stats'!$D17+15)*SQRT('Base Stats'!$E17+15)*SQRT('Base Stats'!$F17+15)*((MIN(SQRT(10*1500/(('Base Stats'!$D17+15)*SQRT('Base Stats'!$E17+15)*SQRT('Base Stats'!$F17+15))),'CP Multiplier'!$B$102))^2)/10)</f>
        <v>778</v>
      </c>
    </row>
    <row r="18" spans="1:7" x14ac:dyDescent="0.25">
      <c r="A18" t="s">
        <v>16</v>
      </c>
      <c r="B18" t="str">
        <f>IFERROR(INDEX('[1]Pokemon Stats'!$D$2:$D$781,MATCH($A18,'[1]Pokemon Stats'!$B$2:$B$781,0),0),"")</f>
        <v>Normal</v>
      </c>
      <c r="C18" t="str">
        <f>IFERROR(INDEX('[1]Pokemon Stats'!$E$2:$E$781,MATCH($A18,'[1]Pokemon Stats'!$B$2:$B$781,0),0),"")</f>
        <v>Flying</v>
      </c>
      <c r="D18">
        <f>ROUND(('Base Stats'!D18+15)*MIN(SQRT(10*1500/(('Base Stats'!$D18+15)*SQRT('Base Stats'!$E18+15)*SQRT('Base Stats'!$F18+15))),'CP Multiplier'!$B$102),1)</f>
        <v>111.6</v>
      </c>
      <c r="E18">
        <f>ROUND(('Base Stats'!E18+15)*MIN(SQRT(10*1500/(('Base Stats'!$D18+15)*SQRT('Base Stats'!$E18+15)*SQRT('Base Stats'!$F18+15))),'CP Multiplier'!$B$102),1)</f>
        <v>101.4</v>
      </c>
      <c r="F18">
        <f>ROUND(('Base Stats'!F18+15)*MIN(SQRT(10*1500/(('Base Stats'!$D18+15)*SQRT('Base Stats'!$E18+15)*SQRT('Base Stats'!$F18+15))),'CP Multiplier'!$B$102),1)</f>
        <v>147.9</v>
      </c>
      <c r="G18">
        <f>_xlfn.FLOOR.MATH(('Base Stats'!$D18+15)*SQRT('Base Stats'!$E18+15)*SQRT('Base Stats'!$F18+15)*((MIN(SQRT(10*1500/(('Base Stats'!$D18+15)*SQRT('Base Stats'!$E18+15)*SQRT('Base Stats'!$F18+15))),'CP Multiplier'!$B$102))^2)/10)</f>
        <v>1366</v>
      </c>
    </row>
    <row r="19" spans="1:7" x14ac:dyDescent="0.25">
      <c r="A19" t="s">
        <v>17</v>
      </c>
      <c r="B19" t="str">
        <f>IFERROR(INDEX('[1]Pokemon Stats'!$D$2:$D$781,MATCH($A19,'[1]Pokemon Stats'!$B$2:$B$781,0),0),"")</f>
        <v>Normal</v>
      </c>
      <c r="C19" t="str">
        <f>IFERROR(INDEX('[1]Pokemon Stats'!$E$2:$E$781,MATCH($A19,'[1]Pokemon Stats'!$B$2:$B$781,0),0),"")</f>
        <v>Flying</v>
      </c>
      <c r="D19">
        <f>ROUND(('Base Stats'!D19+15)*MIN(SQRT(10*1500/(('Base Stats'!$D19+15)*SQRT('Base Stats'!$E19+15)*SQRT('Base Stats'!$F19+15))),'CP Multiplier'!$B$102),1)</f>
        <v>120</v>
      </c>
      <c r="E19">
        <f>ROUND(('Base Stats'!E19+15)*MIN(SQRT(10*1500/(('Base Stats'!$D19+15)*SQRT('Base Stats'!$E19+15)*SQRT('Base Stats'!$F19+15))),'CP Multiplier'!$B$102),1)</f>
        <v>112.1</v>
      </c>
      <c r="F19">
        <f>ROUND(('Base Stats'!F19+15)*MIN(SQRT(10*1500/(('Base Stats'!$D19+15)*SQRT('Base Stats'!$E19+15)*SQRT('Base Stats'!$F19+15))),'CP Multiplier'!$B$102),1)</f>
        <v>139.30000000000001</v>
      </c>
      <c r="G19">
        <f>_xlfn.FLOOR.MATH(('Base Stats'!$D19+15)*SQRT('Base Stats'!$E19+15)*SQRT('Base Stats'!$F19+15)*((MIN(SQRT(10*1500/(('Base Stats'!$D19+15)*SQRT('Base Stats'!$E19+15)*SQRT('Base Stats'!$F19+15))),'CP Multiplier'!$B$102))^2)/10)</f>
        <v>1500</v>
      </c>
    </row>
    <row r="20" spans="1:7" x14ac:dyDescent="0.25">
      <c r="A20" t="s">
        <v>18</v>
      </c>
      <c r="B20" t="str">
        <f>IFERROR(INDEX('[1]Pokemon Stats'!$D$2:$D$781,MATCH($A20,'[1]Pokemon Stats'!$B$2:$B$781,0),0),"")</f>
        <v>Normal</v>
      </c>
      <c r="C20" t="str">
        <f>IFERROR(INDEX('[1]Pokemon Stats'!$E$2:$E$781,MATCH($A20,'[1]Pokemon Stats'!$B$2:$B$781,0),0),"")</f>
        <v>Flying</v>
      </c>
      <c r="D20">
        <f>ROUND(('Base Stats'!D20+15)*MIN(SQRT(10*1500/(('Base Stats'!$D20+15)*SQRT('Base Stats'!$E20+15)*SQRT('Base Stats'!$F20+15))),'CP Multiplier'!$B$102),1)</f>
        <v>99.7</v>
      </c>
      <c r="E20">
        <f>ROUND(('Base Stats'!E20+15)*MIN(SQRT(10*1500/(('Base Stats'!$D20+15)*SQRT('Base Stats'!$E20+15)*SQRT('Base Stats'!$F20+15))),'CP Multiplier'!$B$102),1)</f>
        <v>71.900000000000006</v>
      </c>
      <c r="F20">
        <f>ROUND(('Base Stats'!F20+15)*MIN(SQRT(10*1500/(('Base Stats'!$D20+15)*SQRT('Base Stats'!$E20+15)*SQRT('Base Stats'!$F20+15))),'CP Multiplier'!$B$102),1)</f>
        <v>98.9</v>
      </c>
      <c r="G20">
        <f>_xlfn.FLOOR.MATH(('Base Stats'!$D20+15)*SQRT('Base Stats'!$E20+15)*SQRT('Base Stats'!$F20+15)*((MIN(SQRT(10*1500/(('Base Stats'!$D20+15)*SQRT('Base Stats'!$E20+15)*SQRT('Base Stats'!$F20+15))),'CP Multiplier'!$B$102))^2)/10)</f>
        <v>840</v>
      </c>
    </row>
    <row r="21" spans="1:7" x14ac:dyDescent="0.25">
      <c r="A21" t="s">
        <v>19</v>
      </c>
      <c r="B21" t="str">
        <f>IFERROR(INDEX('[1]Pokemon Stats'!$D$2:$D$781,MATCH($A21,'[1]Pokemon Stats'!$B$2:$B$781,0),0),"")</f>
        <v>Normal</v>
      </c>
      <c r="C21" t="str">
        <f>IFERROR(INDEX('[1]Pokemon Stats'!$E$2:$E$781,MATCH($A21,'[1]Pokemon Stats'!$B$2:$B$781,0),0),"")</f>
        <v>Normal</v>
      </c>
      <c r="D21">
        <f>ROUND(('Base Stats'!D21+15)*MIN(SQRT(10*1500/(('Base Stats'!$D21+15)*SQRT('Base Stats'!$E21+15)*SQRT('Base Stats'!$F21+15))),'CP Multiplier'!$B$102),1)</f>
        <v>129.5</v>
      </c>
      <c r="E21">
        <f>ROUND(('Base Stats'!E21+15)*MIN(SQRT(10*1500/(('Base Stats'!$D21+15)*SQRT('Base Stats'!$E21+15)*SQRT('Base Stats'!$F21+15))),'CP Multiplier'!$B$102),1)</f>
        <v>113.3</v>
      </c>
      <c r="F21">
        <f>ROUND(('Base Stats'!F21+15)*MIN(SQRT(10*1500/(('Base Stats'!$D21+15)*SQRT('Base Stats'!$E21+15)*SQRT('Base Stats'!$F21+15))),'CP Multiplier'!$B$102),1)</f>
        <v>118.4</v>
      </c>
      <c r="G21">
        <f>_xlfn.FLOOR.MATH(('Base Stats'!$D21+15)*SQRT('Base Stats'!$E21+15)*SQRT('Base Stats'!$F21+15)*((MIN(SQRT(10*1500/(('Base Stats'!$D21+15)*SQRT('Base Stats'!$E21+15)*SQRT('Base Stats'!$F21+15))),'CP Multiplier'!$B$102))^2)/10)</f>
        <v>1500</v>
      </c>
    </row>
    <row r="22" spans="1:7" x14ac:dyDescent="0.25">
      <c r="A22" t="s">
        <v>20</v>
      </c>
      <c r="B22" t="str">
        <f>IFERROR(INDEX('[1]Pokemon Stats'!$D$2:$D$781,MATCH($A22,'[1]Pokemon Stats'!$B$2:$B$781,0),0),"")</f>
        <v>Normal</v>
      </c>
      <c r="C22" t="str">
        <f>IFERROR(INDEX('[1]Pokemon Stats'!$E$2:$E$781,MATCH($A22,'[1]Pokemon Stats'!$B$2:$B$781,0),0),"")</f>
        <v>Flying</v>
      </c>
      <c r="D22">
        <f>ROUND(('Base Stats'!D22+15)*MIN(SQRT(10*1500/(('Base Stats'!$D22+15)*SQRT('Base Stats'!$E22+15)*SQRT('Base Stats'!$F22+15))),'CP Multiplier'!$B$102),1)</f>
        <v>107.4</v>
      </c>
      <c r="E22">
        <f>ROUND(('Base Stats'!E22+15)*MIN(SQRT(10*1500/(('Base Stats'!$D22+15)*SQRT('Base Stats'!$E22+15)*SQRT('Base Stats'!$F22+15))),'CP Multiplier'!$B$102),1)</f>
        <v>63.4</v>
      </c>
      <c r="F22">
        <f>ROUND(('Base Stats'!F22+15)*MIN(SQRT(10*1500/(('Base Stats'!$D22+15)*SQRT('Base Stats'!$E22+15)*SQRT('Base Stats'!$F22+15))),'CP Multiplier'!$B$102),1)</f>
        <v>114.1</v>
      </c>
      <c r="G22">
        <f>_xlfn.FLOOR.MATH(('Base Stats'!$D22+15)*SQRT('Base Stats'!$E22+15)*SQRT('Base Stats'!$F22+15)*((MIN(SQRT(10*1500/(('Base Stats'!$D22+15)*SQRT('Base Stats'!$E22+15)*SQRT('Base Stats'!$F22+15))),'CP Multiplier'!$B$102))^2)/10)</f>
        <v>913</v>
      </c>
    </row>
    <row r="23" spans="1:7" x14ac:dyDescent="0.25">
      <c r="A23" t="s">
        <v>21</v>
      </c>
      <c r="B23" t="str">
        <f>IFERROR(INDEX('[1]Pokemon Stats'!$D$2:$D$781,MATCH($A23,'[1]Pokemon Stats'!$B$2:$B$781,0),0),"")</f>
        <v>Normal</v>
      </c>
      <c r="C23" t="str">
        <f>IFERROR(INDEX('[1]Pokemon Stats'!$E$2:$E$781,MATCH($A23,'[1]Pokemon Stats'!$B$2:$B$781,0),0),"")</f>
        <v>Flying</v>
      </c>
      <c r="D23">
        <f>ROUND(('Base Stats'!D23+15)*MIN(SQRT(10*1500/(('Base Stats'!$D23+15)*SQRT('Base Stats'!$E23+15)*SQRT('Base Stats'!$F23+15))),'CP Multiplier'!$B$102),1)</f>
        <v>134.9</v>
      </c>
      <c r="E23">
        <f>ROUND(('Base Stats'!E23+15)*MIN(SQRT(10*1500/(('Base Stats'!$D23+15)*SQRT('Base Stats'!$E23+15)*SQRT('Base Stats'!$F23+15))),'CP Multiplier'!$B$102),1)</f>
        <v>101.4</v>
      </c>
      <c r="F23">
        <f>ROUND(('Base Stats'!F23+15)*MIN(SQRT(10*1500/(('Base Stats'!$D23+15)*SQRT('Base Stats'!$E23+15)*SQRT('Base Stats'!$F23+15))),'CP Multiplier'!$B$102),1)</f>
        <v>121.9</v>
      </c>
      <c r="G23">
        <f>_xlfn.FLOOR.MATH(('Base Stats'!$D23+15)*SQRT('Base Stats'!$E23+15)*SQRT('Base Stats'!$F23+15)*((MIN(SQRT(10*1500/(('Base Stats'!$D23+15)*SQRT('Base Stats'!$E23+15)*SQRT('Base Stats'!$F23+15))),'CP Multiplier'!$B$102))^2)/10)</f>
        <v>1500</v>
      </c>
    </row>
    <row r="24" spans="1:7" x14ac:dyDescent="0.25">
      <c r="A24" t="s">
        <v>22</v>
      </c>
      <c r="B24" t="str">
        <f>IFERROR(INDEX('[1]Pokemon Stats'!$D$2:$D$781,MATCH($A24,'[1]Pokemon Stats'!$B$2:$B$781,0),0),"")</f>
        <v>Poison</v>
      </c>
      <c r="C24" t="str">
        <f>IFERROR(INDEX('[1]Pokemon Stats'!$E$2:$E$781,MATCH($A24,'[1]Pokemon Stats'!$B$2:$B$781,0),0),"")</f>
        <v>Flying</v>
      </c>
      <c r="D24">
        <f>ROUND(('Base Stats'!D24+15)*MIN(SQRT(10*1500/(('Base Stats'!$D24+15)*SQRT('Base Stats'!$E24+15)*SQRT('Base Stats'!$F24+15))),'CP Multiplier'!$B$102),1)</f>
        <v>105.7</v>
      </c>
      <c r="E24">
        <f>ROUND(('Base Stats'!E24+15)*MIN(SQRT(10*1500/(('Base Stats'!$D24+15)*SQRT('Base Stats'!$E24+15)*SQRT('Base Stats'!$F24+15))),'CP Multiplier'!$B$102),1)</f>
        <v>94.7</v>
      </c>
      <c r="F24">
        <f>ROUND(('Base Stats'!F24+15)*MIN(SQRT(10*1500/(('Base Stats'!$D24+15)*SQRT('Base Stats'!$E24+15)*SQRT('Base Stats'!$F24+15))),'CP Multiplier'!$B$102),1)</f>
        <v>106.5</v>
      </c>
      <c r="G24">
        <f>_xlfn.FLOOR.MATH(('Base Stats'!$D24+15)*SQRT('Base Stats'!$E24+15)*SQRT('Base Stats'!$F24+15)*((MIN(SQRT(10*1500/(('Base Stats'!$D24+15)*SQRT('Base Stats'!$E24+15)*SQRT('Base Stats'!$F24+15))),'CP Multiplier'!$B$102))^2)/10)</f>
        <v>1061</v>
      </c>
    </row>
    <row r="25" spans="1:7" x14ac:dyDescent="0.25">
      <c r="A25" t="s">
        <v>23</v>
      </c>
      <c r="B25" t="str">
        <f>IFERROR(INDEX('[1]Pokemon Stats'!$D$2:$D$781,MATCH($A25,'[1]Pokemon Stats'!$B$2:$B$781,0),0),"")</f>
        <v>Poison</v>
      </c>
      <c r="C25" t="str">
        <f>IFERROR(INDEX('[1]Pokemon Stats'!$E$2:$E$781,MATCH($A25,'[1]Pokemon Stats'!$B$2:$B$781,0),0),"")</f>
        <v>Flying</v>
      </c>
      <c r="D25">
        <f>ROUND(('Base Stats'!D25+15)*MIN(SQRT(10*1500/(('Base Stats'!$D25+15)*SQRT('Base Stats'!$E25+15)*SQRT('Base Stats'!$F25+15))),'CP Multiplier'!$B$102),1)</f>
        <v>127.1</v>
      </c>
      <c r="E25">
        <f>ROUND(('Base Stats'!E25+15)*MIN(SQRT(10*1500/(('Base Stats'!$D25+15)*SQRT('Base Stats'!$E25+15)*SQRT('Base Stats'!$F25+15))),'CP Multiplier'!$B$102),1)</f>
        <v>117.3</v>
      </c>
      <c r="F25">
        <f>ROUND(('Base Stats'!F25+15)*MIN(SQRT(10*1500/(('Base Stats'!$D25+15)*SQRT('Base Stats'!$E25+15)*SQRT('Base Stats'!$F25+15))),'CP Multiplier'!$B$102),1)</f>
        <v>118.7</v>
      </c>
      <c r="G25">
        <f>_xlfn.FLOOR.MATH(('Base Stats'!$D25+15)*SQRT('Base Stats'!$E25+15)*SQRT('Base Stats'!$F25+15)*((MIN(SQRT(10*1500/(('Base Stats'!$D25+15)*SQRT('Base Stats'!$E25+15)*SQRT('Base Stats'!$F25+15))),'CP Multiplier'!$B$102))^2)/10)</f>
        <v>1500</v>
      </c>
    </row>
    <row r="26" spans="1:7" x14ac:dyDescent="0.25">
      <c r="A26" t="s">
        <v>24</v>
      </c>
      <c r="B26" t="str">
        <f>IFERROR(INDEX('[1]Pokemon Stats'!$D$2:$D$781,MATCH($A26,'[1]Pokemon Stats'!$B$2:$B$781,0),0),"")</f>
        <v>Electric</v>
      </c>
      <c r="C26" t="str">
        <f>IFERROR(INDEX('[1]Pokemon Stats'!$E$2:$E$781,MATCH($A26,'[1]Pokemon Stats'!$B$2:$B$781,0),0),"")</f>
        <v>Flying</v>
      </c>
      <c r="D26">
        <f>ROUND(('Base Stats'!D26+15)*MIN(SQRT(10*1500/(('Base Stats'!$D26+15)*SQRT('Base Stats'!$E26+15)*SQRT('Base Stats'!$F26+15))),'CP Multiplier'!$B$102),1)</f>
        <v>107.4</v>
      </c>
      <c r="E26">
        <f>ROUND(('Base Stats'!E26+15)*MIN(SQRT(10*1500/(('Base Stats'!$D26+15)*SQRT('Base Stats'!$E26+15)*SQRT('Base Stats'!$F26+15))),'CP Multiplier'!$B$102),1)</f>
        <v>93.8</v>
      </c>
      <c r="F26">
        <f>ROUND(('Base Stats'!F26+15)*MIN(SQRT(10*1500/(('Base Stats'!$D26+15)*SQRT('Base Stats'!$E26+15)*SQRT('Base Stats'!$F26+15))),'CP Multiplier'!$B$102),1)</f>
        <v>106.5</v>
      </c>
      <c r="G26">
        <f>_xlfn.FLOOR.MATH(('Base Stats'!$D26+15)*SQRT('Base Stats'!$E26+15)*SQRT('Base Stats'!$F26+15)*((MIN(SQRT(10*1500/(('Base Stats'!$D26+15)*SQRT('Base Stats'!$E26+15)*SQRT('Base Stats'!$F26+15))),'CP Multiplier'!$B$102))^2)/10)</f>
        <v>1073</v>
      </c>
    </row>
    <row r="27" spans="1:7" x14ac:dyDescent="0.25">
      <c r="A27" t="s">
        <v>25</v>
      </c>
      <c r="B27" t="str">
        <f>IFERROR(INDEX('[1]Pokemon Stats'!$D$2:$D$781,MATCH($A27,'[1]Pokemon Stats'!$B$2:$B$781,0),0),"")</f>
        <v>Electric</v>
      </c>
      <c r="C27" t="str">
        <f>IFERROR(INDEX('[1]Pokemon Stats'!$E$2:$E$781,MATCH($A27,'[1]Pokemon Stats'!$B$2:$B$781,0),0),"")</f>
        <v>Flying</v>
      </c>
      <c r="D27">
        <f>ROUND(('Base Stats'!D27+15)*MIN(SQRT(10*1500/(('Base Stats'!$D27+15)*SQRT('Base Stats'!$E27+15)*SQRT('Base Stats'!$F27+15))),'CP Multiplier'!$B$102),1)</f>
        <v>136.30000000000001</v>
      </c>
      <c r="E27">
        <f>ROUND(('Base Stats'!E27+15)*MIN(SQRT(10*1500/(('Base Stats'!$D27+15)*SQRT('Base Stats'!$E27+15)*SQRT('Base Stats'!$F27+15))),'CP Multiplier'!$B$102),1)</f>
        <v>108.8</v>
      </c>
      <c r="F27">
        <f>ROUND(('Base Stats'!F27+15)*MIN(SQRT(10*1500/(('Base Stats'!$D27+15)*SQRT('Base Stats'!$E27+15)*SQRT('Base Stats'!$F27+15))),'CP Multiplier'!$B$102),1)</f>
        <v>111.4</v>
      </c>
      <c r="G27">
        <f>_xlfn.FLOOR.MATH(('Base Stats'!$D27+15)*SQRT('Base Stats'!$E27+15)*SQRT('Base Stats'!$F27+15)*((MIN(SQRT(10*1500/(('Base Stats'!$D27+15)*SQRT('Base Stats'!$E27+15)*SQRT('Base Stats'!$F27+15))),'CP Multiplier'!$B$102))^2)/10)</f>
        <v>1500</v>
      </c>
    </row>
    <row r="28" spans="1:7" x14ac:dyDescent="0.25">
      <c r="A28" t="s">
        <v>26</v>
      </c>
      <c r="B28" t="str">
        <f>IFERROR(INDEX('[1]Pokemon Stats'!$D$2:$D$781,MATCH($A28,'[1]Pokemon Stats'!$B$2:$B$781,0),0),"")</f>
        <v>Ground</v>
      </c>
      <c r="C28" t="str">
        <f>IFERROR(INDEX('[1]Pokemon Stats'!$E$2:$E$781,MATCH($A28,'[1]Pokemon Stats'!$B$2:$B$781,0),0),"")</f>
        <v>Psychic</v>
      </c>
      <c r="D28">
        <f>ROUND(('Base Stats'!D28+15)*MIN(SQRT(10*1500/(('Base Stats'!$D28+15)*SQRT('Base Stats'!$E28+15)*SQRT('Base Stats'!$F28+15))),'CP Multiplier'!$B$102),1)</f>
        <v>119.2</v>
      </c>
      <c r="E28">
        <f>ROUND(('Base Stats'!E28+15)*MIN(SQRT(10*1500/(('Base Stats'!$D28+15)*SQRT('Base Stats'!$E28+15)*SQRT('Base Stats'!$F28+15))),'CP Multiplier'!$B$102),1)</f>
        <v>114.1</v>
      </c>
      <c r="F28">
        <f>ROUND(('Base Stats'!F28+15)*MIN(SQRT(10*1500/(('Base Stats'!$D28+15)*SQRT('Base Stats'!$E28+15)*SQRT('Base Stats'!$F28+15))),'CP Multiplier'!$B$102),1)</f>
        <v>128.5</v>
      </c>
      <c r="G28">
        <f>_xlfn.FLOOR.MATH(('Base Stats'!$D28+15)*SQRT('Base Stats'!$E28+15)*SQRT('Base Stats'!$F28+15)*((MIN(SQRT(10*1500/(('Base Stats'!$D28+15)*SQRT('Base Stats'!$E28+15)*SQRT('Base Stats'!$F28+15))),'CP Multiplier'!$B$102))^2)/10)</f>
        <v>1443</v>
      </c>
    </row>
    <row r="29" spans="1:7" x14ac:dyDescent="0.25">
      <c r="A29" t="s">
        <v>27</v>
      </c>
      <c r="B29" t="str">
        <f>IFERROR(INDEX('[1]Pokemon Stats'!$D$2:$D$781,MATCH($A29,'[1]Pokemon Stats'!$B$2:$B$781,0),0),"")</f>
        <v>Ground</v>
      </c>
      <c r="C29" t="str">
        <f>IFERROR(INDEX('[1]Pokemon Stats'!$E$2:$E$781,MATCH($A29,'[1]Pokemon Stats'!$B$2:$B$781,0),0),"")</f>
        <v>Steel</v>
      </c>
      <c r="D29">
        <f>ROUND(('Base Stats'!D29+15)*MIN(SQRT(10*1500/(('Base Stats'!$D29+15)*SQRT('Base Stats'!$E29+15)*SQRT('Base Stats'!$F29+15))),'CP Multiplier'!$B$102),1)</f>
        <v>123.7</v>
      </c>
      <c r="E29">
        <f>ROUND(('Base Stats'!E29+15)*MIN(SQRT(10*1500/(('Base Stats'!$D29+15)*SQRT('Base Stats'!$E29+15)*SQRT('Base Stats'!$F29+15))),'CP Multiplier'!$B$102),1)</f>
        <v>119.3</v>
      </c>
      <c r="F29">
        <f>ROUND(('Base Stats'!F29+15)*MIN(SQRT(10*1500/(('Base Stats'!$D29+15)*SQRT('Base Stats'!$E29+15)*SQRT('Base Stats'!$F29+15))),'CP Multiplier'!$B$102),1)</f>
        <v>123.1</v>
      </c>
      <c r="G29">
        <f>_xlfn.FLOOR.MATH(('Base Stats'!$D29+15)*SQRT('Base Stats'!$E29+15)*SQRT('Base Stats'!$F29+15)*((MIN(SQRT(10*1500/(('Base Stats'!$D29+15)*SQRT('Base Stats'!$E29+15)*SQRT('Base Stats'!$F29+15))),'CP Multiplier'!$B$102))^2)/10)</f>
        <v>1500</v>
      </c>
    </row>
    <row r="30" spans="1:7" x14ac:dyDescent="0.25">
      <c r="A30" t="s">
        <v>643</v>
      </c>
      <c r="B30" t="s">
        <v>641</v>
      </c>
      <c r="C30" t="str">
        <f>IFERROR(INDEX('[1]Pokemon Stats'!$E$2:$E$781,MATCH($A30,'[1]Pokemon Stats'!$B$2:$B$781,0),0),"")</f>
        <v/>
      </c>
      <c r="D30">
        <f>ROUND(('Base Stats'!D30+15)*MIN(SQRT(10*1500/(('Base Stats'!$D30+15)*SQRT('Base Stats'!$E30+15)*SQRT('Base Stats'!$F30+15))),'CP Multiplier'!$B$102),1)</f>
        <v>85.4</v>
      </c>
      <c r="E30">
        <f>ROUND(('Base Stats'!E30+15)*MIN(SQRT(10*1500/(('Base Stats'!$D30+15)*SQRT('Base Stats'!$E30+15)*SQRT('Base Stats'!$F30+15))),'CP Multiplier'!$B$102),1)</f>
        <v>87.9</v>
      </c>
      <c r="F30">
        <f>ROUND(('Base Stats'!F30+15)*MIN(SQRT(10*1500/(('Base Stats'!$D30+15)*SQRT('Base Stats'!$E30+15)*SQRT('Base Stats'!$F30+15))),'CP Multiplier'!$B$102),1)</f>
        <v>136.1</v>
      </c>
      <c r="G30">
        <f>_xlfn.FLOOR.MATH(('Base Stats'!$D30+15)*SQRT('Base Stats'!$E30+15)*SQRT('Base Stats'!$F30+15)*((MIN(SQRT(10*1500/(('Base Stats'!$D30+15)*SQRT('Base Stats'!$E30+15)*SQRT('Base Stats'!$F30+15))),'CP Multiplier'!$B$102))^2)/10)</f>
        <v>933</v>
      </c>
    </row>
    <row r="31" spans="1:7" x14ac:dyDescent="0.25">
      <c r="A31" t="s">
        <v>28</v>
      </c>
      <c r="B31" t="str">
        <f>IFERROR(INDEX('[1]Pokemon Stats'!$D$2:$D$781,MATCH($A31,'[1]Pokemon Stats'!$B$2:$B$781,0),0),"")</f>
        <v>Poison</v>
      </c>
      <c r="C31" t="str">
        <f>IFERROR(INDEX('[1]Pokemon Stats'!$E$2:$E$781,MATCH($A31,'[1]Pokemon Stats'!$B$2:$B$781,0),0),"")</f>
        <v>Steel</v>
      </c>
      <c r="D31">
        <f>ROUND(('Base Stats'!D31+15)*MIN(SQRT(10*1500/(('Base Stats'!$D31+15)*SQRT('Base Stats'!$E31+15)*SQRT('Base Stats'!$F31+15))),'CP Multiplier'!$B$102),1)</f>
        <v>111.6</v>
      </c>
      <c r="E31">
        <f>ROUND(('Base Stats'!E31+15)*MIN(SQRT(10*1500/(('Base Stats'!$D31+15)*SQRT('Base Stats'!$E31+15)*SQRT('Base Stats'!$F31+15))),'CP Multiplier'!$B$102),1)</f>
        <v>114.1</v>
      </c>
      <c r="F31">
        <f>ROUND(('Base Stats'!F31+15)*MIN(SQRT(10*1500/(('Base Stats'!$D31+15)*SQRT('Base Stats'!$E31+15)*SQRT('Base Stats'!$F31+15))),'CP Multiplier'!$B$102),1)</f>
        <v>158.1</v>
      </c>
      <c r="G31">
        <f>_xlfn.FLOOR.MATH(('Base Stats'!$D31+15)*SQRT('Base Stats'!$E31+15)*SQRT('Base Stats'!$F31+15)*((MIN(SQRT(10*1500/(('Base Stats'!$D31+15)*SQRT('Base Stats'!$E31+15)*SQRT('Base Stats'!$F31+15))),'CP Multiplier'!$B$102))^2)/10)</f>
        <v>1498</v>
      </c>
    </row>
    <row r="32" spans="1:7" x14ac:dyDescent="0.25">
      <c r="A32" t="s">
        <v>29</v>
      </c>
      <c r="B32" t="str">
        <f>IFERROR(INDEX('[1]Pokemon Stats'!$D$2:$D$781,MATCH($A32,'[1]Pokemon Stats'!$B$2:$B$781,0),0),"")</f>
        <v>Poison</v>
      </c>
      <c r="C32" t="str">
        <f>IFERROR(INDEX('[1]Pokemon Stats'!$E$2:$E$781,MATCH($A32,'[1]Pokemon Stats'!$B$2:$B$781,0),0),"")</f>
        <v>Ground</v>
      </c>
      <c r="D32">
        <f>ROUND(('Base Stats'!D32+15)*MIN(SQRT(10*1500/(('Base Stats'!$D32+15)*SQRT('Base Stats'!$E32+15)*SQRT('Base Stats'!$F32+15))),'CP Multiplier'!$B$102),1)</f>
        <v>119.7</v>
      </c>
      <c r="E32">
        <f>ROUND(('Base Stats'!E32+15)*MIN(SQRT(10*1500/(('Base Stats'!$D32+15)*SQRT('Base Stats'!$E32+15)*SQRT('Base Stats'!$F32+15))),'CP Multiplier'!$B$102),1)</f>
        <v>115.4</v>
      </c>
      <c r="F32">
        <f>ROUND(('Base Stats'!F32+15)*MIN(SQRT(10*1500/(('Base Stats'!$D32+15)*SQRT('Base Stats'!$E32+15)*SQRT('Base Stats'!$F32+15))),'CP Multiplier'!$B$102),1)</f>
        <v>136.19999999999999</v>
      </c>
      <c r="G32">
        <f>_xlfn.FLOOR.MATH(('Base Stats'!$D32+15)*SQRT('Base Stats'!$E32+15)*SQRT('Base Stats'!$F32+15)*((MIN(SQRT(10*1500/(('Base Stats'!$D32+15)*SQRT('Base Stats'!$E32+15)*SQRT('Base Stats'!$F32+15))),'CP Multiplier'!$B$102))^2)/10)</f>
        <v>1500</v>
      </c>
    </row>
    <row r="33" spans="1:7" x14ac:dyDescent="0.25">
      <c r="A33" t="s">
        <v>642</v>
      </c>
      <c r="B33" t="s">
        <v>641</v>
      </c>
      <c r="C33" t="str">
        <f>IFERROR(INDEX('[1]Pokemon Stats'!$E$2:$E$781,MATCH($A33,'[1]Pokemon Stats'!$B$2:$B$781,0),0),"")</f>
        <v/>
      </c>
      <c r="D33">
        <f>ROUND(('Base Stats'!D33+15)*MIN(SQRT(10*1500/(('Base Stats'!$D33+15)*SQRT('Base Stats'!$E33+15)*SQRT('Base Stats'!$F33+15))),'CP Multiplier'!$B$102),1)</f>
        <v>101.4</v>
      </c>
      <c r="E33">
        <f>ROUND(('Base Stats'!E33+15)*MIN(SQRT(10*1500/(('Base Stats'!$D33+15)*SQRT('Base Stats'!$E33+15)*SQRT('Base Stats'!$F33+15))),'CP Multiplier'!$B$102),1)</f>
        <v>76.900000000000006</v>
      </c>
      <c r="F33">
        <f>ROUND(('Base Stats'!F33+15)*MIN(SQRT(10*1500/(('Base Stats'!$D33+15)*SQRT('Base Stats'!$E33+15)*SQRT('Base Stats'!$F33+15))),'CP Multiplier'!$B$102),1)</f>
        <v>122.6</v>
      </c>
      <c r="G33">
        <f>_xlfn.FLOOR.MATH(('Base Stats'!$D33+15)*SQRT('Base Stats'!$E33+15)*SQRT('Base Stats'!$F33+15)*((MIN(SQRT(10*1500/(('Base Stats'!$D33+15)*SQRT('Base Stats'!$E33+15)*SQRT('Base Stats'!$F33+15))),'CP Multiplier'!$B$102))^2)/10)</f>
        <v>984</v>
      </c>
    </row>
    <row r="34" spans="1:7" x14ac:dyDescent="0.25">
      <c r="A34" t="s">
        <v>30</v>
      </c>
      <c r="B34" t="str">
        <f>IFERROR(INDEX('[1]Pokemon Stats'!$D$2:$D$781,MATCH($A34,'[1]Pokemon Stats'!$B$2:$B$781,0),0),"")</f>
        <v>Poison</v>
      </c>
      <c r="C34" t="str">
        <f>IFERROR(INDEX('[1]Pokemon Stats'!$E$2:$E$781,MATCH($A34,'[1]Pokemon Stats'!$B$2:$B$781,0),0),"")</f>
        <v>Ground</v>
      </c>
      <c r="D34">
        <f>ROUND(('Base Stats'!D34+15)*MIN(SQRT(10*1500/(('Base Stats'!$D34+15)*SQRT('Base Stats'!$E34+15)*SQRT('Base Stats'!$F34+15))),'CP Multiplier'!$B$102),1)</f>
        <v>124.6</v>
      </c>
      <c r="E34">
        <f>ROUND(('Base Stats'!E34+15)*MIN(SQRT(10*1500/(('Base Stats'!$D34+15)*SQRT('Base Stats'!$E34+15)*SQRT('Base Stats'!$F34+15))),'CP Multiplier'!$B$102),1)</f>
        <v>103.3</v>
      </c>
      <c r="F34">
        <f>ROUND(('Base Stats'!F34+15)*MIN(SQRT(10*1500/(('Base Stats'!$D34+15)*SQRT('Base Stats'!$E34+15)*SQRT('Base Stats'!$F34+15))),'CP Multiplier'!$B$102),1)</f>
        <v>140.19999999999999</v>
      </c>
      <c r="G34">
        <f>_xlfn.FLOOR.MATH(('Base Stats'!$D34+15)*SQRT('Base Stats'!$E34+15)*SQRT('Base Stats'!$F34+15)*((MIN(SQRT(10*1500/(('Base Stats'!$D34+15)*SQRT('Base Stats'!$E34+15)*SQRT('Base Stats'!$F34+15))),'CP Multiplier'!$B$102))^2)/10)</f>
        <v>1500</v>
      </c>
    </row>
    <row r="35" spans="1:7" x14ac:dyDescent="0.25">
      <c r="A35" t="s">
        <v>31</v>
      </c>
      <c r="B35" t="str">
        <f>IFERROR(INDEX('[1]Pokemon Stats'!$D$2:$D$781,MATCH($A35,'[1]Pokemon Stats'!$B$2:$B$781,0),0),"")</f>
        <v>Poison</v>
      </c>
      <c r="C35" t="str">
        <f>IFERROR(INDEX('[1]Pokemon Stats'!$E$2:$E$781,MATCH($A35,'[1]Pokemon Stats'!$B$2:$B$781,0),0),"")</f>
        <v>Ground</v>
      </c>
      <c r="D35">
        <f>ROUND(('Base Stats'!D35+15)*MIN(SQRT(10*1500/(('Base Stats'!$D35+15)*SQRT('Base Stats'!$E35+15)*SQRT('Base Stats'!$F35+15))),'CP Multiplier'!$B$102),1)</f>
        <v>132.30000000000001</v>
      </c>
      <c r="E35">
        <f>ROUND(('Base Stats'!E35+15)*MIN(SQRT(10*1500/(('Base Stats'!$D35+15)*SQRT('Base Stats'!$E35+15)*SQRT('Base Stats'!$F35+15))),'CP Multiplier'!$B$102),1)</f>
        <v>103.3</v>
      </c>
      <c r="F35">
        <f>ROUND(('Base Stats'!F35+15)*MIN(SQRT(10*1500/(('Base Stats'!$D35+15)*SQRT('Base Stats'!$E35+15)*SQRT('Base Stats'!$F35+15))),'CP Multiplier'!$B$102),1)</f>
        <v>124.4</v>
      </c>
      <c r="G35">
        <f>_xlfn.FLOOR.MATH(('Base Stats'!$D35+15)*SQRT('Base Stats'!$E35+15)*SQRT('Base Stats'!$F35+15)*((MIN(SQRT(10*1500/(('Base Stats'!$D35+15)*SQRT('Base Stats'!$E35+15)*SQRT('Base Stats'!$F35+15))),'CP Multiplier'!$B$102))^2)/10)</f>
        <v>1500</v>
      </c>
    </row>
    <row r="36" spans="1:7" x14ac:dyDescent="0.25">
      <c r="A36" t="s">
        <v>32</v>
      </c>
      <c r="B36" t="str">
        <f>IFERROR(INDEX('[1]Pokemon Stats'!$D$2:$D$781,MATCH($A36,'[1]Pokemon Stats'!$B$2:$B$781,0),0),"")</f>
        <v>Fairy</v>
      </c>
      <c r="C36" t="str">
        <f>IFERROR(INDEX('[1]Pokemon Stats'!$E$2:$E$781,MATCH($A36,'[1]Pokemon Stats'!$B$2:$B$781,0),0),"")</f>
        <v>Ground</v>
      </c>
      <c r="D36">
        <f>ROUND(('Base Stats'!D36+15)*MIN(SQRT(10*1500/(('Base Stats'!$D36+15)*SQRT('Base Stats'!$E36+15)*SQRT('Base Stats'!$F36+15))),'CP Multiplier'!$B$102),1)</f>
        <v>103.1</v>
      </c>
      <c r="E36">
        <f>ROUND(('Base Stats'!E36+15)*MIN(SQRT(10*1500/(('Base Stats'!$D36+15)*SQRT('Base Stats'!$E36+15)*SQRT('Base Stats'!$F36+15))),'CP Multiplier'!$B$102),1)</f>
        <v>104</v>
      </c>
      <c r="F36">
        <f>ROUND(('Base Stats'!F36+15)*MIN(SQRT(10*1500/(('Base Stats'!$D36+15)*SQRT('Base Stats'!$E36+15)*SQRT('Base Stats'!$F36+15))),'CP Multiplier'!$B$102),1)</f>
        <v>158.1</v>
      </c>
      <c r="G36">
        <f>_xlfn.FLOOR.MATH(('Base Stats'!$D36+15)*SQRT('Base Stats'!$E36+15)*SQRT('Base Stats'!$F36+15)*((MIN(SQRT(10*1500/(('Base Stats'!$D36+15)*SQRT('Base Stats'!$E36+15)*SQRT('Base Stats'!$F36+15))),'CP Multiplier'!$B$102))^2)/10)</f>
        <v>1322</v>
      </c>
    </row>
    <row r="37" spans="1:7" x14ac:dyDescent="0.25">
      <c r="A37" t="s">
        <v>33</v>
      </c>
      <c r="B37" t="str">
        <f>IFERROR(INDEX('[1]Pokemon Stats'!$D$2:$D$781,MATCH($A37,'[1]Pokemon Stats'!$B$2:$B$781,0),0),"")</f>
        <v>Fairy</v>
      </c>
      <c r="C37" t="str">
        <f>IFERROR(INDEX('[1]Pokemon Stats'!$E$2:$E$781,MATCH($A37,'[1]Pokemon Stats'!$B$2:$B$781,0),0),"")</f>
        <v>Ground</v>
      </c>
      <c r="D37">
        <f>ROUND(('Base Stats'!D37+15)*MIN(SQRT(10*1500/(('Base Stats'!$D37+15)*SQRT('Base Stats'!$E37+15)*SQRT('Base Stats'!$F37+15))),'CP Multiplier'!$B$102),1)</f>
        <v>119.7</v>
      </c>
      <c r="E37">
        <f>ROUND(('Base Stats'!E37+15)*MIN(SQRT(10*1500/(('Base Stats'!$D37+15)*SQRT('Base Stats'!$E37+15)*SQRT('Base Stats'!$F37+15))),'CP Multiplier'!$B$102),1)</f>
        <v>109.7</v>
      </c>
      <c r="F37">
        <f>ROUND(('Base Stats'!F37+15)*MIN(SQRT(10*1500/(('Base Stats'!$D37+15)*SQRT('Base Stats'!$E37+15)*SQRT('Base Stats'!$F37+15))),'CP Multiplier'!$B$102),1)</f>
        <v>143.19999999999999</v>
      </c>
      <c r="G37">
        <f>_xlfn.FLOOR.MATH(('Base Stats'!$D37+15)*SQRT('Base Stats'!$E37+15)*SQRT('Base Stats'!$F37+15)*((MIN(SQRT(10*1500/(('Base Stats'!$D37+15)*SQRT('Base Stats'!$E37+15)*SQRT('Base Stats'!$F37+15))),'CP Multiplier'!$B$102))^2)/10)</f>
        <v>1500</v>
      </c>
    </row>
    <row r="38" spans="1:7" x14ac:dyDescent="0.25">
      <c r="A38" t="s">
        <v>34</v>
      </c>
      <c r="B38" t="str">
        <f>IFERROR(INDEX('[1]Pokemon Stats'!$D$2:$D$781,MATCH($A38,'[1]Pokemon Stats'!$B$2:$B$781,0),0),"")</f>
        <v>Fire</v>
      </c>
      <c r="C38" t="str">
        <f>IFERROR(INDEX('[1]Pokemon Stats'!$E$2:$E$781,MATCH($A38,'[1]Pokemon Stats'!$B$2:$B$781,0),0),"")</f>
        <v>Ground</v>
      </c>
      <c r="D38">
        <f>ROUND(('Base Stats'!D38+15)*MIN(SQRT(10*1500/(('Base Stats'!$D38+15)*SQRT('Base Stats'!$E38+15)*SQRT('Base Stats'!$F38+15))),'CP Multiplier'!$B$102),1)</f>
        <v>93.8</v>
      </c>
      <c r="E38">
        <f>ROUND(('Base Stats'!E38+15)*MIN(SQRT(10*1500/(('Base Stats'!$D38+15)*SQRT('Base Stats'!$E38+15)*SQRT('Base Stats'!$F38+15))),'CP Multiplier'!$B$102),1)</f>
        <v>104.8</v>
      </c>
      <c r="F38">
        <f>ROUND(('Base Stats'!F38+15)*MIN(SQRT(10*1500/(('Base Stats'!$D38+15)*SQRT('Base Stats'!$E38+15)*SQRT('Base Stats'!$F38+15))),'CP Multiplier'!$B$102),1)</f>
        <v>110.7</v>
      </c>
      <c r="G38">
        <f>_xlfn.FLOOR.MATH(('Base Stats'!$D38+15)*SQRT('Base Stats'!$E38+15)*SQRT('Base Stats'!$F38+15)*((MIN(SQRT(10*1500/(('Base Stats'!$D38+15)*SQRT('Base Stats'!$E38+15)*SQRT('Base Stats'!$F38+15))),'CP Multiplier'!$B$102))^2)/10)</f>
        <v>1010</v>
      </c>
    </row>
    <row r="39" spans="1:7" x14ac:dyDescent="0.25">
      <c r="A39" t="s">
        <v>35</v>
      </c>
      <c r="B39" t="str">
        <f>IFERROR(INDEX('[1]Pokemon Stats'!$D$2:$D$781,MATCH($A39,'[1]Pokemon Stats'!$B$2:$B$781,0),0),"")</f>
        <v>Fire</v>
      </c>
      <c r="C39" t="str">
        <f>IFERROR(INDEX('[1]Pokemon Stats'!$E$2:$E$781,MATCH($A39,'[1]Pokemon Stats'!$B$2:$B$781,0),0),"")</f>
        <v>Ground</v>
      </c>
      <c r="D39">
        <f>ROUND(('Base Stats'!D39+15)*MIN(SQRT(10*1500/(('Base Stats'!$D39+15)*SQRT('Base Stats'!$E39+15)*SQRT('Base Stats'!$F39+15))),'CP Multiplier'!$B$102),1)</f>
        <v>117.9</v>
      </c>
      <c r="E39">
        <f>ROUND(('Base Stats'!E39+15)*MIN(SQRT(10*1500/(('Base Stats'!$D39+15)*SQRT('Base Stats'!$E39+15)*SQRT('Base Stats'!$F39+15))),'CP Multiplier'!$B$102),1)</f>
        <v>131.4</v>
      </c>
      <c r="F39">
        <f>ROUND(('Base Stats'!F39+15)*MIN(SQRT(10*1500/(('Base Stats'!$D39+15)*SQRT('Base Stats'!$E39+15)*SQRT('Base Stats'!$F39+15))),'CP Multiplier'!$B$102),1)</f>
        <v>123.1</v>
      </c>
      <c r="G39">
        <f>_xlfn.FLOOR.MATH(('Base Stats'!$D39+15)*SQRT('Base Stats'!$E39+15)*SQRT('Base Stats'!$F39+15)*((MIN(SQRT(10*1500/(('Base Stats'!$D39+15)*SQRT('Base Stats'!$E39+15)*SQRT('Base Stats'!$F39+15))),'CP Multiplier'!$B$102))^2)/10)</f>
        <v>1500</v>
      </c>
    </row>
    <row r="40" spans="1:7" x14ac:dyDescent="0.25">
      <c r="A40" t="s">
        <v>36</v>
      </c>
      <c r="B40" t="str">
        <f>IFERROR(INDEX('[1]Pokemon Stats'!$D$2:$D$781,MATCH($A40,'[1]Pokemon Stats'!$B$2:$B$781,0),0),"")</f>
        <v>Normal</v>
      </c>
      <c r="C40" t="str">
        <f>IFERROR(INDEX('[1]Pokemon Stats'!$E$2:$E$781,MATCH($A40,'[1]Pokemon Stats'!$B$2:$B$781,0),0),"")</f>
        <v>Fairy</v>
      </c>
      <c r="D40">
        <f>ROUND(('Base Stats'!D40+15)*MIN(SQRT(10*1500/(('Base Stats'!$D40+15)*SQRT('Base Stats'!$E40+15)*SQRT('Base Stats'!$F40+15))),'CP Multiplier'!$B$102),1)</f>
        <v>80.3</v>
      </c>
      <c r="E40">
        <f>ROUND(('Base Stats'!E40+15)*MIN(SQRT(10*1500/(('Base Stats'!$D40+15)*SQRT('Base Stats'!$E40+15)*SQRT('Base Stats'!$F40+15))),'CP Multiplier'!$B$102),1)</f>
        <v>47.3</v>
      </c>
      <c r="F40">
        <f>ROUND(('Base Stats'!F40+15)*MIN(SQRT(10*1500/(('Base Stats'!$D40+15)*SQRT('Base Stats'!$E40+15)*SQRT('Base Stats'!$F40+15))),'CP Multiplier'!$B$102),1)</f>
        <v>224.8</v>
      </c>
      <c r="G40">
        <f>_xlfn.FLOOR.MATH(('Base Stats'!$D40+15)*SQRT('Base Stats'!$E40+15)*SQRT('Base Stats'!$F40+15)*((MIN(SQRT(10*1500/(('Base Stats'!$D40+15)*SQRT('Base Stats'!$E40+15)*SQRT('Base Stats'!$F40+15))),'CP Multiplier'!$B$102))^2)/10)</f>
        <v>828</v>
      </c>
    </row>
    <row r="41" spans="1:7" x14ac:dyDescent="0.25">
      <c r="A41" t="s">
        <v>37</v>
      </c>
      <c r="B41" t="str">
        <f>IFERROR(INDEX('[1]Pokemon Stats'!$D$2:$D$781,MATCH($A41,'[1]Pokemon Stats'!$B$2:$B$781,0),0),"")</f>
        <v>Normal</v>
      </c>
      <c r="C41" t="str">
        <f>IFERROR(INDEX('[1]Pokemon Stats'!$E$2:$E$781,MATCH($A41,'[1]Pokemon Stats'!$B$2:$B$781,0),0),"")</f>
        <v>Fairy</v>
      </c>
      <c r="D41">
        <f>ROUND(('Base Stats'!D41+15)*MIN(SQRT(10*1500/(('Base Stats'!$D41+15)*SQRT('Base Stats'!$E41+15)*SQRT('Base Stats'!$F41+15))),'CP Multiplier'!$B$102),1)</f>
        <v>119.2</v>
      </c>
      <c r="E41">
        <f>ROUND(('Base Stats'!E41+15)*MIN(SQRT(10*1500/(('Base Stats'!$D41+15)*SQRT('Base Stats'!$E41+15)*SQRT('Base Stats'!$F41+15))),'CP Multiplier'!$B$102),1)</f>
        <v>73.2</v>
      </c>
      <c r="F41">
        <f>ROUND(('Base Stats'!F41+15)*MIN(SQRT(10*1500/(('Base Stats'!$D41+15)*SQRT('Base Stats'!$E41+15)*SQRT('Base Stats'!$F41+15))),'CP Multiplier'!$B$102),1)</f>
        <v>216.2</v>
      </c>
      <c r="G41">
        <f>_xlfn.FLOOR.MATH(('Base Stats'!$D41+15)*SQRT('Base Stats'!$E41+15)*SQRT('Base Stats'!$F41+15)*((MIN(SQRT(10*1500/(('Base Stats'!$D41+15)*SQRT('Base Stats'!$E41+15)*SQRT('Base Stats'!$F41+15))),'CP Multiplier'!$B$102))^2)/10)</f>
        <v>1500</v>
      </c>
    </row>
    <row r="42" spans="1:7" x14ac:dyDescent="0.25">
      <c r="A42" t="s">
        <v>38</v>
      </c>
      <c r="B42" t="str">
        <f>IFERROR(INDEX('[1]Pokemon Stats'!$D$2:$D$781,MATCH($A42,'[1]Pokemon Stats'!$B$2:$B$781,0),0),"")</f>
        <v>Poison</v>
      </c>
      <c r="C42" t="str">
        <f>IFERROR(INDEX('[1]Pokemon Stats'!$E$2:$E$781,MATCH($A42,'[1]Pokemon Stats'!$B$2:$B$781,0),0),"")</f>
        <v>Flying</v>
      </c>
      <c r="D42">
        <f>ROUND(('Base Stats'!D42+15)*MIN(SQRT(10*1500/(('Base Stats'!$D42+15)*SQRT('Base Stats'!$E42+15)*SQRT('Base Stats'!$F42+15))),'CP Multiplier'!$B$102),1)</f>
        <v>82.8</v>
      </c>
      <c r="E42">
        <f>ROUND(('Base Stats'!E42+15)*MIN(SQRT(10*1500/(('Base Stats'!$D42+15)*SQRT('Base Stats'!$E42+15)*SQRT('Base Stats'!$F42+15))),'CP Multiplier'!$B$102),1)</f>
        <v>74.400000000000006</v>
      </c>
      <c r="F42">
        <f>ROUND(('Base Stats'!F42+15)*MIN(SQRT(10*1500/(('Base Stats'!$D42+15)*SQRT('Base Stats'!$E42+15)*SQRT('Base Stats'!$F42+15))),'CP Multiplier'!$B$102),1)</f>
        <v>114.1</v>
      </c>
      <c r="G42">
        <f>_xlfn.FLOOR.MATH(('Base Stats'!$D42+15)*SQRT('Base Stats'!$E42+15)*SQRT('Base Stats'!$F42+15)*((MIN(SQRT(10*1500/(('Base Stats'!$D42+15)*SQRT('Base Stats'!$E42+15)*SQRT('Base Stats'!$F42+15))),'CP Multiplier'!$B$102))^2)/10)</f>
        <v>763</v>
      </c>
    </row>
    <row r="43" spans="1:7" x14ac:dyDescent="0.25">
      <c r="A43" t="s">
        <v>39</v>
      </c>
      <c r="B43" t="str">
        <f>IFERROR(INDEX('[1]Pokemon Stats'!$D$2:$D$781,MATCH($A43,'[1]Pokemon Stats'!$B$2:$B$781,0),0),"")</f>
        <v>Poison</v>
      </c>
      <c r="C43" t="str">
        <f>IFERROR(INDEX('[1]Pokemon Stats'!$E$2:$E$781,MATCH($A43,'[1]Pokemon Stats'!$B$2:$B$781,0),0),"")</f>
        <v>Flying</v>
      </c>
      <c r="D43">
        <f>ROUND(('Base Stats'!D43+15)*MIN(SQRT(10*1500/(('Base Stats'!$D43+15)*SQRT('Base Stats'!$E43+15)*SQRT('Base Stats'!$F43+15))),'CP Multiplier'!$B$102),1)</f>
        <v>121.2</v>
      </c>
      <c r="E43">
        <f>ROUND(('Base Stats'!E43+15)*MIN(SQRT(10*1500/(('Base Stats'!$D43+15)*SQRT('Base Stats'!$E43+15)*SQRT('Base Stats'!$F43+15))),'CP Multiplier'!$B$102),1)</f>
        <v>113.6</v>
      </c>
      <c r="F43">
        <f>ROUND(('Base Stats'!F43+15)*MIN(SQRT(10*1500/(('Base Stats'!$D43+15)*SQRT('Base Stats'!$E43+15)*SQRT('Base Stats'!$F43+15))),'CP Multiplier'!$B$102),1)</f>
        <v>134.9</v>
      </c>
      <c r="G43">
        <f>_xlfn.FLOOR.MATH(('Base Stats'!$D43+15)*SQRT('Base Stats'!$E43+15)*SQRT('Base Stats'!$F43+15)*((MIN(SQRT(10*1500/(('Base Stats'!$D43+15)*SQRT('Base Stats'!$E43+15)*SQRT('Base Stats'!$F43+15))),'CP Multiplier'!$B$102))^2)/10)</f>
        <v>1500</v>
      </c>
    </row>
    <row r="44" spans="1:7" x14ac:dyDescent="0.25">
      <c r="A44" t="s">
        <v>40</v>
      </c>
      <c r="B44" t="str">
        <f>IFERROR(INDEX('[1]Pokemon Stats'!$D$2:$D$781,MATCH($A44,'[1]Pokemon Stats'!$B$2:$B$781,0),0),"")</f>
        <v>Grass</v>
      </c>
      <c r="C44" t="str">
        <f>IFERROR(INDEX('[1]Pokemon Stats'!$E$2:$E$781,MATCH($A44,'[1]Pokemon Stats'!$B$2:$B$781,0),0),"")</f>
        <v>Poison</v>
      </c>
      <c r="D44">
        <f>ROUND(('Base Stats'!D44+15)*MIN(SQRT(10*1500/(('Base Stats'!$D44+15)*SQRT('Base Stats'!$E44+15)*SQRT('Base Stats'!$F44+15))),'CP Multiplier'!$B$102),1)</f>
        <v>123.4</v>
      </c>
      <c r="E44">
        <f>ROUND(('Base Stats'!E44+15)*MIN(SQRT(10*1500/(('Base Stats'!$D44+15)*SQRT('Base Stats'!$E44+15)*SQRT('Base Stats'!$F44+15))),'CP Multiplier'!$B$102),1)</f>
        <v>107.4</v>
      </c>
      <c r="F44">
        <f>ROUND(('Base Stats'!F44+15)*MIN(SQRT(10*1500/(('Base Stats'!$D44+15)*SQRT('Base Stats'!$E44+15)*SQRT('Base Stats'!$F44+15))),'CP Multiplier'!$B$102),1)</f>
        <v>120.9</v>
      </c>
      <c r="G44">
        <f>_xlfn.FLOOR.MATH(('Base Stats'!$D44+15)*SQRT('Base Stats'!$E44+15)*SQRT('Base Stats'!$F44+15)*((MIN(SQRT(10*1500/(('Base Stats'!$D44+15)*SQRT('Base Stats'!$E44+15)*SQRT('Base Stats'!$F44+15))),'CP Multiplier'!$B$102))^2)/10)</f>
        <v>1405</v>
      </c>
    </row>
    <row r="45" spans="1:7" x14ac:dyDescent="0.25">
      <c r="A45" t="s">
        <v>41</v>
      </c>
      <c r="B45" t="str">
        <f>IFERROR(INDEX('[1]Pokemon Stats'!$D$2:$D$781,MATCH($A45,'[1]Pokemon Stats'!$B$2:$B$781,0),0),"")</f>
        <v>Grass</v>
      </c>
      <c r="C45" t="str">
        <f>IFERROR(INDEX('[1]Pokemon Stats'!$E$2:$E$781,MATCH($A45,'[1]Pokemon Stats'!$B$2:$B$781,0),0),"")</f>
        <v>Poison</v>
      </c>
      <c r="D45">
        <f>ROUND(('Base Stats'!D45+15)*MIN(SQRT(10*1500/(('Base Stats'!$D45+15)*SQRT('Base Stats'!$E45+15)*SQRT('Base Stats'!$F45+15))),'CP Multiplier'!$B$102),1)</f>
        <v>125.4</v>
      </c>
      <c r="E45">
        <f>ROUND(('Base Stats'!E45+15)*MIN(SQRT(10*1500/(('Base Stats'!$D45+15)*SQRT('Base Stats'!$E45+15)*SQRT('Base Stats'!$F45+15))),'CP Multiplier'!$B$102),1)</f>
        <v>112.7</v>
      </c>
      <c r="F45">
        <f>ROUND(('Base Stats'!F45+15)*MIN(SQRT(10*1500/(('Base Stats'!$D45+15)*SQRT('Base Stats'!$E45+15)*SQRT('Base Stats'!$F45+15))),'CP Multiplier'!$B$102),1)</f>
        <v>126.9</v>
      </c>
      <c r="G45">
        <f>_xlfn.FLOOR.MATH(('Base Stats'!$D45+15)*SQRT('Base Stats'!$E45+15)*SQRT('Base Stats'!$F45+15)*((MIN(SQRT(10*1500/(('Base Stats'!$D45+15)*SQRT('Base Stats'!$E45+15)*SQRT('Base Stats'!$F45+15))),'CP Multiplier'!$B$102))^2)/10)</f>
        <v>1500</v>
      </c>
    </row>
    <row r="46" spans="1:7" x14ac:dyDescent="0.25">
      <c r="A46" t="s">
        <v>42</v>
      </c>
      <c r="B46" t="str">
        <f>IFERROR(INDEX('[1]Pokemon Stats'!$D$2:$D$781,MATCH($A46,'[1]Pokemon Stats'!$B$2:$B$781,0),0),"")</f>
        <v>Grass</v>
      </c>
      <c r="C46" t="str">
        <f>IFERROR(INDEX('[1]Pokemon Stats'!$E$2:$E$781,MATCH($A46,'[1]Pokemon Stats'!$B$2:$B$781,0),0),"")</f>
        <v>Poison</v>
      </c>
      <c r="D46">
        <f>ROUND(('Base Stats'!D46+15)*MIN(SQRT(10*1500/(('Base Stats'!$D46+15)*SQRT('Base Stats'!$E46+15)*SQRT('Base Stats'!$F46+15))),'CP Multiplier'!$B$102),1)</f>
        <v>131.30000000000001</v>
      </c>
      <c r="E46">
        <f>ROUND(('Base Stats'!E46+15)*MIN(SQRT(10*1500/(('Base Stats'!$D46+15)*SQRT('Base Stats'!$E46+15)*SQRT('Base Stats'!$F46+15))),'CP Multiplier'!$B$102),1)</f>
        <v>110.1</v>
      </c>
      <c r="F46">
        <f>ROUND(('Base Stats'!F46+15)*MIN(SQRT(10*1500/(('Base Stats'!$D46+15)*SQRT('Base Stats'!$E46+15)*SQRT('Base Stats'!$F46+15))),'CP Multiplier'!$B$102),1)</f>
        <v>118.6</v>
      </c>
      <c r="G46">
        <f>_xlfn.FLOOR.MATH(('Base Stats'!$D46+15)*SQRT('Base Stats'!$E46+15)*SQRT('Base Stats'!$F46+15)*((MIN(SQRT(10*1500/(('Base Stats'!$D46+15)*SQRT('Base Stats'!$E46+15)*SQRT('Base Stats'!$F46+15))),'CP Multiplier'!$B$102))^2)/10)</f>
        <v>1500</v>
      </c>
    </row>
    <row r="47" spans="1:7" x14ac:dyDescent="0.25">
      <c r="A47" t="s">
        <v>43</v>
      </c>
      <c r="B47" t="str">
        <f>IFERROR(INDEX('[1]Pokemon Stats'!$D$2:$D$781,MATCH($A47,'[1]Pokemon Stats'!$B$2:$B$781,0),0),"")</f>
        <v>Bug</v>
      </c>
      <c r="C47" t="str">
        <f>IFERROR(INDEX('[1]Pokemon Stats'!$E$2:$E$781,MATCH($A47,'[1]Pokemon Stats'!$B$2:$B$781,0),0),"")</f>
        <v>Grass</v>
      </c>
      <c r="D47">
        <f>ROUND(('Base Stats'!D47+15)*MIN(SQRT(10*1500/(('Base Stats'!$D47+15)*SQRT('Base Stats'!$E47+15)*SQRT('Base Stats'!$F47+15))),'CP Multiplier'!$B$102),1)</f>
        <v>115</v>
      </c>
      <c r="E47">
        <f>ROUND(('Base Stats'!E47+15)*MIN(SQRT(10*1500/(('Base Stats'!$D47+15)*SQRT('Base Stats'!$E47+15)*SQRT('Base Stats'!$F47+15))),'CP Multiplier'!$B$102),1)</f>
        <v>96.4</v>
      </c>
      <c r="F47">
        <f>ROUND(('Base Stats'!F47+15)*MIN(SQRT(10*1500/(('Base Stats'!$D47+15)*SQRT('Base Stats'!$E47+15)*SQRT('Base Stats'!$F47+15))),'CP Multiplier'!$B$102),1)</f>
        <v>106.5</v>
      </c>
      <c r="G47">
        <f>_xlfn.FLOOR.MATH(('Base Stats'!$D47+15)*SQRT('Base Stats'!$E47+15)*SQRT('Base Stats'!$F47+15)*((MIN(SQRT(10*1500/(('Base Stats'!$D47+15)*SQRT('Base Stats'!$E47+15)*SQRT('Base Stats'!$F47+15))),'CP Multiplier'!$B$102))^2)/10)</f>
        <v>1164</v>
      </c>
    </row>
    <row r="48" spans="1:7" x14ac:dyDescent="0.25">
      <c r="A48" t="s">
        <v>44</v>
      </c>
      <c r="B48" t="str">
        <f>IFERROR(INDEX('[1]Pokemon Stats'!$D$2:$D$781,MATCH($A48,'[1]Pokemon Stats'!$B$2:$B$781,0),0),"")</f>
        <v>Bug</v>
      </c>
      <c r="C48" t="str">
        <f>IFERROR(INDEX('[1]Pokemon Stats'!$E$2:$E$781,MATCH($A48,'[1]Pokemon Stats'!$B$2:$B$781,0),0),"")</f>
        <v>Grass</v>
      </c>
      <c r="D48">
        <f>ROUND(('Base Stats'!D48+15)*MIN(SQRT(10*1500/(('Base Stats'!$D48+15)*SQRT('Base Stats'!$E48+15)*SQRT('Base Stats'!$F48+15))),'CP Multiplier'!$B$102),1)</f>
        <v>127.8</v>
      </c>
      <c r="E48">
        <f>ROUND(('Base Stats'!E48+15)*MIN(SQRT(10*1500/(('Base Stats'!$D48+15)*SQRT('Base Stats'!$E48+15)*SQRT('Base Stats'!$F48+15))),'CP Multiplier'!$B$102),1)</f>
        <v>114.3</v>
      </c>
      <c r="F48">
        <f>ROUND(('Base Stats'!F48+15)*MIN(SQRT(10*1500/(('Base Stats'!$D48+15)*SQRT('Base Stats'!$E48+15)*SQRT('Base Stats'!$F48+15))),'CP Multiplier'!$B$102),1)</f>
        <v>120.7</v>
      </c>
      <c r="G48">
        <f>_xlfn.FLOOR.MATH(('Base Stats'!$D48+15)*SQRT('Base Stats'!$E48+15)*SQRT('Base Stats'!$F48+15)*((MIN(SQRT(10*1500/(('Base Stats'!$D48+15)*SQRT('Base Stats'!$E48+15)*SQRT('Base Stats'!$F48+15))),'CP Multiplier'!$B$102))^2)/10)</f>
        <v>1500</v>
      </c>
    </row>
    <row r="49" spans="1:7" x14ac:dyDescent="0.25">
      <c r="A49" t="s">
        <v>45</v>
      </c>
      <c r="B49" t="str">
        <f>IFERROR(INDEX('[1]Pokemon Stats'!$D$2:$D$781,MATCH($A49,'[1]Pokemon Stats'!$B$2:$B$781,0),0),"")</f>
        <v>Bug</v>
      </c>
      <c r="C49" t="str">
        <f>IFERROR(INDEX('[1]Pokemon Stats'!$E$2:$E$781,MATCH($A49,'[1]Pokemon Stats'!$B$2:$B$781,0),0),"")</f>
        <v>Poison</v>
      </c>
      <c r="D49">
        <f>ROUND(('Base Stats'!D49+15)*MIN(SQRT(10*1500/(('Base Stats'!$D49+15)*SQRT('Base Stats'!$E49+15)*SQRT('Base Stats'!$F49+15))),'CP Multiplier'!$B$102),1)</f>
        <v>97.2</v>
      </c>
      <c r="E49">
        <f>ROUND(('Base Stats'!E49+15)*MIN(SQRT(10*1500/(('Base Stats'!$D49+15)*SQRT('Base Stats'!$E49+15)*SQRT('Base Stats'!$F49+15))),'CP Multiplier'!$B$102),1)</f>
        <v>97.2</v>
      </c>
      <c r="F49">
        <f>ROUND(('Base Stats'!F49+15)*MIN(SQRT(10*1500/(('Base Stats'!$D49+15)*SQRT('Base Stats'!$E49+15)*SQRT('Base Stats'!$F49+15))),'CP Multiplier'!$B$102),1)</f>
        <v>143.69999999999999</v>
      </c>
      <c r="G49">
        <f>_xlfn.FLOOR.MATH(('Base Stats'!$D49+15)*SQRT('Base Stats'!$E49+15)*SQRT('Base Stats'!$F49+15)*((MIN(SQRT(10*1500/(('Base Stats'!$D49+15)*SQRT('Base Stats'!$E49+15)*SQRT('Base Stats'!$F49+15))),'CP Multiplier'!$B$102))^2)/10)</f>
        <v>1148</v>
      </c>
    </row>
    <row r="50" spans="1:7" x14ac:dyDescent="0.25">
      <c r="A50" t="s">
        <v>46</v>
      </c>
      <c r="B50" t="str">
        <f>IFERROR(INDEX('[1]Pokemon Stats'!$D$2:$D$781,MATCH($A50,'[1]Pokemon Stats'!$B$2:$B$781,0),0),"")</f>
        <v>Bug</v>
      </c>
      <c r="C50" t="str">
        <f>IFERROR(INDEX('[1]Pokemon Stats'!$E$2:$E$781,MATCH($A50,'[1]Pokemon Stats'!$B$2:$B$781,0),0),"")</f>
        <v>Poison</v>
      </c>
      <c r="D50">
        <f>ROUND(('Base Stats'!D50+15)*MIN(SQRT(10*1500/(('Base Stats'!$D50+15)*SQRT('Base Stats'!$E50+15)*SQRT('Base Stats'!$F50+15))),'CP Multiplier'!$B$102),1)</f>
        <v>130.1</v>
      </c>
      <c r="E50">
        <f>ROUND(('Base Stats'!E50+15)*MIN(SQRT(10*1500/(('Base Stats'!$D50+15)*SQRT('Base Stats'!$E50+15)*SQRT('Base Stats'!$F50+15))),'CP Multiplier'!$B$102),1)</f>
        <v>106</v>
      </c>
      <c r="F50">
        <f>ROUND(('Base Stats'!F50+15)*MIN(SQRT(10*1500/(('Base Stats'!$D50+15)*SQRT('Base Stats'!$E50+15)*SQRT('Base Stats'!$F50+15))),'CP Multiplier'!$B$102),1)</f>
        <v>125.4</v>
      </c>
      <c r="G50">
        <f>_xlfn.FLOOR.MATH(('Base Stats'!$D50+15)*SQRT('Base Stats'!$E50+15)*SQRT('Base Stats'!$F50+15)*((MIN(SQRT(10*1500/(('Base Stats'!$D50+15)*SQRT('Base Stats'!$E50+15)*SQRT('Base Stats'!$F50+15))),'CP Multiplier'!$B$102))^2)/10)</f>
        <v>1500</v>
      </c>
    </row>
    <row r="51" spans="1:7" x14ac:dyDescent="0.25">
      <c r="A51" t="s">
        <v>47</v>
      </c>
      <c r="B51" t="str">
        <f>IFERROR(INDEX('[1]Pokemon Stats'!$D$2:$D$781,MATCH($A51,'[1]Pokemon Stats'!$B$2:$B$781,0),0),"")</f>
        <v>Ground</v>
      </c>
      <c r="C51" t="str">
        <f>IFERROR(INDEX('[1]Pokemon Stats'!$E$2:$E$781,MATCH($A51,'[1]Pokemon Stats'!$B$2:$B$781,0),0),"")</f>
        <v>Poison</v>
      </c>
      <c r="D51">
        <f>ROUND(('Base Stats'!D51+15)*MIN(SQRT(10*1500/(('Base Stats'!$D51+15)*SQRT('Base Stats'!$E51+15)*SQRT('Base Stats'!$F51+15))),'CP Multiplier'!$B$102),1)</f>
        <v>104.8</v>
      </c>
      <c r="E51">
        <f>ROUND(('Base Stats'!E51+15)*MIN(SQRT(10*1500/(('Base Stats'!$D51+15)*SQRT('Base Stats'!$E51+15)*SQRT('Base Stats'!$F51+15))),'CP Multiplier'!$B$102),1)</f>
        <v>78.599999999999994</v>
      </c>
      <c r="F51">
        <f>ROUND(('Base Stats'!F51+15)*MIN(SQRT(10*1500/(('Base Stats'!$D51+15)*SQRT('Base Stats'!$E51+15)*SQRT('Base Stats'!$F51+15))),'CP Multiplier'!$B$102),1)</f>
        <v>69.3</v>
      </c>
      <c r="G51">
        <f>_xlfn.FLOOR.MATH(('Base Stats'!$D51+15)*SQRT('Base Stats'!$E51+15)*SQRT('Base Stats'!$F51+15)*((MIN(SQRT(10*1500/(('Base Stats'!$D51+15)*SQRT('Base Stats'!$E51+15)*SQRT('Base Stats'!$F51+15))),'CP Multiplier'!$B$102))^2)/10)</f>
        <v>773</v>
      </c>
    </row>
    <row r="52" spans="1:7" x14ac:dyDescent="0.25">
      <c r="A52" t="s">
        <v>48</v>
      </c>
      <c r="B52" t="str">
        <f>IFERROR(INDEX('[1]Pokemon Stats'!$D$2:$D$781,MATCH($A52,'[1]Pokemon Stats'!$B$2:$B$781,0),0),"")</f>
        <v>Ground</v>
      </c>
      <c r="C52" t="str">
        <f>IFERROR(INDEX('[1]Pokemon Stats'!$E$2:$E$781,MATCH($A52,'[1]Pokemon Stats'!$B$2:$B$781,0),0),"")</f>
        <v>Steel</v>
      </c>
      <c r="D52">
        <f>ROUND(('Base Stats'!D52+15)*MIN(SQRT(10*1500/(('Base Stats'!$D52+15)*SQRT('Base Stats'!$E52+15)*SQRT('Base Stats'!$F52+15))),'CP Multiplier'!$B$102),1)</f>
        <v>141.19999999999999</v>
      </c>
      <c r="E52">
        <f>ROUND(('Base Stats'!E52+15)*MIN(SQRT(10*1500/(('Base Stats'!$D52+15)*SQRT('Base Stats'!$E52+15)*SQRT('Base Stats'!$F52+15))),'CP Multiplier'!$B$102),1)</f>
        <v>115.6</v>
      </c>
      <c r="F52">
        <f>ROUND(('Base Stats'!F52+15)*MIN(SQRT(10*1500/(('Base Stats'!$D52+15)*SQRT('Base Stats'!$E52+15)*SQRT('Base Stats'!$F52+15))),'CP Multiplier'!$B$102),1)</f>
        <v>97.7</v>
      </c>
      <c r="G52">
        <f>_xlfn.FLOOR.MATH(('Base Stats'!$D52+15)*SQRT('Base Stats'!$E52+15)*SQRT('Base Stats'!$F52+15)*((MIN(SQRT(10*1500/(('Base Stats'!$D52+15)*SQRT('Base Stats'!$E52+15)*SQRT('Base Stats'!$F52+15))),'CP Multiplier'!$B$102))^2)/10)</f>
        <v>1500</v>
      </c>
    </row>
    <row r="53" spans="1:7" x14ac:dyDescent="0.25">
      <c r="A53" t="s">
        <v>49</v>
      </c>
      <c r="B53" t="str">
        <f>IFERROR(INDEX('[1]Pokemon Stats'!$D$2:$D$781,MATCH($A53,'[1]Pokemon Stats'!$B$2:$B$781,0),0),"")</f>
        <v>Normal</v>
      </c>
      <c r="C53" t="str">
        <f>IFERROR(INDEX('[1]Pokemon Stats'!$E$2:$E$781,MATCH($A53,'[1]Pokemon Stats'!$B$2:$B$781,0),0),"")</f>
        <v>Steel</v>
      </c>
      <c r="D53">
        <f>ROUND(('Base Stats'!D53+15)*MIN(SQRT(10*1500/(('Base Stats'!$D53+15)*SQRT('Base Stats'!$E53+15)*SQRT('Base Stats'!$F53+15))),'CP Multiplier'!$B$102),1)</f>
        <v>90.4</v>
      </c>
      <c r="E53">
        <f>ROUND(('Base Stats'!E53+15)*MIN(SQRT(10*1500/(('Base Stats'!$D53+15)*SQRT('Base Stats'!$E53+15)*SQRT('Base Stats'!$F53+15))),'CP Multiplier'!$B$102),1)</f>
        <v>78.599999999999994</v>
      </c>
      <c r="F53">
        <f>ROUND(('Base Stats'!F53+15)*MIN(SQRT(10*1500/(('Base Stats'!$D53+15)*SQRT('Base Stats'!$E53+15)*SQRT('Base Stats'!$F53+15))),'CP Multiplier'!$B$102),1)</f>
        <v>114.1</v>
      </c>
      <c r="G53">
        <f>_xlfn.FLOOR.MATH(('Base Stats'!$D53+15)*SQRT('Base Stats'!$E53+15)*SQRT('Base Stats'!$F53+15)*((MIN(SQRT(10*1500/(('Base Stats'!$D53+15)*SQRT('Base Stats'!$E53+15)*SQRT('Base Stats'!$F53+15))),'CP Multiplier'!$B$102))^2)/10)</f>
        <v>856</v>
      </c>
    </row>
    <row r="54" spans="1:7" x14ac:dyDescent="0.25">
      <c r="A54" t="s">
        <v>50</v>
      </c>
      <c r="B54" t="str">
        <f>IFERROR(INDEX('[1]Pokemon Stats'!$D$2:$D$781,MATCH($A54,'[1]Pokemon Stats'!$B$2:$B$781,0),0),"")</f>
        <v>Normal</v>
      </c>
      <c r="C54" t="str">
        <f>IFERROR(INDEX('[1]Pokemon Stats'!$E$2:$E$781,MATCH($A54,'[1]Pokemon Stats'!$B$2:$B$781,0),0),"")</f>
        <v>Steel</v>
      </c>
      <c r="D54">
        <f>ROUND(('Base Stats'!D54+15)*MIN(SQRT(10*1500/(('Base Stats'!$D54+15)*SQRT('Base Stats'!$E54+15)*SQRT('Base Stats'!$F54+15))),'CP Multiplier'!$B$102),1)</f>
        <v>122.9</v>
      </c>
      <c r="E54">
        <f>ROUND(('Base Stats'!E54+15)*MIN(SQRT(10*1500/(('Base Stats'!$D54+15)*SQRT('Base Stats'!$E54+15)*SQRT('Base Stats'!$F54+15))),'CP Multiplier'!$B$102),1)</f>
        <v>112.4</v>
      </c>
      <c r="F54">
        <f>ROUND(('Base Stats'!F54+15)*MIN(SQRT(10*1500/(('Base Stats'!$D54+15)*SQRT('Base Stats'!$E54+15)*SQRT('Base Stats'!$F54+15))),'CP Multiplier'!$B$102),1)</f>
        <v>132.5</v>
      </c>
      <c r="G54">
        <f>_xlfn.FLOOR.MATH(('Base Stats'!$D54+15)*SQRT('Base Stats'!$E54+15)*SQRT('Base Stats'!$F54+15)*((MIN(SQRT(10*1500/(('Base Stats'!$D54+15)*SQRT('Base Stats'!$E54+15)*SQRT('Base Stats'!$F54+15))),'CP Multiplier'!$B$102))^2)/10)</f>
        <v>1500</v>
      </c>
    </row>
    <row r="55" spans="1:7" x14ac:dyDescent="0.25">
      <c r="A55" t="s">
        <v>51</v>
      </c>
      <c r="B55" t="str">
        <f>IFERROR(INDEX('[1]Pokemon Stats'!$D$2:$D$781,MATCH($A55,'[1]Pokemon Stats'!$B$2:$B$781,0),0),"")</f>
        <v>Water</v>
      </c>
      <c r="C55" t="str">
        <f>IFERROR(INDEX('[1]Pokemon Stats'!$E$2:$E$781,MATCH($A55,'[1]Pokemon Stats'!$B$2:$B$781,0),0),"")</f>
        <v>Steel</v>
      </c>
      <c r="D55">
        <f>ROUND(('Base Stats'!D55+15)*MIN(SQRT(10*1500/(('Base Stats'!$D55+15)*SQRT('Base Stats'!$E55+15)*SQRT('Base Stats'!$F55+15))),'CP Multiplier'!$B$102),1)</f>
        <v>115.8</v>
      </c>
      <c r="E55">
        <f>ROUND(('Base Stats'!E55+15)*MIN(SQRT(10*1500/(('Base Stats'!$D55+15)*SQRT('Base Stats'!$E55+15)*SQRT('Base Stats'!$F55+15))),'CP Multiplier'!$B$102),1)</f>
        <v>93</v>
      </c>
      <c r="F55">
        <f>ROUND(('Base Stats'!F55+15)*MIN(SQRT(10*1500/(('Base Stats'!$D55+15)*SQRT('Base Stats'!$E55+15)*SQRT('Base Stats'!$F55+15))),'CP Multiplier'!$B$102),1)</f>
        <v>128.5</v>
      </c>
      <c r="G55">
        <f>_xlfn.FLOOR.MATH(('Base Stats'!$D55+15)*SQRT('Base Stats'!$E55+15)*SQRT('Base Stats'!$F55+15)*((MIN(SQRT(10*1500/(('Base Stats'!$D55+15)*SQRT('Base Stats'!$E55+15)*SQRT('Base Stats'!$F55+15))),'CP Multiplier'!$B$102))^2)/10)</f>
        <v>1265</v>
      </c>
    </row>
    <row r="56" spans="1:7" x14ac:dyDescent="0.25">
      <c r="A56" t="s">
        <v>52</v>
      </c>
      <c r="B56" t="str">
        <f>IFERROR(INDEX('[1]Pokemon Stats'!$D$2:$D$781,MATCH($A56,'[1]Pokemon Stats'!$B$2:$B$781,0),0),"")</f>
        <v>Water</v>
      </c>
      <c r="C56" t="str">
        <f>IFERROR(INDEX('[1]Pokemon Stats'!$E$2:$E$781,MATCH($A56,'[1]Pokemon Stats'!$B$2:$B$781,0),0),"")</f>
        <v>Steel</v>
      </c>
      <c r="D56">
        <f>ROUND(('Base Stats'!D56+15)*MIN(SQRT(10*1500/(('Base Stats'!$D56+15)*SQRT('Base Stats'!$E56+15)*SQRT('Base Stats'!$F56+15))),'CP Multiplier'!$B$102),1)</f>
        <v>127.4</v>
      </c>
      <c r="E56">
        <f>ROUND(('Base Stats'!E56+15)*MIN(SQRT(10*1500/(('Base Stats'!$D56+15)*SQRT('Base Stats'!$E56+15)*SQRT('Base Stats'!$F56+15))),'CP Multiplier'!$B$102),1)</f>
        <v>109.4</v>
      </c>
      <c r="F56">
        <f>ROUND(('Base Stats'!F56+15)*MIN(SQRT(10*1500/(('Base Stats'!$D56+15)*SQRT('Base Stats'!$E56+15)*SQRT('Base Stats'!$F56+15))),'CP Multiplier'!$B$102),1)</f>
        <v>126.7</v>
      </c>
      <c r="G56">
        <f>_xlfn.FLOOR.MATH(('Base Stats'!$D56+15)*SQRT('Base Stats'!$E56+15)*SQRT('Base Stats'!$F56+15)*((MIN(SQRT(10*1500/(('Base Stats'!$D56+15)*SQRT('Base Stats'!$E56+15)*SQRT('Base Stats'!$F56+15))),'CP Multiplier'!$B$102))^2)/10)</f>
        <v>1500</v>
      </c>
    </row>
    <row r="57" spans="1:7" x14ac:dyDescent="0.25">
      <c r="A57" t="s">
        <v>53</v>
      </c>
      <c r="B57" t="str">
        <f>IFERROR(INDEX('[1]Pokemon Stats'!$D$2:$D$781,MATCH($A57,'[1]Pokemon Stats'!$B$2:$B$781,0),0),"")</f>
        <v>Fighting</v>
      </c>
      <c r="C57" t="str">
        <f>IFERROR(INDEX('[1]Pokemon Stats'!$E$2:$E$781,MATCH($A57,'[1]Pokemon Stats'!$B$2:$B$781,0),0),"")</f>
        <v>Steel</v>
      </c>
      <c r="D57">
        <f>ROUND(('Base Stats'!D57+15)*MIN(SQRT(10*1500/(('Base Stats'!$D57+15)*SQRT('Base Stats'!$E57+15)*SQRT('Base Stats'!$F57+15))),'CP Multiplier'!$B$102),1)</f>
        <v>137.80000000000001</v>
      </c>
      <c r="E57">
        <f>ROUND(('Base Stats'!E57+15)*MIN(SQRT(10*1500/(('Base Stats'!$D57+15)*SQRT('Base Stats'!$E57+15)*SQRT('Base Stats'!$F57+15))),'CP Multiplier'!$B$102),1)</f>
        <v>82</v>
      </c>
      <c r="F57">
        <f>ROUND(('Base Stats'!F57+15)*MIN(SQRT(10*1500/(('Base Stats'!$D57+15)*SQRT('Base Stats'!$E57+15)*SQRT('Base Stats'!$F57+15))),'CP Multiplier'!$B$102),1)</f>
        <v>114.1</v>
      </c>
      <c r="G57">
        <f>_xlfn.FLOOR.MATH(('Base Stats'!$D57+15)*SQRT('Base Stats'!$E57+15)*SQRT('Base Stats'!$F57+15)*((MIN(SQRT(10*1500/(('Base Stats'!$D57+15)*SQRT('Base Stats'!$E57+15)*SQRT('Base Stats'!$F57+15))),'CP Multiplier'!$B$102))^2)/10)</f>
        <v>1332</v>
      </c>
    </row>
    <row r="58" spans="1:7" x14ac:dyDescent="0.25">
      <c r="A58" t="s">
        <v>54</v>
      </c>
      <c r="B58" t="str">
        <f>IFERROR(INDEX('[1]Pokemon Stats'!$D$2:$D$781,MATCH($A58,'[1]Pokemon Stats'!$B$2:$B$781,0),0),"")</f>
        <v>Fighting</v>
      </c>
      <c r="C58" t="str">
        <f>IFERROR(INDEX('[1]Pokemon Stats'!$E$2:$E$781,MATCH($A58,'[1]Pokemon Stats'!$B$2:$B$781,0),0),"")</f>
        <v>Steel</v>
      </c>
      <c r="D58">
        <f>ROUND(('Base Stats'!D58+15)*MIN(SQRT(10*1500/(('Base Stats'!$D58+15)*SQRT('Base Stats'!$E58+15)*SQRT('Base Stats'!$F58+15))),'CP Multiplier'!$B$102),1)</f>
        <v>142.1</v>
      </c>
      <c r="E58">
        <f>ROUND(('Base Stats'!E58+15)*MIN(SQRT(10*1500/(('Base Stats'!$D58+15)*SQRT('Base Stats'!$E58+15)*SQRT('Base Stats'!$F58+15))),'CP Multiplier'!$B$102),1)</f>
        <v>97.9</v>
      </c>
      <c r="F58">
        <f>ROUND(('Base Stats'!F58+15)*MIN(SQRT(10*1500/(('Base Stats'!$D58+15)*SQRT('Base Stats'!$E58+15)*SQRT('Base Stats'!$F58+15))),'CP Multiplier'!$B$102),1)</f>
        <v>113.9</v>
      </c>
      <c r="G58">
        <f>_xlfn.FLOOR.MATH(('Base Stats'!$D58+15)*SQRT('Base Stats'!$E58+15)*SQRT('Base Stats'!$F58+15)*((MIN(SQRT(10*1500/(('Base Stats'!$D58+15)*SQRT('Base Stats'!$E58+15)*SQRT('Base Stats'!$F58+15))),'CP Multiplier'!$B$102))^2)/10)</f>
        <v>1500</v>
      </c>
    </row>
    <row r="59" spans="1:7" x14ac:dyDescent="0.25">
      <c r="A59" t="s">
        <v>55</v>
      </c>
      <c r="B59" t="str">
        <f>IFERROR(INDEX('[1]Pokemon Stats'!$D$2:$D$781,MATCH($A59,'[1]Pokemon Stats'!$B$2:$B$781,0),0),"")</f>
        <v>Fire</v>
      </c>
      <c r="C59" t="str">
        <f>IFERROR(INDEX('[1]Pokemon Stats'!$E$2:$E$781,MATCH($A59,'[1]Pokemon Stats'!$B$2:$B$781,0),0),"")</f>
        <v>Steel</v>
      </c>
      <c r="D59">
        <f>ROUND(('Base Stats'!D59+15)*MIN(SQRT(10*1500/(('Base Stats'!$D59+15)*SQRT('Base Stats'!$E59+15)*SQRT('Base Stats'!$F59+15))),'CP Multiplier'!$B$102),1)</f>
        <v>127.6</v>
      </c>
      <c r="E59">
        <f>ROUND(('Base Stats'!E59+15)*MIN(SQRT(10*1500/(('Base Stats'!$D59+15)*SQRT('Base Stats'!$E59+15)*SQRT('Base Stats'!$F59+15))),'CP Multiplier'!$B$102),1)</f>
        <v>91.3</v>
      </c>
      <c r="F59">
        <f>ROUND(('Base Stats'!F59+15)*MIN(SQRT(10*1500/(('Base Stats'!$D59+15)*SQRT('Base Stats'!$E59+15)*SQRT('Base Stats'!$F59+15))),'CP Multiplier'!$B$102),1)</f>
        <v>136.1</v>
      </c>
      <c r="G59">
        <f>_xlfn.FLOOR.MATH(('Base Stats'!$D59+15)*SQRT('Base Stats'!$E59+15)*SQRT('Base Stats'!$F59+15)*((MIN(SQRT(10*1500/(('Base Stats'!$D59+15)*SQRT('Base Stats'!$E59+15)*SQRT('Base Stats'!$F59+15))),'CP Multiplier'!$B$102))^2)/10)</f>
        <v>1422</v>
      </c>
    </row>
    <row r="60" spans="1:7" x14ac:dyDescent="0.25">
      <c r="A60" t="s">
        <v>56</v>
      </c>
      <c r="B60" t="str">
        <f>IFERROR(INDEX('[1]Pokemon Stats'!$D$2:$D$781,MATCH($A60,'[1]Pokemon Stats'!$B$2:$B$781,0),0),"")</f>
        <v>Fire</v>
      </c>
      <c r="C60" t="str">
        <f>IFERROR(INDEX('[1]Pokemon Stats'!$E$2:$E$781,MATCH($A60,'[1]Pokemon Stats'!$B$2:$B$781,0),0),"")</f>
        <v>Steel</v>
      </c>
      <c r="D60">
        <f>ROUND(('Base Stats'!D60+15)*MIN(SQRT(10*1500/(('Base Stats'!$D60+15)*SQRT('Base Stats'!$E60+15)*SQRT('Base Stats'!$F60+15))),'CP Multiplier'!$B$102),1)</f>
        <v>134.6</v>
      </c>
      <c r="E60">
        <f>ROUND(('Base Stats'!E60+15)*MIN(SQRT(10*1500/(('Base Stats'!$D60+15)*SQRT('Base Stats'!$E60+15)*SQRT('Base Stats'!$F60+15))),'CP Multiplier'!$B$102),1)</f>
        <v>100.6</v>
      </c>
      <c r="F60">
        <f>ROUND(('Base Stats'!F60+15)*MIN(SQRT(10*1500/(('Base Stats'!$D60+15)*SQRT('Base Stats'!$E60+15)*SQRT('Base Stats'!$F60+15))),'CP Multiplier'!$B$102),1)</f>
        <v>123.4</v>
      </c>
      <c r="G60">
        <f>_xlfn.FLOOR.MATH(('Base Stats'!$D60+15)*SQRT('Base Stats'!$E60+15)*SQRT('Base Stats'!$F60+15)*((MIN(SQRT(10*1500/(('Base Stats'!$D60+15)*SQRT('Base Stats'!$E60+15)*SQRT('Base Stats'!$F60+15))),'CP Multiplier'!$B$102))^2)/10)</f>
        <v>1500</v>
      </c>
    </row>
    <row r="61" spans="1:7" x14ac:dyDescent="0.25">
      <c r="A61" t="s">
        <v>57</v>
      </c>
      <c r="B61" t="str">
        <f>IFERROR(INDEX('[1]Pokemon Stats'!$D$2:$D$781,MATCH($A61,'[1]Pokemon Stats'!$B$2:$B$781,0),0),"")</f>
        <v>Water</v>
      </c>
      <c r="C61" t="str">
        <f>IFERROR(INDEX('[1]Pokemon Stats'!$E$2:$E$781,MATCH($A61,'[1]Pokemon Stats'!$B$2:$B$781,0),0),"")</f>
        <v>Steel</v>
      </c>
      <c r="D61">
        <f>ROUND(('Base Stats'!D61+15)*MIN(SQRT(10*1500/(('Base Stats'!$D61+15)*SQRT('Base Stats'!$E61+15)*SQRT('Base Stats'!$F61+15))),'CP Multiplier'!$B$102),1)</f>
        <v>98.1</v>
      </c>
      <c r="E61">
        <f>ROUND(('Base Stats'!E61+15)*MIN(SQRT(10*1500/(('Base Stats'!$D61+15)*SQRT('Base Stats'!$E61+15)*SQRT('Base Stats'!$F61+15))),'CP Multiplier'!$B$102),1)</f>
        <v>82</v>
      </c>
      <c r="F61">
        <f>ROUND(('Base Stats'!F61+15)*MIN(SQRT(10*1500/(('Base Stats'!$D61+15)*SQRT('Base Stats'!$E61+15)*SQRT('Base Stats'!$F61+15))),'CP Multiplier'!$B$102),1)</f>
        <v>114.1</v>
      </c>
      <c r="G61">
        <f>_xlfn.FLOOR.MATH(('Base Stats'!$D61+15)*SQRT('Base Stats'!$E61+15)*SQRT('Base Stats'!$F61+15)*((MIN(SQRT(10*1500/(('Base Stats'!$D61+15)*SQRT('Base Stats'!$E61+15)*SQRT('Base Stats'!$F61+15))),'CP Multiplier'!$B$102))^2)/10)</f>
        <v>948</v>
      </c>
    </row>
    <row r="62" spans="1:7" x14ac:dyDescent="0.25">
      <c r="A62" t="s">
        <v>58</v>
      </c>
      <c r="B62" t="str">
        <f>IFERROR(INDEX('[1]Pokemon Stats'!$D$2:$D$781,MATCH($A62,'[1]Pokemon Stats'!$B$2:$B$781,0),0),"")</f>
        <v>Water</v>
      </c>
      <c r="C62" t="str">
        <f>IFERROR(INDEX('[1]Pokemon Stats'!$E$2:$E$781,MATCH($A62,'[1]Pokemon Stats'!$B$2:$B$781,0),0),"")</f>
        <v>Steel</v>
      </c>
      <c r="D62">
        <f>ROUND(('Base Stats'!D62+15)*MIN(SQRT(10*1500/(('Base Stats'!$D62+15)*SQRT('Base Stats'!$E62+15)*SQRT('Base Stats'!$F62+15))),'CP Multiplier'!$B$102),1)</f>
        <v>117.8</v>
      </c>
      <c r="E62">
        <f>ROUND(('Base Stats'!E62+15)*MIN(SQRT(10*1500/(('Base Stats'!$D62+15)*SQRT('Base Stats'!$E62+15)*SQRT('Base Stats'!$F62+15))),'CP Multiplier'!$B$102),1)</f>
        <v>112.1</v>
      </c>
      <c r="F62">
        <f>ROUND(('Base Stats'!F62+15)*MIN(SQRT(10*1500/(('Base Stats'!$D62+15)*SQRT('Base Stats'!$E62+15)*SQRT('Base Stats'!$F62+15))),'CP Multiplier'!$B$102),1)</f>
        <v>144.6</v>
      </c>
      <c r="G62">
        <f>_xlfn.FLOOR.MATH(('Base Stats'!$D62+15)*SQRT('Base Stats'!$E62+15)*SQRT('Base Stats'!$F62+15)*((MIN(SQRT(10*1500/(('Base Stats'!$D62+15)*SQRT('Base Stats'!$E62+15)*SQRT('Base Stats'!$F62+15))),'CP Multiplier'!$B$102))^2)/10)</f>
        <v>1500</v>
      </c>
    </row>
    <row r="63" spans="1:7" x14ac:dyDescent="0.25">
      <c r="A63" t="s">
        <v>59</v>
      </c>
      <c r="B63" t="str">
        <f>IFERROR(INDEX('[1]Pokemon Stats'!$D$2:$D$781,MATCH($A63,'[1]Pokemon Stats'!$B$2:$B$781,0),0),"")</f>
        <v>Water</v>
      </c>
      <c r="C63" t="str">
        <f>IFERROR(INDEX('[1]Pokemon Stats'!$E$2:$E$781,MATCH($A63,'[1]Pokemon Stats'!$B$2:$B$781,0),0),"")</f>
        <v>Fighting</v>
      </c>
      <c r="D63">
        <f>ROUND(('Base Stats'!D63+15)*MIN(SQRT(10*1500/(('Base Stats'!$D63+15)*SQRT('Base Stats'!$E63+15)*SQRT('Base Stats'!$F63+15))),'CP Multiplier'!$B$102),1)</f>
        <v>118.6</v>
      </c>
      <c r="E63">
        <f>ROUND(('Base Stats'!E63+15)*MIN(SQRT(10*1500/(('Base Stats'!$D63+15)*SQRT('Base Stats'!$E63+15)*SQRT('Base Stats'!$F63+15))),'CP Multiplier'!$B$102),1)</f>
        <v>119.8</v>
      </c>
      <c r="F63">
        <f>ROUND(('Base Stats'!F63+15)*MIN(SQRT(10*1500/(('Base Stats'!$D63+15)*SQRT('Base Stats'!$E63+15)*SQRT('Base Stats'!$F63+15))),'CP Multiplier'!$B$102),1)</f>
        <v>133.6</v>
      </c>
      <c r="G63">
        <f>_xlfn.FLOOR.MATH(('Base Stats'!$D63+15)*SQRT('Base Stats'!$E63+15)*SQRT('Base Stats'!$F63+15)*((MIN(SQRT(10*1500/(('Base Stats'!$D63+15)*SQRT('Base Stats'!$E63+15)*SQRT('Base Stats'!$F63+15))),'CP Multiplier'!$B$102))^2)/10)</f>
        <v>1500</v>
      </c>
    </row>
    <row r="64" spans="1:7" x14ac:dyDescent="0.25">
      <c r="A64" t="s">
        <v>60</v>
      </c>
      <c r="B64" t="str">
        <f>IFERROR(INDEX('[1]Pokemon Stats'!$D$2:$D$781,MATCH($A64,'[1]Pokemon Stats'!$B$2:$B$781,0),0),"")</f>
        <v>Psychic</v>
      </c>
      <c r="C64" t="str">
        <f>IFERROR(INDEX('[1]Pokemon Stats'!$E$2:$E$781,MATCH($A64,'[1]Pokemon Stats'!$B$2:$B$781,0),0),"")</f>
        <v>Fighting</v>
      </c>
      <c r="D64">
        <f>ROUND(('Base Stats'!D64+15)*MIN(SQRT(10*1500/(('Base Stats'!$D64+15)*SQRT('Base Stats'!$E64+15)*SQRT('Base Stats'!$F64+15))),'CP Multiplier'!$B$102),1)</f>
        <v>175.4</v>
      </c>
      <c r="E64">
        <f>ROUND(('Base Stats'!E64+15)*MIN(SQRT(10*1500/(('Base Stats'!$D64+15)*SQRT('Base Stats'!$E64+15)*SQRT('Base Stats'!$F64+15))),'CP Multiplier'!$B$102),1)</f>
        <v>81</v>
      </c>
      <c r="F64">
        <f>ROUND(('Base Stats'!F64+15)*MIN(SQRT(10*1500/(('Base Stats'!$D64+15)*SQRT('Base Stats'!$E64+15)*SQRT('Base Stats'!$F64+15))),'CP Multiplier'!$B$102),1)</f>
        <v>90.2</v>
      </c>
      <c r="G64">
        <f>_xlfn.FLOOR.MATH(('Base Stats'!$D64+15)*SQRT('Base Stats'!$E64+15)*SQRT('Base Stats'!$F64+15)*((MIN(SQRT(10*1500/(('Base Stats'!$D64+15)*SQRT('Base Stats'!$E64+15)*SQRT('Base Stats'!$F64+15))),'CP Multiplier'!$B$102))^2)/10)</f>
        <v>1500</v>
      </c>
    </row>
    <row r="65" spans="1:7" x14ac:dyDescent="0.25">
      <c r="A65" t="s">
        <v>61</v>
      </c>
      <c r="B65" t="str">
        <f>IFERROR(INDEX('[1]Pokemon Stats'!$D$2:$D$781,MATCH($A65,'[1]Pokemon Stats'!$B$2:$B$781,0),0),"")</f>
        <v>Psychic</v>
      </c>
      <c r="C65" t="str">
        <f>IFERROR(INDEX('[1]Pokemon Stats'!$E$2:$E$781,MATCH($A65,'[1]Pokemon Stats'!$B$2:$B$781,0),0),"")</f>
        <v>Fighting</v>
      </c>
      <c r="D65">
        <f>ROUND(('Base Stats'!D65+15)*MIN(SQRT(10*1500/(('Base Stats'!$D65+15)*SQRT('Base Stats'!$E65+15)*SQRT('Base Stats'!$F65+15))),'CP Multiplier'!$B$102),1)</f>
        <v>166.6</v>
      </c>
      <c r="E65">
        <f>ROUND(('Base Stats'!E65+15)*MIN(SQRT(10*1500/(('Base Stats'!$D65+15)*SQRT('Base Stats'!$E65+15)*SQRT('Base Stats'!$F65+15))),'CP Multiplier'!$B$102),1)</f>
        <v>89</v>
      </c>
      <c r="F65">
        <f>ROUND(('Base Stats'!F65+15)*MIN(SQRT(10*1500/(('Base Stats'!$D65+15)*SQRT('Base Stats'!$E65+15)*SQRT('Base Stats'!$F65+15))),'CP Multiplier'!$B$102),1)</f>
        <v>91.1</v>
      </c>
      <c r="G65">
        <f>_xlfn.FLOOR.MATH(('Base Stats'!$D65+15)*SQRT('Base Stats'!$E65+15)*SQRT('Base Stats'!$F65+15)*((MIN(SQRT(10*1500/(('Base Stats'!$D65+15)*SQRT('Base Stats'!$E65+15)*SQRT('Base Stats'!$F65+15))),'CP Multiplier'!$B$102))^2)/10)</f>
        <v>1500</v>
      </c>
    </row>
    <row r="66" spans="1:7" x14ac:dyDescent="0.25">
      <c r="A66" t="s">
        <v>62</v>
      </c>
      <c r="B66" t="str">
        <f>IFERROR(INDEX('[1]Pokemon Stats'!$D$2:$D$781,MATCH($A66,'[1]Pokemon Stats'!$B$2:$B$781,0),0),"")</f>
        <v>Psychic</v>
      </c>
      <c r="C66" t="str">
        <f>IFERROR(INDEX('[1]Pokemon Stats'!$E$2:$E$781,MATCH($A66,'[1]Pokemon Stats'!$B$2:$B$781,0),0),"")</f>
        <v>Fighting</v>
      </c>
      <c r="D66">
        <f>ROUND(('Base Stats'!D66+15)*MIN(SQRT(10*1500/(('Base Stats'!$D66+15)*SQRT('Base Stats'!$E66+15)*SQRT('Base Stats'!$F66+15))),'CP Multiplier'!$B$102),1)</f>
        <v>158.30000000000001</v>
      </c>
      <c r="E66">
        <f>ROUND(('Base Stats'!E66+15)*MIN(SQRT(10*1500/(('Base Stats'!$D66+15)*SQRT('Base Stats'!$E66+15)*SQRT('Base Stats'!$F66+15))),'CP Multiplier'!$B$102),1)</f>
        <v>100.7</v>
      </c>
      <c r="F66">
        <f>ROUND(('Base Stats'!F66+15)*MIN(SQRT(10*1500/(('Base Stats'!$D66+15)*SQRT('Base Stats'!$E66+15)*SQRT('Base Stats'!$F66+15))),'CP Multiplier'!$B$102),1)</f>
        <v>89.1</v>
      </c>
      <c r="G66">
        <f>_xlfn.FLOOR.MATH(('Base Stats'!$D66+15)*SQRT('Base Stats'!$E66+15)*SQRT('Base Stats'!$F66+15)*((MIN(SQRT(10*1500/(('Base Stats'!$D66+15)*SQRT('Base Stats'!$E66+15)*SQRT('Base Stats'!$F66+15))),'CP Multiplier'!$B$102))^2)/10)</f>
        <v>1500</v>
      </c>
    </row>
    <row r="67" spans="1:7" x14ac:dyDescent="0.25">
      <c r="A67" t="s">
        <v>63</v>
      </c>
      <c r="B67" t="str">
        <f>IFERROR(INDEX('[1]Pokemon Stats'!$D$2:$D$781,MATCH($A67,'[1]Pokemon Stats'!$B$2:$B$781,0),0),"")</f>
        <v>Fighting</v>
      </c>
      <c r="C67" t="str">
        <f>IFERROR(INDEX('[1]Pokemon Stats'!$E$2:$E$781,MATCH($A67,'[1]Pokemon Stats'!$B$2:$B$781,0),0),"")</f>
        <v>Fighting</v>
      </c>
      <c r="D67">
        <f>ROUND(('Base Stats'!D67+15)*MIN(SQRT(10*1500/(('Base Stats'!$D67+15)*SQRT('Base Stats'!$E67+15)*SQRT('Base Stats'!$F67+15))),'CP Multiplier'!$B$102),1)</f>
        <v>128.5</v>
      </c>
      <c r="E67">
        <f>ROUND(('Base Stats'!E67+15)*MIN(SQRT(10*1500/(('Base Stats'!$D67+15)*SQRT('Base Stats'!$E67+15)*SQRT('Base Stats'!$F67+15))),'CP Multiplier'!$B$102),1)</f>
        <v>82</v>
      </c>
      <c r="F67">
        <f>ROUND(('Base Stats'!F67+15)*MIN(SQRT(10*1500/(('Base Stats'!$D67+15)*SQRT('Base Stats'!$E67+15)*SQRT('Base Stats'!$F67+15))),'CP Multiplier'!$B$102),1)</f>
        <v>158.1</v>
      </c>
      <c r="G67">
        <f>_xlfn.FLOOR.MATH(('Base Stats'!$D67+15)*SQRT('Base Stats'!$E67+15)*SQRT('Base Stats'!$F67+15)*((MIN(SQRT(10*1500/(('Base Stats'!$D67+15)*SQRT('Base Stats'!$E67+15)*SQRT('Base Stats'!$F67+15))),'CP Multiplier'!$B$102))^2)/10)</f>
        <v>1462</v>
      </c>
    </row>
    <row r="68" spans="1:7" x14ac:dyDescent="0.25">
      <c r="A68" t="s">
        <v>64</v>
      </c>
      <c r="B68" t="str">
        <f>IFERROR(INDEX('[1]Pokemon Stats'!$D$2:$D$781,MATCH($A68,'[1]Pokemon Stats'!$B$2:$B$781,0),0),"")</f>
        <v>Fighting</v>
      </c>
      <c r="C68" t="str">
        <f>IFERROR(INDEX('[1]Pokemon Stats'!$E$2:$E$781,MATCH($A68,'[1]Pokemon Stats'!$B$2:$B$781,0),0),"")</f>
        <v>Fighting</v>
      </c>
      <c r="D68">
        <f>ROUND(('Base Stats'!D68+15)*MIN(SQRT(10*1500/(('Base Stats'!$D68+15)*SQRT('Base Stats'!$E68+15)*SQRT('Base Stats'!$F68+15))),'CP Multiplier'!$B$102),1)</f>
        <v>130.4</v>
      </c>
      <c r="E68">
        <f>ROUND(('Base Stats'!E68+15)*MIN(SQRT(10*1500/(('Base Stats'!$D68+15)*SQRT('Base Stats'!$E68+15)*SQRT('Base Stats'!$F68+15))),'CP Multiplier'!$B$102),1)</f>
        <v>95.1</v>
      </c>
      <c r="F68">
        <f>ROUND(('Base Stats'!F68+15)*MIN(SQRT(10*1500/(('Base Stats'!$D68+15)*SQRT('Base Stats'!$E68+15)*SQRT('Base Stats'!$F68+15))),'CP Multiplier'!$B$102),1)</f>
        <v>139.19999999999999</v>
      </c>
      <c r="G68">
        <f>_xlfn.FLOOR.MATH(('Base Stats'!$D68+15)*SQRT('Base Stats'!$E68+15)*SQRT('Base Stats'!$F68+15)*((MIN(SQRT(10*1500/(('Base Stats'!$D68+15)*SQRT('Base Stats'!$E68+15)*SQRT('Base Stats'!$F68+15))),'CP Multiplier'!$B$102))^2)/10)</f>
        <v>1500</v>
      </c>
    </row>
    <row r="69" spans="1:7" x14ac:dyDescent="0.25">
      <c r="A69" t="s">
        <v>65</v>
      </c>
      <c r="B69" t="str">
        <f>IFERROR(INDEX('[1]Pokemon Stats'!$D$2:$D$781,MATCH($A69,'[1]Pokemon Stats'!$B$2:$B$781,0),0),"")</f>
        <v>Fighting</v>
      </c>
      <c r="C69" t="str">
        <f>IFERROR(INDEX('[1]Pokemon Stats'!$E$2:$E$781,MATCH($A69,'[1]Pokemon Stats'!$B$2:$B$781,0),0),"")</f>
        <v>Fighting</v>
      </c>
      <c r="D69">
        <f>ROUND(('Base Stats'!D69+15)*MIN(SQRT(10*1500/(('Base Stats'!$D69+15)*SQRT('Base Stats'!$E69+15)*SQRT('Base Stats'!$F69+15))),'CP Multiplier'!$B$102),1)</f>
        <v>137.9</v>
      </c>
      <c r="E69">
        <f>ROUND(('Base Stats'!E69+15)*MIN(SQRT(10*1500/(('Base Stats'!$D69+15)*SQRT('Base Stats'!$E69+15)*SQRT('Base Stats'!$F69+15))),'CP Multiplier'!$B$102),1)</f>
        <v>96.3</v>
      </c>
      <c r="F69">
        <f>ROUND(('Base Stats'!F69+15)*MIN(SQRT(10*1500/(('Base Stats'!$D69+15)*SQRT('Base Stats'!$E69+15)*SQRT('Base Stats'!$F69+15))),'CP Multiplier'!$B$102),1)</f>
        <v>122.9</v>
      </c>
      <c r="G69">
        <f>_xlfn.FLOOR.MATH(('Base Stats'!$D69+15)*SQRT('Base Stats'!$E69+15)*SQRT('Base Stats'!$F69+15)*((MIN(SQRT(10*1500/(('Base Stats'!$D69+15)*SQRT('Base Stats'!$E69+15)*SQRT('Base Stats'!$F69+15))),'CP Multiplier'!$B$102))^2)/10)</f>
        <v>1500</v>
      </c>
    </row>
    <row r="70" spans="1:7" x14ac:dyDescent="0.25">
      <c r="A70" t="s">
        <v>66</v>
      </c>
      <c r="B70" t="str">
        <f>IFERROR(INDEX('[1]Pokemon Stats'!$D$2:$D$781,MATCH($A70,'[1]Pokemon Stats'!$B$2:$B$781,0),0),"")</f>
        <v>Grass</v>
      </c>
      <c r="C70" t="str">
        <f>IFERROR(INDEX('[1]Pokemon Stats'!$E$2:$E$781,MATCH($A70,'[1]Pokemon Stats'!$B$2:$B$781,0),0),"")</f>
        <v>Poison</v>
      </c>
      <c r="D70">
        <f>ROUND(('Base Stats'!D70+15)*MIN(SQRT(10*1500/(('Base Stats'!$D70+15)*SQRT('Base Stats'!$E70+15)*SQRT('Base Stats'!$F70+15))),'CP Multiplier'!$B$102),1)</f>
        <v>130.19999999999999</v>
      </c>
      <c r="E70">
        <f>ROUND(('Base Stats'!E70+15)*MIN(SQRT(10*1500/(('Base Stats'!$D70+15)*SQRT('Base Stats'!$E70+15)*SQRT('Base Stats'!$F70+15))),'CP Multiplier'!$B$102),1)</f>
        <v>64.2</v>
      </c>
      <c r="F70">
        <f>ROUND(('Base Stats'!F70+15)*MIN(SQRT(10*1500/(('Base Stats'!$D70+15)*SQRT('Base Stats'!$E70+15)*SQRT('Base Stats'!$F70+15))),'CP Multiplier'!$B$102),1)</f>
        <v>128.5</v>
      </c>
      <c r="G70">
        <f>_xlfn.FLOOR.MATH(('Base Stats'!$D70+15)*SQRT('Base Stats'!$E70+15)*SQRT('Base Stats'!$F70+15)*((MIN(SQRT(10*1500/(('Base Stats'!$D70+15)*SQRT('Base Stats'!$E70+15)*SQRT('Base Stats'!$F70+15))),'CP Multiplier'!$B$102))^2)/10)</f>
        <v>1182</v>
      </c>
    </row>
    <row r="71" spans="1:7" x14ac:dyDescent="0.25">
      <c r="A71" t="s">
        <v>67</v>
      </c>
      <c r="B71" t="str">
        <f>IFERROR(INDEX('[1]Pokemon Stats'!$D$2:$D$781,MATCH($A71,'[1]Pokemon Stats'!$B$2:$B$781,0),0),"")</f>
        <v>Grass</v>
      </c>
      <c r="C71" t="str">
        <f>IFERROR(INDEX('[1]Pokemon Stats'!$E$2:$E$781,MATCH($A71,'[1]Pokemon Stats'!$B$2:$B$781,0),0),"")</f>
        <v>Poison</v>
      </c>
      <c r="D71">
        <f>ROUND(('Base Stats'!D71+15)*MIN(SQRT(10*1500/(('Base Stats'!$D71+15)*SQRT('Base Stats'!$E71+15)*SQRT('Base Stats'!$F71+15))),'CP Multiplier'!$B$102),1)</f>
        <v>142.6</v>
      </c>
      <c r="E71">
        <f>ROUND(('Base Stats'!E71+15)*MIN(SQRT(10*1500/(('Base Stats'!$D71+15)*SQRT('Base Stats'!$E71+15)*SQRT('Base Stats'!$F71+15))),'CP Multiplier'!$B$102),1)</f>
        <v>81.599999999999994</v>
      </c>
      <c r="F71">
        <f>ROUND(('Base Stats'!F71+15)*MIN(SQRT(10*1500/(('Base Stats'!$D71+15)*SQRT('Base Stats'!$E71+15)*SQRT('Base Stats'!$F71+15))),'CP Multiplier'!$B$102),1)</f>
        <v>135.69999999999999</v>
      </c>
      <c r="G71">
        <f>_xlfn.FLOOR.MATH(('Base Stats'!$D71+15)*SQRT('Base Stats'!$E71+15)*SQRT('Base Stats'!$F71+15)*((MIN(SQRT(10*1500/(('Base Stats'!$D71+15)*SQRT('Base Stats'!$E71+15)*SQRT('Base Stats'!$F71+15))),'CP Multiplier'!$B$102))^2)/10)</f>
        <v>1500</v>
      </c>
    </row>
    <row r="72" spans="1:7" x14ac:dyDescent="0.25">
      <c r="A72" t="s">
        <v>68</v>
      </c>
      <c r="B72" t="str">
        <f>IFERROR(INDEX('[1]Pokemon Stats'!$D$2:$D$781,MATCH($A72,'[1]Pokemon Stats'!$B$2:$B$781,0),0),"")</f>
        <v>Grass</v>
      </c>
      <c r="C72" t="str">
        <f>IFERROR(INDEX('[1]Pokemon Stats'!$E$2:$E$781,MATCH($A72,'[1]Pokemon Stats'!$B$2:$B$781,0),0),"")</f>
        <v>Poison</v>
      </c>
      <c r="D72">
        <f>ROUND(('Base Stats'!D72+15)*MIN(SQRT(10*1500/(('Base Stats'!$D72+15)*SQRT('Base Stats'!$E72+15)*SQRT('Base Stats'!$F72+15))),'CP Multiplier'!$B$102),1)</f>
        <v>137.80000000000001</v>
      </c>
      <c r="E72">
        <f>ROUND(('Base Stats'!E72+15)*MIN(SQRT(10*1500/(('Base Stats'!$D72+15)*SQRT('Base Stats'!$E72+15)*SQRT('Base Stats'!$F72+15))),'CP Multiplier'!$B$102),1)</f>
        <v>93.1</v>
      </c>
      <c r="F72">
        <f>ROUND(('Base Stats'!F72+15)*MIN(SQRT(10*1500/(('Base Stats'!$D72+15)*SQRT('Base Stats'!$E72+15)*SQRT('Base Stats'!$F72+15))),'CP Multiplier'!$B$102),1)</f>
        <v>127.3</v>
      </c>
      <c r="G72">
        <f>_xlfn.FLOOR.MATH(('Base Stats'!$D72+15)*SQRT('Base Stats'!$E72+15)*SQRT('Base Stats'!$F72+15)*((MIN(SQRT(10*1500/(('Base Stats'!$D72+15)*SQRT('Base Stats'!$E72+15)*SQRT('Base Stats'!$F72+15))),'CP Multiplier'!$B$102))^2)/10)</f>
        <v>1500</v>
      </c>
    </row>
    <row r="73" spans="1:7" x14ac:dyDescent="0.25">
      <c r="A73" t="s">
        <v>69</v>
      </c>
      <c r="B73" t="str">
        <f>IFERROR(INDEX('[1]Pokemon Stats'!$D$2:$D$781,MATCH($A73,'[1]Pokemon Stats'!$B$2:$B$781,0),0),"")</f>
        <v>Water</v>
      </c>
      <c r="C73" t="str">
        <f>IFERROR(INDEX('[1]Pokemon Stats'!$E$2:$E$781,MATCH($A73,'[1]Pokemon Stats'!$B$2:$B$781,0),0),"")</f>
        <v>Poison</v>
      </c>
      <c r="D73">
        <f>ROUND(('Base Stats'!D73+15)*MIN(SQRT(10*1500/(('Base Stats'!$D73+15)*SQRT('Base Stats'!$E73+15)*SQRT('Base Stats'!$F73+15))),'CP Multiplier'!$B$102),1)</f>
        <v>94.7</v>
      </c>
      <c r="E73">
        <f>ROUND(('Base Stats'!E73+15)*MIN(SQRT(10*1500/(('Base Stats'!$D73+15)*SQRT('Base Stats'!$E73+15)*SQRT('Base Stats'!$F73+15))),'CP Multiplier'!$B$102),1)</f>
        <v>138.6</v>
      </c>
      <c r="F73">
        <f>ROUND(('Base Stats'!F73+15)*MIN(SQRT(10*1500/(('Base Stats'!$D73+15)*SQRT('Base Stats'!$E73+15)*SQRT('Base Stats'!$F73+15))),'CP Multiplier'!$B$102),1)</f>
        <v>114.1</v>
      </c>
      <c r="G73">
        <f>_xlfn.FLOOR.MATH(('Base Stats'!$D73+15)*SQRT('Base Stats'!$E73+15)*SQRT('Base Stats'!$F73+15)*((MIN(SQRT(10*1500/(('Base Stats'!$D73+15)*SQRT('Base Stats'!$E73+15)*SQRT('Base Stats'!$F73+15))),'CP Multiplier'!$B$102))^2)/10)</f>
        <v>1190</v>
      </c>
    </row>
    <row r="74" spans="1:7" x14ac:dyDescent="0.25">
      <c r="A74" t="s">
        <v>70</v>
      </c>
      <c r="B74" t="str">
        <f>IFERROR(INDEX('[1]Pokemon Stats'!$D$2:$D$781,MATCH($A74,'[1]Pokemon Stats'!$B$2:$B$781,0),0),"")</f>
        <v>Water</v>
      </c>
      <c r="C74" t="str">
        <f>IFERROR(INDEX('[1]Pokemon Stats'!$E$2:$E$781,MATCH($A74,'[1]Pokemon Stats'!$B$2:$B$781,0),0),"")</f>
        <v>Poison</v>
      </c>
      <c r="D74">
        <f>ROUND(('Base Stats'!D74+15)*MIN(SQRT(10*1500/(('Base Stats'!$D74+15)*SQRT('Base Stats'!$E74+15)*SQRT('Base Stats'!$F74+15))),'CP Multiplier'!$B$102),1)</f>
        <v>112.6</v>
      </c>
      <c r="E74">
        <f>ROUND(('Base Stats'!E74+15)*MIN(SQRT(10*1500/(('Base Stats'!$D74+15)*SQRT('Base Stats'!$E74+15)*SQRT('Base Stats'!$F74+15))),'CP Multiplier'!$B$102),1)</f>
        <v>139.30000000000001</v>
      </c>
      <c r="F74">
        <f>ROUND(('Base Stats'!F74+15)*MIN(SQRT(10*1500/(('Base Stats'!$D74+15)*SQRT('Base Stats'!$E74+15)*SQRT('Base Stats'!$F74+15))),'CP Multiplier'!$B$102),1)</f>
        <v>127.5</v>
      </c>
      <c r="G74">
        <f>_xlfn.FLOOR.MATH(('Base Stats'!$D74+15)*SQRT('Base Stats'!$E74+15)*SQRT('Base Stats'!$F74+15)*((MIN(SQRT(10*1500/(('Base Stats'!$D74+15)*SQRT('Base Stats'!$E74+15)*SQRT('Base Stats'!$F74+15))),'CP Multiplier'!$B$102))^2)/10)</f>
        <v>1500</v>
      </c>
    </row>
    <row r="75" spans="1:7" x14ac:dyDescent="0.25">
      <c r="A75" t="s">
        <v>71</v>
      </c>
      <c r="B75" t="str">
        <f>IFERROR(INDEX('[1]Pokemon Stats'!$D$2:$D$781,MATCH($A75,'[1]Pokemon Stats'!$B$2:$B$781,0),0),"")</f>
        <v>Rock</v>
      </c>
      <c r="C75" t="str">
        <f>IFERROR(INDEX('[1]Pokemon Stats'!$E$2:$E$781,MATCH($A75,'[1]Pokemon Stats'!$B$2:$B$781,0),0),"")</f>
        <v>Ground</v>
      </c>
      <c r="D75">
        <f>ROUND(('Base Stats'!D75+15)*MIN(SQRT(10*1500/(('Base Stats'!$D75+15)*SQRT('Base Stats'!$E75+15)*SQRT('Base Stats'!$F75+15))),'CP Multiplier'!$B$102),1)</f>
        <v>124.3</v>
      </c>
      <c r="E75">
        <f>ROUND(('Base Stats'!E75+15)*MIN(SQRT(10*1500/(('Base Stats'!$D75+15)*SQRT('Base Stats'!$E75+15)*SQRT('Base Stats'!$F75+15))),'CP Multiplier'!$B$102),1)</f>
        <v>124.3</v>
      </c>
      <c r="F75">
        <f>ROUND(('Base Stats'!F75+15)*MIN(SQRT(10*1500/(('Base Stats'!$D75+15)*SQRT('Base Stats'!$E75+15)*SQRT('Base Stats'!$F75+15))),'CP Multiplier'!$B$102),1)</f>
        <v>114.1</v>
      </c>
      <c r="G75">
        <f>_xlfn.FLOOR.MATH(('Base Stats'!$D75+15)*SQRT('Base Stats'!$E75+15)*SQRT('Base Stats'!$F75+15)*((MIN(SQRT(10*1500/(('Base Stats'!$D75+15)*SQRT('Base Stats'!$E75+15)*SQRT('Base Stats'!$F75+15))),'CP Multiplier'!$B$102))^2)/10)</f>
        <v>1479</v>
      </c>
    </row>
    <row r="76" spans="1:7" x14ac:dyDescent="0.25">
      <c r="A76" t="s">
        <v>72</v>
      </c>
      <c r="B76" t="str">
        <f>IFERROR(INDEX('[1]Pokemon Stats'!$D$2:$D$781,MATCH($A76,'[1]Pokemon Stats'!$B$2:$B$781,0),0),"")</f>
        <v>Rock</v>
      </c>
      <c r="C76" t="str">
        <f>IFERROR(INDEX('[1]Pokemon Stats'!$E$2:$E$781,MATCH($A76,'[1]Pokemon Stats'!$B$2:$B$781,0),0),"")</f>
        <v>Ground</v>
      </c>
      <c r="D76">
        <f>ROUND(('Base Stats'!D76+15)*MIN(SQRT(10*1500/(('Base Stats'!$D76+15)*SQRT('Base Stats'!$E76+15)*SQRT('Base Stats'!$F76+15))),'CP Multiplier'!$B$102),1)</f>
        <v>125.8</v>
      </c>
      <c r="E76">
        <f>ROUND(('Base Stats'!E76+15)*MIN(SQRT(10*1500/(('Base Stats'!$D76+15)*SQRT('Base Stats'!$E76+15)*SQRT('Base Stats'!$F76+15))),'CP Multiplier'!$B$102),1)</f>
        <v>125.8</v>
      </c>
      <c r="F76">
        <f>ROUND(('Base Stats'!F76+15)*MIN(SQRT(10*1500/(('Base Stats'!$D76+15)*SQRT('Base Stats'!$E76+15)*SQRT('Base Stats'!$F76+15))),'CP Multiplier'!$B$102),1)</f>
        <v>113.1</v>
      </c>
      <c r="G76">
        <f>_xlfn.FLOOR.MATH(('Base Stats'!$D76+15)*SQRT('Base Stats'!$E76+15)*SQRT('Base Stats'!$F76+15)*((MIN(SQRT(10*1500/(('Base Stats'!$D76+15)*SQRT('Base Stats'!$E76+15)*SQRT('Base Stats'!$F76+15))),'CP Multiplier'!$B$102))^2)/10)</f>
        <v>1500</v>
      </c>
    </row>
    <row r="77" spans="1:7" x14ac:dyDescent="0.25">
      <c r="A77" t="s">
        <v>73</v>
      </c>
      <c r="B77" t="str">
        <f>IFERROR(INDEX('[1]Pokemon Stats'!$D$2:$D$781,MATCH($A77,'[1]Pokemon Stats'!$B$2:$B$781,0),0),"")</f>
        <v>Rock</v>
      </c>
      <c r="C77" t="str">
        <f>IFERROR(INDEX('[1]Pokemon Stats'!$E$2:$E$781,MATCH($A77,'[1]Pokemon Stats'!$B$2:$B$781,0),0),"")</f>
        <v>Ground</v>
      </c>
      <c r="D77">
        <f>ROUND(('Base Stats'!D77+15)*MIN(SQRT(10*1500/(('Base Stats'!$D77+15)*SQRT('Base Stats'!$E77+15)*SQRT('Base Stats'!$F77+15))),'CP Multiplier'!$B$102),1)</f>
        <v>127.4</v>
      </c>
      <c r="E77">
        <f>ROUND(('Base Stats'!E77+15)*MIN(SQRT(10*1500/(('Base Stats'!$D77+15)*SQRT('Base Stats'!$E77+15)*SQRT('Base Stats'!$F77+15))),'CP Multiplier'!$B$102),1)</f>
        <v>120</v>
      </c>
      <c r="F77">
        <f>ROUND(('Base Stats'!F77+15)*MIN(SQRT(10*1500/(('Base Stats'!$D77+15)*SQRT('Base Stats'!$E77+15)*SQRT('Base Stats'!$F77+15))),'CP Multiplier'!$B$102),1)</f>
        <v>115.5</v>
      </c>
      <c r="G77">
        <f>_xlfn.FLOOR.MATH(('Base Stats'!$D77+15)*SQRT('Base Stats'!$E77+15)*SQRT('Base Stats'!$F77+15)*((MIN(SQRT(10*1500/(('Base Stats'!$D77+15)*SQRT('Base Stats'!$E77+15)*SQRT('Base Stats'!$F77+15))),'CP Multiplier'!$B$102))^2)/10)</f>
        <v>1500</v>
      </c>
    </row>
    <row r="78" spans="1:7" x14ac:dyDescent="0.25">
      <c r="A78" t="s">
        <v>74</v>
      </c>
      <c r="B78" t="str">
        <f>IFERROR(INDEX('[1]Pokemon Stats'!$D$2:$D$781,MATCH($A78,'[1]Pokemon Stats'!$B$2:$B$781,0),0),"")</f>
        <v>Fire</v>
      </c>
      <c r="C78" t="str">
        <f>IFERROR(INDEX('[1]Pokemon Stats'!$E$2:$E$781,MATCH($A78,'[1]Pokemon Stats'!$B$2:$B$781,0),0),"")</f>
        <v>Electric</v>
      </c>
      <c r="D78">
        <f>ROUND(('Base Stats'!D78+15)*MIN(SQRT(10*1500/(('Base Stats'!$D78+15)*SQRT('Base Stats'!$E78+15)*SQRT('Base Stats'!$F78+15))),'CP Multiplier'!$B$102),1)</f>
        <v>137.4</v>
      </c>
      <c r="E78">
        <f>ROUND(('Base Stats'!E78+15)*MIN(SQRT(10*1500/(('Base Stats'!$D78+15)*SQRT('Base Stats'!$E78+15)*SQRT('Base Stats'!$F78+15))),'CP Multiplier'!$B$102),1)</f>
        <v>105.5</v>
      </c>
      <c r="F78">
        <f>ROUND(('Base Stats'!F78+15)*MIN(SQRT(10*1500/(('Base Stats'!$D78+15)*SQRT('Base Stats'!$E78+15)*SQRT('Base Stats'!$F78+15))),'CP Multiplier'!$B$102),1)</f>
        <v>112.9</v>
      </c>
      <c r="G78">
        <f>_xlfn.FLOOR.MATH(('Base Stats'!$D78+15)*SQRT('Base Stats'!$E78+15)*SQRT('Base Stats'!$F78+15)*((MIN(SQRT(10*1500/(('Base Stats'!$D78+15)*SQRT('Base Stats'!$E78+15)*SQRT('Base Stats'!$F78+15))),'CP Multiplier'!$B$102))^2)/10)</f>
        <v>1500</v>
      </c>
    </row>
    <row r="79" spans="1:7" x14ac:dyDescent="0.25">
      <c r="A79" t="s">
        <v>75</v>
      </c>
      <c r="B79" t="str">
        <f>IFERROR(INDEX('[1]Pokemon Stats'!$D$2:$D$781,MATCH($A79,'[1]Pokemon Stats'!$B$2:$B$781,0),0),"")</f>
        <v>Fire</v>
      </c>
      <c r="C79" t="str">
        <f>IFERROR(INDEX('[1]Pokemon Stats'!$E$2:$E$781,MATCH($A79,'[1]Pokemon Stats'!$B$2:$B$781,0),0),"")</f>
        <v>Electric</v>
      </c>
      <c r="D79">
        <f>ROUND(('Base Stats'!D79+15)*MIN(SQRT(10*1500/(('Base Stats'!$D79+15)*SQRT('Base Stats'!$E79+15)*SQRT('Base Stats'!$F79+15))),'CP Multiplier'!$B$102),1)</f>
        <v>137</v>
      </c>
      <c r="E79">
        <f>ROUND(('Base Stats'!E79+15)*MIN(SQRT(10*1500/(('Base Stats'!$D79+15)*SQRT('Base Stats'!$E79+15)*SQRT('Base Stats'!$F79+15))),'CP Multiplier'!$B$102),1)</f>
        <v>109.2</v>
      </c>
      <c r="F79">
        <f>ROUND(('Base Stats'!F79+15)*MIN(SQRT(10*1500/(('Base Stats'!$D79+15)*SQRT('Base Stats'!$E79+15)*SQRT('Base Stats'!$F79+15))),'CP Multiplier'!$B$102),1)</f>
        <v>109.8</v>
      </c>
      <c r="G79">
        <f>_xlfn.FLOOR.MATH(('Base Stats'!$D79+15)*SQRT('Base Stats'!$E79+15)*SQRT('Base Stats'!$F79+15)*((MIN(SQRT(10*1500/(('Base Stats'!$D79+15)*SQRT('Base Stats'!$E79+15)*SQRT('Base Stats'!$F79+15))),'CP Multiplier'!$B$102))^2)/10)</f>
        <v>1500</v>
      </c>
    </row>
    <row r="80" spans="1:7" x14ac:dyDescent="0.25">
      <c r="A80" t="s">
        <v>76</v>
      </c>
      <c r="B80" t="str">
        <f>IFERROR(INDEX('[1]Pokemon Stats'!$D$2:$D$781,MATCH($A80,'[1]Pokemon Stats'!$B$2:$B$781,0),0),"")</f>
        <v>Water</v>
      </c>
      <c r="C80" t="str">
        <f>IFERROR(INDEX('[1]Pokemon Stats'!$E$2:$E$781,MATCH($A80,'[1]Pokemon Stats'!$B$2:$B$781,0),0),"")</f>
        <v>Psychic</v>
      </c>
      <c r="D80">
        <f>ROUND(('Base Stats'!D80+15)*MIN(SQRT(10*1500/(('Base Stats'!$D80+15)*SQRT('Base Stats'!$E80+15)*SQRT('Base Stats'!$F80+15))),'CP Multiplier'!$B$102),1)</f>
        <v>104.8</v>
      </c>
      <c r="E80">
        <f>ROUND(('Base Stats'!E80+15)*MIN(SQRT(10*1500/(('Base Stats'!$D80+15)*SQRT('Base Stats'!$E80+15)*SQRT('Base Stats'!$F80+15))),'CP Multiplier'!$B$102),1)</f>
        <v>95.5</v>
      </c>
      <c r="F80">
        <f>ROUND(('Base Stats'!F80+15)*MIN(SQRT(10*1500/(('Base Stats'!$D80+15)*SQRT('Base Stats'!$E80+15)*SQRT('Base Stats'!$F80+15))),'CP Multiplier'!$B$102),1)</f>
        <v>187.7</v>
      </c>
      <c r="G80">
        <f>_xlfn.FLOOR.MATH(('Base Stats'!$D80+15)*SQRT('Base Stats'!$E80+15)*SQRT('Base Stats'!$F80+15)*((MIN(SQRT(10*1500/(('Base Stats'!$D80+15)*SQRT('Base Stats'!$E80+15)*SQRT('Base Stats'!$F80+15))),'CP Multiplier'!$B$102))^2)/10)</f>
        <v>1403</v>
      </c>
    </row>
    <row r="81" spans="1:7" x14ac:dyDescent="0.25">
      <c r="A81" t="s">
        <v>77</v>
      </c>
      <c r="B81" t="str">
        <f>IFERROR(INDEX('[1]Pokemon Stats'!$D$2:$D$781,MATCH($A81,'[1]Pokemon Stats'!$B$2:$B$781,0),0),"")</f>
        <v>Water</v>
      </c>
      <c r="C81" t="str">
        <f>IFERROR(INDEX('[1]Pokemon Stats'!$E$2:$E$781,MATCH($A81,'[1]Pokemon Stats'!$B$2:$B$781,0),0),"")</f>
        <v>Psychic</v>
      </c>
      <c r="D81">
        <f>ROUND(('Base Stats'!D81+15)*MIN(SQRT(10*1500/(('Base Stats'!$D81+15)*SQRT('Base Stats'!$E81+15)*SQRT('Base Stats'!$F81+15))),'CP Multiplier'!$B$102),1)</f>
        <v>116.5</v>
      </c>
      <c r="E81">
        <f>ROUND(('Base Stats'!E81+15)*MIN(SQRT(10*1500/(('Base Stats'!$D81+15)*SQRT('Base Stats'!$E81+15)*SQRT('Base Stats'!$F81+15))),'CP Multiplier'!$B$102),1)</f>
        <v>118.3</v>
      </c>
      <c r="F81">
        <f>ROUND(('Base Stats'!F81+15)*MIN(SQRT(10*1500/(('Base Stats'!$D81+15)*SQRT('Base Stats'!$E81+15)*SQRT('Base Stats'!$F81+15))),'CP Multiplier'!$B$102),1)</f>
        <v>140.19999999999999</v>
      </c>
      <c r="G81">
        <f>_xlfn.FLOOR.MATH(('Base Stats'!$D81+15)*SQRT('Base Stats'!$E81+15)*SQRT('Base Stats'!$F81+15)*((MIN(SQRT(10*1500/(('Base Stats'!$D81+15)*SQRT('Base Stats'!$E81+15)*SQRT('Base Stats'!$F81+15))),'CP Multiplier'!$B$102))^2)/10)</f>
        <v>1500</v>
      </c>
    </row>
    <row r="82" spans="1:7" x14ac:dyDescent="0.25">
      <c r="A82" t="s">
        <v>78</v>
      </c>
      <c r="B82" t="str">
        <f>IFERROR(INDEX('[1]Pokemon Stats'!$D$2:$D$781,MATCH($A82,'[1]Pokemon Stats'!$B$2:$B$781,0),0),"")</f>
        <v>Electric</v>
      </c>
      <c r="C82" t="str">
        <f>IFERROR(INDEX('[1]Pokemon Stats'!$E$2:$E$781,MATCH($A82,'[1]Pokemon Stats'!$B$2:$B$781,0),0),"")</f>
        <v>Steel</v>
      </c>
      <c r="D82">
        <f>ROUND(('Base Stats'!D82+15)*MIN(SQRT(10*1500/(('Base Stats'!$D82+15)*SQRT('Base Stats'!$E82+15)*SQRT('Base Stats'!$F82+15))),'CP Multiplier'!$B$102),1)</f>
        <v>149.30000000000001</v>
      </c>
      <c r="E82">
        <f>ROUND(('Base Stats'!E82+15)*MIN(SQRT(10*1500/(('Base Stats'!$D82+15)*SQRT('Base Stats'!$E82+15)*SQRT('Base Stats'!$F82+15))),'CP Multiplier'!$B$102),1)</f>
        <v>112.8</v>
      </c>
      <c r="F82">
        <f>ROUND(('Base Stats'!F82+15)*MIN(SQRT(10*1500/(('Base Stats'!$D82+15)*SQRT('Base Stats'!$E82+15)*SQRT('Base Stats'!$F82+15))),'CP Multiplier'!$B$102),1)</f>
        <v>89.6</v>
      </c>
      <c r="G82">
        <f>_xlfn.FLOOR.MATH(('Base Stats'!$D82+15)*SQRT('Base Stats'!$E82+15)*SQRT('Base Stats'!$F82+15)*((MIN(SQRT(10*1500/(('Base Stats'!$D82+15)*SQRT('Base Stats'!$E82+15)*SQRT('Base Stats'!$F82+15))),'CP Multiplier'!$B$102))^2)/10)</f>
        <v>1500</v>
      </c>
    </row>
    <row r="83" spans="1:7" x14ac:dyDescent="0.25">
      <c r="A83" t="s">
        <v>79</v>
      </c>
      <c r="B83" t="str">
        <f>IFERROR(INDEX('[1]Pokemon Stats'!$D$2:$D$781,MATCH($A83,'[1]Pokemon Stats'!$B$2:$B$781,0),0),"")</f>
        <v>Electric</v>
      </c>
      <c r="C83" t="str">
        <f>IFERROR(INDEX('[1]Pokemon Stats'!$E$2:$E$781,MATCH($A83,'[1]Pokemon Stats'!$B$2:$B$781,0),0),"")</f>
        <v>Steel</v>
      </c>
      <c r="D83">
        <f>ROUND(('Base Stats'!D83+15)*MIN(SQRT(10*1500/(('Base Stats'!$D83+15)*SQRT('Base Stats'!$E83+15)*SQRT('Base Stats'!$F83+15))),'CP Multiplier'!$B$102),1)</f>
        <v>146.1</v>
      </c>
      <c r="E83">
        <f>ROUND(('Base Stats'!E83+15)*MIN(SQRT(10*1500/(('Base Stats'!$D83+15)*SQRT('Base Stats'!$E83+15)*SQRT('Base Stats'!$F83+15))),'CP Multiplier'!$B$102),1)</f>
        <v>113</v>
      </c>
      <c r="F83">
        <f>ROUND(('Base Stats'!F83+15)*MIN(SQRT(10*1500/(('Base Stats'!$D83+15)*SQRT('Base Stats'!$E83+15)*SQRT('Base Stats'!$F83+15))),'CP Multiplier'!$B$102),1)</f>
        <v>93.3</v>
      </c>
      <c r="G83">
        <f>_xlfn.FLOOR.MATH(('Base Stats'!$D83+15)*SQRT('Base Stats'!$E83+15)*SQRT('Base Stats'!$F83+15)*((MIN(SQRT(10*1500/(('Base Stats'!$D83+15)*SQRT('Base Stats'!$E83+15)*SQRT('Base Stats'!$F83+15))),'CP Multiplier'!$B$102))^2)/10)</f>
        <v>1500</v>
      </c>
    </row>
    <row r="84" spans="1:7" x14ac:dyDescent="0.25">
      <c r="A84" t="s">
        <v>80</v>
      </c>
      <c r="B84" t="str">
        <f>IFERROR(INDEX('[1]Pokemon Stats'!$D$2:$D$781,MATCH($A84,'[1]Pokemon Stats'!$B$2:$B$781,0),0),"")</f>
        <v>Normal</v>
      </c>
      <c r="C84" t="str">
        <f>IFERROR(INDEX('[1]Pokemon Stats'!$E$2:$E$781,MATCH($A84,'[1]Pokemon Stats'!$B$2:$B$781,0),0),"")</f>
        <v>Flying</v>
      </c>
      <c r="D84">
        <f>ROUND(('Base Stats'!D84+15)*MIN(SQRT(10*1500/(('Base Stats'!$D84+15)*SQRT('Base Stats'!$E84+15)*SQRT('Base Stats'!$F84+15))),'CP Multiplier'!$B$102),1)</f>
        <v>117.5</v>
      </c>
      <c r="E84">
        <f>ROUND(('Base Stats'!E84+15)*MIN(SQRT(10*1500/(('Base Stats'!$D84+15)*SQRT('Base Stats'!$E84+15)*SQRT('Base Stats'!$F84+15))),'CP Multiplier'!$B$102),1)</f>
        <v>109.9</v>
      </c>
      <c r="F84">
        <f>ROUND(('Base Stats'!F84+15)*MIN(SQRT(10*1500/(('Base Stats'!$D84+15)*SQRT('Base Stats'!$E84+15)*SQRT('Base Stats'!$F84+15))),'CP Multiplier'!$B$102),1)</f>
        <v>131.9</v>
      </c>
      <c r="G84">
        <f>_xlfn.FLOOR.MATH(('Base Stats'!$D84+15)*SQRT('Base Stats'!$E84+15)*SQRT('Base Stats'!$F84+15)*((MIN(SQRT(10*1500/(('Base Stats'!$D84+15)*SQRT('Base Stats'!$E84+15)*SQRT('Base Stats'!$F84+15))),'CP Multiplier'!$B$102))^2)/10)</f>
        <v>1414</v>
      </c>
    </row>
    <row r="85" spans="1:7" x14ac:dyDescent="0.25">
      <c r="A85" t="s">
        <v>81</v>
      </c>
      <c r="B85" t="str">
        <f>IFERROR(INDEX('[1]Pokemon Stats'!$D$2:$D$781,MATCH($A85,'[1]Pokemon Stats'!$B$2:$B$781,0),0),"")</f>
        <v>Normal</v>
      </c>
      <c r="C85" t="str">
        <f>IFERROR(INDEX('[1]Pokemon Stats'!$E$2:$E$781,MATCH($A85,'[1]Pokemon Stats'!$B$2:$B$781,0),0),"")</f>
        <v>Flying</v>
      </c>
      <c r="D85">
        <f>ROUND(('Base Stats'!D85+15)*MIN(SQRT(10*1500/(('Base Stats'!$D85+15)*SQRT('Base Stats'!$E85+15)*SQRT('Base Stats'!$F85+15))),'CP Multiplier'!$B$102),1)</f>
        <v>146.19999999999999</v>
      </c>
      <c r="E85">
        <f>ROUND(('Base Stats'!E85+15)*MIN(SQRT(10*1500/(('Base Stats'!$D85+15)*SQRT('Base Stats'!$E85+15)*SQRT('Base Stats'!$F85+15))),'CP Multiplier'!$B$102),1)</f>
        <v>82.8</v>
      </c>
      <c r="F85">
        <f>ROUND(('Base Stats'!F85+15)*MIN(SQRT(10*1500/(('Base Stats'!$D85+15)*SQRT('Base Stats'!$E85+15)*SQRT('Base Stats'!$F85+15))),'CP Multiplier'!$B$102),1)</f>
        <v>106.5</v>
      </c>
      <c r="G85">
        <f>_xlfn.FLOOR.MATH(('Base Stats'!$D85+15)*SQRT('Base Stats'!$E85+15)*SQRT('Base Stats'!$F85+15)*((MIN(SQRT(10*1500/(('Base Stats'!$D85+15)*SQRT('Base Stats'!$E85+15)*SQRT('Base Stats'!$F85+15))),'CP Multiplier'!$B$102))^2)/10)</f>
        <v>1373</v>
      </c>
    </row>
    <row r="86" spans="1:7" x14ac:dyDescent="0.25">
      <c r="A86" t="s">
        <v>82</v>
      </c>
      <c r="B86" t="str">
        <f>IFERROR(INDEX('[1]Pokemon Stats'!$D$2:$D$781,MATCH($A86,'[1]Pokemon Stats'!$B$2:$B$781,0),0),"")</f>
        <v>Normal</v>
      </c>
      <c r="C86" t="str">
        <f>IFERROR(INDEX('[1]Pokemon Stats'!$E$2:$E$781,MATCH($A86,'[1]Pokemon Stats'!$B$2:$B$781,0),0),"")</f>
        <v>Flying</v>
      </c>
      <c r="D86">
        <f>ROUND(('Base Stats'!D86+15)*MIN(SQRT(10*1500/(('Base Stats'!$D86+15)*SQRT('Base Stats'!$E86+15)*SQRT('Base Stats'!$F86+15))),'CP Multiplier'!$B$102),1)</f>
        <v>146.69999999999999</v>
      </c>
      <c r="E86">
        <f>ROUND(('Base Stats'!E86+15)*MIN(SQRT(10*1500/(('Base Stats'!$D86+15)*SQRT('Base Stats'!$E86+15)*SQRT('Base Stats'!$F86+15))),'CP Multiplier'!$B$102),1)</f>
        <v>97.6</v>
      </c>
      <c r="F86">
        <f>ROUND(('Base Stats'!F86+15)*MIN(SQRT(10*1500/(('Base Stats'!$D86+15)*SQRT('Base Stats'!$E86+15)*SQRT('Base Stats'!$F86+15))),'CP Multiplier'!$B$102),1)</f>
        <v>107.1</v>
      </c>
      <c r="G86">
        <f>_xlfn.FLOOR.MATH(('Base Stats'!$D86+15)*SQRT('Base Stats'!$E86+15)*SQRT('Base Stats'!$F86+15)*((MIN(SQRT(10*1500/(('Base Stats'!$D86+15)*SQRT('Base Stats'!$E86+15)*SQRT('Base Stats'!$F86+15))),'CP Multiplier'!$B$102))^2)/10)</f>
        <v>1500</v>
      </c>
    </row>
    <row r="87" spans="1:7" x14ac:dyDescent="0.25">
      <c r="A87" t="s">
        <v>83</v>
      </c>
      <c r="B87" t="str">
        <f>IFERROR(INDEX('[1]Pokemon Stats'!$D$2:$D$781,MATCH($A87,'[1]Pokemon Stats'!$B$2:$B$781,0),0),"")</f>
        <v>Water</v>
      </c>
      <c r="C87" t="str">
        <f>IFERROR(INDEX('[1]Pokemon Stats'!$E$2:$E$781,MATCH($A87,'[1]Pokemon Stats'!$B$2:$B$781,0),0),"")</f>
        <v>Flying</v>
      </c>
      <c r="D87">
        <f>ROUND(('Base Stats'!D87+15)*MIN(SQRT(10*1500/(('Base Stats'!$D87+15)*SQRT('Base Stats'!$E87+15)*SQRT('Base Stats'!$F87+15))),'CP Multiplier'!$B$102),1)</f>
        <v>84.5</v>
      </c>
      <c r="E87">
        <f>ROUND(('Base Stats'!E87+15)*MIN(SQRT(10*1500/(('Base Stats'!$D87+15)*SQRT('Base Stats'!$E87+15)*SQRT('Base Stats'!$F87+15))),'CP Multiplier'!$B$102),1)</f>
        <v>115</v>
      </c>
      <c r="F87">
        <f>ROUND(('Base Stats'!F87+15)*MIN(SQRT(10*1500/(('Base Stats'!$D87+15)*SQRT('Base Stats'!$E87+15)*SQRT('Base Stats'!$F87+15))),'CP Multiplier'!$B$102),1)</f>
        <v>150.5</v>
      </c>
      <c r="G87">
        <f>_xlfn.FLOOR.MATH(('Base Stats'!$D87+15)*SQRT('Base Stats'!$E87+15)*SQRT('Base Stats'!$F87+15)*((MIN(SQRT(10*1500/(('Base Stats'!$D87+15)*SQRT('Base Stats'!$E87+15)*SQRT('Base Stats'!$F87+15))),'CP Multiplier'!$B$102))^2)/10)</f>
        <v>1111</v>
      </c>
    </row>
    <row r="88" spans="1:7" x14ac:dyDescent="0.25">
      <c r="A88" t="s">
        <v>84</v>
      </c>
      <c r="B88" t="str">
        <f>IFERROR(INDEX('[1]Pokemon Stats'!$D$2:$D$781,MATCH($A88,'[1]Pokemon Stats'!$B$2:$B$781,0),0),"")</f>
        <v>Water</v>
      </c>
      <c r="C88" t="str">
        <f>IFERROR(INDEX('[1]Pokemon Stats'!$E$2:$E$781,MATCH($A88,'[1]Pokemon Stats'!$B$2:$B$781,0),0),"")</f>
        <v>Ice</v>
      </c>
      <c r="D88">
        <f>ROUND(('Base Stats'!D88+15)*MIN(SQRT(10*1500/(('Base Stats'!$D88+15)*SQRT('Base Stats'!$E88+15)*SQRT('Base Stats'!$F88+15))),'CP Multiplier'!$B$102),1)</f>
        <v>105.8</v>
      </c>
      <c r="E88">
        <f>ROUND(('Base Stats'!E88+15)*MIN(SQRT(10*1500/(('Base Stats'!$D88+15)*SQRT('Base Stats'!$E88+15)*SQRT('Base Stats'!$F88+15))),'CP Multiplier'!$B$102),1)</f>
        <v>131.9</v>
      </c>
      <c r="F88">
        <f>ROUND(('Base Stats'!F88+15)*MIN(SQRT(10*1500/(('Base Stats'!$D88+15)*SQRT('Base Stats'!$E88+15)*SQRT('Base Stats'!$F88+15))),'CP Multiplier'!$B$102),1)</f>
        <v>152.5</v>
      </c>
      <c r="G88">
        <f>_xlfn.FLOOR.MATH(('Base Stats'!$D88+15)*SQRT('Base Stats'!$E88+15)*SQRT('Base Stats'!$F88+15)*((MIN(SQRT(10*1500/(('Base Stats'!$D88+15)*SQRT('Base Stats'!$E88+15)*SQRT('Base Stats'!$F88+15))),'CP Multiplier'!$B$102))^2)/10)</f>
        <v>1500</v>
      </c>
    </row>
    <row r="89" spans="1:7" x14ac:dyDescent="0.25">
      <c r="A89" t="s">
        <v>85</v>
      </c>
      <c r="B89" t="str">
        <f>IFERROR(INDEX('[1]Pokemon Stats'!$D$2:$D$781,MATCH($A89,'[1]Pokemon Stats'!$B$2:$B$781,0),0),"")</f>
        <v>Poison</v>
      </c>
      <c r="C89" t="str">
        <f>IFERROR(INDEX('[1]Pokemon Stats'!$E$2:$E$781,MATCH($A89,'[1]Pokemon Stats'!$B$2:$B$781,0),0),"")</f>
        <v>Ice</v>
      </c>
      <c r="D89">
        <f>ROUND(('Base Stats'!D89+15)*MIN(SQRT(10*1500/(('Base Stats'!$D89+15)*SQRT('Base Stats'!$E89+15)*SQRT('Base Stats'!$F89+15))),'CP Multiplier'!$B$102),1)</f>
        <v>123.8</v>
      </c>
      <c r="E89">
        <f>ROUND(('Base Stats'!E89+15)*MIN(SQRT(10*1500/(('Base Stats'!$D89+15)*SQRT('Base Stats'!$E89+15)*SQRT('Base Stats'!$F89+15))),'CP Multiplier'!$B$102),1)</f>
        <v>86.7</v>
      </c>
      <c r="F89">
        <f>ROUND(('Base Stats'!F89+15)*MIN(SQRT(10*1500/(('Base Stats'!$D89+15)*SQRT('Base Stats'!$E89+15)*SQRT('Base Stats'!$F89+15))),'CP Multiplier'!$B$102),1)</f>
        <v>169.2</v>
      </c>
      <c r="G89">
        <f>_xlfn.FLOOR.MATH(('Base Stats'!$D89+15)*SQRT('Base Stats'!$E89+15)*SQRT('Base Stats'!$F89+15)*((MIN(SQRT(10*1500/(('Base Stats'!$D89+15)*SQRT('Base Stats'!$E89+15)*SQRT('Base Stats'!$F89+15))),'CP Multiplier'!$B$102))^2)/10)</f>
        <v>1500</v>
      </c>
    </row>
    <row r="90" spans="1:7" x14ac:dyDescent="0.25">
      <c r="A90" t="s">
        <v>86</v>
      </c>
      <c r="B90" t="str">
        <f>IFERROR(INDEX('[1]Pokemon Stats'!$D$2:$D$781,MATCH($A90,'[1]Pokemon Stats'!$B$2:$B$781,0),0),"")</f>
        <v>Poison</v>
      </c>
      <c r="C90" t="str">
        <f>IFERROR(INDEX('[1]Pokemon Stats'!$E$2:$E$781,MATCH($A90,'[1]Pokemon Stats'!$B$2:$B$781,0),0),"")</f>
        <v>Dark</v>
      </c>
      <c r="D90">
        <f>ROUND(('Base Stats'!D90+15)*MIN(SQRT(10*1500/(('Base Stats'!$D90+15)*SQRT('Base Stats'!$E90+15)*SQRT('Base Stats'!$F90+15))),'CP Multiplier'!$B$102),1)</f>
        <v>119.5</v>
      </c>
      <c r="E90">
        <f>ROUND(('Base Stats'!E90+15)*MIN(SQRT(10*1500/(('Base Stats'!$D90+15)*SQRT('Base Stats'!$E90+15)*SQRT('Base Stats'!$F90+15))),'CP Multiplier'!$B$102),1)</f>
        <v>109</v>
      </c>
      <c r="F90">
        <f>ROUND(('Base Stats'!F90+15)*MIN(SQRT(10*1500/(('Base Stats'!$D90+15)*SQRT('Base Stats'!$E90+15)*SQRT('Base Stats'!$F90+15))),'CP Multiplier'!$B$102),1)</f>
        <v>144.6</v>
      </c>
      <c r="G90">
        <f>_xlfn.FLOOR.MATH(('Base Stats'!$D90+15)*SQRT('Base Stats'!$E90+15)*SQRT('Base Stats'!$F90+15)*((MIN(SQRT(10*1500/(('Base Stats'!$D90+15)*SQRT('Base Stats'!$E90+15)*SQRT('Base Stats'!$F90+15))),'CP Multiplier'!$B$102))^2)/10)</f>
        <v>1500</v>
      </c>
    </row>
    <row r="91" spans="1:7" x14ac:dyDescent="0.25">
      <c r="A91" t="s">
        <v>87</v>
      </c>
      <c r="B91" t="str">
        <f>IFERROR(INDEX('[1]Pokemon Stats'!$D$2:$D$781,MATCH($A91,'[1]Pokemon Stats'!$B$2:$B$781,0),0),"")</f>
        <v>Water</v>
      </c>
      <c r="C91" t="str">
        <f>IFERROR(INDEX('[1]Pokemon Stats'!$E$2:$E$781,MATCH($A91,'[1]Pokemon Stats'!$B$2:$B$781,0),0),"")</f>
        <v>Dark</v>
      </c>
      <c r="D91">
        <f>ROUND(('Base Stats'!D91+15)*MIN(SQRT(10*1500/(('Base Stats'!$D91+15)*SQRT('Base Stats'!$E91+15)*SQRT('Base Stats'!$F91+15))),'CP Multiplier'!$B$102),1)</f>
        <v>110.7</v>
      </c>
      <c r="E91">
        <f>ROUND(('Base Stats'!E91+15)*MIN(SQRT(10*1500/(('Base Stats'!$D91+15)*SQRT('Base Stats'!$E91+15)*SQRT('Base Stats'!$F91+15))),'CP Multiplier'!$B$102),1)</f>
        <v>125.9</v>
      </c>
      <c r="F91">
        <f>ROUND(('Base Stats'!F91+15)*MIN(SQRT(10*1500/(('Base Stats'!$D91+15)*SQRT('Base Stats'!$E91+15)*SQRT('Base Stats'!$F91+15))),'CP Multiplier'!$B$102),1)</f>
        <v>98.9</v>
      </c>
      <c r="G91">
        <f>_xlfn.FLOOR.MATH(('Base Stats'!$D91+15)*SQRT('Base Stats'!$E91+15)*SQRT('Base Stats'!$F91+15)*((MIN(SQRT(10*1500/(('Base Stats'!$D91+15)*SQRT('Base Stats'!$E91+15)*SQRT('Base Stats'!$F91+15))),'CP Multiplier'!$B$102))^2)/10)</f>
        <v>1235</v>
      </c>
    </row>
    <row r="92" spans="1:7" x14ac:dyDescent="0.25">
      <c r="A92" t="s">
        <v>88</v>
      </c>
      <c r="B92" t="str">
        <f>IFERROR(INDEX('[1]Pokemon Stats'!$D$2:$D$781,MATCH($A92,'[1]Pokemon Stats'!$B$2:$B$781,0),0),"")</f>
        <v>Water</v>
      </c>
      <c r="C92" t="str">
        <f>IFERROR(INDEX('[1]Pokemon Stats'!$E$2:$E$781,MATCH($A92,'[1]Pokemon Stats'!$B$2:$B$781,0),0),"")</f>
        <v>Ice</v>
      </c>
      <c r="D92">
        <f>ROUND(('Base Stats'!D92+15)*MIN(SQRT(10*1500/(('Base Stats'!$D92+15)*SQRT('Base Stats'!$E92+15)*SQRT('Base Stats'!$F92+15))),'CP Multiplier'!$B$102),1)</f>
        <v>121.9</v>
      </c>
      <c r="E92">
        <f>ROUND(('Base Stats'!E92+15)*MIN(SQRT(10*1500/(('Base Stats'!$D92+15)*SQRT('Base Stats'!$E92+15)*SQRT('Base Stats'!$F92+15))),'CP Multiplier'!$B$102),1)</f>
        <v>164.3</v>
      </c>
      <c r="F92">
        <f>ROUND(('Base Stats'!F92+15)*MIN(SQRT(10*1500/(('Base Stats'!$D92+15)*SQRT('Base Stats'!$E92+15)*SQRT('Base Stats'!$F92+15))),'CP Multiplier'!$B$102),1)</f>
        <v>92.2</v>
      </c>
      <c r="G92">
        <f>_xlfn.FLOOR.MATH(('Base Stats'!$D92+15)*SQRT('Base Stats'!$E92+15)*SQRT('Base Stats'!$F92+15)*((MIN(SQRT(10*1500/(('Base Stats'!$D92+15)*SQRT('Base Stats'!$E92+15)*SQRT('Base Stats'!$F92+15))),'CP Multiplier'!$B$102))^2)/10)</f>
        <v>1500</v>
      </c>
    </row>
    <row r="93" spans="1:7" x14ac:dyDescent="0.25">
      <c r="A93" t="s">
        <v>89</v>
      </c>
      <c r="B93" t="str">
        <f>IFERROR(INDEX('[1]Pokemon Stats'!$D$2:$D$781,MATCH($A93,'[1]Pokemon Stats'!$B$2:$B$781,0),0),"")</f>
        <v>Ghost</v>
      </c>
      <c r="C93" t="str">
        <f>IFERROR(INDEX('[1]Pokemon Stats'!$E$2:$E$781,MATCH($A93,'[1]Pokemon Stats'!$B$2:$B$781,0),0),"")</f>
        <v>Poison</v>
      </c>
      <c r="D93">
        <f>ROUND(('Base Stats'!D93+15)*MIN(SQRT(10*1500/(('Base Stats'!$D93+15)*SQRT('Base Stats'!$E93+15)*SQRT('Base Stats'!$F93+15))),'CP Multiplier'!$B$102),1)</f>
        <v>169.9</v>
      </c>
      <c r="E93">
        <f>ROUND(('Base Stats'!E93+15)*MIN(SQRT(10*1500/(('Base Stats'!$D93+15)*SQRT('Base Stats'!$E93+15)*SQRT('Base Stats'!$F93+15))),'CP Multiplier'!$B$102),1)</f>
        <v>69.3</v>
      </c>
      <c r="F93">
        <f>ROUND(('Base Stats'!F93+15)*MIN(SQRT(10*1500/(('Base Stats'!$D93+15)*SQRT('Base Stats'!$E93+15)*SQRT('Base Stats'!$F93+15))),'CP Multiplier'!$B$102),1)</f>
        <v>98.9</v>
      </c>
      <c r="G93">
        <f>_xlfn.FLOOR.MATH(('Base Stats'!$D93+15)*SQRT('Base Stats'!$E93+15)*SQRT('Base Stats'!$F93+15)*((MIN(SQRT(10*1500/(('Base Stats'!$D93+15)*SQRT('Base Stats'!$E93+15)*SQRT('Base Stats'!$F93+15))),'CP Multiplier'!$B$102))^2)/10)</f>
        <v>1406</v>
      </c>
    </row>
    <row r="94" spans="1:7" x14ac:dyDescent="0.25">
      <c r="A94" t="s">
        <v>90</v>
      </c>
      <c r="B94" t="str">
        <f>IFERROR(INDEX('[1]Pokemon Stats'!$D$2:$D$781,MATCH($A94,'[1]Pokemon Stats'!$B$2:$B$781,0),0),"")</f>
        <v>Ghost</v>
      </c>
      <c r="C94" t="str">
        <f>IFERROR(INDEX('[1]Pokemon Stats'!$E$2:$E$781,MATCH($A94,'[1]Pokemon Stats'!$B$2:$B$781,0),0),"")</f>
        <v>Poison</v>
      </c>
      <c r="D94">
        <f>ROUND(('Base Stats'!D94+15)*MIN(SQRT(10*1500/(('Base Stats'!$D94+15)*SQRT('Base Stats'!$E94+15)*SQRT('Base Stats'!$F94+15))),'CP Multiplier'!$B$102),1)</f>
        <v>164.4</v>
      </c>
      <c r="E94">
        <f>ROUND(('Base Stats'!E94+15)*MIN(SQRT(10*1500/(('Base Stats'!$D94+15)*SQRT('Base Stats'!$E94+15)*SQRT('Base Stats'!$F94+15))),'CP Multiplier'!$B$102),1)</f>
        <v>84.3</v>
      </c>
      <c r="F94">
        <f>ROUND(('Base Stats'!F94+15)*MIN(SQRT(10*1500/(('Base Stats'!$D94+15)*SQRT('Base Stats'!$E94+15)*SQRT('Base Stats'!$F94+15))),'CP Multiplier'!$B$102),1)</f>
        <v>98.8</v>
      </c>
      <c r="G94">
        <f>_xlfn.FLOOR.MATH(('Base Stats'!$D94+15)*SQRT('Base Stats'!$E94+15)*SQRT('Base Stats'!$F94+15)*((MIN(SQRT(10*1500/(('Base Stats'!$D94+15)*SQRT('Base Stats'!$E94+15)*SQRT('Base Stats'!$F94+15))),'CP Multiplier'!$B$102))^2)/10)</f>
        <v>1500</v>
      </c>
    </row>
    <row r="95" spans="1:7" x14ac:dyDescent="0.25">
      <c r="A95" t="s">
        <v>91</v>
      </c>
      <c r="B95" t="str">
        <f>IFERROR(INDEX('[1]Pokemon Stats'!$D$2:$D$781,MATCH($A95,'[1]Pokemon Stats'!$B$2:$B$781,0),0),"")</f>
        <v>Ghost</v>
      </c>
      <c r="C95" t="str">
        <f>IFERROR(INDEX('[1]Pokemon Stats'!$E$2:$E$781,MATCH($A95,'[1]Pokemon Stats'!$B$2:$B$781,0),0),"")</f>
        <v>Poison</v>
      </c>
      <c r="D95">
        <f>ROUND(('Base Stats'!D95+15)*MIN(SQRT(10*1500/(('Base Stats'!$D95+15)*SQRT('Base Stats'!$E95+15)*SQRT('Base Stats'!$F95+15))),'CP Multiplier'!$B$102),1)</f>
        <v>157.5</v>
      </c>
      <c r="E95">
        <f>ROUND(('Base Stats'!E95+15)*MIN(SQRT(10*1500/(('Base Stats'!$D95+15)*SQRT('Base Stats'!$E95+15)*SQRT('Base Stats'!$F95+15))),'CP Multiplier'!$B$102),1)</f>
        <v>93.6</v>
      </c>
      <c r="F95">
        <f>ROUND(('Base Stats'!F95+15)*MIN(SQRT(10*1500/(('Base Stats'!$D95+15)*SQRT('Base Stats'!$E95+15)*SQRT('Base Stats'!$F95+15))),'CP Multiplier'!$B$102),1)</f>
        <v>97</v>
      </c>
      <c r="G95">
        <f>_xlfn.FLOOR.MATH(('Base Stats'!$D95+15)*SQRT('Base Stats'!$E95+15)*SQRT('Base Stats'!$F95+15)*((MIN(SQRT(10*1500/(('Base Stats'!$D95+15)*SQRT('Base Stats'!$E95+15)*SQRT('Base Stats'!$F95+15))),'CP Multiplier'!$B$102))^2)/10)</f>
        <v>1500</v>
      </c>
    </row>
    <row r="96" spans="1:7" x14ac:dyDescent="0.25">
      <c r="A96" t="s">
        <v>92</v>
      </c>
      <c r="B96" t="str">
        <f>IFERROR(INDEX('[1]Pokemon Stats'!$D$2:$D$781,MATCH($A96,'[1]Pokemon Stats'!$B$2:$B$781,0),0),"")</f>
        <v>Rock</v>
      </c>
      <c r="C96" t="str">
        <f>IFERROR(INDEX('[1]Pokemon Stats'!$E$2:$E$781,MATCH($A96,'[1]Pokemon Stats'!$B$2:$B$781,0),0),"")</f>
        <v>Ground</v>
      </c>
      <c r="D96">
        <f>ROUND(('Base Stats'!D96+15)*MIN(SQRT(10*1500/(('Base Stats'!$D96+15)*SQRT('Base Stats'!$E96+15)*SQRT('Base Stats'!$F96+15))),'CP Multiplier'!$B$102),1)</f>
        <v>84.5</v>
      </c>
      <c r="E96">
        <f>ROUND(('Base Stats'!E96+15)*MIN(SQRT(10*1500/(('Base Stats'!$D96+15)*SQRT('Base Stats'!$E96+15)*SQRT('Base Stats'!$F96+15))),'CP Multiplier'!$B$102),1)</f>
        <v>208.8</v>
      </c>
      <c r="F96">
        <f>ROUND(('Base Stats'!F96+15)*MIN(SQRT(10*1500/(('Base Stats'!$D96+15)*SQRT('Base Stats'!$E96+15)*SQRT('Base Stats'!$F96+15))),'CP Multiplier'!$B$102),1)</f>
        <v>106.5</v>
      </c>
      <c r="G96">
        <f>_xlfn.FLOOR.MATH(('Base Stats'!$D96+15)*SQRT('Base Stats'!$E96+15)*SQRT('Base Stats'!$F96+15)*((MIN(SQRT(10*1500/(('Base Stats'!$D96+15)*SQRT('Base Stats'!$E96+15)*SQRT('Base Stats'!$F96+15))),'CP Multiplier'!$B$102))^2)/10)</f>
        <v>1260</v>
      </c>
    </row>
    <row r="97" spans="1:7" x14ac:dyDescent="0.25">
      <c r="A97" t="s">
        <v>93</v>
      </c>
      <c r="B97" t="str">
        <f>IFERROR(INDEX('[1]Pokemon Stats'!$D$2:$D$781,MATCH($A97,'[1]Pokemon Stats'!$B$2:$B$781,0),0),"")</f>
        <v>Psychic</v>
      </c>
      <c r="C97" t="str">
        <f>IFERROR(INDEX('[1]Pokemon Stats'!$E$2:$E$781,MATCH($A97,'[1]Pokemon Stats'!$B$2:$B$781,0),0),"")</f>
        <v>Ground</v>
      </c>
      <c r="D97">
        <f>ROUND(('Base Stats'!D97+15)*MIN(SQRT(10*1500/(('Base Stats'!$D97+15)*SQRT('Base Stats'!$E97+15)*SQRT('Base Stats'!$F97+15))),'CP Multiplier'!$B$102),1)</f>
        <v>87.9</v>
      </c>
      <c r="E97">
        <f>ROUND(('Base Stats'!E97+15)*MIN(SQRT(10*1500/(('Base Stats'!$D97+15)*SQRT('Base Stats'!$E97+15)*SQRT('Base Stats'!$F97+15))),'CP Multiplier'!$B$102),1)</f>
        <v>127.6</v>
      </c>
      <c r="F97">
        <f>ROUND(('Base Stats'!F97+15)*MIN(SQRT(10*1500/(('Base Stats'!$D97+15)*SQRT('Base Stats'!$E97+15)*SQRT('Base Stats'!$F97+15))),'CP Multiplier'!$B$102),1)</f>
        <v>143.69999999999999</v>
      </c>
      <c r="G97">
        <f>_xlfn.FLOOR.MATH(('Base Stats'!$D97+15)*SQRT('Base Stats'!$E97+15)*SQRT('Base Stats'!$F97+15)*((MIN(SQRT(10*1500/(('Base Stats'!$D97+15)*SQRT('Base Stats'!$E97+15)*SQRT('Base Stats'!$F97+15))),'CP Multiplier'!$B$102))^2)/10)</f>
        <v>1190</v>
      </c>
    </row>
    <row r="98" spans="1:7" x14ac:dyDescent="0.25">
      <c r="A98" t="s">
        <v>94</v>
      </c>
      <c r="B98" t="str">
        <f>IFERROR(INDEX('[1]Pokemon Stats'!$D$2:$D$781,MATCH($A98,'[1]Pokemon Stats'!$B$2:$B$781,0),0),"")</f>
        <v>Psychic</v>
      </c>
      <c r="C98" t="str">
        <f>IFERROR(INDEX('[1]Pokemon Stats'!$E$2:$E$781,MATCH($A98,'[1]Pokemon Stats'!$B$2:$B$781,0),0),"")</f>
        <v>Ground</v>
      </c>
      <c r="D98">
        <f>ROUND(('Base Stats'!D98+15)*MIN(SQRT(10*1500/(('Base Stats'!$D98+15)*SQRT('Base Stats'!$E98+15)*SQRT('Base Stats'!$F98+15))),'CP Multiplier'!$B$102),1)</f>
        <v>106.4</v>
      </c>
      <c r="E98">
        <f>ROUND(('Base Stats'!E98+15)*MIN(SQRT(10*1500/(('Base Stats'!$D98+15)*SQRT('Base Stats'!$E98+15)*SQRT('Base Stats'!$F98+15))),'CP Multiplier'!$B$102),1)</f>
        <v>139.30000000000001</v>
      </c>
      <c r="F98">
        <f>ROUND(('Base Stats'!F98+15)*MIN(SQRT(10*1500/(('Base Stats'!$D98+15)*SQRT('Base Stats'!$E98+15)*SQRT('Base Stats'!$F98+15))),'CP Multiplier'!$B$102),1)</f>
        <v>142.6</v>
      </c>
      <c r="G98">
        <f>_xlfn.FLOOR.MATH(('Base Stats'!$D98+15)*SQRT('Base Stats'!$E98+15)*SQRT('Base Stats'!$F98+15)*((MIN(SQRT(10*1500/(('Base Stats'!$D98+15)*SQRT('Base Stats'!$E98+15)*SQRT('Base Stats'!$F98+15))),'CP Multiplier'!$B$102))^2)/10)</f>
        <v>1500</v>
      </c>
    </row>
    <row r="99" spans="1:7" x14ac:dyDescent="0.25">
      <c r="A99" t="s">
        <v>95</v>
      </c>
      <c r="B99" t="str">
        <f>IFERROR(INDEX('[1]Pokemon Stats'!$D$2:$D$781,MATCH($A99,'[1]Pokemon Stats'!$B$2:$B$781,0),0),"")</f>
        <v>Water</v>
      </c>
      <c r="C99" t="str">
        <f>IFERROR(INDEX('[1]Pokemon Stats'!$E$2:$E$781,MATCH($A99,'[1]Pokemon Stats'!$B$2:$B$781,0),0),"")</f>
        <v>Ground</v>
      </c>
      <c r="D99">
        <f>ROUND(('Base Stats'!D99+15)*MIN(SQRT(10*1500/(('Base Stats'!$D99+15)*SQRT('Base Stats'!$E99+15)*SQRT('Base Stats'!$F99+15))),'CP Multiplier'!$B$102),1)</f>
        <v>151.80000000000001</v>
      </c>
      <c r="E99">
        <f>ROUND(('Base Stats'!E99+15)*MIN(SQRT(10*1500/(('Base Stats'!$D99+15)*SQRT('Base Stats'!$E99+15)*SQRT('Base Stats'!$F99+15))),'CP Multiplier'!$B$102),1)</f>
        <v>107.7</v>
      </c>
      <c r="F99">
        <f>ROUND(('Base Stats'!F99+15)*MIN(SQRT(10*1500/(('Base Stats'!$D99+15)*SQRT('Base Stats'!$E99+15)*SQRT('Base Stats'!$F99+15))),'CP Multiplier'!$B$102),1)</f>
        <v>90.6</v>
      </c>
      <c r="G99">
        <f>_xlfn.FLOOR.MATH(('Base Stats'!$D99+15)*SQRT('Base Stats'!$E99+15)*SQRT('Base Stats'!$F99+15)*((MIN(SQRT(10*1500/(('Base Stats'!$D99+15)*SQRT('Base Stats'!$E99+15)*SQRT('Base Stats'!$F99+15))),'CP Multiplier'!$B$102))^2)/10)</f>
        <v>1500</v>
      </c>
    </row>
    <row r="100" spans="1:7" x14ac:dyDescent="0.25">
      <c r="A100" t="s">
        <v>96</v>
      </c>
      <c r="B100" t="str">
        <f>IFERROR(INDEX('[1]Pokemon Stats'!$D$2:$D$781,MATCH($A100,'[1]Pokemon Stats'!$B$2:$B$781,0),0),"")</f>
        <v>Water</v>
      </c>
      <c r="C100" t="str">
        <f>IFERROR(INDEX('[1]Pokemon Stats'!$E$2:$E$781,MATCH($A100,'[1]Pokemon Stats'!$B$2:$B$781,0),0),"")</f>
        <v>Ground</v>
      </c>
      <c r="D100">
        <f>ROUND(('Base Stats'!D100+15)*MIN(SQRT(10*1500/(('Base Stats'!$D100+15)*SQRT('Base Stats'!$E100+15)*SQRT('Base Stats'!$F100+15))),'CP Multiplier'!$B$102),1)</f>
        <v>146.69999999999999</v>
      </c>
      <c r="E100">
        <f>ROUND(('Base Stats'!E100+15)*MIN(SQRT(10*1500/(('Base Stats'!$D100+15)*SQRT('Base Stats'!$E100+15)*SQRT('Base Stats'!$F100+15))),'CP Multiplier'!$B$102),1)</f>
        <v>112.8</v>
      </c>
      <c r="F100">
        <f>ROUND(('Base Stats'!F100+15)*MIN(SQRT(10*1500/(('Base Stats'!$D100+15)*SQRT('Base Stats'!$E100+15)*SQRT('Base Stats'!$F100+15))),'CP Multiplier'!$B$102),1)</f>
        <v>92.6</v>
      </c>
      <c r="G100">
        <f>_xlfn.FLOOR.MATH(('Base Stats'!$D100+15)*SQRT('Base Stats'!$E100+15)*SQRT('Base Stats'!$F100+15)*((MIN(SQRT(10*1500/(('Base Stats'!$D100+15)*SQRT('Base Stats'!$E100+15)*SQRT('Base Stats'!$F100+15))),'CP Multiplier'!$B$102))^2)/10)</f>
        <v>1500</v>
      </c>
    </row>
    <row r="101" spans="1:7" x14ac:dyDescent="0.25">
      <c r="A101" t="s">
        <v>97</v>
      </c>
      <c r="B101" t="str">
        <f>IFERROR(INDEX('[1]Pokemon Stats'!$D$2:$D$781,MATCH($A101,'[1]Pokemon Stats'!$B$2:$B$781,0),0),"")</f>
        <v>Electric</v>
      </c>
      <c r="C101" t="str">
        <f>IFERROR(INDEX('[1]Pokemon Stats'!$E$2:$E$781,MATCH($A101,'[1]Pokemon Stats'!$B$2:$B$781,0),0),"")</f>
        <v>Ground</v>
      </c>
      <c r="D101">
        <f>ROUND(('Base Stats'!D101+15)*MIN(SQRT(10*1500/(('Base Stats'!$D101+15)*SQRT('Base Stats'!$E101+15)*SQRT('Base Stats'!$F101+15))),'CP Multiplier'!$B$102),1)</f>
        <v>104.8</v>
      </c>
      <c r="E101">
        <f>ROUND(('Base Stats'!E101+15)*MIN(SQRT(10*1500/(('Base Stats'!$D101+15)*SQRT('Base Stats'!$E101+15)*SQRT('Base Stats'!$F101+15))),'CP Multiplier'!$B$102),1)</f>
        <v>106.5</v>
      </c>
      <c r="F101">
        <f>ROUND(('Base Stats'!F101+15)*MIN(SQRT(10*1500/(('Base Stats'!$D101+15)*SQRT('Base Stats'!$E101+15)*SQRT('Base Stats'!$F101+15))),'CP Multiplier'!$B$102),1)</f>
        <v>114.1</v>
      </c>
      <c r="G101">
        <f>_xlfn.FLOOR.MATH(('Base Stats'!$D101+15)*SQRT('Base Stats'!$E101+15)*SQRT('Base Stats'!$F101+15)*((MIN(SQRT(10*1500/(('Base Stats'!$D101+15)*SQRT('Base Stats'!$E101+15)*SQRT('Base Stats'!$F101+15))),'CP Multiplier'!$B$102))^2)/10)</f>
        <v>1155</v>
      </c>
    </row>
    <row r="102" spans="1:7" x14ac:dyDescent="0.25">
      <c r="A102" t="s">
        <v>98</v>
      </c>
      <c r="B102" t="str">
        <f>IFERROR(INDEX('[1]Pokemon Stats'!$D$2:$D$781,MATCH($A102,'[1]Pokemon Stats'!$B$2:$B$781,0),0),"")</f>
        <v>Electric</v>
      </c>
      <c r="C102" t="str">
        <f>IFERROR(INDEX('[1]Pokemon Stats'!$E$2:$E$781,MATCH($A102,'[1]Pokemon Stats'!$B$2:$B$781,0),0),"")</f>
        <v>Ground</v>
      </c>
      <c r="D102">
        <f>ROUND(('Base Stats'!D102+15)*MIN(SQRT(10*1500/(('Base Stats'!$D102+15)*SQRT('Base Stats'!$E102+15)*SQRT('Base Stats'!$F102+15))),'CP Multiplier'!$B$102),1)</f>
        <v>125.6</v>
      </c>
      <c r="E102">
        <f>ROUND(('Base Stats'!E102+15)*MIN(SQRT(10*1500/(('Base Stats'!$D102+15)*SQRT('Base Stats'!$E102+15)*SQRT('Base Stats'!$F102+15))),'CP Multiplier'!$B$102),1)</f>
        <v>125.6</v>
      </c>
      <c r="F102">
        <f>ROUND(('Base Stats'!F102+15)*MIN(SQRT(10*1500/(('Base Stats'!$D102+15)*SQRT('Base Stats'!$E102+15)*SQRT('Base Stats'!$F102+15))),'CP Multiplier'!$B$102),1)</f>
        <v>113.6</v>
      </c>
      <c r="G102">
        <f>_xlfn.FLOOR.MATH(('Base Stats'!$D102+15)*SQRT('Base Stats'!$E102+15)*SQRT('Base Stats'!$F102+15)*((MIN(SQRT(10*1500/(('Base Stats'!$D102+15)*SQRT('Base Stats'!$E102+15)*SQRT('Base Stats'!$F102+15))),'CP Multiplier'!$B$102))^2)/10)</f>
        <v>1500</v>
      </c>
    </row>
    <row r="103" spans="1:7" x14ac:dyDescent="0.25">
      <c r="A103" t="s">
        <v>99</v>
      </c>
      <c r="B103" t="str">
        <f>IFERROR(INDEX('[1]Pokemon Stats'!$D$2:$D$781,MATCH($A103,'[1]Pokemon Stats'!$B$2:$B$781,0),0),"")</f>
        <v>Grass</v>
      </c>
      <c r="C103" t="str">
        <f>IFERROR(INDEX('[1]Pokemon Stats'!$E$2:$E$781,MATCH($A103,'[1]Pokemon Stats'!$B$2:$B$781,0),0),"")</f>
        <v>Psychic</v>
      </c>
      <c r="D103">
        <f>ROUND(('Base Stats'!D103+15)*MIN(SQRT(10*1500/(('Base Stats'!$D103+15)*SQRT('Base Stats'!$E103+15)*SQRT('Base Stats'!$F103+15))),'CP Multiplier'!$B$102),1)</f>
        <v>103.1</v>
      </c>
      <c r="E103">
        <f>ROUND(('Base Stats'!E103+15)*MIN(SQRT(10*1500/(('Base Stats'!$D103+15)*SQRT('Base Stats'!$E103+15)*SQRT('Base Stats'!$F103+15))),'CP Multiplier'!$B$102),1)</f>
        <v>118.3</v>
      </c>
      <c r="F103">
        <f>ROUND(('Base Stats'!F103+15)*MIN(SQRT(10*1500/(('Base Stats'!$D103+15)*SQRT('Base Stats'!$E103+15)*SQRT('Base Stats'!$F103+15))),'CP Multiplier'!$B$102),1)</f>
        <v>143.69999999999999</v>
      </c>
      <c r="G103">
        <f>_xlfn.FLOOR.MATH(('Base Stats'!$D103+15)*SQRT('Base Stats'!$E103+15)*SQRT('Base Stats'!$F103+15)*((MIN(SQRT(10*1500/(('Base Stats'!$D103+15)*SQRT('Base Stats'!$E103+15)*SQRT('Base Stats'!$F103+15))),'CP Multiplier'!$B$102))^2)/10)</f>
        <v>1344</v>
      </c>
    </row>
    <row r="104" spans="1:7" x14ac:dyDescent="0.25">
      <c r="A104" t="s">
        <v>100</v>
      </c>
      <c r="B104" t="str">
        <f>IFERROR(INDEX('[1]Pokemon Stats'!$D$2:$D$781,MATCH($A104,'[1]Pokemon Stats'!$B$2:$B$781,0),0),"")</f>
        <v>Grass</v>
      </c>
      <c r="C104" t="str">
        <f>IFERROR(INDEX('[1]Pokemon Stats'!$E$2:$E$781,MATCH($A104,'[1]Pokemon Stats'!$B$2:$B$781,0),0),"")</f>
        <v>Psychic</v>
      </c>
      <c r="D104">
        <f>ROUND(('Base Stats'!D104+15)*MIN(SQRT(10*1500/(('Base Stats'!$D104+15)*SQRT('Base Stats'!$E104+15)*SQRT('Base Stats'!$F104+15))),'CP Multiplier'!$B$102),1)</f>
        <v>138.19999999999999</v>
      </c>
      <c r="E104">
        <f>ROUND(('Base Stats'!E104+15)*MIN(SQRT(10*1500/(('Base Stats'!$D104+15)*SQRT('Base Stats'!$E104+15)*SQRT('Base Stats'!$F104+15))),'CP Multiplier'!$B$102),1)</f>
        <v>91.4</v>
      </c>
      <c r="F104">
        <f>ROUND(('Base Stats'!F104+15)*MIN(SQRT(10*1500/(('Base Stats'!$D104+15)*SQRT('Base Stats'!$E104+15)*SQRT('Base Stats'!$F104+15))),'CP Multiplier'!$B$102),1)</f>
        <v>128.80000000000001</v>
      </c>
      <c r="G104">
        <f>_xlfn.FLOOR.MATH(('Base Stats'!$D104+15)*SQRT('Base Stats'!$E104+15)*SQRT('Base Stats'!$F104+15)*((MIN(SQRT(10*1500/(('Base Stats'!$D104+15)*SQRT('Base Stats'!$E104+15)*SQRT('Base Stats'!$F104+15))),'CP Multiplier'!$B$102))^2)/10)</f>
        <v>1500</v>
      </c>
    </row>
    <row r="105" spans="1:7" x14ac:dyDescent="0.25">
      <c r="A105" t="s">
        <v>101</v>
      </c>
      <c r="B105" t="str">
        <f>IFERROR(INDEX('[1]Pokemon Stats'!$D$2:$D$781,MATCH($A105,'[1]Pokemon Stats'!$B$2:$B$781,0),0),"")</f>
        <v>Ground</v>
      </c>
      <c r="C105" t="str">
        <f>IFERROR(INDEX('[1]Pokemon Stats'!$E$2:$E$781,MATCH($A105,'[1]Pokemon Stats'!$B$2:$B$781,0),0),"")</f>
        <v>Dragon</v>
      </c>
      <c r="D105">
        <f>ROUND(('Base Stats'!D105+15)*MIN(SQRT(10*1500/(('Base Stats'!$D105+15)*SQRT('Base Stats'!$E105+15)*SQRT('Base Stats'!$F105+15))),'CP Multiplier'!$B$102),1)</f>
        <v>88.8</v>
      </c>
      <c r="E105">
        <f>ROUND(('Base Stats'!E105+15)*MIN(SQRT(10*1500/(('Base Stats'!$D105+15)*SQRT('Base Stats'!$E105+15)*SQRT('Base Stats'!$F105+15))),'CP Multiplier'!$B$102),1)</f>
        <v>134.4</v>
      </c>
      <c r="F105">
        <f>ROUND(('Base Stats'!F105+15)*MIN(SQRT(10*1500/(('Base Stats'!$D105+15)*SQRT('Base Stats'!$E105+15)*SQRT('Base Stats'!$F105+15))),'CP Multiplier'!$B$102),1)</f>
        <v>128.5</v>
      </c>
      <c r="G105">
        <f>_xlfn.FLOOR.MATH(('Base Stats'!$D105+15)*SQRT('Base Stats'!$E105+15)*SQRT('Base Stats'!$F105+15)*((MIN(SQRT(10*1500/(('Base Stats'!$D105+15)*SQRT('Base Stats'!$E105+15)*SQRT('Base Stats'!$F105+15))),'CP Multiplier'!$B$102))^2)/10)</f>
        <v>1166</v>
      </c>
    </row>
    <row r="106" spans="1:7" x14ac:dyDescent="0.25">
      <c r="A106" t="s">
        <v>102</v>
      </c>
      <c r="B106" t="str">
        <f>IFERROR(INDEX('[1]Pokemon Stats'!$D$2:$D$781,MATCH($A106,'[1]Pokemon Stats'!$B$2:$B$781,0),0),"")</f>
        <v>Ground</v>
      </c>
      <c r="C106" t="str">
        <f>IFERROR(INDEX('[1]Pokemon Stats'!$E$2:$E$781,MATCH($A106,'[1]Pokemon Stats'!$B$2:$B$781,0),0),"")</f>
        <v>Dragon</v>
      </c>
      <c r="D106">
        <f>ROUND(('Base Stats'!D106+15)*MIN(SQRT(10*1500/(('Base Stats'!$D106+15)*SQRT('Base Stats'!$E106+15)*SQRT('Base Stats'!$F106+15))),'CP Multiplier'!$B$102),1)</f>
        <v>113.6</v>
      </c>
      <c r="E106">
        <f>ROUND(('Base Stats'!E106+15)*MIN(SQRT(10*1500/(('Base Stats'!$D106+15)*SQRT('Base Stats'!$E106+15)*SQRT('Base Stats'!$F106+15))),'CP Multiplier'!$B$102),1)</f>
        <v>143.6</v>
      </c>
      <c r="F106">
        <f>ROUND(('Base Stats'!F106+15)*MIN(SQRT(10*1500/(('Base Stats'!$D106+15)*SQRT('Base Stats'!$E106+15)*SQRT('Base Stats'!$F106+15))),'CP Multiplier'!$B$102),1)</f>
        <v>121.4</v>
      </c>
      <c r="G106">
        <f>_xlfn.FLOOR.MATH(('Base Stats'!$D106+15)*SQRT('Base Stats'!$E106+15)*SQRT('Base Stats'!$F106+15)*((MIN(SQRT(10*1500/(('Base Stats'!$D106+15)*SQRT('Base Stats'!$E106+15)*SQRT('Base Stats'!$F106+15))),'CP Multiplier'!$B$102))^2)/10)</f>
        <v>1500</v>
      </c>
    </row>
    <row r="107" spans="1:7" x14ac:dyDescent="0.25">
      <c r="A107" t="s">
        <v>103</v>
      </c>
      <c r="B107" t="str">
        <f>IFERROR(INDEX('[1]Pokemon Stats'!$D$2:$D$781,MATCH($A107,'[1]Pokemon Stats'!$B$2:$B$781,0),0),"")</f>
        <v>Fighting</v>
      </c>
      <c r="C107" t="str">
        <f>IFERROR(INDEX('[1]Pokemon Stats'!$E$2:$E$781,MATCH($A107,'[1]Pokemon Stats'!$B$2:$B$781,0),0),"")</f>
        <v>Ghost</v>
      </c>
      <c r="D107">
        <f>ROUND(('Base Stats'!D107+15)*MIN(SQRT(10*1500/(('Base Stats'!$D107+15)*SQRT('Base Stats'!$E107+15)*SQRT('Base Stats'!$F107+15))),'CP Multiplier'!$B$102),1)</f>
        <v>144.1</v>
      </c>
      <c r="E107">
        <f>ROUND(('Base Stats'!E107+15)*MIN(SQRT(10*1500/(('Base Stats'!$D107+15)*SQRT('Base Stats'!$E107+15)*SQRT('Base Stats'!$F107+15))),'CP Multiplier'!$B$102),1)</f>
        <v>118.2</v>
      </c>
      <c r="F107">
        <f>ROUND(('Base Stats'!F107+15)*MIN(SQRT(10*1500/(('Base Stats'!$D107+15)*SQRT('Base Stats'!$E107+15)*SQRT('Base Stats'!$F107+15))),'CP Multiplier'!$B$102),1)</f>
        <v>91.7</v>
      </c>
      <c r="G107">
        <f>_xlfn.FLOOR.MATH(('Base Stats'!$D107+15)*SQRT('Base Stats'!$E107+15)*SQRT('Base Stats'!$F107+15)*((MIN(SQRT(10*1500/(('Base Stats'!$D107+15)*SQRT('Base Stats'!$E107+15)*SQRT('Base Stats'!$F107+15))),'CP Multiplier'!$B$102))^2)/10)</f>
        <v>1500</v>
      </c>
    </row>
    <row r="108" spans="1:7" x14ac:dyDescent="0.25">
      <c r="A108" t="s">
        <v>104</v>
      </c>
      <c r="B108" t="str">
        <f>IFERROR(INDEX('[1]Pokemon Stats'!$D$2:$D$781,MATCH($A108,'[1]Pokemon Stats'!$B$2:$B$781,0),0),"")</f>
        <v>Fighting</v>
      </c>
      <c r="C108" t="str">
        <f>IFERROR(INDEX('[1]Pokemon Stats'!$E$2:$E$781,MATCH($A108,'[1]Pokemon Stats'!$B$2:$B$781,0),0),"")</f>
        <v>Ghost</v>
      </c>
      <c r="D108">
        <f>ROUND(('Base Stats'!D108+15)*MIN(SQRT(10*1500/(('Base Stats'!$D108+15)*SQRT('Base Stats'!$E108+15)*SQRT('Base Stats'!$F108+15))),'CP Multiplier'!$B$102),1)</f>
        <v>131.80000000000001</v>
      </c>
      <c r="E108">
        <f>ROUND(('Base Stats'!E108+15)*MIN(SQRT(10*1500/(('Base Stats'!$D108+15)*SQRT('Base Stats'!$E108+15)*SQRT('Base Stats'!$F108+15))),'CP Multiplier'!$B$102),1)</f>
        <v>134.4</v>
      </c>
      <c r="F108">
        <f>ROUND(('Base Stats'!F108+15)*MIN(SQRT(10*1500/(('Base Stats'!$D108+15)*SQRT('Base Stats'!$E108+15)*SQRT('Base Stats'!$F108+15))),'CP Multiplier'!$B$102),1)</f>
        <v>96.3</v>
      </c>
      <c r="G108">
        <f>_xlfn.FLOOR.MATH(('Base Stats'!$D108+15)*SQRT('Base Stats'!$E108+15)*SQRT('Base Stats'!$F108+15)*((MIN(SQRT(10*1500/(('Base Stats'!$D108+15)*SQRT('Base Stats'!$E108+15)*SQRT('Base Stats'!$F108+15))),'CP Multiplier'!$B$102))^2)/10)</f>
        <v>1500</v>
      </c>
    </row>
    <row r="109" spans="1:7" x14ac:dyDescent="0.25">
      <c r="A109" t="s">
        <v>105</v>
      </c>
      <c r="B109" t="str">
        <f>IFERROR(INDEX('[1]Pokemon Stats'!$D$2:$D$781,MATCH($A109,'[1]Pokemon Stats'!$B$2:$B$781,0),0),"")</f>
        <v>Normal</v>
      </c>
      <c r="C109" t="str">
        <f>IFERROR(INDEX('[1]Pokemon Stats'!$E$2:$E$781,MATCH($A109,'[1]Pokemon Stats'!$B$2:$B$781,0),0),"")</f>
        <v>Ghost</v>
      </c>
      <c r="D109">
        <f>ROUND(('Base Stats'!D109+15)*MIN(SQRT(10*1500/(('Base Stats'!$D109+15)*SQRT('Base Stats'!$E109+15)*SQRT('Base Stats'!$F109+15))),'CP Multiplier'!$B$102),1)</f>
        <v>100.2</v>
      </c>
      <c r="E109">
        <f>ROUND(('Base Stats'!E109+15)*MIN(SQRT(10*1500/(('Base Stats'!$D109+15)*SQRT('Base Stats'!$E109+15)*SQRT('Base Stats'!$F109+15))),'CP Multiplier'!$B$102),1)</f>
        <v>123.8</v>
      </c>
      <c r="F109">
        <f>ROUND(('Base Stats'!F109+15)*MIN(SQRT(10*1500/(('Base Stats'!$D109+15)*SQRT('Base Stats'!$E109+15)*SQRT('Base Stats'!$F109+15))),'CP Multiplier'!$B$102),1)</f>
        <v>180.9</v>
      </c>
      <c r="G109">
        <f>_xlfn.FLOOR.MATH(('Base Stats'!$D109+15)*SQRT('Base Stats'!$E109+15)*SQRT('Base Stats'!$F109+15)*((MIN(SQRT(10*1500/(('Base Stats'!$D109+15)*SQRT('Base Stats'!$E109+15)*SQRT('Base Stats'!$F109+15))),'CP Multiplier'!$B$102))^2)/10)</f>
        <v>1500</v>
      </c>
    </row>
    <row r="110" spans="1:7" x14ac:dyDescent="0.25">
      <c r="A110" t="s">
        <v>106</v>
      </c>
      <c r="B110" t="str">
        <f>IFERROR(INDEX('[1]Pokemon Stats'!$D$2:$D$781,MATCH($A110,'[1]Pokemon Stats'!$B$2:$B$781,0),0),"")</f>
        <v>Poison</v>
      </c>
      <c r="C110" t="str">
        <f>IFERROR(INDEX('[1]Pokemon Stats'!$E$2:$E$781,MATCH($A110,'[1]Pokemon Stats'!$B$2:$B$781,0),0),"")</f>
        <v>Ghost</v>
      </c>
      <c r="D110">
        <f>ROUND(('Base Stats'!D110+15)*MIN(SQRT(10*1500/(('Base Stats'!$D110+15)*SQRT('Base Stats'!$E110+15)*SQRT('Base Stats'!$F110+15))),'CP Multiplier'!$B$102),1)</f>
        <v>113.3</v>
      </c>
      <c r="E110">
        <f>ROUND(('Base Stats'!E110+15)*MIN(SQRT(10*1500/(('Base Stats'!$D110+15)*SQRT('Base Stats'!$E110+15)*SQRT('Base Stats'!$F110+15))),'CP Multiplier'!$B$102),1)</f>
        <v>131.9</v>
      </c>
      <c r="F110">
        <f>ROUND(('Base Stats'!F110+15)*MIN(SQRT(10*1500/(('Base Stats'!$D110+15)*SQRT('Base Stats'!$E110+15)*SQRT('Base Stats'!$F110+15))),'CP Multiplier'!$B$102),1)</f>
        <v>114.1</v>
      </c>
      <c r="G110">
        <f>_xlfn.FLOOR.MATH(('Base Stats'!$D110+15)*SQRT('Base Stats'!$E110+15)*SQRT('Base Stats'!$F110+15)*((MIN(SQRT(10*1500/(('Base Stats'!$D110+15)*SQRT('Base Stats'!$E110+15)*SQRT('Base Stats'!$F110+15))),'CP Multiplier'!$B$102))^2)/10)</f>
        <v>1389</v>
      </c>
    </row>
    <row r="111" spans="1:7" x14ac:dyDescent="0.25">
      <c r="A111" t="s">
        <v>107</v>
      </c>
      <c r="B111" t="str">
        <f>IFERROR(INDEX('[1]Pokemon Stats'!$D$2:$D$781,MATCH($A111,'[1]Pokemon Stats'!$B$2:$B$781,0),0),"")</f>
        <v>Poison</v>
      </c>
      <c r="C111" t="str">
        <f>IFERROR(INDEX('[1]Pokemon Stats'!$E$2:$E$781,MATCH($A111,'[1]Pokemon Stats'!$B$2:$B$781,0),0),"")</f>
        <v>Ghost</v>
      </c>
      <c r="D111">
        <f>ROUND(('Base Stats'!D111+15)*MIN(SQRT(10*1500/(('Base Stats'!$D111+15)*SQRT('Base Stats'!$E111+15)*SQRT('Base Stats'!$F111+15))),'CP Multiplier'!$B$102),1)</f>
        <v>120.8</v>
      </c>
      <c r="E111">
        <f>ROUND(('Base Stats'!E111+15)*MIN(SQRT(10*1500/(('Base Stats'!$D111+15)*SQRT('Base Stats'!$E111+15)*SQRT('Base Stats'!$F111+15))),'CP Multiplier'!$B$102),1)</f>
        <v>135.5</v>
      </c>
      <c r="F111">
        <f>ROUND(('Base Stats'!F111+15)*MIN(SQRT(10*1500/(('Base Stats'!$D111+15)*SQRT('Base Stats'!$E111+15)*SQRT('Base Stats'!$F111+15))),'CP Multiplier'!$B$102),1)</f>
        <v>113.8</v>
      </c>
      <c r="G111">
        <f>_xlfn.FLOOR.MATH(('Base Stats'!$D111+15)*SQRT('Base Stats'!$E111+15)*SQRT('Base Stats'!$F111+15)*((MIN(SQRT(10*1500/(('Base Stats'!$D111+15)*SQRT('Base Stats'!$E111+15)*SQRT('Base Stats'!$F111+15))),'CP Multiplier'!$B$102))^2)/10)</f>
        <v>1500</v>
      </c>
    </row>
    <row r="112" spans="1:7" x14ac:dyDescent="0.25">
      <c r="A112" t="s">
        <v>108</v>
      </c>
      <c r="B112" t="str">
        <f>IFERROR(INDEX('[1]Pokemon Stats'!$D$2:$D$781,MATCH($A112,'[1]Pokemon Stats'!$B$2:$B$781,0),0),"")</f>
        <v>Ground</v>
      </c>
      <c r="C112" t="str">
        <f>IFERROR(INDEX('[1]Pokemon Stats'!$E$2:$E$781,MATCH($A112,'[1]Pokemon Stats'!$B$2:$B$781,0),0),"")</f>
        <v>Rock</v>
      </c>
      <c r="D112">
        <f>ROUND(('Base Stats'!D112+15)*MIN(SQRT(10*1500/(('Base Stats'!$D112+15)*SQRT('Base Stats'!$E112+15)*SQRT('Base Stats'!$F112+15))),'CP Multiplier'!$B$102),1)</f>
        <v>116.7</v>
      </c>
      <c r="E112">
        <f>ROUND(('Base Stats'!E112+15)*MIN(SQRT(10*1500/(('Base Stats'!$D112+15)*SQRT('Base Stats'!$E112+15)*SQRT('Base Stats'!$F112+15))),'CP Multiplier'!$B$102),1)</f>
        <v>106.9</v>
      </c>
      <c r="F112">
        <f>ROUND(('Base Stats'!F112+15)*MIN(SQRT(10*1500/(('Base Stats'!$D112+15)*SQRT('Base Stats'!$E112+15)*SQRT('Base Stats'!$F112+15))),'CP Multiplier'!$B$102),1)</f>
        <v>154.4</v>
      </c>
      <c r="G112">
        <f>_xlfn.FLOOR.MATH(('Base Stats'!$D112+15)*SQRT('Base Stats'!$E112+15)*SQRT('Base Stats'!$F112+15)*((MIN(SQRT(10*1500/(('Base Stats'!$D112+15)*SQRT('Base Stats'!$E112+15)*SQRT('Base Stats'!$F112+15))),'CP Multiplier'!$B$102))^2)/10)</f>
        <v>1500</v>
      </c>
    </row>
    <row r="113" spans="1:7" x14ac:dyDescent="0.25">
      <c r="A113" t="s">
        <v>109</v>
      </c>
      <c r="B113" t="str">
        <f>IFERROR(INDEX('[1]Pokemon Stats'!$D$2:$D$781,MATCH($A113,'[1]Pokemon Stats'!$B$2:$B$781,0),0),"")</f>
        <v>Ground</v>
      </c>
      <c r="C113" t="str">
        <f>IFERROR(INDEX('[1]Pokemon Stats'!$E$2:$E$781,MATCH($A113,'[1]Pokemon Stats'!$B$2:$B$781,0),0),"")</f>
        <v>Rock</v>
      </c>
      <c r="D113">
        <f>ROUND(('Base Stats'!D113+15)*MIN(SQRT(10*1500/(('Base Stats'!$D113+15)*SQRT('Base Stats'!$E113+15)*SQRT('Base Stats'!$F113+15))),'CP Multiplier'!$B$102),1)</f>
        <v>128.69999999999999</v>
      </c>
      <c r="E113">
        <f>ROUND(('Base Stats'!E113+15)*MIN(SQRT(10*1500/(('Base Stats'!$D113+15)*SQRT('Base Stats'!$E113+15)*SQRT('Base Stats'!$F113+15))),'CP Multiplier'!$B$102),1)</f>
        <v>101</v>
      </c>
      <c r="F113">
        <f>ROUND(('Base Stats'!F113+15)*MIN(SQRT(10*1500/(('Base Stats'!$D113+15)*SQRT('Base Stats'!$E113+15)*SQRT('Base Stats'!$F113+15))),'CP Multiplier'!$B$102),1)</f>
        <v>134.6</v>
      </c>
      <c r="G113">
        <f>_xlfn.FLOOR.MATH(('Base Stats'!$D113+15)*SQRT('Base Stats'!$E113+15)*SQRT('Base Stats'!$F113+15)*((MIN(SQRT(10*1500/(('Base Stats'!$D113+15)*SQRT('Base Stats'!$E113+15)*SQRT('Base Stats'!$F113+15))),'CP Multiplier'!$B$102))^2)/10)</f>
        <v>1500</v>
      </c>
    </row>
    <row r="114" spans="1:7" x14ac:dyDescent="0.25">
      <c r="A114" t="s">
        <v>110</v>
      </c>
      <c r="B114" t="str">
        <f>IFERROR(INDEX('[1]Pokemon Stats'!$D$2:$D$781,MATCH($A114,'[1]Pokemon Stats'!$B$2:$B$781,0),0),"")</f>
        <v>Normal</v>
      </c>
      <c r="C114" t="str">
        <f>IFERROR(INDEX('[1]Pokemon Stats'!$E$2:$E$781,MATCH($A114,'[1]Pokemon Stats'!$B$2:$B$781,0),0),"")</f>
        <v>Rock</v>
      </c>
      <c r="D114">
        <f>ROUND(('Base Stats'!D114+15)*MIN(SQRT(10*1500/(('Base Stats'!$D114+15)*SQRT('Base Stats'!$E114+15)*SQRT('Base Stats'!$F114+15))),'CP Multiplier'!$B$102),1)</f>
        <v>63.4</v>
      </c>
      <c r="E114">
        <f>ROUND(('Base Stats'!E114+15)*MIN(SQRT(10*1500/(('Base Stats'!$D114+15)*SQRT('Base Stats'!$E114+15)*SQRT('Base Stats'!$F114+15))),'CP Multiplier'!$B$102),1)</f>
        <v>120.9</v>
      </c>
      <c r="F114">
        <f>ROUND(('Base Stats'!F114+15)*MIN(SQRT(10*1500/(('Base Stats'!$D114+15)*SQRT('Base Stats'!$E114+15)*SQRT('Base Stats'!$F114+15))),'CP Multiplier'!$B$102),1)</f>
        <v>424.3</v>
      </c>
      <c r="G114">
        <f>_xlfn.FLOOR.MATH(('Base Stats'!$D114+15)*SQRT('Base Stats'!$E114+15)*SQRT('Base Stats'!$F114+15)*((MIN(SQRT(10*1500/(('Base Stats'!$D114+15)*SQRT('Base Stats'!$E114+15)*SQRT('Base Stats'!$F114+15))),'CP Multiplier'!$B$102))^2)/10)</f>
        <v>1435</v>
      </c>
    </row>
    <row r="115" spans="1:7" x14ac:dyDescent="0.25">
      <c r="A115" t="s">
        <v>111</v>
      </c>
      <c r="B115" t="str">
        <f>IFERROR(INDEX('[1]Pokemon Stats'!$D$2:$D$781,MATCH($A115,'[1]Pokemon Stats'!$B$2:$B$781,0),0),"")</f>
        <v>Grass</v>
      </c>
      <c r="C115" t="str">
        <f>IFERROR(INDEX('[1]Pokemon Stats'!$E$2:$E$781,MATCH($A115,'[1]Pokemon Stats'!$B$2:$B$781,0),0),"")</f>
        <v>Rock</v>
      </c>
      <c r="D115">
        <f>ROUND(('Base Stats'!D115+15)*MIN(SQRT(10*1500/(('Base Stats'!$D115+15)*SQRT('Base Stats'!$E115+15)*SQRT('Base Stats'!$F115+15))),'CP Multiplier'!$B$102),1)</f>
        <v>128.1</v>
      </c>
      <c r="E115">
        <f>ROUND(('Base Stats'!E115+15)*MIN(SQRT(10*1500/(('Base Stats'!$D115+15)*SQRT('Base Stats'!$E115+15)*SQRT('Base Stats'!$F115+15))),'CP Multiplier'!$B$102),1)</f>
        <v>119</v>
      </c>
      <c r="F115">
        <f>ROUND(('Base Stats'!F115+15)*MIN(SQRT(10*1500/(('Base Stats'!$D115+15)*SQRT('Base Stats'!$E115+15)*SQRT('Base Stats'!$F115+15))),'CP Multiplier'!$B$102),1)</f>
        <v>115.2</v>
      </c>
      <c r="G115">
        <f>_xlfn.FLOOR.MATH(('Base Stats'!$D115+15)*SQRT('Base Stats'!$E115+15)*SQRT('Base Stats'!$F115+15)*((MIN(SQRT(10*1500/(('Base Stats'!$D115+15)*SQRT('Base Stats'!$E115+15)*SQRT('Base Stats'!$F115+15))),'CP Multiplier'!$B$102))^2)/10)</f>
        <v>1500</v>
      </c>
    </row>
    <row r="116" spans="1:7" x14ac:dyDescent="0.25">
      <c r="A116" t="s">
        <v>112</v>
      </c>
      <c r="B116" t="str">
        <f>IFERROR(INDEX('[1]Pokemon Stats'!$D$2:$D$781,MATCH($A116,'[1]Pokemon Stats'!$B$2:$B$781,0),0),"")</f>
        <v>Normal</v>
      </c>
      <c r="C116" t="str">
        <f>IFERROR(INDEX('[1]Pokemon Stats'!$E$2:$E$781,MATCH($A116,'[1]Pokemon Stats'!$B$2:$B$781,0),0),"")</f>
        <v>Rock</v>
      </c>
      <c r="D116">
        <f>ROUND(('Base Stats'!D116+15)*MIN(SQRT(10*1500/(('Base Stats'!$D116+15)*SQRT('Base Stats'!$E116+15)*SQRT('Base Stats'!$F116+15))),'CP Multiplier'!$B$102),1)</f>
        <v>118</v>
      </c>
      <c r="E116">
        <f>ROUND(('Base Stats'!E116+15)*MIN(SQRT(10*1500/(('Base Stats'!$D116+15)*SQRT('Base Stats'!$E116+15)*SQRT('Base Stats'!$F116+15))),'CP Multiplier'!$B$102),1)</f>
        <v>108.3</v>
      </c>
      <c r="F116">
        <f>ROUND(('Base Stats'!F116+15)*MIN(SQRT(10*1500/(('Base Stats'!$D116+15)*SQRT('Base Stats'!$E116+15)*SQRT('Base Stats'!$F116+15))),'CP Multiplier'!$B$102),1)</f>
        <v>149.30000000000001</v>
      </c>
      <c r="G116">
        <f>_xlfn.FLOOR.MATH(('Base Stats'!$D116+15)*SQRT('Base Stats'!$E116+15)*SQRT('Base Stats'!$F116+15)*((MIN(SQRT(10*1500/(('Base Stats'!$D116+15)*SQRT('Base Stats'!$E116+15)*SQRT('Base Stats'!$F116+15))),'CP Multiplier'!$B$102))^2)/10)</f>
        <v>1500</v>
      </c>
    </row>
    <row r="117" spans="1:7" x14ac:dyDescent="0.25">
      <c r="A117" t="s">
        <v>113</v>
      </c>
      <c r="B117" t="str">
        <f>IFERROR(INDEX('[1]Pokemon Stats'!$D$2:$D$781,MATCH($A117,'[1]Pokemon Stats'!$B$2:$B$781,0),0),"")</f>
        <v>Water</v>
      </c>
      <c r="C117" t="str">
        <f>IFERROR(INDEX('[1]Pokemon Stats'!$E$2:$E$781,MATCH($A117,'[1]Pokemon Stats'!$B$2:$B$781,0),0),"")</f>
        <v>Rock</v>
      </c>
      <c r="D117">
        <f>ROUND(('Base Stats'!D117+15)*MIN(SQRT(10*1500/(('Base Stats'!$D117+15)*SQRT('Base Stats'!$E117+15)*SQRT('Base Stats'!$F117+15))),'CP Multiplier'!$B$102),1)</f>
        <v>121.7</v>
      </c>
      <c r="E117">
        <f>ROUND(('Base Stats'!E117+15)*MIN(SQRT(10*1500/(('Base Stats'!$D117+15)*SQRT('Base Stats'!$E117+15)*SQRT('Base Stats'!$F117+15))),'CP Multiplier'!$B$102),1)</f>
        <v>99.7</v>
      </c>
      <c r="F117">
        <f>ROUND(('Base Stats'!F117+15)*MIN(SQRT(10*1500/(('Base Stats'!$D117+15)*SQRT('Base Stats'!$E117+15)*SQRT('Base Stats'!$F117+15))),'CP Multiplier'!$B$102),1)</f>
        <v>98.9</v>
      </c>
      <c r="G117">
        <f>_xlfn.FLOOR.MATH(('Base Stats'!$D117+15)*SQRT('Base Stats'!$E117+15)*SQRT('Base Stats'!$F117+15)*((MIN(SQRT(10*1500/(('Base Stats'!$D117+15)*SQRT('Base Stats'!$E117+15)*SQRT('Base Stats'!$F117+15))),'CP Multiplier'!$B$102))^2)/10)</f>
        <v>1208</v>
      </c>
    </row>
    <row r="118" spans="1:7" x14ac:dyDescent="0.25">
      <c r="A118" t="s">
        <v>114</v>
      </c>
      <c r="B118" t="str">
        <f>IFERROR(INDEX('[1]Pokemon Stats'!$D$2:$D$781,MATCH($A118,'[1]Pokemon Stats'!$B$2:$B$781,0),0),"")</f>
        <v>Water</v>
      </c>
      <c r="C118" t="str">
        <f>IFERROR(INDEX('[1]Pokemon Stats'!$E$2:$E$781,MATCH($A118,'[1]Pokemon Stats'!$B$2:$B$781,0),0),"")</f>
        <v>Rock</v>
      </c>
      <c r="D118">
        <f>ROUND(('Base Stats'!D118+15)*MIN(SQRT(10*1500/(('Base Stats'!$D118+15)*SQRT('Base Stats'!$E118+15)*SQRT('Base Stats'!$F118+15))),'CP Multiplier'!$B$102),1)</f>
        <v>135.1</v>
      </c>
      <c r="E118">
        <f>ROUND(('Base Stats'!E118+15)*MIN(SQRT(10*1500/(('Base Stats'!$D118+15)*SQRT('Base Stats'!$E118+15)*SQRT('Base Stats'!$F118+15))),'CP Multiplier'!$B$102),1)</f>
        <v>114.4</v>
      </c>
      <c r="F118">
        <f>ROUND(('Base Stats'!F118+15)*MIN(SQRT(10*1500/(('Base Stats'!$D118+15)*SQRT('Base Stats'!$E118+15)*SQRT('Base Stats'!$F118+15))),'CP Multiplier'!$B$102),1)</f>
        <v>107.7</v>
      </c>
      <c r="G118">
        <f>_xlfn.FLOOR.MATH(('Base Stats'!$D118+15)*SQRT('Base Stats'!$E118+15)*SQRT('Base Stats'!$F118+15)*((MIN(SQRT(10*1500/(('Base Stats'!$D118+15)*SQRT('Base Stats'!$E118+15)*SQRT('Base Stats'!$F118+15))),'CP Multiplier'!$B$102))^2)/10)</f>
        <v>1500</v>
      </c>
    </row>
    <row r="119" spans="1:7" x14ac:dyDescent="0.25">
      <c r="A119" t="s">
        <v>115</v>
      </c>
      <c r="B119" t="str">
        <f>IFERROR(INDEX('[1]Pokemon Stats'!$D$2:$D$781,MATCH($A119,'[1]Pokemon Stats'!$B$2:$B$781,0),0),"")</f>
        <v>Water</v>
      </c>
      <c r="C119" t="str">
        <f>IFERROR(INDEX('[1]Pokemon Stats'!$E$2:$E$781,MATCH($A119,'[1]Pokemon Stats'!$B$2:$B$781,0),0),"")</f>
        <v>Rock</v>
      </c>
      <c r="D119">
        <f>ROUND(('Base Stats'!D119+15)*MIN(SQRT(10*1500/(('Base Stats'!$D119+15)*SQRT('Base Stats'!$E119+15)*SQRT('Base Stats'!$F119+15))),'CP Multiplier'!$B$102),1)</f>
        <v>116.7</v>
      </c>
      <c r="E119">
        <f>ROUND(('Base Stats'!E119+15)*MIN(SQRT(10*1500/(('Base Stats'!$D119+15)*SQRT('Base Stats'!$E119+15)*SQRT('Base Stats'!$F119+15))),'CP Multiplier'!$B$102),1)</f>
        <v>105.7</v>
      </c>
      <c r="F119">
        <f>ROUND(('Base Stats'!F119+15)*MIN(SQRT(10*1500/(('Base Stats'!$D119+15)*SQRT('Base Stats'!$E119+15)*SQRT('Base Stats'!$F119+15))),'CP Multiplier'!$B$102),1)</f>
        <v>120.9</v>
      </c>
      <c r="G119">
        <f>_xlfn.FLOOR.MATH(('Base Stats'!$D119+15)*SQRT('Base Stats'!$E119+15)*SQRT('Base Stats'!$F119+15)*((MIN(SQRT(10*1500/(('Base Stats'!$D119+15)*SQRT('Base Stats'!$E119+15)*SQRT('Base Stats'!$F119+15))),'CP Multiplier'!$B$102))^2)/10)</f>
        <v>1318</v>
      </c>
    </row>
    <row r="120" spans="1:7" x14ac:dyDescent="0.25">
      <c r="A120" t="s">
        <v>116</v>
      </c>
      <c r="B120" t="str">
        <f>IFERROR(INDEX('[1]Pokemon Stats'!$D$2:$D$781,MATCH($A120,'[1]Pokemon Stats'!$B$2:$B$781,0),0),"")</f>
        <v>Water</v>
      </c>
      <c r="C120" t="str">
        <f>IFERROR(INDEX('[1]Pokemon Stats'!$E$2:$E$781,MATCH($A120,'[1]Pokemon Stats'!$B$2:$B$781,0),0),"")</f>
        <v>Rock</v>
      </c>
      <c r="D120">
        <f>ROUND(('Base Stats'!D120+15)*MIN(SQRT(10*1500/(('Base Stats'!$D120+15)*SQRT('Base Stats'!$E120+15)*SQRT('Base Stats'!$F120+15))),'CP Multiplier'!$B$102),1)</f>
        <v>125.1</v>
      </c>
      <c r="E120">
        <f>ROUND(('Base Stats'!E120+15)*MIN(SQRT(10*1500/(('Base Stats'!$D120+15)*SQRT('Base Stats'!$E120+15)*SQRT('Base Stats'!$F120+15))),'CP Multiplier'!$B$102),1)</f>
        <v>106.6</v>
      </c>
      <c r="F120">
        <f>ROUND(('Base Stats'!F120+15)*MIN(SQRT(10*1500/(('Base Stats'!$D120+15)*SQRT('Base Stats'!$E120+15)*SQRT('Base Stats'!$F120+15))),'CP Multiplier'!$B$102),1)</f>
        <v>134.9</v>
      </c>
      <c r="G120">
        <f>_xlfn.FLOOR.MATH(('Base Stats'!$D120+15)*SQRT('Base Stats'!$E120+15)*SQRT('Base Stats'!$F120+15)*((MIN(SQRT(10*1500/(('Base Stats'!$D120+15)*SQRT('Base Stats'!$E120+15)*SQRT('Base Stats'!$F120+15))),'CP Multiplier'!$B$102))^2)/10)</f>
        <v>1500</v>
      </c>
    </row>
    <row r="121" spans="1:7" x14ac:dyDescent="0.25">
      <c r="A121" t="s">
        <v>117</v>
      </c>
      <c r="B121" t="str">
        <f>IFERROR(INDEX('[1]Pokemon Stats'!$D$2:$D$781,MATCH($A121,'[1]Pokemon Stats'!$B$2:$B$781,0),0),"")</f>
        <v>Water</v>
      </c>
      <c r="C121" t="str">
        <f>IFERROR(INDEX('[1]Pokemon Stats'!$E$2:$E$781,MATCH($A121,'[1]Pokemon Stats'!$B$2:$B$781,0),0),"")</f>
        <v>Rock</v>
      </c>
      <c r="D121">
        <f>ROUND(('Base Stats'!D121+15)*MIN(SQRT(10*1500/(('Base Stats'!$D121+15)*SQRT('Base Stats'!$E121+15)*SQRT('Base Stats'!$F121+15))),'CP Multiplier'!$B$102),1)</f>
        <v>128.5</v>
      </c>
      <c r="E121">
        <f>ROUND(('Base Stats'!E121+15)*MIN(SQRT(10*1500/(('Base Stats'!$D121+15)*SQRT('Base Stats'!$E121+15)*SQRT('Base Stats'!$F121+15))),'CP Multiplier'!$B$102),1)</f>
        <v>107.4</v>
      </c>
      <c r="F121">
        <f>ROUND(('Base Stats'!F121+15)*MIN(SQRT(10*1500/(('Base Stats'!$D121+15)*SQRT('Base Stats'!$E121+15)*SQRT('Base Stats'!$F121+15))),'CP Multiplier'!$B$102),1)</f>
        <v>98.9</v>
      </c>
      <c r="G121">
        <f>_xlfn.FLOOR.MATH(('Base Stats'!$D121+15)*SQRT('Base Stats'!$E121+15)*SQRT('Base Stats'!$F121+15)*((MIN(SQRT(10*1500/(('Base Stats'!$D121+15)*SQRT('Base Stats'!$E121+15)*SQRT('Base Stats'!$F121+15))),'CP Multiplier'!$B$102))^2)/10)</f>
        <v>1323</v>
      </c>
    </row>
    <row r="122" spans="1:7" x14ac:dyDescent="0.25">
      <c r="A122" t="s">
        <v>118</v>
      </c>
      <c r="B122" t="str">
        <f>IFERROR(INDEX('[1]Pokemon Stats'!$D$2:$D$781,MATCH($A122,'[1]Pokemon Stats'!$B$2:$B$781,0),0),"")</f>
        <v>Water</v>
      </c>
      <c r="C122" t="str">
        <f>IFERROR(INDEX('[1]Pokemon Stats'!$E$2:$E$781,MATCH($A122,'[1]Pokemon Stats'!$B$2:$B$781,0),0),"")</f>
        <v>Psychic</v>
      </c>
      <c r="D122">
        <f>ROUND(('Base Stats'!D122+15)*MIN(SQRT(10*1500/(('Base Stats'!$D122+15)*SQRT('Base Stats'!$E122+15)*SQRT('Base Stats'!$F122+15))),'CP Multiplier'!$B$102),1)</f>
        <v>135.5</v>
      </c>
      <c r="E122">
        <f>ROUND(('Base Stats'!E122+15)*MIN(SQRT(10*1500/(('Base Stats'!$D122+15)*SQRT('Base Stats'!$E122+15)*SQRT('Base Stats'!$F122+15))),'CP Multiplier'!$B$102),1)</f>
        <v>119.8</v>
      </c>
      <c r="F122">
        <f>ROUND(('Base Stats'!F122+15)*MIN(SQRT(10*1500/(('Base Stats'!$D122+15)*SQRT('Base Stats'!$E122+15)*SQRT('Base Stats'!$F122+15))),'CP Multiplier'!$B$102),1)</f>
        <v>102.3</v>
      </c>
      <c r="G122">
        <f>_xlfn.FLOOR.MATH(('Base Stats'!$D122+15)*SQRT('Base Stats'!$E122+15)*SQRT('Base Stats'!$F122+15)*((MIN(SQRT(10*1500/(('Base Stats'!$D122+15)*SQRT('Base Stats'!$E122+15)*SQRT('Base Stats'!$F122+15))),'CP Multiplier'!$B$102))^2)/10)</f>
        <v>1500</v>
      </c>
    </row>
    <row r="123" spans="1:7" x14ac:dyDescent="0.25">
      <c r="A123" t="s">
        <v>119</v>
      </c>
      <c r="B123" t="str">
        <f>IFERROR(INDEX('[1]Pokemon Stats'!$D$2:$D$781,MATCH($A123,'[1]Pokemon Stats'!$B$2:$B$781,0),0),"")</f>
        <v>Psychic</v>
      </c>
      <c r="C123" t="str">
        <f>IFERROR(INDEX('[1]Pokemon Stats'!$E$2:$E$781,MATCH($A123,'[1]Pokemon Stats'!$B$2:$B$781,0),0),"")</f>
        <v>Fairy</v>
      </c>
      <c r="D123">
        <f>ROUND(('Base Stats'!D123+15)*MIN(SQRT(10*1500/(('Base Stats'!$D123+15)*SQRT('Base Stats'!$E123+15)*SQRT('Base Stats'!$F123+15))),'CP Multiplier'!$B$102),1)</f>
        <v>134.19999999999999</v>
      </c>
      <c r="E123">
        <f>ROUND(('Base Stats'!E123+15)*MIN(SQRT(10*1500/(('Base Stats'!$D123+15)*SQRT('Base Stats'!$E123+15)*SQRT('Base Stats'!$F123+15))),'CP Multiplier'!$B$102),1)</f>
        <v>142.69999999999999</v>
      </c>
      <c r="F123">
        <f>ROUND(('Base Stats'!F123+15)*MIN(SQRT(10*1500/(('Base Stats'!$D123+15)*SQRT('Base Stats'!$E123+15)*SQRT('Base Stats'!$F123+15))),'CP Multiplier'!$B$102),1)</f>
        <v>87.5</v>
      </c>
      <c r="G123">
        <f>_xlfn.FLOOR.MATH(('Base Stats'!$D123+15)*SQRT('Base Stats'!$E123+15)*SQRT('Base Stats'!$F123+15)*((MIN(SQRT(10*1500/(('Base Stats'!$D123+15)*SQRT('Base Stats'!$E123+15)*SQRT('Base Stats'!$F123+15))),'CP Multiplier'!$B$102))^2)/10)</f>
        <v>1500</v>
      </c>
    </row>
    <row r="124" spans="1:7" x14ac:dyDescent="0.25">
      <c r="A124" t="s">
        <v>120</v>
      </c>
      <c r="B124" t="str">
        <f>IFERROR(INDEX('[1]Pokemon Stats'!$D$2:$D$781,MATCH($A124,'[1]Pokemon Stats'!$B$2:$B$781,0),0),"")</f>
        <v>Bug</v>
      </c>
      <c r="C124" t="str">
        <f>IFERROR(INDEX('[1]Pokemon Stats'!$E$2:$E$781,MATCH($A124,'[1]Pokemon Stats'!$B$2:$B$781,0),0),"")</f>
        <v>Flying</v>
      </c>
      <c r="D124">
        <f>ROUND(('Base Stats'!D124+15)*MIN(SQRT(10*1500/(('Base Stats'!$D124+15)*SQRT('Base Stats'!$E124+15)*SQRT('Base Stats'!$F124+15))),'CP Multiplier'!$B$102),1)</f>
        <v>137.1</v>
      </c>
      <c r="E124">
        <f>ROUND(('Base Stats'!E124+15)*MIN(SQRT(10*1500/(('Base Stats'!$D124+15)*SQRT('Base Stats'!$E124+15)*SQRT('Base Stats'!$F124+15))),'CP Multiplier'!$B$102),1)</f>
        <v>108.8</v>
      </c>
      <c r="F124">
        <f>ROUND(('Base Stats'!F124+15)*MIN(SQRT(10*1500/(('Base Stats'!$D124+15)*SQRT('Base Stats'!$E124+15)*SQRT('Base Stats'!$F124+15))),'CP Multiplier'!$B$102),1)</f>
        <v>110</v>
      </c>
      <c r="G124">
        <f>_xlfn.FLOOR.MATH(('Base Stats'!$D124+15)*SQRT('Base Stats'!$E124+15)*SQRT('Base Stats'!$F124+15)*((MIN(SQRT(10*1500/(('Base Stats'!$D124+15)*SQRT('Base Stats'!$E124+15)*SQRT('Base Stats'!$F124+15))),'CP Multiplier'!$B$102))^2)/10)</f>
        <v>1500</v>
      </c>
    </row>
    <row r="125" spans="1:7" x14ac:dyDescent="0.25">
      <c r="A125" t="s">
        <v>121</v>
      </c>
      <c r="B125" t="str">
        <f>IFERROR(INDEX('[1]Pokemon Stats'!$D$2:$D$781,MATCH($A125,'[1]Pokemon Stats'!$B$2:$B$781,0),0),"")</f>
        <v>Ice</v>
      </c>
      <c r="C125" t="str">
        <f>IFERROR(INDEX('[1]Pokemon Stats'!$E$2:$E$781,MATCH($A125,'[1]Pokemon Stats'!$B$2:$B$781,0),0),"")</f>
        <v>Psychic</v>
      </c>
      <c r="D125">
        <f>ROUND(('Base Stats'!D125+15)*MIN(SQRT(10*1500/(('Base Stats'!$D125+15)*SQRT('Base Stats'!$E125+15)*SQRT('Base Stats'!$F125+15))),'CP Multiplier'!$B$102),1)</f>
        <v>144.1</v>
      </c>
      <c r="E125">
        <f>ROUND(('Base Stats'!E125+15)*MIN(SQRT(10*1500/(('Base Stats'!$D125+15)*SQRT('Base Stats'!$E125+15)*SQRT('Base Stats'!$F125+15))),'CP Multiplier'!$B$102),1)</f>
        <v>100.5</v>
      </c>
      <c r="F125">
        <f>ROUND(('Base Stats'!F125+15)*MIN(SQRT(10*1500/(('Base Stats'!$D125+15)*SQRT('Base Stats'!$E125+15)*SQRT('Base Stats'!$F125+15))),'CP Multiplier'!$B$102),1)</f>
        <v>107.8</v>
      </c>
      <c r="G125">
        <f>_xlfn.FLOOR.MATH(('Base Stats'!$D125+15)*SQRT('Base Stats'!$E125+15)*SQRT('Base Stats'!$F125+15)*((MIN(SQRT(10*1500/(('Base Stats'!$D125+15)*SQRT('Base Stats'!$E125+15)*SQRT('Base Stats'!$F125+15))),'CP Multiplier'!$B$102))^2)/10)</f>
        <v>1500</v>
      </c>
    </row>
    <row r="126" spans="1:7" x14ac:dyDescent="0.25">
      <c r="A126" t="s">
        <v>122</v>
      </c>
      <c r="B126" t="str">
        <f>IFERROR(INDEX('[1]Pokemon Stats'!$D$2:$D$781,MATCH($A126,'[1]Pokemon Stats'!$B$2:$B$781,0),0),"")</f>
        <v>Electric</v>
      </c>
      <c r="C126" t="str">
        <f>IFERROR(INDEX('[1]Pokemon Stats'!$E$2:$E$781,MATCH($A126,'[1]Pokemon Stats'!$B$2:$B$781,0),0),"")</f>
        <v>Psychic</v>
      </c>
      <c r="D126">
        <f>ROUND(('Base Stats'!D126+15)*MIN(SQRT(10*1500/(('Base Stats'!$D126+15)*SQRT('Base Stats'!$E126+15)*SQRT('Base Stats'!$F126+15))),'CP Multiplier'!$B$102),1)</f>
        <v>134.9</v>
      </c>
      <c r="E126">
        <f>ROUND(('Base Stats'!E126+15)*MIN(SQRT(10*1500/(('Base Stats'!$D126+15)*SQRT('Base Stats'!$E126+15)*SQRT('Base Stats'!$F126+15))),'CP Multiplier'!$B$102),1)</f>
        <v>109.6</v>
      </c>
      <c r="F126">
        <f>ROUND(('Base Stats'!F126+15)*MIN(SQRT(10*1500/(('Base Stats'!$D126+15)*SQRT('Base Stats'!$E126+15)*SQRT('Base Stats'!$F126+15))),'CP Multiplier'!$B$102),1)</f>
        <v>112.8</v>
      </c>
      <c r="G126">
        <f>_xlfn.FLOOR.MATH(('Base Stats'!$D126+15)*SQRT('Base Stats'!$E126+15)*SQRT('Base Stats'!$F126+15)*((MIN(SQRT(10*1500/(('Base Stats'!$D126+15)*SQRT('Base Stats'!$E126+15)*SQRT('Base Stats'!$F126+15))),'CP Multiplier'!$B$102))^2)/10)</f>
        <v>1500</v>
      </c>
    </row>
    <row r="127" spans="1:7" x14ac:dyDescent="0.25">
      <c r="A127" t="s">
        <v>123</v>
      </c>
      <c r="B127" t="str">
        <f>IFERROR(INDEX('[1]Pokemon Stats'!$D$2:$D$781,MATCH($A127,'[1]Pokemon Stats'!$B$2:$B$781,0),0),"")</f>
        <v>Fire</v>
      </c>
      <c r="C127" t="str">
        <f>IFERROR(INDEX('[1]Pokemon Stats'!$E$2:$E$781,MATCH($A127,'[1]Pokemon Stats'!$B$2:$B$781,0),0),"")</f>
        <v>Psychic</v>
      </c>
      <c r="D127">
        <f>ROUND(('Base Stats'!D127+15)*MIN(SQRT(10*1500/(('Base Stats'!$D127+15)*SQRT('Base Stats'!$E127+15)*SQRT('Base Stats'!$F127+15))),'CP Multiplier'!$B$102),1)</f>
        <v>138.19999999999999</v>
      </c>
      <c r="E127">
        <f>ROUND(('Base Stats'!E127+15)*MIN(SQRT(10*1500/(('Base Stats'!$D127+15)*SQRT('Base Stats'!$E127+15)*SQRT('Base Stats'!$F127+15))),'CP Multiplier'!$B$102),1)</f>
        <v>105.7</v>
      </c>
      <c r="F127">
        <f>ROUND(('Base Stats'!F127+15)*MIN(SQRT(10*1500/(('Base Stats'!$D127+15)*SQRT('Base Stats'!$E127+15)*SQRT('Base Stats'!$F127+15))),'CP Multiplier'!$B$102),1)</f>
        <v>111.4</v>
      </c>
      <c r="G127">
        <f>_xlfn.FLOOR.MATH(('Base Stats'!$D127+15)*SQRT('Base Stats'!$E127+15)*SQRT('Base Stats'!$F127+15)*((MIN(SQRT(10*1500/(('Base Stats'!$D127+15)*SQRT('Base Stats'!$E127+15)*SQRT('Base Stats'!$F127+15))),'CP Multiplier'!$B$102))^2)/10)</f>
        <v>1500</v>
      </c>
    </row>
    <row r="128" spans="1:7" x14ac:dyDescent="0.25">
      <c r="A128" t="s">
        <v>124</v>
      </c>
      <c r="B128" t="str">
        <f>IFERROR(INDEX('[1]Pokemon Stats'!$D$2:$D$781,MATCH($A128,'[1]Pokemon Stats'!$B$2:$B$781,0),0),"")</f>
        <v>Bug</v>
      </c>
      <c r="C128" t="str">
        <f>IFERROR(INDEX('[1]Pokemon Stats'!$E$2:$E$781,MATCH($A128,'[1]Pokemon Stats'!$B$2:$B$781,0),0),"")</f>
        <v>Psychic</v>
      </c>
      <c r="D128">
        <f>ROUND(('Base Stats'!D128+15)*MIN(SQRT(10*1500/(('Base Stats'!$D128+15)*SQRT('Base Stats'!$E128+15)*SQRT('Base Stats'!$F128+15))),'CP Multiplier'!$B$102),1)</f>
        <v>142.4</v>
      </c>
      <c r="E128">
        <f>ROUND(('Base Stats'!E128+15)*MIN(SQRT(10*1500/(('Base Stats'!$D128+15)*SQRT('Base Stats'!$E128+15)*SQRT('Base Stats'!$F128+15))),'CP Multiplier'!$B$102),1)</f>
        <v>110.8</v>
      </c>
      <c r="F128">
        <f>ROUND(('Base Stats'!F128+15)*MIN(SQRT(10*1500/(('Base Stats'!$D128+15)*SQRT('Base Stats'!$E128+15)*SQRT('Base Stats'!$F128+15))),'CP Multiplier'!$B$102),1)</f>
        <v>100.2</v>
      </c>
      <c r="G128">
        <f>_xlfn.FLOOR.MATH(('Base Stats'!$D128+15)*SQRT('Base Stats'!$E128+15)*SQRT('Base Stats'!$F128+15)*((MIN(SQRT(10*1500/(('Base Stats'!$D128+15)*SQRT('Base Stats'!$E128+15)*SQRT('Base Stats'!$F128+15))),'CP Multiplier'!$B$102))^2)/10)</f>
        <v>1500</v>
      </c>
    </row>
    <row r="129" spans="1:7" x14ac:dyDescent="0.25">
      <c r="A129" t="s">
        <v>125</v>
      </c>
      <c r="B129" t="str">
        <f>IFERROR(INDEX('[1]Pokemon Stats'!$D$2:$D$781,MATCH($A129,'[1]Pokemon Stats'!$B$2:$B$781,0),0),"")</f>
        <v>Normal</v>
      </c>
      <c r="C129" t="str">
        <f>IFERROR(INDEX('[1]Pokemon Stats'!$E$2:$E$781,MATCH($A129,'[1]Pokemon Stats'!$B$2:$B$781,0),0),"")</f>
        <v>Psychic</v>
      </c>
      <c r="D129">
        <f>ROUND(('Base Stats'!D129+15)*MIN(SQRT(10*1500/(('Base Stats'!$D129+15)*SQRT('Base Stats'!$E129+15)*SQRT('Base Stats'!$F129+15))),'CP Multiplier'!$B$102),1)</f>
        <v>127.4</v>
      </c>
      <c r="E129">
        <f>ROUND(('Base Stats'!E129+15)*MIN(SQRT(10*1500/(('Base Stats'!$D129+15)*SQRT('Base Stats'!$E129+15)*SQRT('Base Stats'!$F129+15))),'CP Multiplier'!$B$102),1)</f>
        <v>118.4</v>
      </c>
      <c r="F129">
        <f>ROUND(('Base Stats'!F129+15)*MIN(SQRT(10*1500/(('Base Stats'!$D129+15)*SQRT('Base Stats'!$E129+15)*SQRT('Base Stats'!$F129+15))),'CP Multiplier'!$B$102),1)</f>
        <v>117.2</v>
      </c>
      <c r="G129">
        <f>_xlfn.FLOOR.MATH(('Base Stats'!$D129+15)*SQRT('Base Stats'!$E129+15)*SQRT('Base Stats'!$F129+15)*((MIN(SQRT(10*1500/(('Base Stats'!$D129+15)*SQRT('Base Stats'!$E129+15)*SQRT('Base Stats'!$F129+15))),'CP Multiplier'!$B$102))^2)/10)</f>
        <v>1500</v>
      </c>
    </row>
    <row r="130" spans="1:7" x14ac:dyDescent="0.25">
      <c r="A130" t="s">
        <v>126</v>
      </c>
      <c r="B130" t="str">
        <f>IFERROR(INDEX('[1]Pokemon Stats'!$D$2:$D$781,MATCH($A130,'[1]Pokemon Stats'!$B$2:$B$781,0),0),"")</f>
        <v>Water</v>
      </c>
      <c r="C130" t="str">
        <f>IFERROR(INDEX('[1]Pokemon Stats'!$E$2:$E$781,MATCH($A130,'[1]Pokemon Stats'!$B$2:$B$781,0),0),"")</f>
        <v>Psychic</v>
      </c>
      <c r="D130">
        <f>ROUND(('Base Stats'!D130+15)*MIN(SQRT(10*1500/(('Base Stats'!$D130+15)*SQRT('Base Stats'!$E130+15)*SQRT('Base Stats'!$F130+15))),'CP Multiplier'!$B$102),1)</f>
        <v>37.200000000000003</v>
      </c>
      <c r="E130">
        <f>ROUND(('Base Stats'!E130+15)*MIN(SQRT(10*1500/(('Base Stats'!$D130+15)*SQRT('Base Stats'!$E130+15)*SQRT('Base Stats'!$F130+15))),'CP Multiplier'!$B$102),1)</f>
        <v>84.5</v>
      </c>
      <c r="F130">
        <f>ROUND(('Base Stats'!F130+15)*MIN(SQRT(10*1500/(('Base Stats'!$D130+15)*SQRT('Base Stats'!$E130+15)*SQRT('Base Stats'!$F130+15))),'CP Multiplier'!$B$102),1)</f>
        <v>84.5</v>
      </c>
      <c r="G130">
        <f>_xlfn.FLOOR.MATH(('Base Stats'!$D130+15)*SQRT('Base Stats'!$E130+15)*SQRT('Base Stats'!$F130+15)*((MIN(SQRT(10*1500/(('Base Stats'!$D130+15)*SQRT('Base Stats'!$E130+15)*SQRT('Base Stats'!$F130+15))),'CP Multiplier'!$B$102))^2)/10)</f>
        <v>314</v>
      </c>
    </row>
    <row r="131" spans="1:7" x14ac:dyDescent="0.25">
      <c r="A131" t="s">
        <v>127</v>
      </c>
      <c r="B131" t="str">
        <f>IFERROR(INDEX('[1]Pokemon Stats'!$D$2:$D$781,MATCH($A131,'[1]Pokemon Stats'!$B$2:$B$781,0),0),"")</f>
        <v>Water</v>
      </c>
      <c r="C131" t="str">
        <f>IFERROR(INDEX('[1]Pokemon Stats'!$E$2:$E$781,MATCH($A131,'[1]Pokemon Stats'!$B$2:$B$781,0),0),"")</f>
        <v>Flying</v>
      </c>
      <c r="D131">
        <f>ROUND(('Base Stats'!D131+15)*MIN(SQRT(10*1500/(('Base Stats'!$D131+15)*SQRT('Base Stats'!$E131+15)*SQRT('Base Stats'!$F131+15))),'CP Multiplier'!$B$102),1)</f>
        <v>132.4</v>
      </c>
      <c r="E131">
        <f>ROUND(('Base Stats'!E131+15)*MIN(SQRT(10*1500/(('Base Stats'!$D131+15)*SQRT('Base Stats'!$E131+15)*SQRT('Base Stats'!$F131+15))),'CP Multiplier'!$B$102),1)</f>
        <v>105.6</v>
      </c>
      <c r="F131">
        <f>ROUND(('Base Stats'!F131+15)*MIN(SQRT(10*1500/(('Base Stats'!$D131+15)*SQRT('Base Stats'!$E131+15)*SQRT('Base Stats'!$F131+15))),'CP Multiplier'!$B$102),1)</f>
        <v>121.4</v>
      </c>
      <c r="G131">
        <f>_xlfn.FLOOR.MATH(('Base Stats'!$D131+15)*SQRT('Base Stats'!$E131+15)*SQRT('Base Stats'!$F131+15)*((MIN(SQRT(10*1500/(('Base Stats'!$D131+15)*SQRT('Base Stats'!$E131+15)*SQRT('Base Stats'!$F131+15))),'CP Multiplier'!$B$102))^2)/10)</f>
        <v>1500</v>
      </c>
    </row>
    <row r="132" spans="1:7" x14ac:dyDescent="0.25">
      <c r="A132" t="s">
        <v>128</v>
      </c>
      <c r="B132" t="str">
        <f>IFERROR(INDEX('[1]Pokemon Stats'!$D$2:$D$781,MATCH($A132,'[1]Pokemon Stats'!$B$2:$B$781,0),0),"")</f>
        <v>Water</v>
      </c>
      <c r="C132" t="str">
        <f>IFERROR(INDEX('[1]Pokemon Stats'!$E$2:$E$781,MATCH($A132,'[1]Pokemon Stats'!$B$2:$B$781,0),0),"")</f>
        <v>Ice</v>
      </c>
      <c r="D132">
        <f>ROUND(('Base Stats'!D132+15)*MIN(SQRT(10*1500/(('Base Stats'!$D132+15)*SQRT('Base Stats'!$E132+15)*SQRT('Base Stats'!$F132+15))),'CP Multiplier'!$B$102),1)</f>
        <v>107.2</v>
      </c>
      <c r="E132">
        <f>ROUND(('Base Stats'!E132+15)*MIN(SQRT(10*1500/(('Base Stats'!$D132+15)*SQRT('Base Stats'!$E132+15)*SQRT('Base Stats'!$F132+15))),'CP Multiplier'!$B$102),1)</f>
        <v>112.6</v>
      </c>
      <c r="F132">
        <f>ROUND(('Base Stats'!F132+15)*MIN(SQRT(10*1500/(('Base Stats'!$D132+15)*SQRT('Base Stats'!$E132+15)*SQRT('Base Stats'!$F132+15))),'CP Multiplier'!$B$102),1)</f>
        <v>173.9</v>
      </c>
      <c r="G132">
        <f>_xlfn.FLOOR.MATH(('Base Stats'!$D132+15)*SQRT('Base Stats'!$E132+15)*SQRT('Base Stats'!$F132+15)*((MIN(SQRT(10*1500/(('Base Stats'!$D132+15)*SQRT('Base Stats'!$E132+15)*SQRT('Base Stats'!$F132+15))),'CP Multiplier'!$B$102))^2)/10)</f>
        <v>1500</v>
      </c>
    </row>
    <row r="133" spans="1:7" x14ac:dyDescent="0.25">
      <c r="A133" t="s">
        <v>129</v>
      </c>
      <c r="B133" t="str">
        <f>IFERROR(INDEX('[1]Pokemon Stats'!$D$2:$D$781,MATCH($A133,'[1]Pokemon Stats'!$B$2:$B$781,0),0),"")</f>
        <v>Normal</v>
      </c>
      <c r="C133" t="str">
        <f>IFERROR(INDEX('[1]Pokemon Stats'!$E$2:$E$781,MATCH($A133,'[1]Pokemon Stats'!$B$2:$B$781,0),0),"")</f>
        <v>Ice</v>
      </c>
      <c r="D133">
        <f>ROUND(('Base Stats'!D133+15)*MIN(SQRT(10*1500/(('Base Stats'!$D133+15)*SQRT('Base Stats'!$E133+15)*SQRT('Base Stats'!$F133+15))),'CP Multiplier'!$B$102),1)</f>
        <v>89.6</v>
      </c>
      <c r="E133">
        <f>ROUND(('Base Stats'!E133+15)*MIN(SQRT(10*1500/(('Base Stats'!$D133+15)*SQRT('Base Stats'!$E133+15)*SQRT('Base Stats'!$F133+15))),'CP Multiplier'!$B$102),1)</f>
        <v>89.6</v>
      </c>
      <c r="F133">
        <f>ROUND(('Base Stats'!F133+15)*MIN(SQRT(10*1500/(('Base Stats'!$D133+15)*SQRT('Base Stats'!$E133+15)*SQRT('Base Stats'!$F133+15))),'CP Multiplier'!$B$102),1)</f>
        <v>125.9</v>
      </c>
      <c r="G133">
        <f>_xlfn.FLOOR.MATH(('Base Stats'!$D133+15)*SQRT('Base Stats'!$E133+15)*SQRT('Base Stats'!$F133+15)*((MIN(SQRT(10*1500/(('Base Stats'!$D133+15)*SQRT('Base Stats'!$E133+15)*SQRT('Base Stats'!$F133+15))),'CP Multiplier'!$B$102))^2)/10)</f>
        <v>951</v>
      </c>
    </row>
    <row r="134" spans="1:7" x14ac:dyDescent="0.25">
      <c r="A134" t="s">
        <v>130</v>
      </c>
      <c r="B134" t="str">
        <f>IFERROR(INDEX('[1]Pokemon Stats'!$D$2:$D$781,MATCH($A134,'[1]Pokemon Stats'!$B$2:$B$781,0),0),"")</f>
        <v>Normal</v>
      </c>
      <c r="C134" t="str">
        <f>IFERROR(INDEX('[1]Pokemon Stats'!$E$2:$E$781,MATCH($A134,'[1]Pokemon Stats'!$B$2:$B$781,0),0),"")</f>
        <v>Ice</v>
      </c>
      <c r="D134">
        <f>ROUND(('Base Stats'!D134+15)*MIN(SQRT(10*1500/(('Base Stats'!$D134+15)*SQRT('Base Stats'!$E134+15)*SQRT('Base Stats'!$F134+15))),'CP Multiplier'!$B$102),1)</f>
        <v>100.6</v>
      </c>
      <c r="E134">
        <f>ROUND(('Base Stats'!E134+15)*MIN(SQRT(10*1500/(('Base Stats'!$D134+15)*SQRT('Base Stats'!$E134+15)*SQRT('Base Stats'!$F134+15))),'CP Multiplier'!$B$102),1)</f>
        <v>109</v>
      </c>
      <c r="F134">
        <f>ROUND(('Base Stats'!F134+15)*MIN(SQRT(10*1500/(('Base Stats'!$D134+15)*SQRT('Base Stats'!$E134+15)*SQRT('Base Stats'!$F134+15))),'CP Multiplier'!$B$102),1)</f>
        <v>136.1</v>
      </c>
      <c r="G134">
        <f>_xlfn.FLOOR.MATH(('Base Stats'!$D134+15)*SQRT('Base Stats'!$E134+15)*SQRT('Base Stats'!$F134+15)*((MIN(SQRT(10*1500/(('Base Stats'!$D134+15)*SQRT('Base Stats'!$E134+15)*SQRT('Base Stats'!$F134+15))),'CP Multiplier'!$B$102))^2)/10)</f>
        <v>1225</v>
      </c>
    </row>
    <row r="135" spans="1:7" x14ac:dyDescent="0.25">
      <c r="A135" t="s">
        <v>131</v>
      </c>
      <c r="B135" t="str">
        <f>IFERROR(INDEX('[1]Pokemon Stats'!$D$2:$D$781,MATCH($A135,'[1]Pokemon Stats'!$B$2:$B$781,0),0),"")</f>
        <v>Water</v>
      </c>
      <c r="C135" t="str">
        <f>IFERROR(INDEX('[1]Pokemon Stats'!$E$2:$E$781,MATCH($A135,'[1]Pokemon Stats'!$B$2:$B$781,0),0),"")</f>
        <v>Ice</v>
      </c>
      <c r="D135">
        <f>ROUND(('Base Stats'!D135+15)*MIN(SQRT(10*1500/(('Base Stats'!$D135+15)*SQRT('Base Stats'!$E135+15)*SQRT('Base Stats'!$F135+15))),'CP Multiplier'!$B$102),1)</f>
        <v>120.7</v>
      </c>
      <c r="E135">
        <f>ROUND(('Base Stats'!E135+15)*MIN(SQRT(10*1500/(('Base Stats'!$D135+15)*SQRT('Base Stats'!$E135+15)*SQRT('Base Stats'!$F135+15))),'CP Multiplier'!$B$102),1)</f>
        <v>96.5</v>
      </c>
      <c r="F135">
        <f>ROUND(('Base Stats'!F135+15)*MIN(SQRT(10*1500/(('Base Stats'!$D135+15)*SQRT('Base Stats'!$E135+15)*SQRT('Base Stats'!$F135+15))),'CP Multiplier'!$B$102),1)</f>
        <v>160.1</v>
      </c>
      <c r="G135">
        <f>_xlfn.FLOOR.MATH(('Base Stats'!$D135+15)*SQRT('Base Stats'!$E135+15)*SQRT('Base Stats'!$F135+15)*((MIN(SQRT(10*1500/(('Base Stats'!$D135+15)*SQRT('Base Stats'!$E135+15)*SQRT('Base Stats'!$F135+15))),'CP Multiplier'!$B$102))^2)/10)</f>
        <v>1500</v>
      </c>
    </row>
    <row r="136" spans="1:7" x14ac:dyDescent="0.25">
      <c r="A136" t="s">
        <v>132</v>
      </c>
      <c r="B136" t="str">
        <f>IFERROR(INDEX('[1]Pokemon Stats'!$D$2:$D$781,MATCH($A136,'[1]Pokemon Stats'!$B$2:$B$781,0),0),"")</f>
        <v>Electric</v>
      </c>
      <c r="C136" t="str">
        <f>IFERROR(INDEX('[1]Pokemon Stats'!$E$2:$E$781,MATCH($A136,'[1]Pokemon Stats'!$B$2:$B$781,0),0),"")</f>
        <v>Ice</v>
      </c>
      <c r="D136">
        <f>ROUND(('Base Stats'!D136+15)*MIN(SQRT(10*1500/(('Base Stats'!$D136+15)*SQRT('Base Stats'!$E136+15)*SQRT('Base Stats'!$F136+15))),'CP Multiplier'!$B$102),1)</f>
        <v>140.69999999999999</v>
      </c>
      <c r="E136">
        <f>ROUND(('Base Stats'!E136+15)*MIN(SQRT(10*1500/(('Base Stats'!$D136+15)*SQRT('Base Stats'!$E136+15)*SQRT('Base Stats'!$F136+15))),'CP Multiplier'!$B$102),1)</f>
        <v>112.2</v>
      </c>
      <c r="F136">
        <f>ROUND(('Base Stats'!F136+15)*MIN(SQRT(10*1500/(('Base Stats'!$D136+15)*SQRT('Base Stats'!$E136+15)*SQRT('Base Stats'!$F136+15))),'CP Multiplier'!$B$102),1)</f>
        <v>101.4</v>
      </c>
      <c r="G136">
        <f>_xlfn.FLOOR.MATH(('Base Stats'!$D136+15)*SQRT('Base Stats'!$E136+15)*SQRT('Base Stats'!$F136+15)*((MIN(SQRT(10*1500/(('Base Stats'!$D136+15)*SQRT('Base Stats'!$E136+15)*SQRT('Base Stats'!$F136+15))),'CP Multiplier'!$B$102))^2)/10)</f>
        <v>1500</v>
      </c>
    </row>
    <row r="137" spans="1:7" x14ac:dyDescent="0.25">
      <c r="A137" t="s">
        <v>133</v>
      </c>
      <c r="B137" t="str">
        <f>IFERROR(INDEX('[1]Pokemon Stats'!$D$2:$D$781,MATCH($A137,'[1]Pokemon Stats'!$B$2:$B$781,0),0),"")</f>
        <v>Fire</v>
      </c>
      <c r="C137" t="str">
        <f>IFERROR(INDEX('[1]Pokemon Stats'!$E$2:$E$781,MATCH($A137,'[1]Pokemon Stats'!$B$2:$B$781,0),0),"")</f>
        <v>Ice</v>
      </c>
      <c r="D137">
        <f>ROUND(('Base Stats'!D137+15)*MIN(SQRT(10*1500/(('Base Stats'!$D137+15)*SQRT('Base Stats'!$E137+15)*SQRT('Base Stats'!$F137+15))),'CP Multiplier'!$B$102),1)</f>
        <v>145.1</v>
      </c>
      <c r="E137">
        <f>ROUND(('Base Stats'!E137+15)*MIN(SQRT(10*1500/(('Base Stats'!$D137+15)*SQRT('Base Stats'!$E137+15)*SQRT('Base Stats'!$F137+15))),'CP Multiplier'!$B$102),1)</f>
        <v>107.9</v>
      </c>
      <c r="F137">
        <f>ROUND(('Base Stats'!F137+15)*MIN(SQRT(10*1500/(('Base Stats'!$D137+15)*SQRT('Base Stats'!$E137+15)*SQRT('Base Stats'!$F137+15))),'CP Multiplier'!$B$102),1)</f>
        <v>99</v>
      </c>
      <c r="G137">
        <f>_xlfn.FLOOR.MATH(('Base Stats'!$D137+15)*SQRT('Base Stats'!$E137+15)*SQRT('Base Stats'!$F137+15)*((MIN(SQRT(10*1500/(('Base Stats'!$D137+15)*SQRT('Base Stats'!$E137+15)*SQRT('Base Stats'!$F137+15))),'CP Multiplier'!$B$102))^2)/10)</f>
        <v>1500</v>
      </c>
    </row>
    <row r="138" spans="1:7" x14ac:dyDescent="0.25">
      <c r="A138" t="s">
        <v>134</v>
      </c>
      <c r="B138" t="str">
        <f>IFERROR(INDEX('[1]Pokemon Stats'!$D$2:$D$781,MATCH($A138,'[1]Pokemon Stats'!$B$2:$B$781,0),0),"")</f>
        <v>Normal</v>
      </c>
      <c r="C138" t="str">
        <f>IFERROR(INDEX('[1]Pokemon Stats'!$E$2:$E$781,MATCH($A138,'[1]Pokemon Stats'!$B$2:$B$781,0),0),"")</f>
        <v>Ice</v>
      </c>
      <c r="D138">
        <f>ROUND(('Base Stats'!D138+15)*MIN(SQRT(10*1500/(('Base Stats'!$D138+15)*SQRT('Base Stats'!$E138+15)*SQRT('Base Stats'!$F138+15))),'CP Multiplier'!$B$102),1)</f>
        <v>124</v>
      </c>
      <c r="E138">
        <f>ROUND(('Base Stats'!E138+15)*MIN(SQRT(10*1500/(('Base Stats'!$D138+15)*SQRT('Base Stats'!$E138+15)*SQRT('Base Stats'!$F138+15))),'CP Multiplier'!$B$102),1)</f>
        <v>111.4</v>
      </c>
      <c r="F138">
        <f>ROUND(('Base Stats'!F138+15)*MIN(SQRT(10*1500/(('Base Stats'!$D138+15)*SQRT('Base Stats'!$E138+15)*SQRT('Base Stats'!$F138+15))),'CP Multiplier'!$B$102),1)</f>
        <v>131.4</v>
      </c>
      <c r="G138">
        <f>_xlfn.FLOOR.MATH(('Base Stats'!$D138+15)*SQRT('Base Stats'!$E138+15)*SQRT('Base Stats'!$F138+15)*((MIN(SQRT(10*1500/(('Base Stats'!$D138+15)*SQRT('Base Stats'!$E138+15)*SQRT('Base Stats'!$F138+15))),'CP Multiplier'!$B$102))^2)/10)</f>
        <v>1500</v>
      </c>
    </row>
    <row r="139" spans="1:7" x14ac:dyDescent="0.25">
      <c r="A139" t="s">
        <v>135</v>
      </c>
      <c r="B139" t="str">
        <f>IFERROR(INDEX('[1]Pokemon Stats'!$D$2:$D$781,MATCH($A139,'[1]Pokemon Stats'!$B$2:$B$781,0),0),"")</f>
        <v>Rock</v>
      </c>
      <c r="C139" t="str">
        <f>IFERROR(INDEX('[1]Pokemon Stats'!$E$2:$E$781,MATCH($A139,'[1]Pokemon Stats'!$B$2:$B$781,0),0),"")</f>
        <v>Water</v>
      </c>
      <c r="D139">
        <f>ROUND(('Base Stats'!D139+15)*MIN(SQRT(10*1500/(('Base Stats'!$D139+15)*SQRT('Base Stats'!$E139+15)*SQRT('Base Stats'!$F139+15))),'CP Multiplier'!$B$102),1)</f>
        <v>132.4</v>
      </c>
      <c r="E139">
        <f>ROUND(('Base Stats'!E139+15)*MIN(SQRT(10*1500/(('Base Stats'!$D139+15)*SQRT('Base Stats'!$E139+15)*SQRT('Base Stats'!$F139+15))),'CP Multiplier'!$B$102),1)</f>
        <v>130.80000000000001</v>
      </c>
      <c r="F139">
        <f>ROUND(('Base Stats'!F139+15)*MIN(SQRT(10*1500/(('Base Stats'!$D139+15)*SQRT('Base Stats'!$E139+15)*SQRT('Base Stats'!$F139+15))),'CP Multiplier'!$B$102),1)</f>
        <v>98.1</v>
      </c>
      <c r="G139">
        <f>_xlfn.FLOOR.MATH(('Base Stats'!$D139+15)*SQRT('Base Stats'!$E139+15)*SQRT('Base Stats'!$F139+15)*((MIN(SQRT(10*1500/(('Base Stats'!$D139+15)*SQRT('Base Stats'!$E139+15)*SQRT('Base Stats'!$F139+15))),'CP Multiplier'!$B$102))^2)/10)</f>
        <v>1500</v>
      </c>
    </row>
    <row r="140" spans="1:7" x14ac:dyDescent="0.25">
      <c r="A140" t="s">
        <v>136</v>
      </c>
      <c r="B140" t="str">
        <f>IFERROR(INDEX('[1]Pokemon Stats'!$D$2:$D$781,MATCH($A140,'[1]Pokemon Stats'!$B$2:$B$781,0),0),"")</f>
        <v>Rock</v>
      </c>
      <c r="C140" t="str">
        <f>IFERROR(INDEX('[1]Pokemon Stats'!$E$2:$E$781,MATCH($A140,'[1]Pokemon Stats'!$B$2:$B$781,0),0),"")</f>
        <v>Water</v>
      </c>
      <c r="D140">
        <f>ROUND(('Base Stats'!D140+15)*MIN(SQRT(10*1500/(('Base Stats'!$D140+15)*SQRT('Base Stats'!$E140+15)*SQRT('Base Stats'!$F140+15))),'CP Multiplier'!$B$102),1)</f>
        <v>128.69999999999999</v>
      </c>
      <c r="E140">
        <f>ROUND(('Base Stats'!E140+15)*MIN(SQRT(10*1500/(('Base Stats'!$D140+15)*SQRT('Base Stats'!$E140+15)*SQRT('Base Stats'!$F140+15))),'CP Multiplier'!$B$102),1)</f>
        <v>125.2</v>
      </c>
      <c r="F140">
        <f>ROUND(('Base Stats'!F140+15)*MIN(SQRT(10*1500/(('Base Stats'!$D140+15)*SQRT('Base Stats'!$E140+15)*SQRT('Base Stats'!$F140+15))),'CP Multiplier'!$B$102),1)</f>
        <v>108.4</v>
      </c>
      <c r="G140">
        <f>_xlfn.FLOOR.MATH(('Base Stats'!$D140+15)*SQRT('Base Stats'!$E140+15)*SQRT('Base Stats'!$F140+15)*((MIN(SQRT(10*1500/(('Base Stats'!$D140+15)*SQRT('Base Stats'!$E140+15)*SQRT('Base Stats'!$F140+15))),'CP Multiplier'!$B$102))^2)/10)</f>
        <v>1500</v>
      </c>
    </row>
    <row r="141" spans="1:7" x14ac:dyDescent="0.25">
      <c r="A141" t="s">
        <v>137</v>
      </c>
      <c r="B141" t="str">
        <f>IFERROR(INDEX('[1]Pokemon Stats'!$D$2:$D$781,MATCH($A141,'[1]Pokemon Stats'!$B$2:$B$781,0),0),"")</f>
        <v>Rock</v>
      </c>
      <c r="C141" t="str">
        <f>IFERROR(INDEX('[1]Pokemon Stats'!$E$2:$E$781,MATCH($A141,'[1]Pokemon Stats'!$B$2:$B$781,0),0),"")</f>
        <v>Water</v>
      </c>
      <c r="D141">
        <f>ROUND(('Base Stats'!D141+15)*MIN(SQRT(10*1500/(('Base Stats'!$D141+15)*SQRT('Base Stats'!$E141+15)*SQRT('Base Stats'!$F141+15))),'CP Multiplier'!$B$102),1)</f>
        <v>134.69999999999999</v>
      </c>
      <c r="E141">
        <f>ROUND(('Base Stats'!E141+15)*MIN(SQRT(10*1500/(('Base Stats'!$D141+15)*SQRT('Base Stats'!$E141+15)*SQRT('Base Stats'!$F141+15))),'CP Multiplier'!$B$102),1)</f>
        <v>128.1</v>
      </c>
      <c r="F141">
        <f>ROUND(('Base Stats'!F141+15)*MIN(SQRT(10*1500/(('Base Stats'!$D141+15)*SQRT('Base Stats'!$E141+15)*SQRT('Base Stats'!$F141+15))),'CP Multiplier'!$B$102),1)</f>
        <v>96.7</v>
      </c>
      <c r="G141">
        <f>_xlfn.FLOOR.MATH(('Base Stats'!$D141+15)*SQRT('Base Stats'!$E141+15)*SQRT('Base Stats'!$F141+15)*((MIN(SQRT(10*1500/(('Base Stats'!$D141+15)*SQRT('Base Stats'!$E141+15)*SQRT('Base Stats'!$F141+15))),'CP Multiplier'!$B$102))^2)/10)</f>
        <v>1500</v>
      </c>
    </row>
    <row r="142" spans="1:7" x14ac:dyDescent="0.25">
      <c r="A142" t="s">
        <v>138</v>
      </c>
      <c r="B142" t="str">
        <f>IFERROR(INDEX('[1]Pokemon Stats'!$D$2:$D$781,MATCH($A142,'[1]Pokemon Stats'!$B$2:$B$781,0),0),"")</f>
        <v>Rock</v>
      </c>
      <c r="C142" t="str">
        <f>IFERROR(INDEX('[1]Pokemon Stats'!$E$2:$E$781,MATCH($A142,'[1]Pokemon Stats'!$B$2:$B$781,0),0),"")</f>
        <v>Water</v>
      </c>
      <c r="D142">
        <f>ROUND(('Base Stats'!D142+15)*MIN(SQRT(10*1500/(('Base Stats'!$D142+15)*SQRT('Base Stats'!$E142+15)*SQRT('Base Stats'!$F142+15))),'CP Multiplier'!$B$102),1)</f>
        <v>138.1</v>
      </c>
      <c r="E142">
        <f>ROUND(('Base Stats'!E142+15)*MIN(SQRT(10*1500/(('Base Stats'!$D142+15)*SQRT('Base Stats'!$E142+15)*SQRT('Base Stats'!$F142+15))),'CP Multiplier'!$B$102),1)</f>
        <v>118.1</v>
      </c>
      <c r="F142">
        <f>ROUND(('Base Stats'!F142+15)*MIN(SQRT(10*1500/(('Base Stats'!$D142+15)*SQRT('Base Stats'!$E142+15)*SQRT('Base Stats'!$F142+15))),'CP Multiplier'!$B$102),1)</f>
        <v>99.9</v>
      </c>
      <c r="G142">
        <f>_xlfn.FLOOR.MATH(('Base Stats'!$D142+15)*SQRT('Base Stats'!$E142+15)*SQRT('Base Stats'!$F142+15)*((MIN(SQRT(10*1500/(('Base Stats'!$D142+15)*SQRT('Base Stats'!$E142+15)*SQRT('Base Stats'!$F142+15))),'CP Multiplier'!$B$102))^2)/10)</f>
        <v>1500</v>
      </c>
    </row>
    <row r="143" spans="1:7" x14ac:dyDescent="0.25">
      <c r="A143" t="s">
        <v>139</v>
      </c>
      <c r="B143" t="str">
        <f>IFERROR(INDEX('[1]Pokemon Stats'!$D$2:$D$781,MATCH($A143,'[1]Pokemon Stats'!$B$2:$B$781,0),0),"")</f>
        <v>Rock</v>
      </c>
      <c r="C143" t="str">
        <f>IFERROR(INDEX('[1]Pokemon Stats'!$E$2:$E$781,MATCH($A143,'[1]Pokemon Stats'!$B$2:$B$781,0),0),"")</f>
        <v>Flying</v>
      </c>
      <c r="D143">
        <f>ROUND(('Base Stats'!D143+15)*MIN(SQRT(10*1500/(('Base Stats'!$D143+15)*SQRT('Base Stats'!$E143+15)*SQRT('Base Stats'!$F143+15))),'CP Multiplier'!$B$102),1)</f>
        <v>136.9</v>
      </c>
      <c r="E143">
        <f>ROUND(('Base Stats'!E143+15)*MIN(SQRT(10*1500/(('Base Stats'!$D143+15)*SQRT('Base Stats'!$E143+15)*SQRT('Base Stats'!$F143+15))),'CP Multiplier'!$B$102),1)</f>
        <v>100.9</v>
      </c>
      <c r="F143">
        <f>ROUND(('Base Stats'!F143+15)*MIN(SQRT(10*1500/(('Base Stats'!$D143+15)*SQRT('Base Stats'!$E143+15)*SQRT('Base Stats'!$F143+15))),'CP Multiplier'!$B$102),1)</f>
        <v>118.9</v>
      </c>
      <c r="G143">
        <f>_xlfn.FLOOR.MATH(('Base Stats'!$D143+15)*SQRT('Base Stats'!$E143+15)*SQRT('Base Stats'!$F143+15)*((MIN(SQRT(10*1500/(('Base Stats'!$D143+15)*SQRT('Base Stats'!$E143+15)*SQRT('Base Stats'!$F143+15))),'CP Multiplier'!$B$102))^2)/10)</f>
        <v>1500</v>
      </c>
    </row>
    <row r="144" spans="1:7" x14ac:dyDescent="0.25">
      <c r="A144" t="s">
        <v>140</v>
      </c>
      <c r="B144" t="str">
        <f>IFERROR(INDEX('[1]Pokemon Stats'!$D$2:$D$781,MATCH($A144,'[1]Pokemon Stats'!$B$2:$B$781,0),0),"")</f>
        <v>Normal</v>
      </c>
      <c r="C144" t="str">
        <f>IFERROR(INDEX('[1]Pokemon Stats'!$E$2:$E$781,MATCH($A144,'[1]Pokemon Stats'!$B$2:$B$781,0),0),"")</f>
        <v>Flying</v>
      </c>
      <c r="D144">
        <f>ROUND(('Base Stats'!D144+15)*MIN(SQRT(10*1500/(('Base Stats'!$D144+15)*SQRT('Base Stats'!$E144+15)*SQRT('Base Stats'!$F144+15))),'CP Multiplier'!$B$102),1)</f>
        <v>110.5</v>
      </c>
      <c r="E144">
        <f>ROUND(('Base Stats'!E144+15)*MIN(SQRT(10*1500/(('Base Stats'!$D144+15)*SQRT('Base Stats'!$E144+15)*SQRT('Base Stats'!$F144+15))),'CP Multiplier'!$B$102),1)</f>
        <v>99.2</v>
      </c>
      <c r="F144">
        <f>ROUND(('Base Stats'!F144+15)*MIN(SQRT(10*1500/(('Base Stats'!$D144+15)*SQRT('Base Stats'!$E144+15)*SQRT('Base Stats'!$F144+15))),'CP Multiplier'!$B$102),1)</f>
        <v>185.9</v>
      </c>
      <c r="G144">
        <f>_xlfn.FLOOR.MATH(('Base Stats'!$D144+15)*SQRT('Base Stats'!$E144+15)*SQRT('Base Stats'!$F144+15)*((MIN(SQRT(10*1500/(('Base Stats'!$D144+15)*SQRT('Base Stats'!$E144+15)*SQRT('Base Stats'!$F144+15))),'CP Multiplier'!$B$102))^2)/10)</f>
        <v>1500</v>
      </c>
    </row>
    <row r="145" spans="1:7" x14ac:dyDescent="0.25">
      <c r="A145" t="s">
        <v>141</v>
      </c>
      <c r="B145" t="str">
        <f>IFERROR(INDEX('[1]Pokemon Stats'!$D$2:$D$781,MATCH($A145,'[1]Pokemon Stats'!$B$2:$B$781,0),0),"")</f>
        <v>Ice</v>
      </c>
      <c r="C145" t="str">
        <f>IFERROR(INDEX('[1]Pokemon Stats'!$E$2:$E$781,MATCH($A145,'[1]Pokemon Stats'!$B$2:$B$781,0),0),"")</f>
        <v>Flying</v>
      </c>
      <c r="D145">
        <f>ROUND(('Base Stats'!D145+15)*MIN(SQRT(10*1500/(('Base Stats'!$D145+15)*SQRT('Base Stats'!$E145+15)*SQRT('Base Stats'!$F145+15))),'CP Multiplier'!$B$102),1)</f>
        <v>114.7</v>
      </c>
      <c r="E145">
        <f>ROUND(('Base Stats'!E145+15)*MIN(SQRT(10*1500/(('Base Stats'!$D145+15)*SQRT('Base Stats'!$E145+15)*SQRT('Base Stats'!$F145+15))),'CP Multiplier'!$B$102),1)</f>
        <v>139.1</v>
      </c>
      <c r="F145">
        <f>ROUND(('Base Stats'!F145+15)*MIN(SQRT(10*1500/(('Base Stats'!$D145+15)*SQRT('Base Stats'!$E145+15)*SQRT('Base Stats'!$F145+15))),'CP Multiplier'!$B$102),1)</f>
        <v>123</v>
      </c>
      <c r="G145">
        <f>_xlfn.FLOOR.MATH(('Base Stats'!$D145+15)*SQRT('Base Stats'!$E145+15)*SQRT('Base Stats'!$F145+15)*((MIN(SQRT(10*1500/(('Base Stats'!$D145+15)*SQRT('Base Stats'!$E145+15)*SQRT('Base Stats'!$F145+15))),'CP Multiplier'!$B$102))^2)/10)</f>
        <v>1500</v>
      </c>
    </row>
    <row r="146" spans="1:7" x14ac:dyDescent="0.25">
      <c r="A146" t="s">
        <v>142</v>
      </c>
      <c r="B146" t="str">
        <f>IFERROR(INDEX('[1]Pokemon Stats'!$D$2:$D$781,MATCH($A146,'[1]Pokemon Stats'!$B$2:$B$781,0),0),"")</f>
        <v>Electric</v>
      </c>
      <c r="C146" t="str">
        <f>IFERROR(INDEX('[1]Pokemon Stats'!$E$2:$E$781,MATCH($A146,'[1]Pokemon Stats'!$B$2:$B$781,0),0),"")</f>
        <v>Flying</v>
      </c>
      <c r="D146">
        <f>ROUND(('Base Stats'!D146+15)*MIN(SQRT(10*1500/(('Base Stats'!$D146+15)*SQRT('Base Stats'!$E146+15)*SQRT('Base Stats'!$F146+15))),'CP Multiplier'!$B$102),1)</f>
        <v>138.1</v>
      </c>
      <c r="E146">
        <f>ROUND(('Base Stats'!E146+15)*MIN(SQRT(10*1500/(('Base Stats'!$D146+15)*SQRT('Base Stats'!$E146+15)*SQRT('Base Stats'!$F146+15))),'CP Multiplier'!$B$102),1)</f>
        <v>103.1</v>
      </c>
      <c r="F146">
        <f>ROUND(('Base Stats'!F146+15)*MIN(SQRT(10*1500/(('Base Stats'!$D146+15)*SQRT('Base Stats'!$E146+15)*SQRT('Base Stats'!$F146+15))),'CP Multiplier'!$B$102),1)</f>
        <v>114.4</v>
      </c>
      <c r="G146">
        <f>_xlfn.FLOOR.MATH(('Base Stats'!$D146+15)*SQRT('Base Stats'!$E146+15)*SQRT('Base Stats'!$F146+15)*((MIN(SQRT(10*1500/(('Base Stats'!$D146+15)*SQRT('Base Stats'!$E146+15)*SQRT('Base Stats'!$F146+15))),'CP Multiplier'!$B$102))^2)/10)</f>
        <v>1500</v>
      </c>
    </row>
    <row r="147" spans="1:7" x14ac:dyDescent="0.25">
      <c r="A147" t="s">
        <v>143</v>
      </c>
      <c r="B147" t="str">
        <f>IFERROR(INDEX('[1]Pokemon Stats'!$D$2:$D$781,MATCH($A147,'[1]Pokemon Stats'!$B$2:$B$781,0),0),"")</f>
        <v>Fire</v>
      </c>
      <c r="C147" t="str">
        <f>IFERROR(INDEX('[1]Pokemon Stats'!$E$2:$E$781,MATCH($A147,'[1]Pokemon Stats'!$B$2:$B$781,0),0),"")</f>
        <v>Flying</v>
      </c>
      <c r="D147">
        <f>ROUND(('Base Stats'!D147+15)*MIN(SQRT(10*1500/(('Base Stats'!$D147+15)*SQRT('Base Stats'!$E147+15)*SQRT('Base Stats'!$F147+15))),'CP Multiplier'!$B$102),1)</f>
        <v>138.30000000000001</v>
      </c>
      <c r="E147">
        <f>ROUND(('Base Stats'!E147+15)*MIN(SQRT(10*1500/(('Base Stats'!$D147+15)*SQRT('Base Stats'!$E147+15)*SQRT('Base Stats'!$F147+15))),'CP Multiplier'!$B$102),1)</f>
        <v>101.9</v>
      </c>
      <c r="F147">
        <f>ROUND(('Base Stats'!F147+15)*MIN(SQRT(10*1500/(('Base Stats'!$D147+15)*SQRT('Base Stats'!$E147+15)*SQRT('Base Stats'!$F147+15))),'CP Multiplier'!$B$102),1)</f>
        <v>115.4</v>
      </c>
      <c r="G147">
        <f>_xlfn.FLOOR.MATH(('Base Stats'!$D147+15)*SQRT('Base Stats'!$E147+15)*SQRT('Base Stats'!$F147+15)*((MIN(SQRT(10*1500/(('Base Stats'!$D147+15)*SQRT('Base Stats'!$E147+15)*SQRT('Base Stats'!$F147+15))),'CP Multiplier'!$B$102))^2)/10)</f>
        <v>1500</v>
      </c>
    </row>
    <row r="148" spans="1:7" x14ac:dyDescent="0.25">
      <c r="A148" t="s">
        <v>144</v>
      </c>
      <c r="B148" t="str">
        <f>IFERROR(INDEX('[1]Pokemon Stats'!$D$2:$D$781,MATCH($A148,'[1]Pokemon Stats'!$B$2:$B$781,0),0),"")</f>
        <v>Dragon</v>
      </c>
      <c r="C148" t="str">
        <f>IFERROR(INDEX('[1]Pokemon Stats'!$E$2:$E$781,MATCH($A148,'[1]Pokemon Stats'!$B$2:$B$781,0),0),"")</f>
        <v>Flying</v>
      </c>
      <c r="D148">
        <f>ROUND(('Base Stats'!D148+15)*MIN(SQRT(10*1500/(('Base Stats'!$D148+15)*SQRT('Base Stats'!$E148+15)*SQRT('Base Stats'!$F148+15))),'CP Multiplier'!$B$102),1)</f>
        <v>113.3</v>
      </c>
      <c r="E148">
        <f>ROUND(('Base Stats'!E148+15)*MIN(SQRT(10*1500/(('Base Stats'!$D148+15)*SQRT('Base Stats'!$E148+15)*SQRT('Base Stats'!$F148+15))),'CP Multiplier'!$B$102),1)</f>
        <v>89.6</v>
      </c>
      <c r="F148">
        <f>ROUND(('Base Stats'!F148+15)*MIN(SQRT(10*1500/(('Base Stats'!$D148+15)*SQRT('Base Stats'!$E148+15)*SQRT('Base Stats'!$F148+15))),'CP Multiplier'!$B$102),1)</f>
        <v>115</v>
      </c>
      <c r="G148">
        <f>_xlfn.FLOOR.MATH(('Base Stats'!$D148+15)*SQRT('Base Stats'!$E148+15)*SQRT('Base Stats'!$F148+15)*((MIN(SQRT(10*1500/(('Base Stats'!$D148+15)*SQRT('Base Stats'!$E148+15)*SQRT('Base Stats'!$F148+15))),'CP Multiplier'!$B$102))^2)/10)</f>
        <v>1149</v>
      </c>
    </row>
    <row r="149" spans="1:7" x14ac:dyDescent="0.25">
      <c r="A149" t="s">
        <v>145</v>
      </c>
      <c r="B149" t="str">
        <f>IFERROR(INDEX('[1]Pokemon Stats'!$D$2:$D$781,MATCH($A149,'[1]Pokemon Stats'!$B$2:$B$781,0),0),"")</f>
        <v>Dragon</v>
      </c>
      <c r="C149" t="str">
        <f>IFERROR(INDEX('[1]Pokemon Stats'!$E$2:$E$781,MATCH($A149,'[1]Pokemon Stats'!$B$2:$B$781,0),0),"")</f>
        <v>Flying</v>
      </c>
      <c r="D149">
        <f>ROUND(('Base Stats'!D149+15)*MIN(SQRT(10*1500/(('Base Stats'!$D149+15)*SQRT('Base Stats'!$E149+15)*SQRT('Base Stats'!$F149+15))),'CP Multiplier'!$B$102),1)</f>
        <v>129.1</v>
      </c>
      <c r="E149">
        <f>ROUND(('Base Stats'!E149+15)*MIN(SQRT(10*1500/(('Base Stats'!$D149+15)*SQRT('Base Stats'!$E149+15)*SQRT('Base Stats'!$F149+15))),'CP Multiplier'!$B$102),1)</f>
        <v>108.8</v>
      </c>
      <c r="F149">
        <f>ROUND(('Base Stats'!F149+15)*MIN(SQRT(10*1500/(('Base Stats'!$D149+15)*SQRT('Base Stats'!$E149+15)*SQRT('Base Stats'!$F149+15))),'CP Multiplier'!$B$102),1)</f>
        <v>124</v>
      </c>
      <c r="G149">
        <f>_xlfn.FLOOR.MATH(('Base Stats'!$D149+15)*SQRT('Base Stats'!$E149+15)*SQRT('Base Stats'!$F149+15)*((MIN(SQRT(10*1500/(('Base Stats'!$D149+15)*SQRT('Base Stats'!$E149+15)*SQRT('Base Stats'!$F149+15))),'CP Multiplier'!$B$102))^2)/10)</f>
        <v>1500</v>
      </c>
    </row>
    <row r="150" spans="1:7" x14ac:dyDescent="0.25">
      <c r="A150" t="s">
        <v>146</v>
      </c>
      <c r="B150" t="str">
        <f>IFERROR(INDEX('[1]Pokemon Stats'!$D$2:$D$781,MATCH($A150,'[1]Pokemon Stats'!$B$2:$B$781,0),0),"")</f>
        <v>Dragon</v>
      </c>
      <c r="C150" t="str">
        <f>IFERROR(INDEX('[1]Pokemon Stats'!$E$2:$E$781,MATCH($A150,'[1]Pokemon Stats'!$B$2:$B$781,0),0),"")</f>
        <v>Flying</v>
      </c>
      <c r="D150">
        <f>ROUND(('Base Stats'!D150+15)*MIN(SQRT(10*1500/(('Base Stats'!$D150+15)*SQRT('Base Stats'!$E150+15)*SQRT('Base Stats'!$F150+15))),'CP Multiplier'!$B$102),1)</f>
        <v>138.19999999999999</v>
      </c>
      <c r="E150">
        <f>ROUND(('Base Stats'!E150+15)*MIN(SQRT(10*1500/(('Base Stats'!$D150+15)*SQRT('Base Stats'!$E150+15)*SQRT('Base Stats'!$F150+15))),'CP Multiplier'!$B$102),1)</f>
        <v>105.9</v>
      </c>
      <c r="F150">
        <f>ROUND(('Base Stats'!F150+15)*MIN(SQRT(10*1500/(('Base Stats'!$D150+15)*SQRT('Base Stats'!$E150+15)*SQRT('Base Stats'!$F150+15))),'CP Multiplier'!$B$102),1)</f>
        <v>111.3</v>
      </c>
      <c r="G150">
        <f>_xlfn.FLOOR.MATH(('Base Stats'!$D150+15)*SQRT('Base Stats'!$E150+15)*SQRT('Base Stats'!$F150+15)*((MIN(SQRT(10*1500/(('Base Stats'!$D150+15)*SQRT('Base Stats'!$E150+15)*SQRT('Base Stats'!$F150+15))),'CP Multiplier'!$B$102))^2)/10)</f>
        <v>1500</v>
      </c>
    </row>
    <row r="151" spans="1:7" x14ac:dyDescent="0.25">
      <c r="A151" t="s">
        <v>147</v>
      </c>
      <c r="B151" t="str">
        <f>IFERROR(INDEX('[1]Pokemon Stats'!$D$2:$D$781,MATCH($A151,'[1]Pokemon Stats'!$B$2:$B$781,0),0),"")</f>
        <v>Psychic</v>
      </c>
      <c r="C151" t="str">
        <f>IFERROR(INDEX('[1]Pokemon Stats'!$E$2:$E$781,MATCH($A151,'[1]Pokemon Stats'!$B$2:$B$781,0),0),"")</f>
        <v>Flying</v>
      </c>
      <c r="D151">
        <f>ROUND(('Base Stats'!D151+15)*MIN(SQRT(10*1500/(('Base Stats'!$D151+15)*SQRT('Base Stats'!$E151+15)*SQRT('Base Stats'!$F151+15))),'CP Multiplier'!$B$102),1)</f>
        <v>149.19999999999999</v>
      </c>
      <c r="E151">
        <f>ROUND(('Base Stats'!E151+15)*MIN(SQRT(10*1500/(('Base Stats'!$D151+15)*SQRT('Base Stats'!$E151+15)*SQRT('Base Stats'!$F151+15))),'CP Multiplier'!$B$102),1)</f>
        <v>93.3</v>
      </c>
      <c r="F151">
        <f>ROUND(('Base Stats'!F151+15)*MIN(SQRT(10*1500/(('Base Stats'!$D151+15)*SQRT('Base Stats'!$E151+15)*SQRT('Base Stats'!$F151+15))),'CP Multiplier'!$B$102),1)</f>
        <v>108.4</v>
      </c>
      <c r="G151">
        <f>_xlfn.FLOOR.MATH(('Base Stats'!$D151+15)*SQRT('Base Stats'!$E151+15)*SQRT('Base Stats'!$F151+15)*((MIN(SQRT(10*1500/(('Base Stats'!$D151+15)*SQRT('Base Stats'!$E151+15)*SQRT('Base Stats'!$F151+15))),'CP Multiplier'!$B$102))^2)/10)</f>
        <v>1500</v>
      </c>
    </row>
    <row r="152" spans="1:7" x14ac:dyDescent="0.25">
      <c r="A152" t="s">
        <v>148</v>
      </c>
      <c r="B152" t="str">
        <f>IFERROR(INDEX('[1]Pokemon Stats'!$D$2:$D$781,MATCH($A152,'[1]Pokemon Stats'!$B$2:$B$781,0),0),"")</f>
        <v>Psychic</v>
      </c>
      <c r="C152" t="str">
        <f>IFERROR(INDEX('[1]Pokemon Stats'!$E$2:$E$781,MATCH($A152,'[1]Pokemon Stats'!$B$2:$B$781,0),0),"")</f>
        <v>Flying</v>
      </c>
      <c r="D152">
        <f>ROUND(('Base Stats'!D152+15)*MIN(SQRT(10*1500/(('Base Stats'!$D152+15)*SQRT('Base Stats'!$E152+15)*SQRT('Base Stats'!$F152+15))),'CP Multiplier'!$B$102),1)</f>
        <v>120.5</v>
      </c>
      <c r="E152">
        <f>ROUND(('Base Stats'!E152+15)*MIN(SQRT(10*1500/(('Base Stats'!$D152+15)*SQRT('Base Stats'!$E152+15)*SQRT('Base Stats'!$F152+15))),'CP Multiplier'!$B$102),1)</f>
        <v>120.5</v>
      </c>
      <c r="F152">
        <f>ROUND(('Base Stats'!F152+15)*MIN(SQRT(10*1500/(('Base Stats'!$D152+15)*SQRT('Base Stats'!$E152+15)*SQRT('Base Stats'!$F152+15))),'CP Multiplier'!$B$102),1)</f>
        <v>128.5</v>
      </c>
      <c r="G152">
        <f>_xlfn.FLOOR.MATH(('Base Stats'!$D152+15)*SQRT('Base Stats'!$E152+15)*SQRT('Base Stats'!$F152+15)*((MIN(SQRT(10*1500/(('Base Stats'!$D152+15)*SQRT('Base Stats'!$E152+15)*SQRT('Base Stats'!$F152+15))),'CP Multiplier'!$B$102))^2)/10)</f>
        <v>1500</v>
      </c>
    </row>
    <row r="153" spans="1:7" x14ac:dyDescent="0.25">
      <c r="A153" t="s">
        <v>149</v>
      </c>
      <c r="B153" t="str">
        <f>IFERROR(INDEX('[1]Pokemon Stats'!$D$2:$D$781,MATCH($A153,'[1]Pokemon Stats'!$B$2:$B$781,0),0),"")</f>
        <v>Grass</v>
      </c>
      <c r="C153" t="str">
        <f>IFERROR(INDEX('[1]Pokemon Stats'!$E$2:$E$781,MATCH($A153,'[1]Pokemon Stats'!$B$2:$B$781,0),0),"")</f>
        <v>Flying</v>
      </c>
      <c r="D153">
        <f>ROUND(('Base Stats'!D153+15)*MIN(SQRT(10*1500/(('Base Stats'!$D153+15)*SQRT('Base Stats'!$E153+15)*SQRT('Base Stats'!$F153+15))),'CP Multiplier'!$B$102),1)</f>
        <v>90.4</v>
      </c>
      <c r="E153">
        <f>ROUND(('Base Stats'!E153+15)*MIN(SQRT(10*1500/(('Base Stats'!$D153+15)*SQRT('Base Stats'!$E153+15)*SQRT('Base Stats'!$F153+15))),'CP Multiplier'!$B$102),1)</f>
        <v>115.8</v>
      </c>
      <c r="F153">
        <f>ROUND(('Base Stats'!F153+15)*MIN(SQRT(10*1500/(('Base Stats'!$D153+15)*SQRT('Base Stats'!$E153+15)*SQRT('Base Stats'!$F153+15))),'CP Multiplier'!$B$102),1)</f>
        <v>120.9</v>
      </c>
      <c r="G153">
        <f>_xlfn.FLOOR.MATH(('Base Stats'!$D153+15)*SQRT('Base Stats'!$E153+15)*SQRT('Base Stats'!$F153+15)*((MIN(SQRT(10*1500/(('Base Stats'!$D153+15)*SQRT('Base Stats'!$E153+15)*SQRT('Base Stats'!$F153+15))),'CP Multiplier'!$B$102))^2)/10)</f>
        <v>1070</v>
      </c>
    </row>
    <row r="154" spans="1:7" x14ac:dyDescent="0.25">
      <c r="A154" t="s">
        <v>150</v>
      </c>
      <c r="B154" t="str">
        <f>IFERROR(INDEX('[1]Pokemon Stats'!$D$2:$D$781,MATCH($A154,'[1]Pokemon Stats'!$B$2:$B$781,0),0),"")</f>
        <v>Grass</v>
      </c>
      <c r="C154" t="str">
        <f>IFERROR(INDEX('[1]Pokemon Stats'!$E$2:$E$781,MATCH($A154,'[1]Pokemon Stats'!$B$2:$B$781,0),0),"")</f>
        <v>Flying</v>
      </c>
      <c r="D154">
        <f>ROUND(('Base Stats'!D154+15)*MIN(SQRT(10*1500/(('Base Stats'!$D154+15)*SQRT('Base Stats'!$E154+15)*SQRT('Base Stats'!$F154+15))),'CP Multiplier'!$B$102),1)</f>
        <v>109.9</v>
      </c>
      <c r="E154">
        <f>ROUND(('Base Stats'!E154+15)*MIN(SQRT(10*1500/(('Base Stats'!$D154+15)*SQRT('Base Stats'!$E154+15)*SQRT('Base Stats'!$F154+15))),'CP Multiplier'!$B$102),1)</f>
        <v>136.4</v>
      </c>
      <c r="F154">
        <f>ROUND(('Base Stats'!F154+15)*MIN(SQRT(10*1500/(('Base Stats'!$D154+15)*SQRT('Base Stats'!$E154+15)*SQRT('Base Stats'!$F154+15))),'CP Multiplier'!$B$102),1)</f>
        <v>136.4</v>
      </c>
      <c r="G154">
        <f>_xlfn.FLOOR.MATH(('Base Stats'!$D154+15)*SQRT('Base Stats'!$E154+15)*SQRT('Base Stats'!$F154+15)*((MIN(SQRT(10*1500/(('Base Stats'!$D154+15)*SQRT('Base Stats'!$E154+15)*SQRT('Base Stats'!$F154+15))),'CP Multiplier'!$B$102))^2)/10)</f>
        <v>1500</v>
      </c>
    </row>
    <row r="155" spans="1:7" x14ac:dyDescent="0.25">
      <c r="A155" t="s">
        <v>151</v>
      </c>
      <c r="B155" t="str">
        <f>IFERROR(INDEX('[1]Pokemon Stats'!$D$2:$D$781,MATCH($A155,'[1]Pokemon Stats'!$B$2:$B$781,0),0),"")</f>
        <v>Grass</v>
      </c>
      <c r="C155" t="str">
        <f>IFERROR(INDEX('[1]Pokemon Stats'!$E$2:$E$781,MATCH($A155,'[1]Pokemon Stats'!$B$2:$B$781,0),0),"")</f>
        <v>Flying</v>
      </c>
      <c r="D155">
        <f>ROUND(('Base Stats'!D155+15)*MIN(SQRT(10*1500/(('Base Stats'!$D155+15)*SQRT('Base Stats'!$E155+15)*SQRT('Base Stats'!$F155+15))),'CP Multiplier'!$B$102),1)</f>
        <v>114.1</v>
      </c>
      <c r="E155">
        <f>ROUND(('Base Stats'!E155+15)*MIN(SQRT(10*1500/(('Base Stats'!$D155+15)*SQRT('Base Stats'!$E155+15)*SQRT('Base Stats'!$F155+15))),'CP Multiplier'!$B$102),1)</f>
        <v>135.30000000000001</v>
      </c>
      <c r="F155">
        <f>ROUND(('Base Stats'!F155+15)*MIN(SQRT(10*1500/(('Base Stats'!$D155+15)*SQRT('Base Stats'!$E155+15)*SQRT('Base Stats'!$F155+15))),'CP Multiplier'!$B$102),1)</f>
        <v>127.8</v>
      </c>
      <c r="G155">
        <f>_xlfn.FLOOR.MATH(('Base Stats'!$D155+15)*SQRT('Base Stats'!$E155+15)*SQRT('Base Stats'!$F155+15)*((MIN(SQRT(10*1500/(('Base Stats'!$D155+15)*SQRT('Base Stats'!$E155+15)*SQRT('Base Stats'!$F155+15))),'CP Multiplier'!$B$102))^2)/10)</f>
        <v>1500</v>
      </c>
    </row>
    <row r="156" spans="1:7" x14ac:dyDescent="0.25">
      <c r="A156" t="s">
        <v>152</v>
      </c>
      <c r="B156" t="str">
        <f>IFERROR(INDEX('[1]Pokemon Stats'!$D$2:$D$781,MATCH($A156,'[1]Pokemon Stats'!$B$2:$B$781,0),0),"")</f>
        <v>Fire</v>
      </c>
      <c r="C156" t="str">
        <f>IFERROR(INDEX('[1]Pokemon Stats'!$E$2:$E$781,MATCH($A156,'[1]Pokemon Stats'!$B$2:$B$781,0),0),"")</f>
        <v>Flying</v>
      </c>
      <c r="D156">
        <f>ROUND(('Base Stats'!D156+15)*MIN(SQRT(10*1500/(('Base Stats'!$D156+15)*SQRT('Base Stats'!$E156+15)*SQRT('Base Stats'!$F156+15))),'CP Multiplier'!$B$102),1)</f>
        <v>110.7</v>
      </c>
      <c r="E156">
        <f>ROUND(('Base Stats'!E156+15)*MIN(SQRT(10*1500/(('Base Stats'!$D156+15)*SQRT('Base Stats'!$E156+15)*SQRT('Base Stats'!$F156+15))),'CP Multiplier'!$B$102),1)</f>
        <v>91.3</v>
      </c>
      <c r="F156">
        <f>ROUND(('Base Stats'!F156+15)*MIN(SQRT(10*1500/(('Base Stats'!$D156+15)*SQRT('Base Stats'!$E156+15)*SQRT('Base Stats'!$F156+15))),'CP Multiplier'!$B$102),1)</f>
        <v>112.4</v>
      </c>
      <c r="G156">
        <f>_xlfn.FLOOR.MATH(('Base Stats'!$D156+15)*SQRT('Base Stats'!$E156+15)*SQRT('Base Stats'!$F156+15)*((MIN(SQRT(10*1500/(('Base Stats'!$D156+15)*SQRT('Base Stats'!$E156+15)*SQRT('Base Stats'!$F156+15))),'CP Multiplier'!$B$102))^2)/10)</f>
        <v>1121</v>
      </c>
    </row>
    <row r="157" spans="1:7" x14ac:dyDescent="0.25">
      <c r="A157" t="s">
        <v>153</v>
      </c>
      <c r="B157" t="str">
        <f>IFERROR(INDEX('[1]Pokemon Stats'!$D$2:$D$781,MATCH($A157,'[1]Pokemon Stats'!$B$2:$B$781,0),0),"")</f>
        <v>Fire</v>
      </c>
      <c r="C157" t="str">
        <f>IFERROR(INDEX('[1]Pokemon Stats'!$E$2:$E$781,MATCH($A157,'[1]Pokemon Stats'!$B$2:$B$781,0),0),"")</f>
        <v>Flying</v>
      </c>
      <c r="D157">
        <f>ROUND(('Base Stats'!D157+15)*MIN(SQRT(10*1500/(('Base Stats'!$D157+15)*SQRT('Base Stats'!$E157+15)*SQRT('Base Stats'!$F157+15))),'CP Multiplier'!$B$102),1)</f>
        <v>130.19999999999999</v>
      </c>
      <c r="E157">
        <f>ROUND(('Base Stats'!E157+15)*MIN(SQRT(10*1500/(('Base Stats'!$D157+15)*SQRT('Base Stats'!$E157+15)*SQRT('Base Stats'!$F157+15))),'CP Multiplier'!$B$102),1)</f>
        <v>106.1</v>
      </c>
      <c r="F157">
        <f>ROUND(('Base Stats'!F157+15)*MIN(SQRT(10*1500/(('Base Stats'!$D157+15)*SQRT('Base Stats'!$E157+15)*SQRT('Base Stats'!$F157+15))),'CP Multiplier'!$B$102),1)</f>
        <v>125</v>
      </c>
      <c r="G157">
        <f>_xlfn.FLOOR.MATH(('Base Stats'!$D157+15)*SQRT('Base Stats'!$E157+15)*SQRT('Base Stats'!$F157+15)*((MIN(SQRT(10*1500/(('Base Stats'!$D157+15)*SQRT('Base Stats'!$E157+15)*SQRT('Base Stats'!$F157+15))),'CP Multiplier'!$B$102))^2)/10)</f>
        <v>1500</v>
      </c>
    </row>
    <row r="158" spans="1:7" x14ac:dyDescent="0.25">
      <c r="A158" t="s">
        <v>154</v>
      </c>
      <c r="B158" t="str">
        <f>IFERROR(INDEX('[1]Pokemon Stats'!$D$2:$D$781,MATCH($A158,'[1]Pokemon Stats'!$B$2:$B$781,0),0),"")</f>
        <v>Fire</v>
      </c>
      <c r="C158" t="str">
        <f>IFERROR(INDEX('[1]Pokemon Stats'!$E$2:$E$781,MATCH($A158,'[1]Pokemon Stats'!$B$2:$B$781,0),0),"")</f>
        <v>Flying</v>
      </c>
      <c r="D158">
        <f>ROUND(('Base Stats'!D158+15)*MIN(SQRT(10*1500/(('Base Stats'!$D158+15)*SQRT('Base Stats'!$E158+15)*SQRT('Base Stats'!$F158+15))),'CP Multiplier'!$B$102),1)</f>
        <v>135.5</v>
      </c>
      <c r="E158">
        <f>ROUND(('Base Stats'!E158+15)*MIN(SQRT(10*1500/(('Base Stats'!$D158+15)*SQRT('Base Stats'!$E158+15)*SQRT('Base Stats'!$F158+15))),'CP Multiplier'!$B$102),1)</f>
        <v>107</v>
      </c>
      <c r="F158">
        <f>ROUND(('Base Stats'!F158+15)*MIN(SQRT(10*1500/(('Base Stats'!$D158+15)*SQRT('Base Stats'!$E158+15)*SQRT('Base Stats'!$F158+15))),'CP Multiplier'!$B$102),1)</f>
        <v>114.4</v>
      </c>
      <c r="G158">
        <f>_xlfn.FLOOR.MATH(('Base Stats'!$D158+15)*SQRT('Base Stats'!$E158+15)*SQRT('Base Stats'!$F158+15)*((MIN(SQRT(10*1500/(('Base Stats'!$D158+15)*SQRT('Base Stats'!$E158+15)*SQRT('Base Stats'!$F158+15))),'CP Multiplier'!$B$102))^2)/10)</f>
        <v>1500</v>
      </c>
    </row>
    <row r="159" spans="1:7" x14ac:dyDescent="0.25">
      <c r="A159" t="s">
        <v>155</v>
      </c>
      <c r="B159" t="str">
        <f>IFERROR(INDEX('[1]Pokemon Stats'!$D$2:$D$781,MATCH($A159,'[1]Pokemon Stats'!$B$2:$B$781,0),0),"")</f>
        <v>Water</v>
      </c>
      <c r="C159" t="str">
        <f>IFERROR(INDEX('[1]Pokemon Stats'!$E$2:$E$781,MATCH($A159,'[1]Pokemon Stats'!$B$2:$B$781,0),0),"")</f>
        <v>Flying</v>
      </c>
      <c r="D159">
        <f>ROUND(('Base Stats'!D159+15)*MIN(SQRT(10*1500/(('Base Stats'!$D159+15)*SQRT('Base Stats'!$E159+15)*SQRT('Base Stats'!$F159+15))),'CP Multiplier'!$B$102),1)</f>
        <v>111.6</v>
      </c>
      <c r="E159">
        <f>ROUND(('Base Stats'!E159+15)*MIN(SQRT(10*1500/(('Base Stats'!$D159+15)*SQRT('Base Stats'!$E159+15)*SQRT('Base Stats'!$F159+15))),'CP Multiplier'!$B$102),1)</f>
        <v>104.8</v>
      </c>
      <c r="F159">
        <f>ROUND(('Base Stats'!F159+15)*MIN(SQRT(10*1500/(('Base Stats'!$D159+15)*SQRT('Base Stats'!$E159+15)*SQRT('Base Stats'!$F159+15))),'CP Multiplier'!$B$102),1)</f>
        <v>128.5</v>
      </c>
      <c r="G159">
        <f>_xlfn.FLOOR.MATH(('Base Stats'!$D159+15)*SQRT('Base Stats'!$E159+15)*SQRT('Base Stats'!$F159+15)*((MIN(SQRT(10*1500/(('Base Stats'!$D159+15)*SQRT('Base Stats'!$E159+15)*SQRT('Base Stats'!$F159+15))),'CP Multiplier'!$B$102))^2)/10)</f>
        <v>1294</v>
      </c>
    </row>
    <row r="160" spans="1:7" x14ac:dyDescent="0.25">
      <c r="A160" t="s">
        <v>156</v>
      </c>
      <c r="B160" t="str">
        <f>IFERROR(INDEX('[1]Pokemon Stats'!$D$2:$D$781,MATCH($A160,'[1]Pokemon Stats'!$B$2:$B$781,0),0),"")</f>
        <v>Water</v>
      </c>
      <c r="C160" t="str">
        <f>IFERROR(INDEX('[1]Pokemon Stats'!$E$2:$E$781,MATCH($A160,'[1]Pokemon Stats'!$B$2:$B$781,0),0),"")</f>
        <v>Flying</v>
      </c>
      <c r="D160">
        <f>ROUND(('Base Stats'!D160+15)*MIN(SQRT(10*1500/(('Base Stats'!$D160+15)*SQRT('Base Stats'!$E160+15)*SQRT('Base Stats'!$F160+15))),'CP Multiplier'!$B$102),1)</f>
        <v>121.7</v>
      </c>
      <c r="E160">
        <f>ROUND(('Base Stats'!E160+15)*MIN(SQRT(10*1500/(('Base Stats'!$D160+15)*SQRT('Base Stats'!$E160+15)*SQRT('Base Stats'!$F160+15))),'CP Multiplier'!$B$102),1)</f>
        <v>115.8</v>
      </c>
      <c r="F160">
        <f>ROUND(('Base Stats'!F160+15)*MIN(SQRT(10*1500/(('Base Stats'!$D160+15)*SQRT('Base Stats'!$E160+15)*SQRT('Base Stats'!$F160+15))),'CP Multiplier'!$B$102),1)</f>
        <v>131.30000000000001</v>
      </c>
      <c r="G160">
        <f>_xlfn.FLOOR.MATH(('Base Stats'!$D160+15)*SQRT('Base Stats'!$E160+15)*SQRT('Base Stats'!$F160+15)*((MIN(SQRT(10*1500/(('Base Stats'!$D160+15)*SQRT('Base Stats'!$E160+15)*SQRT('Base Stats'!$F160+15))),'CP Multiplier'!$B$102))^2)/10)</f>
        <v>1500</v>
      </c>
    </row>
    <row r="161" spans="1:7" x14ac:dyDescent="0.25">
      <c r="A161" t="s">
        <v>157</v>
      </c>
      <c r="B161" t="str">
        <f>IFERROR(INDEX('[1]Pokemon Stats'!$D$2:$D$781,MATCH($A161,'[1]Pokemon Stats'!$B$2:$B$781,0),0),"")</f>
        <v>Water</v>
      </c>
      <c r="C161" t="str">
        <f>IFERROR(INDEX('[1]Pokemon Stats'!$E$2:$E$781,MATCH($A161,'[1]Pokemon Stats'!$B$2:$B$781,0),0),"")</f>
        <v>Flying</v>
      </c>
      <c r="D161">
        <f>ROUND(('Base Stats'!D161+15)*MIN(SQRT(10*1500/(('Base Stats'!$D161+15)*SQRT('Base Stats'!$E161+15)*SQRT('Base Stats'!$F161+15))),'CP Multiplier'!$B$102),1)</f>
        <v>126</v>
      </c>
      <c r="E161">
        <f>ROUND(('Base Stats'!E161+15)*MIN(SQRT(10*1500/(('Base Stats'!$D161+15)*SQRT('Base Stats'!$E161+15)*SQRT('Base Stats'!$F161+15))),'CP Multiplier'!$B$102),1)</f>
        <v>116.2</v>
      </c>
      <c r="F161">
        <f>ROUND(('Base Stats'!F161+15)*MIN(SQRT(10*1500/(('Base Stats'!$D161+15)*SQRT('Base Stats'!$E161+15)*SQRT('Base Stats'!$F161+15))),'CP Multiplier'!$B$102),1)</f>
        <v>122</v>
      </c>
      <c r="G161">
        <f>_xlfn.FLOOR.MATH(('Base Stats'!$D161+15)*SQRT('Base Stats'!$E161+15)*SQRT('Base Stats'!$F161+15)*((MIN(SQRT(10*1500/(('Base Stats'!$D161+15)*SQRT('Base Stats'!$E161+15)*SQRT('Base Stats'!$F161+15))),'CP Multiplier'!$B$102))^2)/10)</f>
        <v>1500</v>
      </c>
    </row>
    <row r="162" spans="1:7" x14ac:dyDescent="0.25">
      <c r="A162" t="s">
        <v>158</v>
      </c>
      <c r="B162" t="str">
        <f>IFERROR(INDEX('[1]Pokemon Stats'!$D$2:$D$781,MATCH($A162,'[1]Pokemon Stats'!$B$2:$B$781,0),0),"")</f>
        <v>Normal</v>
      </c>
      <c r="C162" t="str">
        <f>IFERROR(INDEX('[1]Pokemon Stats'!$E$2:$E$781,MATCH($A162,'[1]Pokemon Stats'!$B$2:$B$781,0),0),"")</f>
        <v>Flying</v>
      </c>
      <c r="D162">
        <f>ROUND(('Base Stats'!D162+15)*MIN(SQRT(10*1500/(('Base Stats'!$D162+15)*SQRT('Base Stats'!$E162+15)*SQRT('Base Stats'!$F162+15))),'CP Multiplier'!$B$102),1)</f>
        <v>79.5</v>
      </c>
      <c r="E162">
        <f>ROUND(('Base Stats'!E162+15)*MIN(SQRT(10*1500/(('Base Stats'!$D162+15)*SQRT('Base Stats'!$E162+15)*SQRT('Base Stats'!$F162+15))),'CP Multiplier'!$B$102),1)</f>
        <v>74.400000000000006</v>
      </c>
      <c r="F162">
        <f>ROUND(('Base Stats'!F162+15)*MIN(SQRT(10*1500/(('Base Stats'!$D162+15)*SQRT('Base Stats'!$E162+15)*SQRT('Base Stats'!$F162+15))),'CP Multiplier'!$B$102),1)</f>
        <v>106.5</v>
      </c>
      <c r="G162">
        <f>_xlfn.FLOOR.MATH(('Base Stats'!$D162+15)*SQRT('Base Stats'!$E162+15)*SQRT('Base Stats'!$F162+15)*((MIN(SQRT(10*1500/(('Base Stats'!$D162+15)*SQRT('Base Stats'!$E162+15)*SQRT('Base Stats'!$F162+15))),'CP Multiplier'!$B$102))^2)/10)</f>
        <v>707</v>
      </c>
    </row>
    <row r="163" spans="1:7" x14ac:dyDescent="0.25">
      <c r="A163" t="s">
        <v>159</v>
      </c>
      <c r="B163" t="str">
        <f>IFERROR(INDEX('[1]Pokemon Stats'!$D$2:$D$781,MATCH($A163,'[1]Pokemon Stats'!$B$2:$B$781,0),0),"")</f>
        <v>Normal</v>
      </c>
      <c r="C163" t="str">
        <f>IFERROR(INDEX('[1]Pokemon Stats'!$E$2:$E$781,MATCH($A163,'[1]Pokemon Stats'!$B$2:$B$781,0),0),"")</f>
        <v>Flying</v>
      </c>
      <c r="D163">
        <f>ROUND(('Base Stats'!D163+15)*MIN(SQRT(10*1500/(('Base Stats'!$D163+15)*SQRT('Base Stats'!$E163+15)*SQRT('Base Stats'!$F163+15))),'CP Multiplier'!$B$102),1)</f>
        <v>119</v>
      </c>
      <c r="E163">
        <f>ROUND(('Base Stats'!E163+15)*MIN(SQRT(10*1500/(('Base Stats'!$D163+15)*SQRT('Base Stats'!$E163+15)*SQRT('Base Stats'!$F163+15))),'CP Multiplier'!$B$102),1)</f>
        <v>102.2</v>
      </c>
      <c r="F163">
        <f>ROUND(('Base Stats'!F163+15)*MIN(SQRT(10*1500/(('Base Stats'!$D163+15)*SQRT('Base Stats'!$E163+15)*SQRT('Base Stats'!$F163+15))),'CP Multiplier'!$B$102),1)</f>
        <v>155.5</v>
      </c>
      <c r="G163">
        <f>_xlfn.FLOOR.MATH(('Base Stats'!$D163+15)*SQRT('Base Stats'!$E163+15)*SQRT('Base Stats'!$F163+15)*((MIN(SQRT(10*1500/(('Base Stats'!$D163+15)*SQRT('Base Stats'!$E163+15)*SQRT('Base Stats'!$F163+15))),'CP Multiplier'!$B$102))^2)/10)</f>
        <v>1500</v>
      </c>
    </row>
    <row r="164" spans="1:7" x14ac:dyDescent="0.25">
      <c r="A164" t="s">
        <v>160</v>
      </c>
      <c r="B164" t="str">
        <f>IFERROR(INDEX('[1]Pokemon Stats'!$D$2:$D$781,MATCH($A164,'[1]Pokemon Stats'!$B$2:$B$781,0),0),"")</f>
        <v>Normal</v>
      </c>
      <c r="C164" t="str">
        <f>IFERROR(INDEX('[1]Pokemon Stats'!$E$2:$E$781,MATCH($A164,'[1]Pokemon Stats'!$B$2:$B$781,0),0),"")</f>
        <v>Flying</v>
      </c>
      <c r="D164">
        <f>ROUND(('Base Stats'!D164+15)*MIN(SQRT(10*1500/(('Base Stats'!$D164+15)*SQRT('Base Stats'!$E164+15)*SQRT('Base Stats'!$F164+15))),'CP Multiplier'!$B$102),1)</f>
        <v>69.3</v>
      </c>
      <c r="E164">
        <f>ROUND(('Base Stats'!E164+15)*MIN(SQRT(10*1500/(('Base Stats'!$D164+15)*SQRT('Base Stats'!$E164+15)*SQRT('Base Stats'!$F164+15))),'CP Multiplier'!$B$102),1)</f>
        <v>87.1</v>
      </c>
      <c r="F164">
        <f>ROUND(('Base Stats'!F164+15)*MIN(SQRT(10*1500/(('Base Stats'!$D164+15)*SQRT('Base Stats'!$E164+15)*SQRT('Base Stats'!$F164+15))),'CP Multiplier'!$B$102),1)</f>
        <v>143.69999999999999</v>
      </c>
      <c r="G164">
        <f>_xlfn.FLOOR.MATH(('Base Stats'!$D164+15)*SQRT('Base Stats'!$E164+15)*SQRT('Base Stats'!$F164+15)*((MIN(SQRT(10*1500/(('Base Stats'!$D164+15)*SQRT('Base Stats'!$E164+15)*SQRT('Base Stats'!$F164+15))),'CP Multiplier'!$B$102))^2)/10)</f>
        <v>775</v>
      </c>
    </row>
    <row r="165" spans="1:7" x14ac:dyDescent="0.25">
      <c r="A165" t="s">
        <v>161</v>
      </c>
      <c r="B165" t="str">
        <f>IFERROR(INDEX('[1]Pokemon Stats'!$D$2:$D$781,MATCH($A165,'[1]Pokemon Stats'!$B$2:$B$781,0),0),"")</f>
        <v>Normal</v>
      </c>
      <c r="C165" t="str">
        <f>IFERROR(INDEX('[1]Pokemon Stats'!$E$2:$E$781,MATCH($A165,'[1]Pokemon Stats'!$B$2:$B$781,0),0),"")</f>
        <v>Flying</v>
      </c>
      <c r="D165">
        <f>ROUND(('Base Stats'!D165+15)*MIN(SQRT(10*1500/(('Base Stats'!$D165+15)*SQRT('Base Stats'!$E165+15)*SQRT('Base Stats'!$F165+15))),'CP Multiplier'!$B$102),1)</f>
        <v>108.8</v>
      </c>
      <c r="E165">
        <f>ROUND(('Base Stats'!E165+15)*MIN(SQRT(10*1500/(('Base Stats'!$D165+15)*SQRT('Base Stats'!$E165+15)*SQRT('Base Stats'!$F165+15))),'CP Multiplier'!$B$102),1)</f>
        <v>116.3</v>
      </c>
      <c r="F165">
        <f>ROUND(('Base Stats'!F165+15)*MIN(SQRT(10*1500/(('Base Stats'!$D165+15)*SQRT('Base Stats'!$E165+15)*SQRT('Base Stats'!$F165+15))),'CP Multiplier'!$B$102),1)</f>
        <v>163.30000000000001</v>
      </c>
      <c r="G165">
        <f>_xlfn.FLOOR.MATH(('Base Stats'!$D165+15)*SQRT('Base Stats'!$E165+15)*SQRT('Base Stats'!$F165+15)*((MIN(SQRT(10*1500/(('Base Stats'!$D165+15)*SQRT('Base Stats'!$E165+15)*SQRT('Base Stats'!$F165+15))),'CP Multiplier'!$B$102))^2)/10)</f>
        <v>1500</v>
      </c>
    </row>
    <row r="166" spans="1:7" x14ac:dyDescent="0.25">
      <c r="A166" t="s">
        <v>162</v>
      </c>
      <c r="B166" t="str">
        <f>IFERROR(INDEX('[1]Pokemon Stats'!$D$2:$D$781,MATCH($A166,'[1]Pokemon Stats'!$B$2:$B$781,0),0),"")</f>
        <v>Bug</v>
      </c>
      <c r="C166" t="str">
        <f>IFERROR(INDEX('[1]Pokemon Stats'!$E$2:$E$781,MATCH($A166,'[1]Pokemon Stats'!$B$2:$B$781,0),0),"")</f>
        <v>Flying</v>
      </c>
      <c r="D166">
        <f>ROUND(('Base Stats'!D166+15)*MIN(SQRT(10*1500/(('Base Stats'!$D166+15)*SQRT('Base Stats'!$E166+15)*SQRT('Base Stats'!$F166+15))),'CP Multiplier'!$B$102),1)</f>
        <v>73.5</v>
      </c>
      <c r="E166">
        <f>ROUND(('Base Stats'!E166+15)*MIN(SQRT(10*1500/(('Base Stats'!$D166+15)*SQRT('Base Stats'!$E166+15)*SQRT('Base Stats'!$F166+15))),'CP Multiplier'!$B$102),1)</f>
        <v>112.4</v>
      </c>
      <c r="F166">
        <f>ROUND(('Base Stats'!F166+15)*MIN(SQRT(10*1500/(('Base Stats'!$D166+15)*SQRT('Base Stats'!$E166+15)*SQRT('Base Stats'!$F166+15))),'CP Multiplier'!$B$102),1)</f>
        <v>114.1</v>
      </c>
      <c r="G166">
        <f>_xlfn.FLOOR.MATH(('Base Stats'!$D166+15)*SQRT('Base Stats'!$E166+15)*SQRT('Base Stats'!$F166+15)*((MIN(SQRT(10*1500/(('Base Stats'!$D166+15)*SQRT('Base Stats'!$E166+15)*SQRT('Base Stats'!$F166+15))),'CP Multiplier'!$B$102))^2)/10)</f>
        <v>832</v>
      </c>
    </row>
    <row r="167" spans="1:7" x14ac:dyDescent="0.25">
      <c r="A167" t="s">
        <v>163</v>
      </c>
      <c r="B167" t="str">
        <f>IFERROR(INDEX('[1]Pokemon Stats'!$D$2:$D$781,MATCH($A167,'[1]Pokemon Stats'!$B$2:$B$781,0),0),"")</f>
        <v>Bug</v>
      </c>
      <c r="C167" t="str">
        <f>IFERROR(INDEX('[1]Pokemon Stats'!$E$2:$E$781,MATCH($A167,'[1]Pokemon Stats'!$B$2:$B$781,0),0),"")</f>
        <v>Flying</v>
      </c>
      <c r="D167">
        <f>ROUND(('Base Stats'!D167+15)*MIN(SQRT(10*1500/(('Base Stats'!$D167+15)*SQRT('Base Stats'!$E167+15)*SQRT('Base Stats'!$F167+15))),'CP Multiplier'!$B$102),1)</f>
        <v>101.8</v>
      </c>
      <c r="E167">
        <f>ROUND(('Base Stats'!E167+15)*MIN(SQRT(10*1500/(('Base Stats'!$D167+15)*SQRT('Base Stats'!$E167+15)*SQRT('Base Stats'!$F167+15))),'CP Multiplier'!$B$102),1)</f>
        <v>161.80000000000001</v>
      </c>
      <c r="F167">
        <f>ROUND(('Base Stats'!F167+15)*MIN(SQRT(10*1500/(('Base Stats'!$D167+15)*SQRT('Base Stats'!$E167+15)*SQRT('Base Stats'!$F167+15))),'CP Multiplier'!$B$102),1)</f>
        <v>134.30000000000001</v>
      </c>
      <c r="G167">
        <f>_xlfn.FLOOR.MATH(('Base Stats'!$D167+15)*SQRT('Base Stats'!$E167+15)*SQRT('Base Stats'!$F167+15)*((MIN(SQRT(10*1500/(('Base Stats'!$D167+15)*SQRT('Base Stats'!$E167+15)*SQRT('Base Stats'!$F167+15))),'CP Multiplier'!$B$102))^2)/10)</f>
        <v>1500</v>
      </c>
    </row>
    <row r="168" spans="1:7" x14ac:dyDescent="0.25">
      <c r="A168" t="s">
        <v>164</v>
      </c>
      <c r="B168" t="str">
        <f>IFERROR(INDEX('[1]Pokemon Stats'!$D$2:$D$781,MATCH($A168,'[1]Pokemon Stats'!$B$2:$B$781,0),0),"")</f>
        <v>Bug</v>
      </c>
      <c r="C168" t="str">
        <f>IFERROR(INDEX('[1]Pokemon Stats'!$E$2:$E$781,MATCH($A168,'[1]Pokemon Stats'!$B$2:$B$781,0),0),"")</f>
        <v>Poison</v>
      </c>
      <c r="D168">
        <f>ROUND(('Base Stats'!D168+15)*MIN(SQRT(10*1500/(('Base Stats'!$D168+15)*SQRT('Base Stats'!$E168+15)*SQRT('Base Stats'!$F168+15))),'CP Multiplier'!$B$102),1)</f>
        <v>101.4</v>
      </c>
      <c r="E168">
        <f>ROUND(('Base Stats'!E168+15)*MIN(SQRT(10*1500/(('Base Stats'!$D168+15)*SQRT('Base Stats'!$E168+15)*SQRT('Base Stats'!$F168+15))),'CP Multiplier'!$B$102),1)</f>
        <v>74.400000000000006</v>
      </c>
      <c r="F168">
        <f>ROUND(('Base Stats'!F168+15)*MIN(SQRT(10*1500/(('Base Stats'!$D168+15)*SQRT('Base Stats'!$E168+15)*SQRT('Base Stats'!$F168+15))),'CP Multiplier'!$B$102),1)</f>
        <v>114.1</v>
      </c>
      <c r="G168">
        <f>_xlfn.FLOOR.MATH(('Base Stats'!$D168+15)*SQRT('Base Stats'!$E168+15)*SQRT('Base Stats'!$F168+15)*((MIN(SQRT(10*1500/(('Base Stats'!$D168+15)*SQRT('Base Stats'!$E168+15)*SQRT('Base Stats'!$F168+15))),'CP Multiplier'!$B$102))^2)/10)</f>
        <v>934</v>
      </c>
    </row>
    <row r="169" spans="1:7" x14ac:dyDescent="0.25">
      <c r="A169" t="s">
        <v>165</v>
      </c>
      <c r="B169" t="str">
        <f>IFERROR(INDEX('[1]Pokemon Stats'!$D$2:$D$781,MATCH($A169,'[1]Pokemon Stats'!$B$2:$B$781,0),0),"")</f>
        <v>Bug</v>
      </c>
      <c r="C169" t="str">
        <f>IFERROR(INDEX('[1]Pokemon Stats'!$E$2:$E$781,MATCH($A169,'[1]Pokemon Stats'!$B$2:$B$781,0),0),"")</f>
        <v>Poison</v>
      </c>
      <c r="D169">
        <f>ROUND(('Base Stats'!D169+15)*MIN(SQRT(10*1500/(('Base Stats'!$D169+15)*SQRT('Base Stats'!$E169+15)*SQRT('Base Stats'!$F169+15))),'CP Multiplier'!$B$102),1)</f>
        <v>128</v>
      </c>
      <c r="E169">
        <f>ROUND(('Base Stats'!E169+15)*MIN(SQRT(10*1500/(('Base Stats'!$D169+15)*SQRT('Base Stats'!$E169+15)*SQRT('Base Stats'!$F169+15))),'CP Multiplier'!$B$102),1)</f>
        <v>101.1</v>
      </c>
      <c r="F169">
        <f>ROUND(('Base Stats'!F169+15)*MIN(SQRT(10*1500/(('Base Stats'!$D169+15)*SQRT('Base Stats'!$E169+15)*SQRT('Base Stats'!$F169+15))),'CP Multiplier'!$B$102),1)</f>
        <v>136</v>
      </c>
      <c r="G169">
        <f>_xlfn.FLOOR.MATH(('Base Stats'!$D169+15)*SQRT('Base Stats'!$E169+15)*SQRT('Base Stats'!$F169+15)*((MIN(SQRT(10*1500/(('Base Stats'!$D169+15)*SQRT('Base Stats'!$E169+15)*SQRT('Base Stats'!$F169+15))),'CP Multiplier'!$B$102))^2)/10)</f>
        <v>1500</v>
      </c>
    </row>
    <row r="170" spans="1:7" x14ac:dyDescent="0.25">
      <c r="A170" t="s">
        <v>166</v>
      </c>
      <c r="B170" t="str">
        <f>IFERROR(INDEX('[1]Pokemon Stats'!$D$2:$D$781,MATCH($A170,'[1]Pokemon Stats'!$B$2:$B$781,0),0),"")</f>
        <v>Poison</v>
      </c>
      <c r="C170" t="str">
        <f>IFERROR(INDEX('[1]Pokemon Stats'!$E$2:$E$781,MATCH($A170,'[1]Pokemon Stats'!$B$2:$B$781,0),0),"")</f>
        <v>Flying</v>
      </c>
      <c r="D170">
        <f>ROUND(('Base Stats'!D170+15)*MIN(SQRT(10*1500/(('Base Stats'!$D170+15)*SQRT('Base Stats'!$E170+15)*SQRT('Base Stats'!$F170+15))),'CP Multiplier'!$B$102),1)</f>
        <v>124.3</v>
      </c>
      <c r="E170">
        <f>ROUND(('Base Stats'!E170+15)*MIN(SQRT(10*1500/(('Base Stats'!$D170+15)*SQRT('Base Stats'!$E170+15)*SQRT('Base Stats'!$F170+15))),'CP Multiplier'!$B$102),1)</f>
        <v>114.8</v>
      </c>
      <c r="F170">
        <f>ROUND(('Base Stats'!F170+15)*MIN(SQRT(10*1500/(('Base Stats'!$D170+15)*SQRT('Base Stats'!$E170+15)*SQRT('Base Stats'!$F170+15))),'CP Multiplier'!$B$102),1)</f>
        <v>126.7</v>
      </c>
      <c r="G170">
        <f>_xlfn.FLOOR.MATH(('Base Stats'!$D170+15)*SQRT('Base Stats'!$E170+15)*SQRT('Base Stats'!$F170+15)*((MIN(SQRT(10*1500/(('Base Stats'!$D170+15)*SQRT('Base Stats'!$E170+15)*SQRT('Base Stats'!$F170+15))),'CP Multiplier'!$B$102))^2)/10)</f>
        <v>1500</v>
      </c>
    </row>
    <row r="171" spans="1:7" x14ac:dyDescent="0.25">
      <c r="A171" t="s">
        <v>167</v>
      </c>
      <c r="B171" t="str">
        <f>IFERROR(INDEX('[1]Pokemon Stats'!$D$2:$D$781,MATCH($A171,'[1]Pokemon Stats'!$B$2:$B$781,0),0),"")</f>
        <v>Water</v>
      </c>
      <c r="C171" t="str">
        <f>IFERROR(INDEX('[1]Pokemon Stats'!$E$2:$E$781,MATCH($A171,'[1]Pokemon Stats'!$B$2:$B$781,0),0),"")</f>
        <v>Electric</v>
      </c>
      <c r="D171">
        <f>ROUND(('Base Stats'!D171+15)*MIN(SQRT(10*1500/(('Base Stats'!$D171+15)*SQRT('Base Stats'!$E171+15)*SQRT('Base Stats'!$F171+15))),'CP Multiplier'!$B$102),1)</f>
        <v>102.3</v>
      </c>
      <c r="E171">
        <f>ROUND(('Base Stats'!E171+15)*MIN(SQRT(10*1500/(('Base Stats'!$D171+15)*SQRT('Base Stats'!$E171+15)*SQRT('Base Stats'!$F171+15))),'CP Multiplier'!$B$102),1)</f>
        <v>94.7</v>
      </c>
      <c r="F171">
        <f>ROUND(('Base Stats'!F171+15)*MIN(SQRT(10*1500/(('Base Stats'!$D171+15)*SQRT('Base Stats'!$E171+15)*SQRT('Base Stats'!$F171+15))),'CP Multiplier'!$B$102),1)</f>
        <v>165.7</v>
      </c>
      <c r="G171">
        <f>_xlfn.FLOOR.MATH(('Base Stats'!$D171+15)*SQRT('Base Stats'!$E171+15)*SQRT('Base Stats'!$F171+15)*((MIN(SQRT(10*1500/(('Base Stats'!$D171+15)*SQRT('Base Stats'!$E171+15)*SQRT('Base Stats'!$F171+15))),'CP Multiplier'!$B$102))^2)/10)</f>
        <v>1280</v>
      </c>
    </row>
    <row r="172" spans="1:7" x14ac:dyDescent="0.25">
      <c r="A172" t="s">
        <v>168</v>
      </c>
      <c r="B172" t="str">
        <f>IFERROR(INDEX('[1]Pokemon Stats'!$D$2:$D$781,MATCH($A172,'[1]Pokemon Stats'!$B$2:$B$781,0),0),"")</f>
        <v>Water</v>
      </c>
      <c r="C172" t="str">
        <f>IFERROR(INDEX('[1]Pokemon Stats'!$E$2:$E$781,MATCH($A172,'[1]Pokemon Stats'!$B$2:$B$781,0),0),"")</f>
        <v>Electric</v>
      </c>
      <c r="D172">
        <f>ROUND(('Base Stats'!D172+15)*MIN(SQRT(10*1500/(('Base Stats'!$D172+15)*SQRT('Base Stats'!$E172+15)*SQRT('Base Stats'!$F172+15))),'CP Multiplier'!$B$102),1)</f>
        <v>107.9</v>
      </c>
      <c r="E172">
        <f>ROUND(('Base Stats'!E172+15)*MIN(SQRT(10*1500/(('Base Stats'!$D172+15)*SQRT('Base Stats'!$E172+15)*SQRT('Base Stats'!$F172+15))),'CP Multiplier'!$B$102),1)</f>
        <v>101.9</v>
      </c>
      <c r="F172">
        <f>ROUND(('Base Stats'!F172+15)*MIN(SQRT(10*1500/(('Base Stats'!$D172+15)*SQRT('Base Stats'!$E172+15)*SQRT('Base Stats'!$F172+15))),'CP Multiplier'!$B$102),1)</f>
        <v>189.7</v>
      </c>
      <c r="G172">
        <f>_xlfn.FLOOR.MATH(('Base Stats'!$D172+15)*SQRT('Base Stats'!$E172+15)*SQRT('Base Stats'!$F172+15)*((MIN(SQRT(10*1500/(('Base Stats'!$D172+15)*SQRT('Base Stats'!$E172+15)*SQRT('Base Stats'!$F172+15))),'CP Multiplier'!$B$102))^2)/10)</f>
        <v>1500</v>
      </c>
    </row>
    <row r="173" spans="1:7" x14ac:dyDescent="0.25">
      <c r="A173" t="s">
        <v>169</v>
      </c>
      <c r="B173" t="str">
        <f>IFERROR(INDEX('[1]Pokemon Stats'!$D$2:$D$781,MATCH($A173,'[1]Pokemon Stats'!$B$2:$B$781,0),0),"")</f>
        <v>Electric</v>
      </c>
      <c r="C173" t="str">
        <f>IFERROR(INDEX('[1]Pokemon Stats'!$E$2:$E$781,MATCH($A173,'[1]Pokemon Stats'!$B$2:$B$781,0),0),"")</f>
        <v>Electric</v>
      </c>
      <c r="D173">
        <f>ROUND(('Base Stats'!D173+15)*MIN(SQRT(10*1500/(('Base Stats'!$D173+15)*SQRT('Base Stats'!$E173+15)*SQRT('Base Stats'!$F173+15))),'CP Multiplier'!$B$102),1)</f>
        <v>77.8</v>
      </c>
      <c r="E173">
        <f>ROUND(('Base Stats'!E173+15)*MIN(SQRT(10*1500/(('Base Stats'!$D173+15)*SQRT('Base Stats'!$E173+15)*SQRT('Base Stats'!$F173+15))),'CP Multiplier'!$B$102),1)</f>
        <v>57.5</v>
      </c>
      <c r="F173">
        <f>ROUND(('Base Stats'!F173+15)*MIN(SQRT(10*1500/(('Base Stats'!$D173+15)*SQRT('Base Stats'!$E173+15)*SQRT('Base Stats'!$F173+15))),'CP Multiplier'!$B$102),1)</f>
        <v>84.5</v>
      </c>
      <c r="G173">
        <f>_xlfn.FLOOR.MATH(('Base Stats'!$D173+15)*SQRT('Base Stats'!$E173+15)*SQRT('Base Stats'!$F173+15)*((MIN(SQRT(10*1500/(('Base Stats'!$D173+15)*SQRT('Base Stats'!$E173+15)*SQRT('Base Stats'!$F173+15))),'CP Multiplier'!$B$102))^2)/10)</f>
        <v>542</v>
      </c>
    </row>
    <row r="174" spans="1:7" x14ac:dyDescent="0.25">
      <c r="A174" t="s">
        <v>170</v>
      </c>
      <c r="B174" t="str">
        <f>IFERROR(INDEX('[1]Pokemon Stats'!$D$2:$D$781,MATCH($A174,'[1]Pokemon Stats'!$B$2:$B$781,0),0),"")</f>
        <v>Fairy</v>
      </c>
      <c r="C174" t="str">
        <f>IFERROR(INDEX('[1]Pokemon Stats'!$E$2:$E$781,MATCH($A174,'[1]Pokemon Stats'!$B$2:$B$781,0),0),"")</f>
        <v>Electric</v>
      </c>
      <c r="D174">
        <f>ROUND(('Base Stats'!D174+15)*MIN(SQRT(10*1500/(('Base Stats'!$D174+15)*SQRT('Base Stats'!$E174+15)*SQRT('Base Stats'!$F174+15))),'CP Multiplier'!$B$102),1)</f>
        <v>76.099999999999994</v>
      </c>
      <c r="E174">
        <f>ROUND(('Base Stats'!E174+15)*MIN(SQRT(10*1500/(('Base Stats'!$D174+15)*SQRT('Base Stats'!$E174+15)*SQRT('Base Stats'!$F174+15))),'CP Multiplier'!$B$102),1)</f>
        <v>79.5</v>
      </c>
      <c r="F174">
        <f>ROUND(('Base Stats'!F174+15)*MIN(SQRT(10*1500/(('Base Stats'!$D174+15)*SQRT('Base Stats'!$E174+15)*SQRT('Base Stats'!$F174+15))),'CP Multiplier'!$B$102),1)</f>
        <v>128.5</v>
      </c>
      <c r="G174">
        <f>_xlfn.FLOOR.MATH(('Base Stats'!$D174+15)*SQRT('Base Stats'!$E174+15)*SQRT('Base Stats'!$F174+15)*((MIN(SQRT(10*1500/(('Base Stats'!$D174+15)*SQRT('Base Stats'!$E174+15)*SQRT('Base Stats'!$F174+15))),'CP Multiplier'!$B$102))^2)/10)</f>
        <v>768</v>
      </c>
    </row>
    <row r="175" spans="1:7" x14ac:dyDescent="0.25">
      <c r="A175" t="s">
        <v>171</v>
      </c>
      <c r="B175" t="str">
        <f>IFERROR(INDEX('[1]Pokemon Stats'!$D$2:$D$781,MATCH($A175,'[1]Pokemon Stats'!$B$2:$B$781,0),0),"")</f>
        <v>Normal</v>
      </c>
      <c r="C175" t="str">
        <f>IFERROR(INDEX('[1]Pokemon Stats'!$E$2:$E$781,MATCH($A175,'[1]Pokemon Stats'!$B$2:$B$781,0),0),"")</f>
        <v>Fairy</v>
      </c>
      <c r="D175">
        <f>ROUND(('Base Stats'!D175+15)*MIN(SQRT(10*1500/(('Base Stats'!$D175+15)*SQRT('Base Stats'!$E175+15)*SQRT('Base Stats'!$F175+15))),'CP Multiplier'!$B$102),1)</f>
        <v>71</v>
      </c>
      <c r="E175">
        <f>ROUND(('Base Stats'!E175+15)*MIN(SQRT(10*1500/(('Base Stats'!$D175+15)*SQRT('Base Stats'!$E175+15)*SQRT('Base Stats'!$F175+15))),'CP Multiplier'!$B$102),1)</f>
        <v>39.700000000000003</v>
      </c>
      <c r="F175">
        <f>ROUND(('Base Stats'!F175+15)*MIN(SQRT(10*1500/(('Base Stats'!$D175+15)*SQRT('Base Stats'!$E175+15)*SQRT('Base Stats'!$F175+15))),'CP Multiplier'!$B$102),1)</f>
        <v>187.7</v>
      </c>
      <c r="G175">
        <f>_xlfn.FLOOR.MATH(('Base Stats'!$D175+15)*SQRT('Base Stats'!$E175+15)*SQRT('Base Stats'!$F175+15)*((MIN(SQRT(10*1500/(('Base Stats'!$D175+15)*SQRT('Base Stats'!$E175+15)*SQRT('Base Stats'!$F175+15))),'CP Multiplier'!$B$102))^2)/10)</f>
        <v>613</v>
      </c>
    </row>
    <row r="176" spans="1:7" x14ac:dyDescent="0.25">
      <c r="A176" t="s">
        <v>172</v>
      </c>
      <c r="B176" t="str">
        <f>IFERROR(INDEX('[1]Pokemon Stats'!$D$2:$D$781,MATCH($A176,'[1]Pokemon Stats'!$B$2:$B$781,0),0),"")</f>
        <v>Fairy</v>
      </c>
      <c r="C176" t="str">
        <f>IFERROR(INDEX('[1]Pokemon Stats'!$E$2:$E$781,MATCH($A176,'[1]Pokemon Stats'!$B$2:$B$781,0),0),"")</f>
        <v>Fairy</v>
      </c>
      <c r="D176">
        <f>ROUND(('Base Stats'!D176+15)*MIN(SQRT(10*1500/(('Base Stats'!$D176+15)*SQRT('Base Stats'!$E176+15)*SQRT('Base Stats'!$F176+15))),'CP Multiplier'!$B$102),1)</f>
        <v>69.3</v>
      </c>
      <c r="E176">
        <f>ROUND(('Base Stats'!E176+15)*MIN(SQRT(10*1500/(('Base Stats'!$D176+15)*SQRT('Base Stats'!$E176+15)*SQRT('Base Stats'!$F176+15))),'CP Multiplier'!$B$102),1)</f>
        <v>110.7</v>
      </c>
      <c r="F176">
        <f>ROUND(('Base Stats'!F176+15)*MIN(SQRT(10*1500/(('Base Stats'!$D176+15)*SQRT('Base Stats'!$E176+15)*SQRT('Base Stats'!$F176+15))),'CP Multiplier'!$B$102),1)</f>
        <v>106.5</v>
      </c>
      <c r="G176">
        <f>_xlfn.FLOOR.MATH(('Base Stats'!$D176+15)*SQRT('Base Stats'!$E176+15)*SQRT('Base Stats'!$F176+15)*((MIN(SQRT(10*1500/(('Base Stats'!$D176+15)*SQRT('Base Stats'!$E176+15)*SQRT('Base Stats'!$F176+15))),'CP Multiplier'!$B$102))^2)/10)</f>
        <v>752</v>
      </c>
    </row>
    <row r="177" spans="1:7" x14ac:dyDescent="0.25">
      <c r="A177" t="s">
        <v>173</v>
      </c>
      <c r="B177" t="str">
        <f>IFERROR(INDEX('[1]Pokemon Stats'!$D$2:$D$781,MATCH($A177,'[1]Pokemon Stats'!$B$2:$B$781,0),0),"")</f>
        <v>Fairy</v>
      </c>
      <c r="C177" t="str">
        <f>IFERROR(INDEX('[1]Pokemon Stats'!$E$2:$E$781,MATCH($A177,'[1]Pokemon Stats'!$B$2:$B$781,0),0),"")</f>
        <v>Flying</v>
      </c>
      <c r="D177">
        <f>ROUND(('Base Stats'!D177+15)*MIN(SQRT(10*1500/(('Base Stats'!$D177+15)*SQRT('Base Stats'!$E177+15)*SQRT('Base Stats'!$F177+15))),'CP Multiplier'!$B$102),1)</f>
        <v>114</v>
      </c>
      <c r="E177">
        <f>ROUND(('Base Stats'!E177+15)*MIN(SQRT(10*1500/(('Base Stats'!$D177+15)*SQRT('Base Stats'!$E177+15)*SQRT('Base Stats'!$F177+15))),'CP Multiplier'!$B$102),1)</f>
        <v>145.1</v>
      </c>
      <c r="F177">
        <f>ROUND(('Base Stats'!F177+15)*MIN(SQRT(10*1500/(('Base Stats'!$D177+15)*SQRT('Base Stats'!$E177+15)*SQRT('Base Stats'!$F177+15))),'CP Multiplier'!$B$102),1)</f>
        <v>119.2</v>
      </c>
      <c r="G177">
        <f>_xlfn.FLOOR.MATH(('Base Stats'!$D177+15)*SQRT('Base Stats'!$E177+15)*SQRT('Base Stats'!$F177+15)*((MIN(SQRT(10*1500/(('Base Stats'!$D177+15)*SQRT('Base Stats'!$E177+15)*SQRT('Base Stats'!$F177+15))),'CP Multiplier'!$B$102))^2)/10)</f>
        <v>1500</v>
      </c>
    </row>
    <row r="178" spans="1:7" x14ac:dyDescent="0.25">
      <c r="A178" t="s">
        <v>174</v>
      </c>
      <c r="B178" t="str">
        <f>IFERROR(INDEX('[1]Pokemon Stats'!$D$2:$D$781,MATCH($A178,'[1]Pokemon Stats'!$B$2:$B$781,0),0),"")</f>
        <v>Psychic</v>
      </c>
      <c r="C178" t="str">
        <f>IFERROR(INDEX('[1]Pokemon Stats'!$E$2:$E$781,MATCH($A178,'[1]Pokemon Stats'!$B$2:$B$781,0),0),"")</f>
        <v>Flying</v>
      </c>
      <c r="D178">
        <f>ROUND(('Base Stats'!D178+15)*MIN(SQRT(10*1500/(('Base Stats'!$D178+15)*SQRT('Base Stats'!$E178+15)*SQRT('Base Stats'!$F178+15))),'CP Multiplier'!$B$102),1)</f>
        <v>125.9</v>
      </c>
      <c r="E178">
        <f>ROUND(('Base Stats'!E178+15)*MIN(SQRT(10*1500/(('Base Stats'!$D178+15)*SQRT('Base Stats'!$E178+15)*SQRT('Base Stats'!$F178+15))),'CP Multiplier'!$B$102),1)</f>
        <v>87.9</v>
      </c>
      <c r="F178">
        <f>ROUND(('Base Stats'!F178+15)*MIN(SQRT(10*1500/(('Base Stats'!$D178+15)*SQRT('Base Stats'!$E178+15)*SQRT('Base Stats'!$F178+15))),'CP Multiplier'!$B$102),1)</f>
        <v>114.1</v>
      </c>
      <c r="G178">
        <f>_xlfn.FLOOR.MATH(('Base Stats'!$D178+15)*SQRT('Base Stats'!$E178+15)*SQRT('Base Stats'!$F178+15)*((MIN(SQRT(10*1500/(('Base Stats'!$D178+15)*SQRT('Base Stats'!$E178+15)*SQRT('Base Stats'!$F178+15))),'CP Multiplier'!$B$102))^2)/10)</f>
        <v>1261</v>
      </c>
    </row>
    <row r="179" spans="1:7" x14ac:dyDescent="0.25">
      <c r="A179" t="s">
        <v>175</v>
      </c>
      <c r="B179" t="str">
        <f>IFERROR(INDEX('[1]Pokemon Stats'!$D$2:$D$781,MATCH($A179,'[1]Pokemon Stats'!$B$2:$B$781,0),0),"")</f>
        <v>Psychic</v>
      </c>
      <c r="C179" t="str">
        <f>IFERROR(INDEX('[1]Pokemon Stats'!$E$2:$E$781,MATCH($A179,'[1]Pokemon Stats'!$B$2:$B$781,0),0),"")</f>
        <v>Flying</v>
      </c>
      <c r="D179">
        <f>ROUND(('Base Stats'!D179+15)*MIN(SQRT(10*1500/(('Base Stats'!$D179+15)*SQRT('Base Stats'!$E179+15)*SQRT('Base Stats'!$F179+15))),'CP Multiplier'!$B$102),1)</f>
        <v>135.4</v>
      </c>
      <c r="E179">
        <f>ROUND(('Base Stats'!E179+15)*MIN(SQRT(10*1500/(('Base Stats'!$D179+15)*SQRT('Base Stats'!$E179+15)*SQRT('Base Stats'!$F179+15))),'CP Multiplier'!$B$102),1)</f>
        <v>105.3</v>
      </c>
      <c r="F179">
        <f>ROUND(('Base Stats'!F179+15)*MIN(SQRT(10*1500/(('Base Stats'!$D179+15)*SQRT('Base Stats'!$E179+15)*SQRT('Base Stats'!$F179+15))),'CP Multiplier'!$B$102),1)</f>
        <v>116.5</v>
      </c>
      <c r="G179">
        <f>_xlfn.FLOOR.MATH(('Base Stats'!$D179+15)*SQRT('Base Stats'!$E179+15)*SQRT('Base Stats'!$F179+15)*((MIN(SQRT(10*1500/(('Base Stats'!$D179+15)*SQRT('Base Stats'!$E179+15)*SQRT('Base Stats'!$F179+15))),'CP Multiplier'!$B$102))^2)/10)</f>
        <v>1500</v>
      </c>
    </row>
    <row r="180" spans="1:7" x14ac:dyDescent="0.25">
      <c r="A180" t="s">
        <v>176</v>
      </c>
      <c r="B180" t="str">
        <f>IFERROR(INDEX('[1]Pokemon Stats'!$D$2:$D$781,MATCH($A180,'[1]Pokemon Stats'!$B$2:$B$781,0),0),"")</f>
        <v>Electric</v>
      </c>
      <c r="C180" t="str">
        <f>IFERROR(INDEX('[1]Pokemon Stats'!$E$2:$E$781,MATCH($A180,'[1]Pokemon Stats'!$B$2:$B$781,0),0),"")</f>
        <v>Flying</v>
      </c>
      <c r="D180">
        <f>ROUND(('Base Stats'!D180+15)*MIN(SQRT(10*1500/(('Base Stats'!$D180+15)*SQRT('Base Stats'!$E180+15)*SQRT('Base Stats'!$F180+15))),'CP Multiplier'!$B$102),1)</f>
        <v>109</v>
      </c>
      <c r="E180">
        <f>ROUND(('Base Stats'!E180+15)*MIN(SQRT(10*1500/(('Base Stats'!$D180+15)*SQRT('Base Stats'!$E180+15)*SQRT('Base Stats'!$F180+15))),'CP Multiplier'!$B$102),1)</f>
        <v>79.5</v>
      </c>
      <c r="F180">
        <f>ROUND(('Base Stats'!F180+15)*MIN(SQRT(10*1500/(('Base Stats'!$D180+15)*SQRT('Base Stats'!$E180+15)*SQRT('Base Stats'!$F180+15))),'CP Multiplier'!$B$102),1)</f>
        <v>136.1</v>
      </c>
      <c r="G180">
        <f>_xlfn.FLOOR.MATH(('Base Stats'!$D180+15)*SQRT('Base Stats'!$E180+15)*SQRT('Base Stats'!$F180+15)*((MIN(SQRT(10*1500/(('Base Stats'!$D180+15)*SQRT('Base Stats'!$E180+15)*SQRT('Base Stats'!$F180+15))),'CP Multiplier'!$B$102))^2)/10)</f>
        <v>1133</v>
      </c>
    </row>
    <row r="181" spans="1:7" x14ac:dyDescent="0.25">
      <c r="A181" t="s">
        <v>177</v>
      </c>
      <c r="B181" t="str">
        <f>IFERROR(INDEX('[1]Pokemon Stats'!$D$2:$D$781,MATCH($A181,'[1]Pokemon Stats'!$B$2:$B$781,0),0),"")</f>
        <v>Electric</v>
      </c>
      <c r="C181" t="str">
        <f>IFERROR(INDEX('[1]Pokemon Stats'!$E$2:$E$781,MATCH($A181,'[1]Pokemon Stats'!$B$2:$B$781,0),0),"")</f>
        <v>Flying</v>
      </c>
      <c r="D181">
        <f>ROUND(('Base Stats'!D181+15)*MIN(SQRT(10*1500/(('Base Stats'!$D181+15)*SQRT('Base Stats'!$E181+15)*SQRT('Base Stats'!$F181+15))),'CP Multiplier'!$B$102),1)</f>
        <v>125.5</v>
      </c>
      <c r="E181">
        <f>ROUND(('Base Stats'!E181+15)*MIN(SQRT(10*1500/(('Base Stats'!$D181+15)*SQRT('Base Stats'!$E181+15)*SQRT('Base Stats'!$F181+15))),'CP Multiplier'!$B$102),1)</f>
        <v>97.3</v>
      </c>
      <c r="F181">
        <f>ROUND(('Base Stats'!F181+15)*MIN(SQRT(10*1500/(('Base Stats'!$D181+15)*SQRT('Base Stats'!$E181+15)*SQRT('Base Stats'!$F181+15))),'CP Multiplier'!$B$102),1)</f>
        <v>146.69999999999999</v>
      </c>
      <c r="G181">
        <f>_xlfn.FLOOR.MATH(('Base Stats'!$D181+15)*SQRT('Base Stats'!$E181+15)*SQRT('Base Stats'!$F181+15)*((MIN(SQRT(10*1500/(('Base Stats'!$D181+15)*SQRT('Base Stats'!$E181+15)*SQRT('Base Stats'!$F181+15))),'CP Multiplier'!$B$102))^2)/10)</f>
        <v>1500</v>
      </c>
    </row>
    <row r="182" spans="1:7" x14ac:dyDescent="0.25">
      <c r="A182" t="s">
        <v>178</v>
      </c>
      <c r="B182" t="str">
        <f>IFERROR(INDEX('[1]Pokemon Stats'!$D$2:$D$781,MATCH($A182,'[1]Pokemon Stats'!$B$2:$B$781,0),0),"")</f>
        <v>Electric</v>
      </c>
      <c r="C182" t="str">
        <f>IFERROR(INDEX('[1]Pokemon Stats'!$E$2:$E$781,MATCH($A182,'[1]Pokemon Stats'!$B$2:$B$781,0),0),"")</f>
        <v>Flying</v>
      </c>
      <c r="D182">
        <f>ROUND(('Base Stats'!D182+15)*MIN(SQRT(10*1500/(('Base Stats'!$D182+15)*SQRT('Base Stats'!$E182+15)*SQRT('Base Stats'!$F182+15))),'CP Multiplier'!$B$102),1)</f>
        <v>129.5</v>
      </c>
      <c r="E182">
        <f>ROUND(('Base Stats'!E182+15)*MIN(SQRT(10*1500/(('Base Stats'!$D182+15)*SQRT('Base Stats'!$E182+15)*SQRT('Base Stats'!$F182+15))),'CP Multiplier'!$B$102),1)</f>
        <v>105.4</v>
      </c>
      <c r="F182">
        <f>ROUND(('Base Stats'!F182+15)*MIN(SQRT(10*1500/(('Base Stats'!$D182+15)*SQRT('Base Stats'!$E182+15)*SQRT('Base Stats'!$F182+15))),'CP Multiplier'!$B$102),1)</f>
        <v>127.2</v>
      </c>
      <c r="G182">
        <f>_xlfn.FLOOR.MATH(('Base Stats'!$D182+15)*SQRT('Base Stats'!$E182+15)*SQRT('Base Stats'!$F182+15)*((MIN(SQRT(10*1500/(('Base Stats'!$D182+15)*SQRT('Base Stats'!$E182+15)*SQRT('Base Stats'!$F182+15))),'CP Multiplier'!$B$102))^2)/10)</f>
        <v>1500</v>
      </c>
    </row>
    <row r="183" spans="1:7" x14ac:dyDescent="0.25">
      <c r="A183" t="s">
        <v>179</v>
      </c>
      <c r="B183" t="str">
        <f>IFERROR(INDEX('[1]Pokemon Stats'!$D$2:$D$781,MATCH($A183,'[1]Pokemon Stats'!$B$2:$B$781,0),0),"")</f>
        <v>Grass</v>
      </c>
      <c r="C183" t="str">
        <f>IFERROR(INDEX('[1]Pokemon Stats'!$E$2:$E$781,MATCH($A183,'[1]Pokemon Stats'!$B$2:$B$781,0),0),"")</f>
        <v>Flying</v>
      </c>
      <c r="D183">
        <f>ROUND(('Base Stats'!D183+15)*MIN(SQRT(10*1500/(('Base Stats'!$D183+15)*SQRT('Base Stats'!$E183+15)*SQRT('Base Stats'!$F183+15))),'CP Multiplier'!$B$102),1)</f>
        <v>117.9</v>
      </c>
      <c r="E183">
        <f>ROUND(('Base Stats'!E183+15)*MIN(SQRT(10*1500/(('Base Stats'!$D183+15)*SQRT('Base Stats'!$E183+15)*SQRT('Base Stats'!$F183+15))),'CP Multiplier'!$B$102),1)</f>
        <v>128.80000000000001</v>
      </c>
      <c r="F183">
        <f>ROUND(('Base Stats'!F183+15)*MIN(SQRT(10*1500/(('Base Stats'!$D183+15)*SQRT('Base Stats'!$E183+15)*SQRT('Base Stats'!$F183+15))),'CP Multiplier'!$B$102),1)</f>
        <v>125.6</v>
      </c>
      <c r="G183">
        <f>_xlfn.FLOOR.MATH(('Base Stats'!$D183+15)*SQRT('Base Stats'!$E183+15)*SQRT('Base Stats'!$F183+15)*((MIN(SQRT(10*1500/(('Base Stats'!$D183+15)*SQRT('Base Stats'!$E183+15)*SQRT('Base Stats'!$F183+15))),'CP Multiplier'!$B$102))^2)/10)</f>
        <v>1500</v>
      </c>
    </row>
    <row r="184" spans="1:7" x14ac:dyDescent="0.25">
      <c r="A184" t="s">
        <v>180</v>
      </c>
      <c r="B184" t="str">
        <f>IFERROR(INDEX('[1]Pokemon Stats'!$D$2:$D$781,MATCH($A184,'[1]Pokemon Stats'!$B$2:$B$781,0),0),"")</f>
        <v>Water</v>
      </c>
      <c r="C184" t="str">
        <f>IFERROR(INDEX('[1]Pokemon Stats'!$E$2:$E$781,MATCH($A184,'[1]Pokemon Stats'!$B$2:$B$781,0),0),"")</f>
        <v>Fairy</v>
      </c>
      <c r="D184">
        <f>ROUND(('Base Stats'!D184+15)*MIN(SQRT(10*1500/(('Base Stats'!$D184+15)*SQRT('Base Stats'!$E184+15)*SQRT('Base Stats'!$F184+15))),'CP Multiplier'!$B$102),1)</f>
        <v>44</v>
      </c>
      <c r="E184">
        <f>ROUND(('Base Stats'!E184+15)*MIN(SQRT(10*1500/(('Base Stats'!$D184+15)*SQRT('Base Stats'!$E184+15)*SQRT('Base Stats'!$F184+15))),'CP Multiplier'!$B$102),1)</f>
        <v>91.3</v>
      </c>
      <c r="F184">
        <f>ROUND(('Base Stats'!F184+15)*MIN(SQRT(10*1500/(('Base Stats'!$D184+15)*SQRT('Base Stats'!$E184+15)*SQRT('Base Stats'!$F184+15))),'CP Multiplier'!$B$102),1)</f>
        <v>158.1</v>
      </c>
      <c r="G184">
        <f>_xlfn.FLOOR.MATH(('Base Stats'!$D184+15)*SQRT('Base Stats'!$E184+15)*SQRT('Base Stats'!$F184+15)*((MIN(SQRT(10*1500/(('Base Stats'!$D184+15)*SQRT('Base Stats'!$E184+15)*SQRT('Base Stats'!$F184+15))),'CP Multiplier'!$B$102))^2)/10)</f>
        <v>528</v>
      </c>
    </row>
    <row r="185" spans="1:7" x14ac:dyDescent="0.25">
      <c r="A185" t="s">
        <v>181</v>
      </c>
      <c r="B185" t="str">
        <f>IFERROR(INDEX('[1]Pokemon Stats'!$D$2:$D$781,MATCH($A185,'[1]Pokemon Stats'!$B$2:$B$781,0),0),"")</f>
        <v>Water</v>
      </c>
      <c r="C185" t="str">
        <f>IFERROR(INDEX('[1]Pokemon Stats'!$E$2:$E$781,MATCH($A185,'[1]Pokemon Stats'!$B$2:$B$781,0),0),"")</f>
        <v>Fairy</v>
      </c>
      <c r="D185">
        <f>ROUND(('Base Stats'!D185+15)*MIN(SQRT(10*1500/(('Base Stats'!$D185+15)*SQRT('Base Stats'!$E185+15)*SQRT('Base Stats'!$F185+15))),'CP Multiplier'!$B$102),1)</f>
        <v>97.5</v>
      </c>
      <c r="E185">
        <f>ROUND(('Base Stats'!E185+15)*MIN(SQRT(10*1500/(('Base Stats'!$D185+15)*SQRT('Base Stats'!$E185+15)*SQRT('Base Stats'!$F185+15))),'CP Multiplier'!$B$102),1)</f>
        <v>128.30000000000001</v>
      </c>
      <c r="F185">
        <f>ROUND(('Base Stats'!F185+15)*MIN(SQRT(10*1500/(('Base Stats'!$D185+15)*SQRT('Base Stats'!$E185+15)*SQRT('Base Stats'!$F185+15))),'CP Multiplier'!$B$102),1)</f>
        <v>184.3</v>
      </c>
      <c r="G185">
        <f>_xlfn.FLOOR.MATH(('Base Stats'!$D185+15)*SQRT('Base Stats'!$E185+15)*SQRT('Base Stats'!$F185+15)*((MIN(SQRT(10*1500/(('Base Stats'!$D185+15)*SQRT('Base Stats'!$E185+15)*SQRT('Base Stats'!$F185+15))),'CP Multiplier'!$B$102))^2)/10)</f>
        <v>1500</v>
      </c>
    </row>
    <row r="186" spans="1:7" x14ac:dyDescent="0.25">
      <c r="A186" t="s">
        <v>182</v>
      </c>
      <c r="B186" t="str">
        <f>IFERROR(INDEX('[1]Pokemon Stats'!$D$2:$D$781,MATCH($A186,'[1]Pokemon Stats'!$B$2:$B$781,0),0),"")</f>
        <v>Rock</v>
      </c>
      <c r="C186" t="str">
        <f>IFERROR(INDEX('[1]Pokemon Stats'!$E$2:$E$781,MATCH($A186,'[1]Pokemon Stats'!$B$2:$B$781,0),0),"")</f>
        <v>Fairy</v>
      </c>
      <c r="D186">
        <f>ROUND(('Base Stats'!D186+15)*MIN(SQRT(10*1500/(('Base Stats'!$D186+15)*SQRT('Base Stats'!$E186+15)*SQRT('Base Stats'!$F186+15))),'CP Multiplier'!$B$102),1)</f>
        <v>120.2</v>
      </c>
      <c r="E186">
        <f>ROUND(('Base Stats'!E186+15)*MIN(SQRT(10*1500/(('Base Stats'!$D186+15)*SQRT('Base Stats'!$E186+15)*SQRT('Base Stats'!$F186+15))),'CP Multiplier'!$B$102),1)</f>
        <v>126.1</v>
      </c>
      <c r="F186">
        <f>ROUND(('Base Stats'!F186+15)*MIN(SQRT(10*1500/(('Base Stats'!$D186+15)*SQRT('Base Stats'!$E186+15)*SQRT('Base Stats'!$F186+15))),'CP Multiplier'!$B$102),1)</f>
        <v>123.5</v>
      </c>
      <c r="G186">
        <f>_xlfn.FLOOR.MATH(('Base Stats'!$D186+15)*SQRT('Base Stats'!$E186+15)*SQRT('Base Stats'!$F186+15)*((MIN(SQRT(10*1500/(('Base Stats'!$D186+15)*SQRT('Base Stats'!$E186+15)*SQRT('Base Stats'!$F186+15))),'CP Multiplier'!$B$102))^2)/10)</f>
        <v>1500</v>
      </c>
    </row>
    <row r="187" spans="1:7" x14ac:dyDescent="0.25">
      <c r="A187" t="s">
        <v>183</v>
      </c>
      <c r="B187" t="str">
        <f>IFERROR(INDEX('[1]Pokemon Stats'!$D$2:$D$781,MATCH($A187,'[1]Pokemon Stats'!$B$2:$B$781,0),0),"")</f>
        <v>Water</v>
      </c>
      <c r="C187" t="str">
        <f>IFERROR(INDEX('[1]Pokemon Stats'!$E$2:$E$781,MATCH($A187,'[1]Pokemon Stats'!$B$2:$B$781,0),0),"")</f>
        <v>Fairy</v>
      </c>
      <c r="D187">
        <f>ROUND(('Base Stats'!D187+15)*MIN(SQRT(10*1500/(('Base Stats'!$D187+15)*SQRT('Base Stats'!$E187+15)*SQRT('Base Stats'!$F187+15))),'CP Multiplier'!$B$102),1)</f>
        <v>116.9</v>
      </c>
      <c r="E187">
        <f>ROUND(('Base Stats'!E187+15)*MIN(SQRT(10*1500/(('Base Stats'!$D187+15)*SQRT('Base Stats'!$E187+15)*SQRT('Base Stats'!$F187+15))),'CP Multiplier'!$B$102),1)</f>
        <v>120</v>
      </c>
      <c r="F187">
        <f>ROUND(('Base Stats'!F187+15)*MIN(SQRT(10*1500/(('Base Stats'!$D187+15)*SQRT('Base Stats'!$E187+15)*SQRT('Base Stats'!$F187+15))),'CP Multiplier'!$B$102),1)</f>
        <v>137.30000000000001</v>
      </c>
      <c r="G187">
        <f>_xlfn.FLOOR.MATH(('Base Stats'!$D187+15)*SQRT('Base Stats'!$E187+15)*SQRT('Base Stats'!$F187+15)*((MIN(SQRT(10*1500/(('Base Stats'!$D187+15)*SQRT('Base Stats'!$E187+15)*SQRT('Base Stats'!$F187+15))),'CP Multiplier'!$B$102))^2)/10)</f>
        <v>1500</v>
      </c>
    </row>
    <row r="188" spans="1:7" x14ac:dyDescent="0.25">
      <c r="A188" t="s">
        <v>184</v>
      </c>
      <c r="B188" t="str">
        <f>IFERROR(INDEX('[1]Pokemon Stats'!$D$2:$D$781,MATCH($A188,'[1]Pokemon Stats'!$B$2:$B$781,0),0),"")</f>
        <v>Grass</v>
      </c>
      <c r="C188" t="str">
        <f>IFERROR(INDEX('[1]Pokemon Stats'!$E$2:$E$781,MATCH($A188,'[1]Pokemon Stats'!$B$2:$B$781,0),0),"")</f>
        <v>Flying</v>
      </c>
      <c r="D188">
        <f>ROUND(('Base Stats'!D188+15)*MIN(SQRT(10*1500/(('Base Stats'!$D188+15)*SQRT('Base Stats'!$E188+15)*SQRT('Base Stats'!$F188+15))),'CP Multiplier'!$B$102),1)</f>
        <v>69.3</v>
      </c>
      <c r="E188">
        <f>ROUND(('Base Stats'!E188+15)*MIN(SQRT(10*1500/(('Base Stats'!$D188+15)*SQRT('Base Stats'!$E188+15)*SQRT('Base Stats'!$F188+15))),'CP Multiplier'!$B$102),1)</f>
        <v>92.1</v>
      </c>
      <c r="F188">
        <f>ROUND(('Base Stats'!F188+15)*MIN(SQRT(10*1500/(('Base Stats'!$D188+15)*SQRT('Base Stats'!$E188+15)*SQRT('Base Stats'!$F188+15))),'CP Multiplier'!$B$102),1)</f>
        <v>106.5</v>
      </c>
      <c r="G188">
        <f>_xlfn.FLOOR.MATH(('Base Stats'!$D188+15)*SQRT('Base Stats'!$E188+15)*SQRT('Base Stats'!$F188+15)*((MIN(SQRT(10*1500/(('Base Stats'!$D188+15)*SQRT('Base Stats'!$E188+15)*SQRT('Base Stats'!$F188+15))),'CP Multiplier'!$B$102))^2)/10)</f>
        <v>686</v>
      </c>
    </row>
    <row r="189" spans="1:7" x14ac:dyDescent="0.25">
      <c r="A189" t="s">
        <v>185</v>
      </c>
      <c r="B189" t="str">
        <f>IFERROR(INDEX('[1]Pokemon Stats'!$D$2:$D$781,MATCH($A189,'[1]Pokemon Stats'!$B$2:$B$781,0),0),"")</f>
        <v>Grass</v>
      </c>
      <c r="C189" t="str">
        <f>IFERROR(INDEX('[1]Pokemon Stats'!$E$2:$E$781,MATCH($A189,'[1]Pokemon Stats'!$B$2:$B$781,0),0),"")</f>
        <v>Flying</v>
      </c>
      <c r="D189">
        <f>ROUND(('Base Stats'!D189+15)*MIN(SQRT(10*1500/(('Base Stats'!$D189+15)*SQRT('Base Stats'!$E189+15)*SQRT('Base Stats'!$F189+15))),'CP Multiplier'!$B$102),1)</f>
        <v>89.6</v>
      </c>
      <c r="E189">
        <f>ROUND(('Base Stats'!E189+15)*MIN(SQRT(10*1500/(('Base Stats'!$D189+15)*SQRT('Base Stats'!$E189+15)*SQRT('Base Stats'!$F189+15))),'CP Multiplier'!$B$102),1)</f>
        <v>114.1</v>
      </c>
      <c r="F189">
        <f>ROUND(('Base Stats'!F189+15)*MIN(SQRT(10*1500/(('Base Stats'!$D189+15)*SQRT('Base Stats'!$E189+15)*SQRT('Base Stats'!$F189+15))),'CP Multiplier'!$B$102),1)</f>
        <v>136.1</v>
      </c>
      <c r="G189">
        <f>_xlfn.FLOOR.MATH(('Base Stats'!$D189+15)*SQRT('Base Stats'!$E189+15)*SQRT('Base Stats'!$F189+15)*((MIN(SQRT(10*1500/(('Base Stats'!$D189+15)*SQRT('Base Stats'!$E189+15)*SQRT('Base Stats'!$F189+15))),'CP Multiplier'!$B$102))^2)/10)</f>
        <v>1116</v>
      </c>
    </row>
    <row r="190" spans="1:7" x14ac:dyDescent="0.25">
      <c r="A190" t="s">
        <v>186</v>
      </c>
      <c r="B190" t="str">
        <f>IFERROR(INDEX('[1]Pokemon Stats'!$D$2:$D$781,MATCH($A190,'[1]Pokemon Stats'!$B$2:$B$781,0),0),"")</f>
        <v>Grass</v>
      </c>
      <c r="C190" t="str">
        <f>IFERROR(INDEX('[1]Pokemon Stats'!$E$2:$E$781,MATCH($A190,'[1]Pokemon Stats'!$B$2:$B$781,0),0),"")</f>
        <v>Flying</v>
      </c>
      <c r="D190">
        <f>ROUND(('Base Stats'!D190+15)*MIN(SQRT(10*1500/(('Base Stats'!$D190+15)*SQRT('Base Stats'!$E190+15)*SQRT('Base Stats'!$F190+15))),'CP Multiplier'!$B$102),1)</f>
        <v>100.6</v>
      </c>
      <c r="E190">
        <f>ROUND(('Base Stats'!E190+15)*MIN(SQRT(10*1500/(('Base Stats'!$D190+15)*SQRT('Base Stats'!$E190+15)*SQRT('Base Stats'!$F190+15))),'CP Multiplier'!$B$102),1)</f>
        <v>149.80000000000001</v>
      </c>
      <c r="F190">
        <f>ROUND(('Base Stats'!F190+15)*MIN(SQRT(10*1500/(('Base Stats'!$D190+15)*SQRT('Base Stats'!$E190+15)*SQRT('Base Stats'!$F190+15))),'CP Multiplier'!$B$102),1)</f>
        <v>148.30000000000001</v>
      </c>
      <c r="G190">
        <f>_xlfn.FLOOR.MATH(('Base Stats'!$D190+15)*SQRT('Base Stats'!$E190+15)*SQRT('Base Stats'!$F190+15)*((MIN(SQRT(10*1500/(('Base Stats'!$D190+15)*SQRT('Base Stats'!$E190+15)*SQRT('Base Stats'!$F190+15))),'CP Multiplier'!$B$102))^2)/10)</f>
        <v>1500</v>
      </c>
    </row>
    <row r="191" spans="1:7" x14ac:dyDescent="0.25">
      <c r="A191" t="s">
        <v>187</v>
      </c>
      <c r="B191" t="str">
        <f>IFERROR(INDEX('[1]Pokemon Stats'!$D$2:$D$781,MATCH($A191,'[1]Pokemon Stats'!$B$2:$B$781,0),0),"")</f>
        <v>Normal</v>
      </c>
      <c r="C191" t="str">
        <f>IFERROR(INDEX('[1]Pokemon Stats'!$E$2:$E$781,MATCH($A191,'[1]Pokemon Stats'!$B$2:$B$781,0),0),"")</f>
        <v>Flying</v>
      </c>
      <c r="D191">
        <f>ROUND(('Base Stats'!D191+15)*MIN(SQRT(10*1500/(('Base Stats'!$D191+15)*SQRT('Base Stats'!$E191+15)*SQRT('Base Stats'!$F191+15))),'CP Multiplier'!$B$102),1)</f>
        <v>125.9</v>
      </c>
      <c r="E191">
        <f>ROUND(('Base Stats'!E191+15)*MIN(SQRT(10*1500/(('Base Stats'!$D191+15)*SQRT('Base Stats'!$E191+15)*SQRT('Base Stats'!$F191+15))),'CP Multiplier'!$B$102),1)</f>
        <v>105.9</v>
      </c>
      <c r="F191">
        <f>ROUND(('Base Stats'!F191+15)*MIN(SQRT(10*1500/(('Base Stats'!$D191+15)*SQRT('Base Stats'!$E191+15)*SQRT('Base Stats'!$F191+15))),'CP Multiplier'!$B$102),1)</f>
        <v>134.19999999999999</v>
      </c>
      <c r="G191">
        <f>_xlfn.FLOOR.MATH(('Base Stats'!$D191+15)*SQRT('Base Stats'!$E191+15)*SQRT('Base Stats'!$F191+15)*((MIN(SQRT(10*1500/(('Base Stats'!$D191+15)*SQRT('Base Stats'!$E191+15)*SQRT('Base Stats'!$F191+15))),'CP Multiplier'!$B$102))^2)/10)</f>
        <v>1500</v>
      </c>
    </row>
    <row r="192" spans="1:7" x14ac:dyDescent="0.25">
      <c r="A192" t="s">
        <v>188</v>
      </c>
      <c r="B192" t="str">
        <f>IFERROR(INDEX('[1]Pokemon Stats'!$D$2:$D$781,MATCH($A192,'[1]Pokemon Stats'!$B$2:$B$781,0),0),"")</f>
        <v>Grass</v>
      </c>
      <c r="C192" t="str">
        <f>IFERROR(INDEX('[1]Pokemon Stats'!$E$2:$E$781,MATCH($A192,'[1]Pokemon Stats'!$B$2:$B$781,0),0),"")</f>
        <v>Flying</v>
      </c>
      <c r="D192">
        <f>ROUND(('Base Stats'!D192+15)*MIN(SQRT(10*1500/(('Base Stats'!$D192+15)*SQRT('Base Stats'!$E192+15)*SQRT('Base Stats'!$F192+15))),'CP Multiplier'!$B$102),1)</f>
        <v>59.2</v>
      </c>
      <c r="E192">
        <f>ROUND(('Base Stats'!E192+15)*MIN(SQRT(10*1500/(('Base Stats'!$D192+15)*SQRT('Base Stats'!$E192+15)*SQRT('Base Stats'!$F192+15))),'CP Multiplier'!$B$102),1)</f>
        <v>59.2</v>
      </c>
      <c r="F192">
        <f>ROUND(('Base Stats'!F192+15)*MIN(SQRT(10*1500/(('Base Stats'!$D192+15)*SQRT('Base Stats'!$E192+15)*SQRT('Base Stats'!$F192+15))),'CP Multiplier'!$B$102),1)</f>
        <v>98.9</v>
      </c>
      <c r="G192">
        <f>_xlfn.FLOOR.MATH(('Base Stats'!$D192+15)*SQRT('Base Stats'!$E192+15)*SQRT('Base Stats'!$F192+15)*((MIN(SQRT(10*1500/(('Base Stats'!$D192+15)*SQRT('Base Stats'!$E192+15)*SQRT('Base Stats'!$F192+15))),'CP Multiplier'!$B$102))^2)/10)</f>
        <v>452</v>
      </c>
    </row>
    <row r="193" spans="1:7" x14ac:dyDescent="0.25">
      <c r="A193" t="s">
        <v>189</v>
      </c>
      <c r="B193" t="str">
        <f>IFERROR(INDEX('[1]Pokemon Stats'!$D$2:$D$781,MATCH($A193,'[1]Pokemon Stats'!$B$2:$B$781,0),0),"")</f>
        <v>Grass</v>
      </c>
      <c r="C193" t="str">
        <f>IFERROR(INDEX('[1]Pokemon Stats'!$E$2:$E$781,MATCH($A193,'[1]Pokemon Stats'!$B$2:$B$781,0),0),"")</f>
        <v>Flying</v>
      </c>
      <c r="D193">
        <f>ROUND(('Base Stats'!D193+15)*MIN(SQRT(10*1500/(('Base Stats'!$D193+15)*SQRT('Base Stats'!$E193+15)*SQRT('Base Stats'!$F193+15))),'CP Multiplier'!$B$102),1)</f>
        <v>132.30000000000001</v>
      </c>
      <c r="E193">
        <f>ROUND(('Base Stats'!E193+15)*MIN(SQRT(10*1500/(('Base Stats'!$D193+15)*SQRT('Base Stats'!$E193+15)*SQRT('Base Stats'!$F193+15))),'CP Multiplier'!$B$102),1)</f>
        <v>99.2</v>
      </c>
      <c r="F193">
        <f>ROUND(('Base Stats'!F193+15)*MIN(SQRT(10*1500/(('Base Stats'!$D193+15)*SQRT('Base Stats'!$E193+15)*SQRT('Base Stats'!$F193+15))),'CP Multiplier'!$B$102),1)</f>
        <v>129.6</v>
      </c>
      <c r="G193">
        <f>_xlfn.FLOOR.MATH(('Base Stats'!$D193+15)*SQRT('Base Stats'!$E193+15)*SQRT('Base Stats'!$F193+15)*((MIN(SQRT(10*1500/(('Base Stats'!$D193+15)*SQRT('Base Stats'!$E193+15)*SQRT('Base Stats'!$F193+15))),'CP Multiplier'!$B$102))^2)/10)</f>
        <v>1500</v>
      </c>
    </row>
    <row r="194" spans="1:7" x14ac:dyDescent="0.25">
      <c r="A194" t="s">
        <v>190</v>
      </c>
      <c r="B194" t="str">
        <f>IFERROR(INDEX('[1]Pokemon Stats'!$D$2:$D$781,MATCH($A194,'[1]Pokemon Stats'!$B$2:$B$781,0),0),"")</f>
        <v>Bug</v>
      </c>
      <c r="C194" t="str">
        <f>IFERROR(INDEX('[1]Pokemon Stats'!$E$2:$E$781,MATCH($A194,'[1]Pokemon Stats'!$B$2:$B$781,0),0),"")</f>
        <v>Flying</v>
      </c>
      <c r="D194">
        <f>ROUND(('Base Stats'!D194+15)*MIN(SQRT(10*1500/(('Base Stats'!$D194+15)*SQRT('Base Stats'!$E194+15)*SQRT('Base Stats'!$F194+15))),'CP Multiplier'!$B$102),1)</f>
        <v>134.9</v>
      </c>
      <c r="E194">
        <f>ROUND(('Base Stats'!E194+15)*MIN(SQRT(10*1500/(('Base Stats'!$D194+15)*SQRT('Base Stats'!$E194+15)*SQRT('Base Stats'!$F194+15))),'CP Multiplier'!$B$102),1)</f>
        <v>87</v>
      </c>
      <c r="F194">
        <f>ROUND(('Base Stats'!F194+15)*MIN(SQRT(10*1500/(('Base Stats'!$D194+15)*SQRT('Base Stats'!$E194+15)*SQRT('Base Stats'!$F194+15))),'CP Multiplier'!$B$102),1)</f>
        <v>142.1</v>
      </c>
      <c r="G194">
        <f>_xlfn.FLOOR.MATH(('Base Stats'!$D194+15)*SQRT('Base Stats'!$E194+15)*SQRT('Base Stats'!$F194+15)*((MIN(SQRT(10*1500/(('Base Stats'!$D194+15)*SQRT('Base Stats'!$E194+15)*SQRT('Base Stats'!$F194+15))),'CP Multiplier'!$B$102))^2)/10)</f>
        <v>1500</v>
      </c>
    </row>
    <row r="195" spans="1:7" x14ac:dyDescent="0.25">
      <c r="A195" t="s">
        <v>191</v>
      </c>
      <c r="B195" t="str">
        <f>IFERROR(INDEX('[1]Pokemon Stats'!$D$2:$D$781,MATCH($A195,'[1]Pokemon Stats'!$B$2:$B$781,0),0),"")</f>
        <v>Water</v>
      </c>
      <c r="C195" t="str">
        <f>IFERROR(INDEX('[1]Pokemon Stats'!$E$2:$E$781,MATCH($A195,'[1]Pokemon Stats'!$B$2:$B$781,0),0),"")</f>
        <v>Ground</v>
      </c>
      <c r="D195">
        <f>ROUND(('Base Stats'!D195+15)*MIN(SQRT(10*1500/(('Base Stats'!$D195+15)*SQRT('Base Stats'!$E195+15)*SQRT('Base Stats'!$F195+15))),'CP Multiplier'!$B$102),1)</f>
        <v>76.099999999999994</v>
      </c>
      <c r="E195">
        <f>ROUND(('Base Stats'!E195+15)*MIN(SQRT(10*1500/(('Base Stats'!$D195+15)*SQRT('Base Stats'!$E195+15)*SQRT('Base Stats'!$F195+15))),'CP Multiplier'!$B$102),1)</f>
        <v>68.5</v>
      </c>
      <c r="F195">
        <f>ROUND(('Base Stats'!F195+15)*MIN(SQRT(10*1500/(('Base Stats'!$D195+15)*SQRT('Base Stats'!$E195+15)*SQRT('Base Stats'!$F195+15))),'CP Multiplier'!$B$102),1)</f>
        <v>136.1</v>
      </c>
      <c r="G195">
        <f>_xlfn.FLOOR.MATH(('Base Stats'!$D195+15)*SQRT('Base Stats'!$E195+15)*SQRT('Base Stats'!$F195+15)*((MIN(SQRT(10*1500/(('Base Stats'!$D195+15)*SQRT('Base Stats'!$E195+15)*SQRT('Base Stats'!$F195+15))),'CP Multiplier'!$B$102))^2)/10)</f>
        <v>734</v>
      </c>
    </row>
    <row r="196" spans="1:7" x14ac:dyDescent="0.25">
      <c r="A196" t="s">
        <v>192</v>
      </c>
      <c r="B196" t="str">
        <f>IFERROR(INDEX('[1]Pokemon Stats'!$D$2:$D$781,MATCH($A196,'[1]Pokemon Stats'!$B$2:$B$781,0),0),"")</f>
        <v>Water</v>
      </c>
      <c r="C196" t="str">
        <f>IFERROR(INDEX('[1]Pokemon Stats'!$E$2:$E$781,MATCH($A196,'[1]Pokemon Stats'!$B$2:$B$781,0),0),"")</f>
        <v>Ground</v>
      </c>
      <c r="D196">
        <f>ROUND(('Base Stats'!D196+15)*MIN(SQRT(10*1500/(('Base Stats'!$D196+15)*SQRT('Base Stats'!$E196+15)*SQRT('Base Stats'!$F196+15))),'CP Multiplier'!$B$102),1)</f>
        <v>114.5</v>
      </c>
      <c r="E196">
        <f>ROUND(('Base Stats'!E196+15)*MIN(SQRT(10*1500/(('Base Stats'!$D196+15)*SQRT('Base Stats'!$E196+15)*SQRT('Base Stats'!$F196+15))),'CP Multiplier'!$B$102),1)</f>
        <v>108.3</v>
      </c>
      <c r="F196">
        <f>ROUND(('Base Stats'!F196+15)*MIN(SQRT(10*1500/(('Base Stats'!$D196+15)*SQRT('Base Stats'!$E196+15)*SQRT('Base Stats'!$F196+15))),'CP Multiplier'!$B$102),1)</f>
        <v>158.4</v>
      </c>
      <c r="G196">
        <f>_xlfn.FLOOR.MATH(('Base Stats'!$D196+15)*SQRT('Base Stats'!$E196+15)*SQRT('Base Stats'!$F196+15)*((MIN(SQRT(10*1500/(('Base Stats'!$D196+15)*SQRT('Base Stats'!$E196+15)*SQRT('Base Stats'!$F196+15))),'CP Multiplier'!$B$102))^2)/10)</f>
        <v>1500</v>
      </c>
    </row>
    <row r="197" spans="1:7" x14ac:dyDescent="0.25">
      <c r="A197" t="s">
        <v>193</v>
      </c>
      <c r="B197" t="str">
        <f>IFERROR(INDEX('[1]Pokemon Stats'!$D$2:$D$781,MATCH($A197,'[1]Pokemon Stats'!$B$2:$B$781,0),0),"")</f>
        <v>Psychic</v>
      </c>
      <c r="C197" t="str">
        <f>IFERROR(INDEX('[1]Pokemon Stats'!$E$2:$E$781,MATCH($A197,'[1]Pokemon Stats'!$B$2:$B$781,0),0),"")</f>
        <v>Ground</v>
      </c>
      <c r="D197">
        <f>ROUND(('Base Stats'!D197+15)*MIN(SQRT(10*1500/(('Base Stats'!$D197+15)*SQRT('Base Stats'!$E197+15)*SQRT('Base Stats'!$F197+15))),'CP Multiplier'!$B$102),1)</f>
        <v>150</v>
      </c>
      <c r="E197">
        <f>ROUND(('Base Stats'!E197+15)*MIN(SQRT(10*1500/(('Base Stats'!$D197+15)*SQRT('Base Stats'!$E197+15)*SQRT('Base Stats'!$F197+15))),'CP Multiplier'!$B$102),1)</f>
        <v>103.3</v>
      </c>
      <c r="F197">
        <f>ROUND(('Base Stats'!F197+15)*MIN(SQRT(10*1500/(('Base Stats'!$D197+15)*SQRT('Base Stats'!$E197+15)*SQRT('Base Stats'!$F197+15))),'CP Multiplier'!$B$102),1)</f>
        <v>96.8</v>
      </c>
      <c r="G197">
        <f>_xlfn.FLOOR.MATH(('Base Stats'!$D197+15)*SQRT('Base Stats'!$E197+15)*SQRT('Base Stats'!$F197+15)*((MIN(SQRT(10*1500/(('Base Stats'!$D197+15)*SQRT('Base Stats'!$E197+15)*SQRT('Base Stats'!$F197+15))),'CP Multiplier'!$B$102))^2)/10)</f>
        <v>1500</v>
      </c>
    </row>
    <row r="198" spans="1:7" x14ac:dyDescent="0.25">
      <c r="A198" t="s">
        <v>194</v>
      </c>
      <c r="B198" t="str">
        <f>IFERROR(INDEX('[1]Pokemon Stats'!$D$2:$D$781,MATCH($A198,'[1]Pokemon Stats'!$B$2:$B$781,0),0),"")</f>
        <v>Dark</v>
      </c>
      <c r="C198" t="str">
        <f>IFERROR(INDEX('[1]Pokemon Stats'!$E$2:$E$781,MATCH($A198,'[1]Pokemon Stats'!$B$2:$B$781,0),0),"")</f>
        <v>Ground</v>
      </c>
      <c r="D198">
        <f>ROUND(('Base Stats'!D198+15)*MIN(SQRT(10*1500/(('Base Stats'!$D198+15)*SQRT('Base Stats'!$E198+15)*SQRT('Base Stats'!$F198+15))),'CP Multiplier'!$B$102),1)</f>
        <v>93.4</v>
      </c>
      <c r="E198">
        <f>ROUND(('Base Stats'!E198+15)*MIN(SQRT(10*1500/(('Base Stats'!$D198+15)*SQRT('Base Stats'!$E198+15)*SQRT('Base Stats'!$F198+15))),'CP Multiplier'!$B$102),1)</f>
        <v>168.8</v>
      </c>
      <c r="F198">
        <f>ROUND(('Base Stats'!F198+15)*MIN(SQRT(10*1500/(('Base Stats'!$D198+15)*SQRT('Base Stats'!$E198+15)*SQRT('Base Stats'!$F198+15))),'CP Multiplier'!$B$102),1)</f>
        <v>152.9</v>
      </c>
      <c r="G198">
        <f>_xlfn.FLOOR.MATH(('Base Stats'!$D198+15)*SQRT('Base Stats'!$E198+15)*SQRT('Base Stats'!$F198+15)*((MIN(SQRT(10*1500/(('Base Stats'!$D198+15)*SQRT('Base Stats'!$E198+15)*SQRT('Base Stats'!$F198+15))),'CP Multiplier'!$B$102))^2)/10)</f>
        <v>1500</v>
      </c>
    </row>
    <row r="199" spans="1:7" x14ac:dyDescent="0.25">
      <c r="A199" t="s">
        <v>195</v>
      </c>
      <c r="B199" t="str">
        <f>IFERROR(INDEX('[1]Pokemon Stats'!$D$2:$D$781,MATCH($A199,'[1]Pokemon Stats'!$B$2:$B$781,0),0),"")</f>
        <v>Dark</v>
      </c>
      <c r="C199" t="str">
        <f>IFERROR(INDEX('[1]Pokemon Stats'!$E$2:$E$781,MATCH($A199,'[1]Pokemon Stats'!$B$2:$B$781,0),0),"")</f>
        <v>Flying</v>
      </c>
      <c r="D199">
        <f>ROUND(('Base Stats'!D199+15)*MIN(SQRT(10*1500/(('Base Stats'!$D199+15)*SQRT('Base Stats'!$E199+15)*SQRT('Base Stats'!$F199+15))),'CP Multiplier'!$B$102),1)</f>
        <v>147.1</v>
      </c>
      <c r="E199">
        <f>ROUND(('Base Stats'!E199+15)*MIN(SQRT(10*1500/(('Base Stats'!$D199+15)*SQRT('Base Stats'!$E199+15)*SQRT('Base Stats'!$F199+15))),'CP Multiplier'!$B$102),1)</f>
        <v>79</v>
      </c>
      <c r="F199">
        <f>ROUND(('Base Stats'!F199+15)*MIN(SQRT(10*1500/(('Base Stats'!$D199+15)*SQRT('Base Stats'!$E199+15)*SQRT('Base Stats'!$F199+15))),'CP Multiplier'!$B$102),1)</f>
        <v>131.6</v>
      </c>
      <c r="G199">
        <f>_xlfn.FLOOR.MATH(('Base Stats'!$D199+15)*SQRT('Base Stats'!$E199+15)*SQRT('Base Stats'!$F199+15)*((MIN(SQRT(10*1500/(('Base Stats'!$D199+15)*SQRT('Base Stats'!$E199+15)*SQRT('Base Stats'!$F199+15))),'CP Multiplier'!$B$102))^2)/10)</f>
        <v>1500</v>
      </c>
    </row>
    <row r="200" spans="1:7" x14ac:dyDescent="0.25">
      <c r="A200" t="s">
        <v>196</v>
      </c>
      <c r="B200" t="str">
        <f>IFERROR(INDEX('[1]Pokemon Stats'!$D$2:$D$781,MATCH($A200,'[1]Pokemon Stats'!$B$2:$B$781,0),0),"")</f>
        <v>Water</v>
      </c>
      <c r="C200" t="str">
        <f>IFERROR(INDEX('[1]Pokemon Stats'!$E$2:$E$781,MATCH($A200,'[1]Pokemon Stats'!$B$2:$B$781,0),0),"")</f>
        <v>Psychic</v>
      </c>
      <c r="D200">
        <f>ROUND(('Base Stats'!D200+15)*MIN(SQRT(10*1500/(('Base Stats'!$D200+15)*SQRT('Base Stats'!$E200+15)*SQRT('Base Stats'!$F200+15))),'CP Multiplier'!$B$102),1)</f>
        <v>116.5</v>
      </c>
      <c r="E200">
        <f>ROUND(('Base Stats'!E200+15)*MIN(SQRT(10*1500/(('Base Stats'!$D200+15)*SQRT('Base Stats'!$E200+15)*SQRT('Base Stats'!$F200+15))),'CP Multiplier'!$B$102),1)</f>
        <v>118.3</v>
      </c>
      <c r="F200">
        <f>ROUND(('Base Stats'!F200+15)*MIN(SQRT(10*1500/(('Base Stats'!$D200+15)*SQRT('Base Stats'!$E200+15)*SQRT('Base Stats'!$F200+15))),'CP Multiplier'!$B$102),1)</f>
        <v>140.19999999999999</v>
      </c>
      <c r="G200">
        <f>_xlfn.FLOOR.MATH(('Base Stats'!$D200+15)*SQRT('Base Stats'!$E200+15)*SQRT('Base Stats'!$F200+15)*((MIN(SQRT(10*1500/(('Base Stats'!$D200+15)*SQRT('Base Stats'!$E200+15)*SQRT('Base Stats'!$F200+15))),'CP Multiplier'!$B$102))^2)/10)</f>
        <v>1500</v>
      </c>
    </row>
    <row r="201" spans="1:7" x14ac:dyDescent="0.25">
      <c r="A201" t="s">
        <v>197</v>
      </c>
      <c r="B201" t="str">
        <f>IFERROR(INDEX('[1]Pokemon Stats'!$D$2:$D$781,MATCH($A201,'[1]Pokemon Stats'!$B$2:$B$781,0),0),"")</f>
        <v>Ghost</v>
      </c>
      <c r="C201" t="str">
        <f>IFERROR(INDEX('[1]Pokemon Stats'!$E$2:$E$781,MATCH($A201,'[1]Pokemon Stats'!$B$2:$B$781,0),0),"")</f>
        <v>Psychic</v>
      </c>
      <c r="D201">
        <f>ROUND(('Base Stats'!D201+15)*MIN(SQRT(10*1500/(('Base Stats'!$D201+15)*SQRT('Base Stats'!$E201+15)*SQRT('Base Stats'!$F201+15))),'CP Multiplier'!$B$102),1)</f>
        <v>126.9</v>
      </c>
      <c r="E201">
        <f>ROUND(('Base Stats'!E201+15)*MIN(SQRT(10*1500/(('Base Stats'!$D201+15)*SQRT('Base Stats'!$E201+15)*SQRT('Base Stats'!$F201+15))),'CP Multiplier'!$B$102),1)</f>
        <v>117.8</v>
      </c>
      <c r="F201">
        <f>ROUND(('Base Stats'!F201+15)*MIN(SQRT(10*1500/(('Base Stats'!$D201+15)*SQRT('Base Stats'!$E201+15)*SQRT('Base Stats'!$F201+15))),'CP Multiplier'!$B$102),1)</f>
        <v>118.5</v>
      </c>
      <c r="G201">
        <f>_xlfn.FLOOR.MATH(('Base Stats'!$D201+15)*SQRT('Base Stats'!$E201+15)*SQRT('Base Stats'!$F201+15)*((MIN(SQRT(10*1500/(('Base Stats'!$D201+15)*SQRT('Base Stats'!$E201+15)*SQRT('Base Stats'!$F201+15))),'CP Multiplier'!$B$102))^2)/10)</f>
        <v>1500</v>
      </c>
    </row>
    <row r="202" spans="1:7" x14ac:dyDescent="0.25">
      <c r="A202" t="s">
        <v>198</v>
      </c>
      <c r="B202" t="str">
        <f>IFERROR(INDEX('[1]Pokemon Stats'!$D$2:$D$781,MATCH($A202,'[1]Pokemon Stats'!$B$2:$B$781,0),0),"")</f>
        <v>Psychic</v>
      </c>
      <c r="C202" t="str">
        <f>IFERROR(INDEX('[1]Pokemon Stats'!$E$2:$E$781,MATCH($A202,'[1]Pokemon Stats'!$B$2:$B$781,0),0),"")</f>
        <v>Psychic</v>
      </c>
      <c r="D202">
        <f>ROUND(('Base Stats'!D202+15)*MIN(SQRT(10*1500/(('Base Stats'!$D202+15)*SQRT('Base Stats'!$E202+15)*SQRT('Base Stats'!$F202+15))),'CP Multiplier'!$B$102),1)</f>
        <v>127.6</v>
      </c>
      <c r="E202">
        <f>ROUND(('Base Stats'!E202+15)*MIN(SQRT(10*1500/(('Base Stats'!$D202+15)*SQRT('Base Stats'!$E202+15)*SQRT('Base Stats'!$F202+15))),'CP Multiplier'!$B$102),1)</f>
        <v>89.6</v>
      </c>
      <c r="F202">
        <f>ROUND(('Base Stats'!F202+15)*MIN(SQRT(10*1500/(('Base Stats'!$D202+15)*SQRT('Base Stats'!$E202+15)*SQRT('Base Stats'!$F202+15))),'CP Multiplier'!$B$102),1)</f>
        <v>125.9</v>
      </c>
      <c r="G202">
        <f>_xlfn.FLOOR.MATH(('Base Stats'!$D202+15)*SQRT('Base Stats'!$E202+15)*SQRT('Base Stats'!$F202+15)*((MIN(SQRT(10*1500/(('Base Stats'!$D202+15)*SQRT('Base Stats'!$E202+15)*SQRT('Base Stats'!$F202+15))),'CP Multiplier'!$B$102))^2)/10)</f>
        <v>1355</v>
      </c>
    </row>
    <row r="203" spans="1:7" x14ac:dyDescent="0.25">
      <c r="A203" t="s">
        <v>199</v>
      </c>
      <c r="B203" t="str">
        <f>IFERROR(INDEX('[1]Pokemon Stats'!$D$2:$D$781,MATCH($A203,'[1]Pokemon Stats'!$B$2:$B$781,0),0),"")</f>
        <v>Psychic</v>
      </c>
      <c r="C203" t="str">
        <f>IFERROR(INDEX('[1]Pokemon Stats'!$E$2:$E$781,MATCH($A203,'[1]Pokemon Stats'!$B$2:$B$781,0),0),"")</f>
        <v>Psychic</v>
      </c>
      <c r="D203">
        <f>ROUND(('Base Stats'!D203+15)*MIN(SQRT(10*1500/(('Base Stats'!$D203+15)*SQRT('Base Stats'!$E203+15)*SQRT('Base Stats'!$F203+15))),'CP Multiplier'!$B$102),1)</f>
        <v>63.4</v>
      </c>
      <c r="E203">
        <f>ROUND(('Base Stats'!E203+15)*MIN(SQRT(10*1500/(('Base Stats'!$D203+15)*SQRT('Base Stats'!$E203+15)*SQRT('Base Stats'!$F203+15))),'CP Multiplier'!$B$102),1)</f>
        <v>102.3</v>
      </c>
      <c r="F203">
        <f>ROUND(('Base Stats'!F203+15)*MIN(SQRT(10*1500/(('Base Stats'!$D203+15)*SQRT('Base Stats'!$E203+15)*SQRT('Base Stats'!$F203+15))),'CP Multiplier'!$B$102),1)</f>
        <v>335.6</v>
      </c>
      <c r="G203">
        <f>_xlfn.FLOOR.MATH(('Base Stats'!$D203+15)*SQRT('Base Stats'!$E203+15)*SQRT('Base Stats'!$F203+15)*((MIN(SQRT(10*1500/(('Base Stats'!$D203+15)*SQRT('Base Stats'!$E203+15)*SQRT('Base Stats'!$F203+15))),'CP Multiplier'!$B$102))^2)/10)</f>
        <v>1174</v>
      </c>
    </row>
    <row r="204" spans="1:7" x14ac:dyDescent="0.25">
      <c r="A204" t="s">
        <v>200</v>
      </c>
      <c r="B204" t="str">
        <f>IFERROR(INDEX('[1]Pokemon Stats'!$D$2:$D$781,MATCH($A204,'[1]Pokemon Stats'!$B$2:$B$781,0),0),"")</f>
        <v>Normal</v>
      </c>
      <c r="C204" t="str">
        <f>IFERROR(INDEX('[1]Pokemon Stats'!$E$2:$E$781,MATCH($A204,'[1]Pokemon Stats'!$B$2:$B$781,0),0),"")</f>
        <v>Psychic</v>
      </c>
      <c r="D204">
        <f>ROUND(('Base Stats'!D204+15)*MIN(SQRT(10*1500/(('Base Stats'!$D204+15)*SQRT('Base Stats'!$E204+15)*SQRT('Base Stats'!$F204+15))),'CP Multiplier'!$B$102),1)</f>
        <v>133.30000000000001</v>
      </c>
      <c r="E204">
        <f>ROUND(('Base Stats'!E204+15)*MIN(SQRT(10*1500/(('Base Stats'!$D204+15)*SQRT('Base Stats'!$E204+15)*SQRT('Base Stats'!$F204+15))),'CP Multiplier'!$B$102),1)</f>
        <v>100.1</v>
      </c>
      <c r="F204">
        <f>ROUND(('Base Stats'!F204+15)*MIN(SQRT(10*1500/(('Base Stats'!$D204+15)*SQRT('Base Stats'!$E204+15)*SQRT('Base Stats'!$F204+15))),'CP Multiplier'!$B$102),1)</f>
        <v>126.5</v>
      </c>
      <c r="G204">
        <f>_xlfn.FLOOR.MATH(('Base Stats'!$D204+15)*SQRT('Base Stats'!$E204+15)*SQRT('Base Stats'!$F204+15)*((MIN(SQRT(10*1500/(('Base Stats'!$D204+15)*SQRT('Base Stats'!$E204+15)*SQRT('Base Stats'!$F204+15))),'CP Multiplier'!$B$102))^2)/10)</f>
        <v>1500</v>
      </c>
    </row>
    <row r="205" spans="1:7" x14ac:dyDescent="0.25">
      <c r="A205" t="s">
        <v>201</v>
      </c>
      <c r="B205" t="str">
        <f>IFERROR(INDEX('[1]Pokemon Stats'!$D$2:$D$781,MATCH($A205,'[1]Pokemon Stats'!$B$2:$B$781,0),0),"")</f>
        <v>Bug</v>
      </c>
      <c r="C205" t="str">
        <f>IFERROR(INDEX('[1]Pokemon Stats'!$E$2:$E$781,MATCH($A205,'[1]Pokemon Stats'!$B$2:$B$781,0),0),"")</f>
        <v>Psychic</v>
      </c>
      <c r="D205">
        <f>ROUND(('Base Stats'!D205+15)*MIN(SQRT(10*1500/(('Base Stats'!$D205+15)*SQRT('Base Stats'!$E205+15)*SQRT('Base Stats'!$F205+15))),'CP Multiplier'!$B$102),1)</f>
        <v>104</v>
      </c>
      <c r="E205">
        <f>ROUND(('Base Stats'!E205+15)*MIN(SQRT(10*1500/(('Base Stats'!$D205+15)*SQRT('Base Stats'!$E205+15)*SQRT('Base Stats'!$F205+15))),'CP Multiplier'!$B$102),1)</f>
        <v>115.8</v>
      </c>
      <c r="F205">
        <f>ROUND(('Base Stats'!F205+15)*MIN(SQRT(10*1500/(('Base Stats'!$D205+15)*SQRT('Base Stats'!$E205+15)*SQRT('Base Stats'!$F205+15))),'CP Multiplier'!$B$102),1)</f>
        <v>128.5</v>
      </c>
      <c r="G205">
        <f>_xlfn.FLOOR.MATH(('Base Stats'!$D205+15)*SQRT('Base Stats'!$E205+15)*SQRT('Base Stats'!$F205+15)*((MIN(SQRT(10*1500/(('Base Stats'!$D205+15)*SQRT('Base Stats'!$E205+15)*SQRT('Base Stats'!$F205+15))),'CP Multiplier'!$B$102))^2)/10)</f>
        <v>1268</v>
      </c>
    </row>
    <row r="206" spans="1:7" x14ac:dyDescent="0.25">
      <c r="A206" t="s">
        <v>202</v>
      </c>
      <c r="B206" t="str">
        <f>IFERROR(INDEX('[1]Pokemon Stats'!$D$2:$D$781,MATCH($A206,'[1]Pokemon Stats'!$B$2:$B$781,0),0),"")</f>
        <v>Bug</v>
      </c>
      <c r="C206" t="str">
        <f>IFERROR(INDEX('[1]Pokemon Stats'!$E$2:$E$781,MATCH($A206,'[1]Pokemon Stats'!$B$2:$B$781,0),0),"")</f>
        <v>Steel</v>
      </c>
      <c r="D206">
        <f>ROUND(('Base Stats'!D206+15)*MIN(SQRT(10*1500/(('Base Stats'!$D206+15)*SQRT('Base Stats'!$E206+15)*SQRT('Base Stats'!$F206+15))),'CP Multiplier'!$B$102),1)</f>
        <v>112.8</v>
      </c>
      <c r="E206">
        <f>ROUND(('Base Stats'!E206+15)*MIN(SQRT(10*1500/(('Base Stats'!$D206+15)*SQRT('Base Stats'!$E206+15)*SQRT('Base Stats'!$F206+15))),'CP Multiplier'!$B$102),1)</f>
        <v>140.9</v>
      </c>
      <c r="F206">
        <f>ROUND(('Base Stats'!F206+15)*MIN(SQRT(10*1500/(('Base Stats'!$D206+15)*SQRT('Base Stats'!$E206+15)*SQRT('Base Stats'!$F206+15))),'CP Multiplier'!$B$102),1)</f>
        <v>125.6</v>
      </c>
      <c r="G206">
        <f>_xlfn.FLOOR.MATH(('Base Stats'!$D206+15)*SQRT('Base Stats'!$E206+15)*SQRT('Base Stats'!$F206+15)*((MIN(SQRT(10*1500/(('Base Stats'!$D206+15)*SQRT('Base Stats'!$E206+15)*SQRT('Base Stats'!$F206+15))),'CP Multiplier'!$B$102))^2)/10)</f>
        <v>1500</v>
      </c>
    </row>
    <row r="207" spans="1:7" x14ac:dyDescent="0.25">
      <c r="A207" t="s">
        <v>203</v>
      </c>
      <c r="B207" t="str">
        <f>IFERROR(INDEX('[1]Pokemon Stats'!$D$2:$D$781,MATCH($A207,'[1]Pokemon Stats'!$B$2:$B$781,0),0),"")</f>
        <v>Normal</v>
      </c>
      <c r="C207" t="str">
        <f>IFERROR(INDEX('[1]Pokemon Stats'!$E$2:$E$781,MATCH($A207,'[1]Pokemon Stats'!$B$2:$B$781,0),0),"")</f>
        <v>Steel</v>
      </c>
      <c r="D207">
        <f>ROUND(('Base Stats'!D207+15)*MIN(SQRT(10*1500/(('Base Stats'!$D207+15)*SQRT('Base Stats'!$E207+15)*SQRT('Base Stats'!$F207+15))),'CP Multiplier'!$B$102),1)</f>
        <v>108.7</v>
      </c>
      <c r="E207">
        <f>ROUND(('Base Stats'!E207+15)*MIN(SQRT(10*1500/(('Base Stats'!$D207+15)*SQRT('Base Stats'!$E207+15)*SQRT('Base Stats'!$F207+15))),'CP Multiplier'!$B$102),1)</f>
        <v>106.5</v>
      </c>
      <c r="F207">
        <f>ROUND(('Base Stats'!F207+15)*MIN(SQRT(10*1500/(('Base Stats'!$D207+15)*SQRT('Base Stats'!$E207+15)*SQRT('Base Stats'!$F207+15))),'CP Multiplier'!$B$102),1)</f>
        <v>178.7</v>
      </c>
      <c r="G207">
        <f>_xlfn.FLOOR.MATH(('Base Stats'!$D207+15)*SQRT('Base Stats'!$E207+15)*SQRT('Base Stats'!$F207+15)*((MIN(SQRT(10*1500/(('Base Stats'!$D207+15)*SQRT('Base Stats'!$E207+15)*SQRT('Base Stats'!$F207+15))),'CP Multiplier'!$B$102))^2)/10)</f>
        <v>1500</v>
      </c>
    </row>
    <row r="208" spans="1:7" x14ac:dyDescent="0.25">
      <c r="A208" t="s">
        <v>204</v>
      </c>
      <c r="B208" t="str">
        <f>IFERROR(INDEX('[1]Pokemon Stats'!$D$2:$D$781,MATCH($A208,'[1]Pokemon Stats'!$B$2:$B$781,0),0),"")</f>
        <v>Ground</v>
      </c>
      <c r="C208" t="str">
        <f>IFERROR(INDEX('[1]Pokemon Stats'!$E$2:$E$781,MATCH($A208,'[1]Pokemon Stats'!$B$2:$B$781,0),0),"")</f>
        <v>Flying</v>
      </c>
      <c r="D208">
        <f>ROUND(('Base Stats'!D208+15)*MIN(SQRT(10*1500/(('Base Stats'!$D208+15)*SQRT('Base Stats'!$E208+15)*SQRT('Base Stats'!$F208+15))),'CP Multiplier'!$B$102),1)</f>
        <v>112.2</v>
      </c>
      <c r="E208">
        <f>ROUND(('Base Stats'!E208+15)*MIN(SQRT(10*1500/(('Base Stats'!$D208+15)*SQRT('Base Stats'!$E208+15)*SQRT('Base Stats'!$F208+15))),'CP Multiplier'!$B$102),1)</f>
        <v>141.30000000000001</v>
      </c>
      <c r="F208">
        <f>ROUND(('Base Stats'!F208+15)*MIN(SQRT(10*1500/(('Base Stats'!$D208+15)*SQRT('Base Stats'!$E208+15)*SQRT('Base Stats'!$F208+15))),'CP Multiplier'!$B$102),1)</f>
        <v>126.4</v>
      </c>
      <c r="G208">
        <f>_xlfn.FLOOR.MATH(('Base Stats'!$D208+15)*SQRT('Base Stats'!$E208+15)*SQRT('Base Stats'!$F208+15)*((MIN(SQRT(10*1500/(('Base Stats'!$D208+15)*SQRT('Base Stats'!$E208+15)*SQRT('Base Stats'!$F208+15))),'CP Multiplier'!$B$102))^2)/10)</f>
        <v>1500</v>
      </c>
    </row>
    <row r="209" spans="1:7" x14ac:dyDescent="0.25">
      <c r="A209" t="s">
        <v>205</v>
      </c>
      <c r="B209" t="str">
        <f>IFERROR(INDEX('[1]Pokemon Stats'!$D$2:$D$781,MATCH($A209,'[1]Pokemon Stats'!$B$2:$B$781,0),0),"")</f>
        <v>Steel</v>
      </c>
      <c r="C209" t="str">
        <f>IFERROR(INDEX('[1]Pokemon Stats'!$E$2:$E$781,MATCH($A209,'[1]Pokemon Stats'!$B$2:$B$781,0),0),"")</f>
        <v>Ground</v>
      </c>
      <c r="D209">
        <f>ROUND(('Base Stats'!D209+15)*MIN(SQRT(10*1500/(('Base Stats'!$D209+15)*SQRT('Base Stats'!$E209+15)*SQRT('Base Stats'!$F209+15))),'CP Multiplier'!$B$102),1)</f>
        <v>101.5</v>
      </c>
      <c r="E209">
        <f>ROUND(('Base Stats'!E209+15)*MIN(SQRT(10*1500/(('Base Stats'!$D209+15)*SQRT('Base Stats'!$E209+15)*SQRT('Base Stats'!$F209+15))),'CP Multiplier'!$B$102),1)</f>
        <v>178.8</v>
      </c>
      <c r="F209">
        <f>ROUND(('Base Stats'!F209+15)*MIN(SQRT(10*1500/(('Base Stats'!$D209+15)*SQRT('Base Stats'!$E209+15)*SQRT('Base Stats'!$F209+15))),'CP Multiplier'!$B$102),1)</f>
        <v>122.1</v>
      </c>
      <c r="G209">
        <f>_xlfn.FLOOR.MATH(('Base Stats'!$D209+15)*SQRT('Base Stats'!$E209+15)*SQRT('Base Stats'!$F209+15)*((MIN(SQRT(10*1500/(('Base Stats'!$D209+15)*SQRT('Base Stats'!$E209+15)*SQRT('Base Stats'!$F209+15))),'CP Multiplier'!$B$102))^2)/10)</f>
        <v>1500</v>
      </c>
    </row>
    <row r="210" spans="1:7" x14ac:dyDescent="0.25">
      <c r="A210" t="s">
        <v>206</v>
      </c>
      <c r="B210" t="str">
        <f>IFERROR(INDEX('[1]Pokemon Stats'!$D$2:$D$781,MATCH($A210,'[1]Pokemon Stats'!$B$2:$B$781,0),0),"")</f>
        <v>Fairy</v>
      </c>
      <c r="C210" t="str">
        <f>IFERROR(INDEX('[1]Pokemon Stats'!$E$2:$E$781,MATCH($A210,'[1]Pokemon Stats'!$B$2:$B$781,0),0),"")</f>
        <v>Ground</v>
      </c>
      <c r="D210">
        <f>ROUND(('Base Stats'!D210+15)*MIN(SQRT(10*1500/(('Base Stats'!$D210+15)*SQRT('Base Stats'!$E210+15)*SQRT('Base Stats'!$F210+15))),'CP Multiplier'!$B$102),1)</f>
        <v>128.5</v>
      </c>
      <c r="E210">
        <f>ROUND(('Base Stats'!E210+15)*MIN(SQRT(10*1500/(('Base Stats'!$D210+15)*SQRT('Base Stats'!$E210+15)*SQRT('Base Stats'!$F210+15))),'CP Multiplier'!$B$102),1)</f>
        <v>84.5</v>
      </c>
      <c r="F210">
        <f>ROUND(('Base Stats'!F210+15)*MIN(SQRT(10*1500/(('Base Stats'!$D210+15)*SQRT('Base Stats'!$E210+15)*SQRT('Base Stats'!$F210+15))),'CP Multiplier'!$B$102),1)</f>
        <v>143.69999999999999</v>
      </c>
      <c r="G210">
        <f>_xlfn.FLOOR.MATH(('Base Stats'!$D210+15)*SQRT('Base Stats'!$E210+15)*SQRT('Base Stats'!$F210+15)*((MIN(SQRT(10*1500/(('Base Stats'!$D210+15)*SQRT('Base Stats'!$E210+15)*SQRT('Base Stats'!$F210+15))),'CP Multiplier'!$B$102))^2)/10)</f>
        <v>1416</v>
      </c>
    </row>
    <row r="211" spans="1:7" x14ac:dyDescent="0.25">
      <c r="A211" t="s">
        <v>207</v>
      </c>
      <c r="B211" t="str">
        <f>IFERROR(INDEX('[1]Pokemon Stats'!$D$2:$D$781,MATCH($A211,'[1]Pokemon Stats'!$B$2:$B$781,0),0),"")</f>
        <v>Fairy</v>
      </c>
      <c r="C211" t="str">
        <f>IFERROR(INDEX('[1]Pokemon Stats'!$E$2:$E$781,MATCH($A211,'[1]Pokemon Stats'!$B$2:$B$781,0),0),"")</f>
        <v>Ground</v>
      </c>
      <c r="D211">
        <f>ROUND(('Base Stats'!D211+15)*MIN(SQRT(10*1500/(('Base Stats'!$D211+15)*SQRT('Base Stats'!$E211+15)*SQRT('Base Stats'!$F211+15))),'CP Multiplier'!$B$102),1)</f>
        <v>137.5</v>
      </c>
      <c r="E211">
        <f>ROUND(('Base Stats'!E211+15)*MIN(SQRT(10*1500/(('Base Stats'!$D211+15)*SQRT('Base Stats'!$E211+15)*SQRT('Base Stats'!$F211+15))),'CP Multiplier'!$B$102),1)</f>
        <v>88.5</v>
      </c>
      <c r="F211">
        <f>ROUND(('Base Stats'!F211+15)*MIN(SQRT(10*1500/(('Base Stats'!$D211+15)*SQRT('Base Stats'!$E211+15)*SQRT('Base Stats'!$F211+15))),'CP Multiplier'!$B$102),1)</f>
        <v>134.5</v>
      </c>
      <c r="G211">
        <f>_xlfn.FLOOR.MATH(('Base Stats'!$D211+15)*SQRT('Base Stats'!$E211+15)*SQRT('Base Stats'!$F211+15)*((MIN(SQRT(10*1500/(('Base Stats'!$D211+15)*SQRT('Base Stats'!$E211+15)*SQRT('Base Stats'!$F211+15))),'CP Multiplier'!$B$102))^2)/10)</f>
        <v>1500</v>
      </c>
    </row>
    <row r="212" spans="1:7" x14ac:dyDescent="0.25">
      <c r="A212" t="s">
        <v>208</v>
      </c>
      <c r="B212" t="str">
        <f>IFERROR(INDEX('[1]Pokemon Stats'!$D$2:$D$781,MATCH($A212,'[1]Pokemon Stats'!$B$2:$B$781,0),0),"")</f>
        <v>Water</v>
      </c>
      <c r="C212" t="str">
        <f>IFERROR(INDEX('[1]Pokemon Stats'!$E$2:$E$781,MATCH($A212,'[1]Pokemon Stats'!$B$2:$B$781,0),0),"")</f>
        <v>Poison</v>
      </c>
      <c r="D212">
        <f>ROUND(('Base Stats'!D212+15)*MIN(SQRT(10*1500/(('Base Stats'!$D212+15)*SQRT('Base Stats'!$E212+15)*SQRT('Base Stats'!$F212+15))),'CP Multiplier'!$B$102),1)</f>
        <v>134.5</v>
      </c>
      <c r="E212">
        <f>ROUND(('Base Stats'!E212+15)*MIN(SQRT(10*1500/(('Base Stats'!$D212+15)*SQRT('Base Stats'!$E212+15)*SQRT('Base Stats'!$F212+15))),'CP Multiplier'!$B$102),1)</f>
        <v>103.4</v>
      </c>
      <c r="F212">
        <f>ROUND(('Base Stats'!F212+15)*MIN(SQRT(10*1500/(('Base Stats'!$D212+15)*SQRT('Base Stats'!$E212+15)*SQRT('Base Stats'!$F212+15))),'CP Multiplier'!$B$102),1)</f>
        <v>120.3</v>
      </c>
      <c r="G212">
        <f>_xlfn.FLOOR.MATH(('Base Stats'!$D212+15)*SQRT('Base Stats'!$E212+15)*SQRT('Base Stats'!$F212+15)*((MIN(SQRT(10*1500/(('Base Stats'!$D212+15)*SQRT('Base Stats'!$E212+15)*SQRT('Base Stats'!$F212+15))),'CP Multiplier'!$B$102))^2)/10)</f>
        <v>1500</v>
      </c>
    </row>
    <row r="213" spans="1:7" x14ac:dyDescent="0.25">
      <c r="A213" t="s">
        <v>209</v>
      </c>
      <c r="B213" t="str">
        <f>IFERROR(INDEX('[1]Pokemon Stats'!$D$2:$D$781,MATCH($A213,'[1]Pokemon Stats'!$B$2:$B$781,0),0),"")</f>
        <v>Bug</v>
      </c>
      <c r="C213" t="str">
        <f>IFERROR(INDEX('[1]Pokemon Stats'!$E$2:$E$781,MATCH($A213,'[1]Pokemon Stats'!$B$2:$B$781,0),0),"")</f>
        <v>Steel</v>
      </c>
      <c r="D213">
        <f>ROUND(('Base Stats'!D213+15)*MIN(SQRT(10*1500/(('Base Stats'!$D213+15)*SQRT('Base Stats'!$E213+15)*SQRT('Base Stats'!$F213+15))),'CP Multiplier'!$B$102),1)</f>
        <v>140.19999999999999</v>
      </c>
      <c r="E213">
        <f>ROUND(('Base Stats'!E213+15)*MIN(SQRT(10*1500/(('Base Stats'!$D213+15)*SQRT('Base Stats'!$E213+15)*SQRT('Base Stats'!$F213+15))),'CP Multiplier'!$B$102),1)</f>
        <v>109.5</v>
      </c>
      <c r="F213">
        <f>ROUND(('Base Stats'!F213+15)*MIN(SQRT(10*1500/(('Base Stats'!$D213+15)*SQRT('Base Stats'!$E213+15)*SQRT('Base Stats'!$F213+15))),'CP Multiplier'!$B$102),1)</f>
        <v>104.5</v>
      </c>
      <c r="G213">
        <f>_xlfn.FLOOR.MATH(('Base Stats'!$D213+15)*SQRT('Base Stats'!$E213+15)*SQRT('Base Stats'!$F213+15)*((MIN(SQRT(10*1500/(('Base Stats'!$D213+15)*SQRT('Base Stats'!$E213+15)*SQRT('Base Stats'!$F213+15))),'CP Multiplier'!$B$102))^2)/10)</f>
        <v>1500</v>
      </c>
    </row>
    <row r="214" spans="1:7" x14ac:dyDescent="0.25">
      <c r="A214" t="s">
        <v>210</v>
      </c>
      <c r="B214" t="str">
        <f>IFERROR(INDEX('[1]Pokemon Stats'!$D$2:$D$781,MATCH($A214,'[1]Pokemon Stats'!$B$2:$B$781,0),0),"")</f>
        <v>Bug</v>
      </c>
      <c r="C214" t="str">
        <f>IFERROR(INDEX('[1]Pokemon Stats'!$E$2:$E$781,MATCH($A214,'[1]Pokemon Stats'!$B$2:$B$781,0),0),"")</f>
        <v>Rock</v>
      </c>
      <c r="D214">
        <f>ROUND(('Base Stats'!D214+15)*MIN(SQRT(10*1500/(('Base Stats'!$D214+15)*SQRT('Base Stats'!$E214+15)*SQRT('Base Stats'!$F214+15))),'CP Multiplier'!$B$102),1)</f>
        <v>27</v>
      </c>
      <c r="E214">
        <f>ROUND(('Base Stats'!E214+15)*MIN(SQRT(10*1500/(('Base Stats'!$D214+15)*SQRT('Base Stats'!$E214+15)*SQRT('Base Stats'!$F214+15))),'CP Multiplier'!$B$102),1)</f>
        <v>347.4</v>
      </c>
      <c r="F214">
        <f>ROUND(('Base Stats'!F214+15)*MIN(SQRT(10*1500/(('Base Stats'!$D214+15)*SQRT('Base Stats'!$E214+15)*SQRT('Base Stats'!$F214+15))),'CP Multiplier'!$B$102),1)</f>
        <v>84.5</v>
      </c>
      <c r="G214">
        <f>_xlfn.FLOOR.MATH(('Base Stats'!$D214+15)*SQRT('Base Stats'!$E214+15)*SQRT('Base Stats'!$F214+15)*((MIN(SQRT(10*1500/(('Base Stats'!$D214+15)*SQRT('Base Stats'!$E214+15)*SQRT('Base Stats'!$F214+15))),'CP Multiplier'!$B$102))^2)/10)</f>
        <v>463</v>
      </c>
    </row>
    <row r="215" spans="1:7" x14ac:dyDescent="0.25">
      <c r="A215" t="s">
        <v>211</v>
      </c>
      <c r="B215" t="str">
        <f>IFERROR(INDEX('[1]Pokemon Stats'!$D$2:$D$781,MATCH($A215,'[1]Pokemon Stats'!$B$2:$B$781,0),0),"")</f>
        <v>Bug</v>
      </c>
      <c r="C215" t="str">
        <f>IFERROR(INDEX('[1]Pokemon Stats'!$E$2:$E$781,MATCH($A215,'[1]Pokemon Stats'!$B$2:$B$781,0),0),"")</f>
        <v>Fighting</v>
      </c>
      <c r="D215">
        <f>ROUND(('Base Stats'!D215+15)*MIN(SQRT(10*1500/(('Base Stats'!$D215+15)*SQRT('Base Stats'!$E215+15)*SQRT('Base Stats'!$F215+15))),'CP Multiplier'!$B$102),1)</f>
        <v>136.9</v>
      </c>
      <c r="E215">
        <f>ROUND(('Base Stats'!E215+15)*MIN(SQRT(10*1500/(('Base Stats'!$D215+15)*SQRT('Base Stats'!$E215+15)*SQRT('Base Stats'!$F215+15))),'CP Multiplier'!$B$102),1)</f>
        <v>106.6</v>
      </c>
      <c r="F215">
        <f>ROUND(('Base Stats'!F215+15)*MIN(SQRT(10*1500/(('Base Stats'!$D215+15)*SQRT('Base Stats'!$E215+15)*SQRT('Base Stats'!$F215+15))),'CP Multiplier'!$B$102),1)</f>
        <v>112.7</v>
      </c>
      <c r="G215">
        <f>_xlfn.FLOOR.MATH(('Base Stats'!$D215+15)*SQRT('Base Stats'!$E215+15)*SQRT('Base Stats'!$F215+15)*((MIN(SQRT(10*1500/(('Base Stats'!$D215+15)*SQRT('Base Stats'!$E215+15)*SQRT('Base Stats'!$F215+15))),'CP Multiplier'!$B$102))^2)/10)</f>
        <v>1500</v>
      </c>
    </row>
    <row r="216" spans="1:7" x14ac:dyDescent="0.25">
      <c r="A216" t="s">
        <v>212</v>
      </c>
      <c r="B216" t="str">
        <f>IFERROR(INDEX('[1]Pokemon Stats'!$D$2:$D$781,MATCH($A216,'[1]Pokemon Stats'!$B$2:$B$781,0),0),"")</f>
        <v>Dark</v>
      </c>
      <c r="C216" t="str">
        <f>IFERROR(INDEX('[1]Pokemon Stats'!$E$2:$E$781,MATCH($A216,'[1]Pokemon Stats'!$B$2:$B$781,0),0),"")</f>
        <v>Ice</v>
      </c>
      <c r="D216">
        <f>ROUND(('Base Stats'!D216+15)*MIN(SQRT(10*1500/(('Base Stats'!$D216+15)*SQRT('Base Stats'!$E216+15)*SQRT('Base Stats'!$F216+15))),'CP Multiplier'!$B$102),1)</f>
        <v>137.9</v>
      </c>
      <c r="E216">
        <f>ROUND(('Base Stats'!E216+15)*MIN(SQRT(10*1500/(('Base Stats'!$D216+15)*SQRT('Base Stats'!$E216+15)*SQRT('Base Stats'!$F216+15))),'CP Multiplier'!$B$102),1)</f>
        <v>108.8</v>
      </c>
      <c r="F216">
        <f>ROUND(('Base Stats'!F216+15)*MIN(SQRT(10*1500/(('Base Stats'!$D216+15)*SQRT('Base Stats'!$E216+15)*SQRT('Base Stats'!$F216+15))),'CP Multiplier'!$B$102),1)</f>
        <v>108.8</v>
      </c>
      <c r="G216">
        <f>_xlfn.FLOOR.MATH(('Base Stats'!$D216+15)*SQRT('Base Stats'!$E216+15)*SQRT('Base Stats'!$F216+15)*((MIN(SQRT(10*1500/(('Base Stats'!$D216+15)*SQRT('Base Stats'!$E216+15)*SQRT('Base Stats'!$F216+15))),'CP Multiplier'!$B$102))^2)/10)</f>
        <v>1500</v>
      </c>
    </row>
    <row r="217" spans="1:7" x14ac:dyDescent="0.25">
      <c r="A217" t="s">
        <v>213</v>
      </c>
      <c r="B217" t="str">
        <f>IFERROR(INDEX('[1]Pokemon Stats'!$D$2:$D$781,MATCH($A217,'[1]Pokemon Stats'!$B$2:$B$781,0),0),"")</f>
        <v>Normal</v>
      </c>
      <c r="C217" t="str">
        <f>IFERROR(INDEX('[1]Pokemon Stats'!$E$2:$E$781,MATCH($A217,'[1]Pokemon Stats'!$B$2:$B$781,0),0),"")</f>
        <v>Ice</v>
      </c>
      <c r="D217">
        <f>ROUND(('Base Stats'!D217+15)*MIN(SQRT(10*1500/(('Base Stats'!$D217+15)*SQRT('Base Stats'!$E217+15)*SQRT('Base Stats'!$F217+15))),'CP Multiplier'!$B$102),1)</f>
        <v>131.80000000000001</v>
      </c>
      <c r="E217">
        <f>ROUND(('Base Stats'!E217+15)*MIN(SQRT(10*1500/(('Base Stats'!$D217+15)*SQRT('Base Stats'!$E217+15)*SQRT('Base Stats'!$F217+15))),'CP Multiplier'!$B$102),1)</f>
        <v>90.7</v>
      </c>
      <c r="F217">
        <f>ROUND(('Base Stats'!F217+15)*MIN(SQRT(10*1500/(('Base Stats'!$D217+15)*SQRT('Base Stats'!$E217+15)*SQRT('Base Stats'!$F217+15))),'CP Multiplier'!$B$102),1)</f>
        <v>142.80000000000001</v>
      </c>
      <c r="G217">
        <f>_xlfn.FLOOR.MATH(('Base Stats'!$D217+15)*SQRT('Base Stats'!$E217+15)*SQRT('Base Stats'!$F217+15)*((MIN(SQRT(10*1500/(('Base Stats'!$D217+15)*SQRT('Base Stats'!$E217+15)*SQRT('Base Stats'!$F217+15))),'CP Multiplier'!$B$102))^2)/10)</f>
        <v>1500</v>
      </c>
    </row>
    <row r="218" spans="1:7" x14ac:dyDescent="0.25">
      <c r="A218" t="s">
        <v>214</v>
      </c>
      <c r="B218" t="str">
        <f>IFERROR(INDEX('[1]Pokemon Stats'!$D$2:$D$781,MATCH($A218,'[1]Pokemon Stats'!$B$2:$B$781,0),0),"")</f>
        <v>Normal</v>
      </c>
      <c r="C218" t="str">
        <f>IFERROR(INDEX('[1]Pokemon Stats'!$E$2:$E$781,MATCH($A218,'[1]Pokemon Stats'!$B$2:$B$781,0),0),"")</f>
        <v>Ice</v>
      </c>
      <c r="D218">
        <f>ROUND(('Base Stats'!D218+15)*MIN(SQRT(10*1500/(('Base Stats'!$D218+15)*SQRT('Base Stats'!$E218+15)*SQRT('Base Stats'!$F218+15))),'CP Multiplier'!$B$102),1)</f>
        <v>141.6</v>
      </c>
      <c r="E218">
        <f>ROUND(('Base Stats'!E218+15)*MIN(SQRT(10*1500/(('Base Stats'!$D218+15)*SQRT('Base Stats'!$E218+15)*SQRT('Base Stats'!$F218+15))),'CP Multiplier'!$B$102),1)</f>
        <v>89.7</v>
      </c>
      <c r="F218">
        <f>ROUND(('Base Stats'!F218+15)*MIN(SQRT(10*1500/(('Base Stats'!$D218+15)*SQRT('Base Stats'!$E218+15)*SQRT('Base Stats'!$F218+15))),'CP Multiplier'!$B$102),1)</f>
        <v>125.2</v>
      </c>
      <c r="G218">
        <f>_xlfn.FLOOR.MATH(('Base Stats'!$D218+15)*SQRT('Base Stats'!$E218+15)*SQRT('Base Stats'!$F218+15)*((MIN(SQRT(10*1500/(('Base Stats'!$D218+15)*SQRT('Base Stats'!$E218+15)*SQRT('Base Stats'!$F218+15))),'CP Multiplier'!$B$102))^2)/10)</f>
        <v>1500</v>
      </c>
    </row>
    <row r="219" spans="1:7" x14ac:dyDescent="0.25">
      <c r="A219" t="s">
        <v>215</v>
      </c>
      <c r="B219" t="str">
        <f>IFERROR(INDEX('[1]Pokemon Stats'!$D$2:$D$781,MATCH($A219,'[1]Pokemon Stats'!$B$2:$B$781,0),0),"")</f>
        <v>Fire</v>
      </c>
      <c r="C219" t="str">
        <f>IFERROR(INDEX('[1]Pokemon Stats'!$E$2:$E$781,MATCH($A219,'[1]Pokemon Stats'!$B$2:$B$781,0),0),"")</f>
        <v>Ice</v>
      </c>
      <c r="D219">
        <f>ROUND(('Base Stats'!D219+15)*MIN(SQRT(10*1500/(('Base Stats'!$D219+15)*SQRT('Base Stats'!$E219+15)*SQRT('Base Stats'!$F219+15))),'CP Multiplier'!$B$102),1)</f>
        <v>112.4</v>
      </c>
      <c r="E219">
        <f>ROUND(('Base Stats'!E219+15)*MIN(SQRT(10*1500/(('Base Stats'!$D219+15)*SQRT('Base Stats'!$E219+15)*SQRT('Base Stats'!$F219+15))),'CP Multiplier'!$B$102),1)</f>
        <v>72.7</v>
      </c>
      <c r="F219">
        <f>ROUND(('Base Stats'!F219+15)*MIN(SQRT(10*1500/(('Base Stats'!$D219+15)*SQRT('Base Stats'!$E219+15)*SQRT('Base Stats'!$F219+15))),'CP Multiplier'!$B$102),1)</f>
        <v>114.1</v>
      </c>
      <c r="G219">
        <f>_xlfn.FLOOR.MATH(('Base Stats'!$D219+15)*SQRT('Base Stats'!$E219+15)*SQRT('Base Stats'!$F219+15)*((MIN(SQRT(10*1500/(('Base Stats'!$D219+15)*SQRT('Base Stats'!$E219+15)*SQRT('Base Stats'!$F219+15))),'CP Multiplier'!$B$102))^2)/10)</f>
        <v>1023</v>
      </c>
    </row>
    <row r="220" spans="1:7" x14ac:dyDescent="0.25">
      <c r="A220" t="s">
        <v>216</v>
      </c>
      <c r="B220" t="str">
        <f>IFERROR(INDEX('[1]Pokemon Stats'!$D$2:$D$781,MATCH($A220,'[1]Pokemon Stats'!$B$2:$B$781,0),0),"")</f>
        <v>Fire</v>
      </c>
      <c r="C220" t="str">
        <f>IFERROR(INDEX('[1]Pokemon Stats'!$E$2:$E$781,MATCH($A220,'[1]Pokemon Stats'!$B$2:$B$781,0),0),"")</f>
        <v>Rock</v>
      </c>
      <c r="D220">
        <f>ROUND(('Base Stats'!D220+15)*MIN(SQRT(10*1500/(('Base Stats'!$D220+15)*SQRT('Base Stats'!$E220+15)*SQRT('Base Stats'!$F220+15))),'CP Multiplier'!$B$102),1)</f>
        <v>114.3</v>
      </c>
      <c r="E220">
        <f>ROUND(('Base Stats'!E220+15)*MIN(SQRT(10*1500/(('Base Stats'!$D220+15)*SQRT('Base Stats'!$E220+15)*SQRT('Base Stats'!$F220+15))),'CP Multiplier'!$B$102),1)</f>
        <v>152.80000000000001</v>
      </c>
      <c r="F220">
        <f>ROUND(('Base Stats'!F220+15)*MIN(SQRT(10*1500/(('Base Stats'!$D220+15)*SQRT('Base Stats'!$E220+15)*SQRT('Base Stats'!$F220+15))),'CP Multiplier'!$B$102),1)</f>
        <v>112.8</v>
      </c>
      <c r="G220">
        <f>_xlfn.FLOOR.MATH(('Base Stats'!$D220+15)*SQRT('Base Stats'!$E220+15)*SQRT('Base Stats'!$F220+15)*((MIN(SQRT(10*1500/(('Base Stats'!$D220+15)*SQRT('Base Stats'!$E220+15)*SQRT('Base Stats'!$F220+15))),'CP Multiplier'!$B$102))^2)/10)</f>
        <v>1500</v>
      </c>
    </row>
    <row r="221" spans="1:7" x14ac:dyDescent="0.25">
      <c r="A221" t="s">
        <v>217</v>
      </c>
      <c r="B221" t="str">
        <f>IFERROR(INDEX('[1]Pokemon Stats'!$D$2:$D$781,MATCH($A221,'[1]Pokemon Stats'!$B$2:$B$781,0),0),"")</f>
        <v>Ice</v>
      </c>
      <c r="C221" t="str">
        <f>IFERROR(INDEX('[1]Pokemon Stats'!$E$2:$E$781,MATCH($A221,'[1]Pokemon Stats'!$B$2:$B$781,0),0),"")</f>
        <v>Ground</v>
      </c>
      <c r="D221">
        <f>ROUND(('Base Stats'!D221+15)*MIN(SQRT(10*1500/(('Base Stats'!$D221+15)*SQRT('Base Stats'!$E221+15)*SQRT('Base Stats'!$F221+15))),'CP Multiplier'!$B$102),1)</f>
        <v>88.8</v>
      </c>
      <c r="E221">
        <f>ROUND(('Base Stats'!E221+15)*MIN(SQRT(10*1500/(('Base Stats'!$D221+15)*SQRT('Base Stats'!$E221+15)*SQRT('Base Stats'!$F221+15))),'CP Multiplier'!$B$102),1)</f>
        <v>71</v>
      </c>
      <c r="F221">
        <f>ROUND(('Base Stats'!F221+15)*MIN(SQRT(10*1500/(('Base Stats'!$D221+15)*SQRT('Base Stats'!$E221+15)*SQRT('Base Stats'!$F221+15))),'CP Multiplier'!$B$102),1)</f>
        <v>128.5</v>
      </c>
      <c r="G221">
        <f>_xlfn.FLOOR.MATH(('Base Stats'!$D221+15)*SQRT('Base Stats'!$E221+15)*SQRT('Base Stats'!$F221+15)*((MIN(SQRT(10*1500/(('Base Stats'!$D221+15)*SQRT('Base Stats'!$E221+15)*SQRT('Base Stats'!$F221+15))),'CP Multiplier'!$B$102))^2)/10)</f>
        <v>847</v>
      </c>
    </row>
    <row r="222" spans="1:7" x14ac:dyDescent="0.25">
      <c r="A222" t="s">
        <v>218</v>
      </c>
      <c r="B222" t="str">
        <f>IFERROR(INDEX('[1]Pokemon Stats'!$D$2:$D$781,MATCH($A222,'[1]Pokemon Stats'!$B$2:$B$781,0),0),"")</f>
        <v>Ice</v>
      </c>
      <c r="C222" t="str">
        <f>IFERROR(INDEX('[1]Pokemon Stats'!$E$2:$E$781,MATCH($A222,'[1]Pokemon Stats'!$B$2:$B$781,0),0),"")</f>
        <v>Ground</v>
      </c>
      <c r="D222">
        <f>ROUND(('Base Stats'!D222+15)*MIN(SQRT(10*1500/(('Base Stats'!$D222+15)*SQRT('Base Stats'!$E222+15)*SQRT('Base Stats'!$F222+15))),'CP Multiplier'!$B$102),1)</f>
        <v>123.9</v>
      </c>
      <c r="E222">
        <f>ROUND(('Base Stats'!E222+15)*MIN(SQRT(10*1500/(('Base Stats'!$D222+15)*SQRT('Base Stats'!$E222+15)*SQRT('Base Stats'!$F222+15))),'CP Multiplier'!$B$102),1)</f>
        <v>96.7</v>
      </c>
      <c r="F222">
        <f>ROUND(('Base Stats'!F222+15)*MIN(SQRT(10*1500/(('Base Stats'!$D222+15)*SQRT('Base Stats'!$E222+15)*SQRT('Base Stats'!$F222+15))),'CP Multiplier'!$B$102),1)</f>
        <v>151.69999999999999</v>
      </c>
      <c r="G222">
        <f>_xlfn.FLOOR.MATH(('Base Stats'!$D222+15)*SQRT('Base Stats'!$E222+15)*SQRT('Base Stats'!$F222+15)*((MIN(SQRT(10*1500/(('Base Stats'!$D222+15)*SQRT('Base Stats'!$E222+15)*SQRT('Base Stats'!$F222+15))),'CP Multiplier'!$B$102))^2)/10)</f>
        <v>1500</v>
      </c>
    </row>
    <row r="223" spans="1:7" x14ac:dyDescent="0.25">
      <c r="A223" t="s">
        <v>219</v>
      </c>
      <c r="B223" t="str">
        <f>IFERROR(INDEX('[1]Pokemon Stats'!$D$2:$D$781,MATCH($A223,'[1]Pokemon Stats'!$B$2:$B$781,0),0),"")</f>
        <v>Water</v>
      </c>
      <c r="C223" t="str">
        <f>IFERROR(INDEX('[1]Pokemon Stats'!$E$2:$E$781,MATCH($A223,'[1]Pokemon Stats'!$B$2:$B$781,0),0),"")</f>
        <v>Rock</v>
      </c>
      <c r="D223">
        <f>ROUND(('Base Stats'!D223+15)*MIN(SQRT(10*1500/(('Base Stats'!$D223+15)*SQRT('Base Stats'!$E223+15)*SQRT('Base Stats'!$F223+15))),'CP Multiplier'!$B$102),1)</f>
        <v>109.7</v>
      </c>
      <c r="E223">
        <f>ROUND(('Base Stats'!E223+15)*MIN(SQRT(10*1500/(('Base Stats'!$D223+15)*SQRT('Base Stats'!$E223+15)*SQRT('Base Stats'!$F223+15))),'CP Multiplier'!$B$102),1)</f>
        <v>141</v>
      </c>
      <c r="F223">
        <f>ROUND(('Base Stats'!F223+15)*MIN(SQRT(10*1500/(('Base Stats'!$D223+15)*SQRT('Base Stats'!$E223+15)*SQRT('Base Stats'!$F223+15))),'CP Multiplier'!$B$102),1)</f>
        <v>132.69999999999999</v>
      </c>
      <c r="G223">
        <f>_xlfn.FLOOR.MATH(('Base Stats'!$D223+15)*SQRT('Base Stats'!$E223+15)*SQRT('Base Stats'!$F223+15)*((MIN(SQRT(10*1500/(('Base Stats'!$D223+15)*SQRT('Base Stats'!$E223+15)*SQRT('Base Stats'!$F223+15))),'CP Multiplier'!$B$102))^2)/10)</f>
        <v>1500</v>
      </c>
    </row>
    <row r="224" spans="1:7" x14ac:dyDescent="0.25">
      <c r="A224" t="s">
        <v>220</v>
      </c>
      <c r="B224" t="str">
        <f>IFERROR(INDEX('[1]Pokemon Stats'!$D$2:$D$781,MATCH($A224,'[1]Pokemon Stats'!$B$2:$B$781,0),0),"")</f>
        <v>Water</v>
      </c>
      <c r="C224" t="str">
        <f>IFERROR(INDEX('[1]Pokemon Stats'!$E$2:$E$781,MATCH($A224,'[1]Pokemon Stats'!$B$2:$B$781,0),0),"")</f>
        <v>Rock</v>
      </c>
      <c r="D224">
        <f>ROUND(('Base Stats'!D224+15)*MIN(SQRT(10*1500/(('Base Stats'!$D224+15)*SQRT('Base Stats'!$E224+15)*SQRT('Base Stats'!$F224+15))),'CP Multiplier'!$B$102),1)</f>
        <v>120</v>
      </c>
      <c r="E224">
        <f>ROUND(('Base Stats'!E224+15)*MIN(SQRT(10*1500/(('Base Stats'!$D224+15)*SQRT('Base Stats'!$E224+15)*SQRT('Base Stats'!$F224+15))),'CP Multiplier'!$B$102),1)</f>
        <v>71</v>
      </c>
      <c r="F224">
        <f>ROUND(('Base Stats'!F224+15)*MIN(SQRT(10*1500/(('Base Stats'!$D224+15)*SQRT('Base Stats'!$E224+15)*SQRT('Base Stats'!$F224+15))),'CP Multiplier'!$B$102),1)</f>
        <v>106.5</v>
      </c>
      <c r="G224">
        <f>_xlfn.FLOOR.MATH(('Base Stats'!$D224+15)*SQRT('Base Stats'!$E224+15)*SQRT('Base Stats'!$F224+15)*((MIN(SQRT(10*1500/(('Base Stats'!$D224+15)*SQRT('Base Stats'!$E224+15)*SQRT('Base Stats'!$F224+15))),'CP Multiplier'!$B$102))^2)/10)</f>
        <v>1043</v>
      </c>
    </row>
    <row r="225" spans="1:7" x14ac:dyDescent="0.25">
      <c r="A225" t="s">
        <v>221</v>
      </c>
      <c r="B225" t="str">
        <f>IFERROR(INDEX('[1]Pokemon Stats'!$D$2:$D$781,MATCH($A225,'[1]Pokemon Stats'!$B$2:$B$781,0),0),"")</f>
        <v>Water</v>
      </c>
      <c r="C225" t="str">
        <f>IFERROR(INDEX('[1]Pokemon Stats'!$E$2:$E$781,MATCH($A225,'[1]Pokemon Stats'!$B$2:$B$781,0),0),"")</f>
        <v>Rock</v>
      </c>
      <c r="D225">
        <f>ROUND(('Base Stats'!D225+15)*MIN(SQRT(10*1500/(('Base Stats'!$D225+15)*SQRT('Base Stats'!$E225+15)*SQRT('Base Stats'!$F225+15))),'CP Multiplier'!$B$102),1)</f>
        <v>134.9</v>
      </c>
      <c r="E225">
        <f>ROUND(('Base Stats'!E225+15)*MIN(SQRT(10*1500/(('Base Stats'!$D225+15)*SQRT('Base Stats'!$E225+15)*SQRT('Base Stats'!$F225+15))),'CP Multiplier'!$B$102),1)</f>
        <v>99.2</v>
      </c>
      <c r="F225">
        <f>ROUND(('Base Stats'!F225+15)*MIN(SQRT(10*1500/(('Base Stats'!$D225+15)*SQRT('Base Stats'!$E225+15)*SQRT('Base Stats'!$F225+15))),'CP Multiplier'!$B$102),1)</f>
        <v>124.7</v>
      </c>
      <c r="G225">
        <f>_xlfn.FLOOR.MATH(('Base Stats'!$D225+15)*SQRT('Base Stats'!$E225+15)*SQRT('Base Stats'!$F225+15)*((MIN(SQRT(10*1500/(('Base Stats'!$D225+15)*SQRT('Base Stats'!$E225+15)*SQRT('Base Stats'!$F225+15))),'CP Multiplier'!$B$102))^2)/10)</f>
        <v>1500</v>
      </c>
    </row>
    <row r="226" spans="1:7" x14ac:dyDescent="0.25">
      <c r="A226" t="s">
        <v>222</v>
      </c>
      <c r="B226" t="str">
        <f>IFERROR(INDEX('[1]Pokemon Stats'!$D$2:$D$781,MATCH($A226,'[1]Pokemon Stats'!$B$2:$B$781,0),0),"")</f>
        <v>Ice</v>
      </c>
      <c r="C226" t="str">
        <f>IFERROR(INDEX('[1]Pokemon Stats'!$E$2:$E$781,MATCH($A226,'[1]Pokemon Stats'!$B$2:$B$781,0),0),"")</f>
        <v>Flying</v>
      </c>
      <c r="D226">
        <f>ROUND(('Base Stats'!D226+15)*MIN(SQRT(10*1500/(('Base Stats'!$D226+15)*SQRT('Base Stats'!$E226+15)*SQRT('Base Stats'!$F226+15))),'CP Multiplier'!$B$102),1)</f>
        <v>120.9</v>
      </c>
      <c r="E226">
        <f>ROUND(('Base Stats'!E226+15)*MIN(SQRT(10*1500/(('Base Stats'!$D226+15)*SQRT('Base Stats'!$E226+15)*SQRT('Base Stats'!$F226+15))),'CP Multiplier'!$B$102),1)</f>
        <v>88.8</v>
      </c>
      <c r="F226">
        <f>ROUND(('Base Stats'!F226+15)*MIN(SQRT(10*1500/(('Base Stats'!$D226+15)*SQRT('Base Stats'!$E226+15)*SQRT('Base Stats'!$F226+15))),'CP Multiplier'!$B$102),1)</f>
        <v>120.9</v>
      </c>
      <c r="G226">
        <f>_xlfn.FLOOR.MATH(('Base Stats'!$D226+15)*SQRT('Base Stats'!$E226+15)*SQRT('Base Stats'!$F226+15)*((MIN(SQRT(10*1500/(('Base Stats'!$D226+15)*SQRT('Base Stats'!$E226+15)*SQRT('Base Stats'!$F226+15))),'CP Multiplier'!$B$102))^2)/10)</f>
        <v>1252</v>
      </c>
    </row>
    <row r="227" spans="1:7" x14ac:dyDescent="0.25">
      <c r="A227" t="s">
        <v>223</v>
      </c>
      <c r="B227" t="str">
        <f>IFERROR(INDEX('[1]Pokemon Stats'!$D$2:$D$781,MATCH($A227,'[1]Pokemon Stats'!$B$2:$B$781,0),0),"")</f>
        <v>Water</v>
      </c>
      <c r="C227" t="str">
        <f>IFERROR(INDEX('[1]Pokemon Stats'!$E$2:$E$781,MATCH($A227,'[1]Pokemon Stats'!$B$2:$B$781,0),0),"")</f>
        <v>Flying</v>
      </c>
      <c r="D227">
        <f>ROUND(('Base Stats'!D227+15)*MIN(SQRT(10*1500/(('Base Stats'!$D227+15)*SQRT('Base Stats'!$E227+15)*SQRT('Base Stats'!$F227+15))),'CP Multiplier'!$B$102),1)</f>
        <v>108.7</v>
      </c>
      <c r="E227">
        <f>ROUND(('Base Stats'!E227+15)*MIN(SQRT(10*1500/(('Base Stats'!$D227+15)*SQRT('Base Stats'!$E227+15)*SQRT('Base Stats'!$F227+15))),'CP Multiplier'!$B$102),1)</f>
        <v>160.6</v>
      </c>
      <c r="F227">
        <f>ROUND(('Base Stats'!F227+15)*MIN(SQRT(10*1500/(('Base Stats'!$D227+15)*SQRT('Base Stats'!$E227+15)*SQRT('Base Stats'!$F227+15))),'CP Multiplier'!$B$102),1)</f>
        <v>118.6</v>
      </c>
      <c r="G227">
        <f>_xlfn.FLOOR.MATH(('Base Stats'!$D227+15)*SQRT('Base Stats'!$E227+15)*SQRT('Base Stats'!$F227+15)*((MIN(SQRT(10*1500/(('Base Stats'!$D227+15)*SQRT('Base Stats'!$E227+15)*SQRT('Base Stats'!$F227+15))),'CP Multiplier'!$B$102))^2)/10)</f>
        <v>1500</v>
      </c>
    </row>
    <row r="228" spans="1:7" x14ac:dyDescent="0.25">
      <c r="A228" t="s">
        <v>224</v>
      </c>
      <c r="B228" t="str">
        <f>IFERROR(INDEX('[1]Pokemon Stats'!$D$2:$D$781,MATCH($A228,'[1]Pokemon Stats'!$B$2:$B$781,0),0),"")</f>
        <v>Steel</v>
      </c>
      <c r="C228" t="str">
        <f>IFERROR(INDEX('[1]Pokemon Stats'!$E$2:$E$781,MATCH($A228,'[1]Pokemon Stats'!$B$2:$B$781,0),0),"")</f>
        <v>Flying</v>
      </c>
      <c r="D228">
        <f>ROUND(('Base Stats'!D228+15)*MIN(SQRT(10*1500/(('Base Stats'!$D228+15)*SQRT('Base Stats'!$E228+15)*SQRT('Base Stats'!$F228+15))),'CP Multiplier'!$B$102),1)</f>
        <v>108.7</v>
      </c>
      <c r="E228">
        <f>ROUND(('Base Stats'!E228+15)*MIN(SQRT(10*1500/(('Base Stats'!$D228+15)*SQRT('Base Stats'!$E228+15)*SQRT('Base Stats'!$F228+15))),'CP Multiplier'!$B$102),1)</f>
        <v>160.6</v>
      </c>
      <c r="F228">
        <f>ROUND(('Base Stats'!F228+15)*MIN(SQRT(10*1500/(('Base Stats'!$D228+15)*SQRT('Base Stats'!$E228+15)*SQRT('Base Stats'!$F228+15))),'CP Multiplier'!$B$102),1)</f>
        <v>118.6</v>
      </c>
      <c r="G228">
        <f>_xlfn.FLOOR.MATH(('Base Stats'!$D228+15)*SQRT('Base Stats'!$E228+15)*SQRT('Base Stats'!$F228+15)*((MIN(SQRT(10*1500/(('Base Stats'!$D228+15)*SQRT('Base Stats'!$E228+15)*SQRT('Base Stats'!$F228+15))),'CP Multiplier'!$B$102))^2)/10)</f>
        <v>1500</v>
      </c>
    </row>
    <row r="229" spans="1:7" x14ac:dyDescent="0.25">
      <c r="A229" t="s">
        <v>225</v>
      </c>
      <c r="B229" t="str">
        <f>IFERROR(INDEX('[1]Pokemon Stats'!$D$2:$D$781,MATCH($A229,'[1]Pokemon Stats'!$B$2:$B$781,0),0),"")</f>
        <v>Dark</v>
      </c>
      <c r="C229" t="str">
        <f>IFERROR(INDEX('[1]Pokemon Stats'!$E$2:$E$781,MATCH($A229,'[1]Pokemon Stats'!$B$2:$B$781,0),0),"")</f>
        <v>Fire</v>
      </c>
      <c r="D229">
        <f>ROUND(('Base Stats'!D229+15)*MIN(SQRT(10*1500/(('Base Stats'!$D229+15)*SQRT('Base Stats'!$E229+15)*SQRT('Base Stats'!$F229+15))),'CP Multiplier'!$B$102),1)</f>
        <v>141.19999999999999</v>
      </c>
      <c r="E229">
        <f>ROUND(('Base Stats'!E229+15)*MIN(SQRT(10*1500/(('Base Stats'!$D229+15)*SQRT('Base Stats'!$E229+15)*SQRT('Base Stats'!$F229+15))),'CP Multiplier'!$B$102),1)</f>
        <v>82.8</v>
      </c>
      <c r="F229">
        <f>ROUND(('Base Stats'!F229+15)*MIN(SQRT(10*1500/(('Base Stats'!$D229+15)*SQRT('Base Stats'!$E229+15)*SQRT('Base Stats'!$F229+15))),'CP Multiplier'!$B$102),1)</f>
        <v>120.9</v>
      </c>
      <c r="G229">
        <f>_xlfn.FLOOR.MATH(('Base Stats'!$D229+15)*SQRT('Base Stats'!$E229+15)*SQRT('Base Stats'!$F229+15)*((MIN(SQRT(10*1500/(('Base Stats'!$D229+15)*SQRT('Base Stats'!$E229+15)*SQRT('Base Stats'!$F229+15))),'CP Multiplier'!$B$102))^2)/10)</f>
        <v>1412</v>
      </c>
    </row>
    <row r="230" spans="1:7" x14ac:dyDescent="0.25">
      <c r="A230" t="s">
        <v>226</v>
      </c>
      <c r="B230" t="str">
        <f>IFERROR(INDEX('[1]Pokemon Stats'!$D$2:$D$781,MATCH($A230,'[1]Pokemon Stats'!$B$2:$B$781,0),0),"")</f>
        <v>Dark</v>
      </c>
      <c r="C230" t="str">
        <f>IFERROR(INDEX('[1]Pokemon Stats'!$E$2:$E$781,MATCH($A230,'[1]Pokemon Stats'!$B$2:$B$781,0),0),"")</f>
        <v>Fire</v>
      </c>
      <c r="D230">
        <f>ROUND(('Base Stats'!D230+15)*MIN(SQRT(10*1500/(('Base Stats'!$D230+15)*SQRT('Base Stats'!$E230+15)*SQRT('Base Stats'!$F230+15))),'CP Multiplier'!$B$102),1)</f>
        <v>142.5</v>
      </c>
      <c r="E230">
        <f>ROUND(('Base Stats'!E230+15)*MIN(SQRT(10*1500/(('Base Stats'!$D230+15)*SQRT('Base Stats'!$E230+15)*SQRT('Base Stats'!$F230+15))),'CP Multiplier'!$B$102),1)</f>
        <v>94.8</v>
      </c>
      <c r="F230">
        <f>ROUND(('Base Stats'!F230+15)*MIN(SQRT(10*1500/(('Base Stats'!$D230+15)*SQRT('Base Stats'!$E230+15)*SQRT('Base Stats'!$F230+15))),'CP Multiplier'!$B$102),1)</f>
        <v>116.9</v>
      </c>
      <c r="G230">
        <f>_xlfn.FLOOR.MATH(('Base Stats'!$D230+15)*SQRT('Base Stats'!$E230+15)*SQRT('Base Stats'!$F230+15)*((MIN(SQRT(10*1500/(('Base Stats'!$D230+15)*SQRT('Base Stats'!$E230+15)*SQRT('Base Stats'!$F230+15))),'CP Multiplier'!$B$102))^2)/10)</f>
        <v>1500</v>
      </c>
    </row>
    <row r="231" spans="1:7" x14ac:dyDescent="0.25">
      <c r="A231" t="s">
        <v>227</v>
      </c>
      <c r="B231" t="str">
        <f>IFERROR(INDEX('[1]Pokemon Stats'!$D$2:$D$781,MATCH($A231,'[1]Pokemon Stats'!$B$2:$B$781,0),0),"")</f>
        <v>Water</v>
      </c>
      <c r="C231" t="str">
        <f>IFERROR(INDEX('[1]Pokemon Stats'!$E$2:$E$781,MATCH($A231,'[1]Pokemon Stats'!$B$2:$B$781,0),0),"")</f>
        <v>Dragon</v>
      </c>
      <c r="D231">
        <f>ROUND(('Base Stats'!D231+15)*MIN(SQRT(10*1500/(('Base Stats'!$D231+15)*SQRT('Base Stats'!$E231+15)*SQRT('Base Stats'!$F231+15))),'CP Multiplier'!$B$102),1)</f>
        <v>124.5</v>
      </c>
      <c r="E231">
        <f>ROUND(('Base Stats'!E231+15)*MIN(SQRT(10*1500/(('Base Stats'!$D231+15)*SQRT('Base Stats'!$E231+15)*SQRT('Base Stats'!$F231+15))),'CP Multiplier'!$B$102),1)</f>
        <v>124.5</v>
      </c>
      <c r="F231">
        <f>ROUND(('Base Stats'!F231+15)*MIN(SQRT(10*1500/(('Base Stats'!$D231+15)*SQRT('Base Stats'!$E231+15)*SQRT('Base Stats'!$F231+15))),'CP Multiplier'!$B$102),1)</f>
        <v>116.7</v>
      </c>
      <c r="G231">
        <f>_xlfn.FLOOR.MATH(('Base Stats'!$D231+15)*SQRT('Base Stats'!$E231+15)*SQRT('Base Stats'!$F231+15)*((MIN(SQRT(10*1500/(('Base Stats'!$D231+15)*SQRT('Base Stats'!$E231+15)*SQRT('Base Stats'!$F231+15))),'CP Multiplier'!$B$102))^2)/10)</f>
        <v>1500</v>
      </c>
    </row>
    <row r="232" spans="1:7" x14ac:dyDescent="0.25">
      <c r="A232" t="s">
        <v>228</v>
      </c>
      <c r="B232" t="str">
        <f>IFERROR(INDEX('[1]Pokemon Stats'!$D$2:$D$781,MATCH($A232,'[1]Pokemon Stats'!$B$2:$B$781,0),0),"")</f>
        <v>Ground</v>
      </c>
      <c r="C232" t="str">
        <f>IFERROR(INDEX('[1]Pokemon Stats'!$E$2:$E$781,MATCH($A232,'[1]Pokemon Stats'!$B$2:$B$781,0),0),"")</f>
        <v>Dragon</v>
      </c>
      <c r="D232">
        <f>ROUND(('Base Stats'!D232+15)*MIN(SQRT(10*1500/(('Base Stats'!$D232+15)*SQRT('Base Stats'!$E232+15)*SQRT('Base Stats'!$F232+15))),'CP Multiplier'!$B$102),1)</f>
        <v>103.1</v>
      </c>
      <c r="E232">
        <f>ROUND(('Base Stats'!E232+15)*MIN(SQRT(10*1500/(('Base Stats'!$D232+15)*SQRT('Base Stats'!$E232+15)*SQRT('Base Stats'!$F232+15))),'CP Multiplier'!$B$102),1)</f>
        <v>95.5</v>
      </c>
      <c r="F232">
        <f>ROUND(('Base Stats'!F232+15)*MIN(SQRT(10*1500/(('Base Stats'!$D232+15)*SQRT('Base Stats'!$E232+15)*SQRT('Base Stats'!$F232+15))),'CP Multiplier'!$B$102),1)</f>
        <v>187.7</v>
      </c>
      <c r="G232">
        <f>_xlfn.FLOOR.MATH(('Base Stats'!$D232+15)*SQRT('Base Stats'!$E232+15)*SQRT('Base Stats'!$F232+15)*((MIN(SQRT(10*1500/(('Base Stats'!$D232+15)*SQRT('Base Stats'!$E232+15)*SQRT('Base Stats'!$F232+15))),'CP Multiplier'!$B$102))^2)/10)</f>
        <v>1380</v>
      </c>
    </row>
    <row r="233" spans="1:7" x14ac:dyDescent="0.25">
      <c r="A233" t="s">
        <v>229</v>
      </c>
      <c r="B233" t="str">
        <f>IFERROR(INDEX('[1]Pokemon Stats'!$D$2:$D$781,MATCH($A233,'[1]Pokemon Stats'!$B$2:$B$781,0),0),"")</f>
        <v>Ground</v>
      </c>
      <c r="C233" t="str">
        <f>IFERROR(INDEX('[1]Pokemon Stats'!$E$2:$E$781,MATCH($A233,'[1]Pokemon Stats'!$B$2:$B$781,0),0),"")</f>
        <v>Dragon</v>
      </c>
      <c r="D233">
        <f>ROUND(('Base Stats'!D233+15)*MIN(SQRT(10*1500/(('Base Stats'!$D233+15)*SQRT('Base Stats'!$E233+15)*SQRT('Base Stats'!$F233+15))),'CP Multiplier'!$B$102),1)</f>
        <v>127.7</v>
      </c>
      <c r="E233">
        <f>ROUND(('Base Stats'!E233+15)*MIN(SQRT(10*1500/(('Base Stats'!$D233+15)*SQRT('Base Stats'!$E233+15)*SQRT('Base Stats'!$F233+15))),'CP Multiplier'!$B$102),1)</f>
        <v>111.5</v>
      </c>
      <c r="F233">
        <f>ROUND(('Base Stats'!F233+15)*MIN(SQRT(10*1500/(('Base Stats'!$D233+15)*SQRT('Base Stats'!$E233+15)*SQRT('Base Stats'!$F233+15))),'CP Multiplier'!$B$102),1)</f>
        <v>123.8</v>
      </c>
      <c r="G233">
        <f>_xlfn.FLOOR.MATH(('Base Stats'!$D233+15)*SQRT('Base Stats'!$E233+15)*SQRT('Base Stats'!$F233+15)*((MIN(SQRT(10*1500/(('Base Stats'!$D233+15)*SQRT('Base Stats'!$E233+15)*SQRT('Base Stats'!$F233+15))),'CP Multiplier'!$B$102))^2)/10)</f>
        <v>1500</v>
      </c>
    </row>
    <row r="234" spans="1:7" x14ac:dyDescent="0.25">
      <c r="A234" t="s">
        <v>230</v>
      </c>
      <c r="B234" t="str">
        <f>IFERROR(INDEX('[1]Pokemon Stats'!$D$2:$D$781,MATCH($A234,'[1]Pokemon Stats'!$B$2:$B$781,0),0),"")</f>
        <v>Normal</v>
      </c>
      <c r="C234" t="str">
        <f>IFERROR(INDEX('[1]Pokemon Stats'!$E$2:$E$781,MATCH($A234,'[1]Pokemon Stats'!$B$2:$B$781,0),0),"")</f>
        <v>Dragon</v>
      </c>
      <c r="D234">
        <f>ROUND(('Base Stats'!D234+15)*MIN(SQRT(10*1500/(('Base Stats'!$D234+15)*SQRT('Base Stats'!$E234+15)*SQRT('Base Stats'!$F234+15))),'CP Multiplier'!$B$102),1)</f>
        <v>125.2</v>
      </c>
      <c r="E234">
        <f>ROUND(('Base Stats'!E234+15)*MIN(SQRT(10*1500/(('Base Stats'!$D234+15)*SQRT('Base Stats'!$E234+15)*SQRT('Base Stats'!$F234+15))),'CP Multiplier'!$B$102),1)</f>
        <v>114.6</v>
      </c>
      <c r="F234">
        <f>ROUND(('Base Stats'!F234+15)*MIN(SQRT(10*1500/(('Base Stats'!$D234+15)*SQRT('Base Stats'!$E234+15)*SQRT('Base Stats'!$F234+15))),'CP Multiplier'!$B$102),1)</f>
        <v>125.2</v>
      </c>
      <c r="G234">
        <f>_xlfn.FLOOR.MATH(('Base Stats'!$D234+15)*SQRT('Base Stats'!$E234+15)*SQRT('Base Stats'!$F234+15)*((MIN(SQRT(10*1500/(('Base Stats'!$D234+15)*SQRT('Base Stats'!$E234+15)*SQRT('Base Stats'!$F234+15))),'CP Multiplier'!$B$102))^2)/10)</f>
        <v>1500</v>
      </c>
    </row>
    <row r="235" spans="1:7" x14ac:dyDescent="0.25">
      <c r="A235" t="s">
        <v>231</v>
      </c>
      <c r="B235" t="str">
        <f>IFERROR(INDEX('[1]Pokemon Stats'!$D$2:$D$781,MATCH($A235,'[1]Pokemon Stats'!$B$2:$B$781,0),0),"")</f>
        <v>Normal</v>
      </c>
      <c r="C235" t="str">
        <f>IFERROR(INDEX('[1]Pokemon Stats'!$E$2:$E$781,MATCH($A235,'[1]Pokemon Stats'!$B$2:$B$781,0),0),"")</f>
        <v>Dragon</v>
      </c>
      <c r="D235">
        <f>ROUND(('Base Stats'!D235+15)*MIN(SQRT(10*1500/(('Base Stats'!$D235+15)*SQRT('Base Stats'!$E235+15)*SQRT('Base Stats'!$F235+15))),'CP Multiplier'!$B$102),1)</f>
        <v>136.19999999999999</v>
      </c>
      <c r="E235">
        <f>ROUND(('Base Stats'!E235+15)*MIN(SQRT(10*1500/(('Base Stats'!$D235+15)*SQRT('Base Stats'!$E235+15)*SQRT('Base Stats'!$F235+15))),'CP Multiplier'!$B$102),1)</f>
        <v>96.1</v>
      </c>
      <c r="F235">
        <f>ROUND(('Base Stats'!F235+15)*MIN(SQRT(10*1500/(('Base Stats'!$D235+15)*SQRT('Base Stats'!$E235+15)*SQRT('Base Stats'!$F235+15))),'CP Multiplier'!$B$102),1)</f>
        <v>126.3</v>
      </c>
      <c r="G235">
        <f>_xlfn.FLOOR.MATH(('Base Stats'!$D235+15)*SQRT('Base Stats'!$E235+15)*SQRT('Base Stats'!$F235+15)*((MIN(SQRT(10*1500/(('Base Stats'!$D235+15)*SQRT('Base Stats'!$E235+15)*SQRT('Base Stats'!$F235+15))),'CP Multiplier'!$B$102))^2)/10)</f>
        <v>1500</v>
      </c>
    </row>
    <row r="236" spans="1:7" x14ac:dyDescent="0.25">
      <c r="A236" t="s">
        <v>232</v>
      </c>
      <c r="B236" t="str">
        <f>IFERROR(INDEX('[1]Pokemon Stats'!$D$2:$D$781,MATCH($A236,'[1]Pokemon Stats'!$B$2:$B$781,0),0),"")</f>
        <v>Fighting</v>
      </c>
      <c r="C236" t="str">
        <f>IFERROR(INDEX('[1]Pokemon Stats'!$E$2:$E$781,MATCH($A236,'[1]Pokemon Stats'!$B$2:$B$781,0),0),"")</f>
        <v>Dragon</v>
      </c>
      <c r="D236">
        <f>ROUND(('Base Stats'!D236+15)*MIN(SQRT(10*1500/(('Base Stats'!$D236+15)*SQRT('Base Stats'!$E236+15)*SQRT('Base Stats'!$F236+15))),'CP Multiplier'!$B$102),1)</f>
        <v>66.8</v>
      </c>
      <c r="E236">
        <f>ROUND(('Base Stats'!E236+15)*MIN(SQRT(10*1500/(('Base Stats'!$D236+15)*SQRT('Base Stats'!$E236+15)*SQRT('Base Stats'!$F236+15))),'CP Multiplier'!$B$102),1)</f>
        <v>66.8</v>
      </c>
      <c r="F236">
        <f>ROUND(('Base Stats'!F236+15)*MIN(SQRT(10*1500/(('Base Stats'!$D236+15)*SQRT('Base Stats'!$E236+15)*SQRT('Base Stats'!$F236+15))),'CP Multiplier'!$B$102),1)</f>
        <v>106.5</v>
      </c>
      <c r="G236">
        <f>_xlfn.FLOOR.MATH(('Base Stats'!$D236+15)*SQRT('Base Stats'!$E236+15)*SQRT('Base Stats'!$F236+15)*((MIN(SQRT(10*1500/(('Base Stats'!$D236+15)*SQRT('Base Stats'!$E236+15)*SQRT('Base Stats'!$F236+15))),'CP Multiplier'!$B$102))^2)/10)</f>
        <v>563</v>
      </c>
    </row>
    <row r="237" spans="1:7" x14ac:dyDescent="0.25">
      <c r="A237" t="s">
        <v>233</v>
      </c>
      <c r="B237" t="str">
        <f>IFERROR(INDEX('[1]Pokemon Stats'!$D$2:$D$781,MATCH($A237,'[1]Pokemon Stats'!$B$2:$B$781,0),0),"")</f>
        <v>Fighting</v>
      </c>
      <c r="C237" t="str">
        <f>IFERROR(INDEX('[1]Pokemon Stats'!$E$2:$E$781,MATCH($A237,'[1]Pokemon Stats'!$B$2:$B$781,0),0),"")</f>
        <v>Dragon</v>
      </c>
      <c r="D237">
        <f>ROUND(('Base Stats'!D237+15)*MIN(SQRT(10*1500/(('Base Stats'!$D237+15)*SQRT('Base Stats'!$E237+15)*SQRT('Base Stats'!$F237+15))),'CP Multiplier'!$B$102),1)</f>
        <v>123.9</v>
      </c>
      <c r="E237">
        <f>ROUND(('Base Stats'!E237+15)*MIN(SQRT(10*1500/(('Base Stats'!$D237+15)*SQRT('Base Stats'!$E237+15)*SQRT('Base Stats'!$F237+15))),'CP Multiplier'!$B$102),1)</f>
        <v>146.30000000000001</v>
      </c>
      <c r="F237">
        <f>ROUND(('Base Stats'!F237+15)*MIN(SQRT(10*1500/(('Base Stats'!$D237+15)*SQRT('Base Stats'!$E237+15)*SQRT('Base Stats'!$F237+15))),'CP Multiplier'!$B$102),1)</f>
        <v>100.2</v>
      </c>
      <c r="G237">
        <f>_xlfn.FLOOR.MATH(('Base Stats'!$D237+15)*SQRT('Base Stats'!$E237+15)*SQRT('Base Stats'!$F237+15)*((MIN(SQRT(10*1500/(('Base Stats'!$D237+15)*SQRT('Base Stats'!$E237+15)*SQRT('Base Stats'!$F237+15))),'CP Multiplier'!$B$102))^2)/10)</f>
        <v>1500</v>
      </c>
    </row>
    <row r="238" spans="1:7" x14ac:dyDescent="0.25">
      <c r="A238" t="s">
        <v>234</v>
      </c>
      <c r="B238" t="str">
        <f>IFERROR(INDEX('[1]Pokemon Stats'!$D$2:$D$781,MATCH($A238,'[1]Pokemon Stats'!$B$2:$B$781,0),0),"")</f>
        <v>Ice</v>
      </c>
      <c r="C238" t="str">
        <f>IFERROR(INDEX('[1]Pokemon Stats'!$E$2:$E$781,MATCH($A238,'[1]Pokemon Stats'!$B$2:$B$781,0),0),"")</f>
        <v>Psychic</v>
      </c>
      <c r="D238">
        <f>ROUND(('Base Stats'!D238+15)*MIN(SQRT(10*1500/(('Base Stats'!$D238+15)*SQRT('Base Stats'!$E238+15)*SQRT('Base Stats'!$F238+15))),'CP Multiplier'!$B$102),1)</f>
        <v>142</v>
      </c>
      <c r="E238">
        <f>ROUND(('Base Stats'!E238+15)*MIN(SQRT(10*1500/(('Base Stats'!$D238+15)*SQRT('Base Stats'!$E238+15)*SQRT('Base Stats'!$F238+15))),'CP Multiplier'!$B$102),1)</f>
        <v>89.6</v>
      </c>
      <c r="F238">
        <f>ROUND(('Base Stats'!F238+15)*MIN(SQRT(10*1500/(('Base Stats'!$D238+15)*SQRT('Base Stats'!$E238+15)*SQRT('Base Stats'!$F238+15))),'CP Multiplier'!$B$102),1)</f>
        <v>120.9</v>
      </c>
      <c r="G238">
        <f>_xlfn.FLOOR.MATH(('Base Stats'!$D238+15)*SQRT('Base Stats'!$E238+15)*SQRT('Base Stats'!$F238+15)*((MIN(SQRT(10*1500/(('Base Stats'!$D238+15)*SQRT('Base Stats'!$E238+15)*SQRT('Base Stats'!$F238+15))),'CP Multiplier'!$B$102))^2)/10)</f>
        <v>1477</v>
      </c>
    </row>
    <row r="239" spans="1:7" x14ac:dyDescent="0.25">
      <c r="A239" t="s">
        <v>235</v>
      </c>
      <c r="B239" t="str">
        <f>IFERROR(INDEX('[1]Pokemon Stats'!$D$2:$D$781,MATCH($A239,'[1]Pokemon Stats'!$B$2:$B$781,0),0),"")</f>
        <v>Electric</v>
      </c>
      <c r="C239" t="str">
        <f>IFERROR(INDEX('[1]Pokemon Stats'!$E$2:$E$781,MATCH($A239,'[1]Pokemon Stats'!$B$2:$B$781,0),0),"")</f>
        <v>Psychic</v>
      </c>
      <c r="D239">
        <f>ROUND(('Base Stats'!D239+15)*MIN(SQRT(10*1500/(('Base Stats'!$D239+15)*SQRT('Base Stats'!$E239+15)*SQRT('Base Stats'!$F239+15))),'CP Multiplier'!$B$102),1)</f>
        <v>126.8</v>
      </c>
      <c r="E239">
        <f>ROUND(('Base Stats'!E239+15)*MIN(SQRT(10*1500/(('Base Stats'!$D239+15)*SQRT('Base Stats'!$E239+15)*SQRT('Base Stats'!$F239+15))),'CP Multiplier'!$B$102),1)</f>
        <v>98.1</v>
      </c>
      <c r="F239">
        <f>ROUND(('Base Stats'!F239+15)*MIN(SQRT(10*1500/(('Base Stats'!$D239+15)*SQRT('Base Stats'!$E239+15)*SQRT('Base Stats'!$F239+15))),'CP Multiplier'!$B$102),1)</f>
        <v>120.9</v>
      </c>
      <c r="G239">
        <f>_xlfn.FLOOR.MATH(('Base Stats'!$D239+15)*SQRT('Base Stats'!$E239+15)*SQRT('Base Stats'!$F239+15)*((MIN(SQRT(10*1500/(('Base Stats'!$D239+15)*SQRT('Base Stats'!$E239+15)*SQRT('Base Stats'!$F239+15))),'CP Multiplier'!$B$102))^2)/10)</f>
        <v>1380</v>
      </c>
    </row>
    <row r="240" spans="1:7" x14ac:dyDescent="0.25">
      <c r="A240" t="s">
        <v>236</v>
      </c>
      <c r="B240" t="str">
        <f>IFERROR(INDEX('[1]Pokemon Stats'!$D$2:$D$781,MATCH($A240,'[1]Pokemon Stats'!$B$2:$B$781,0),0),"")</f>
        <v>Fire</v>
      </c>
      <c r="C240" t="str">
        <f>IFERROR(INDEX('[1]Pokemon Stats'!$E$2:$E$781,MATCH($A240,'[1]Pokemon Stats'!$B$2:$B$781,0),0),"")</f>
        <v>Psychic</v>
      </c>
      <c r="D240">
        <f>ROUND(('Base Stats'!D240+15)*MIN(SQRT(10*1500/(('Base Stats'!$D240+15)*SQRT('Base Stats'!$E240+15)*SQRT('Base Stats'!$F240+15))),'CP Multiplier'!$B$102),1)</f>
        <v>139.6</v>
      </c>
      <c r="E240">
        <f>ROUND(('Base Stats'!E240+15)*MIN(SQRT(10*1500/(('Base Stats'!$D240+15)*SQRT('Base Stats'!$E240+15)*SQRT('Base Stats'!$F240+15))),'CP Multiplier'!$B$102),1)</f>
        <v>95.9</v>
      </c>
      <c r="F240">
        <f>ROUND(('Base Stats'!F240+15)*MIN(SQRT(10*1500/(('Base Stats'!$D240+15)*SQRT('Base Stats'!$E240+15)*SQRT('Base Stats'!$F240+15))),'CP Multiplier'!$B$102),1)</f>
        <v>120.3</v>
      </c>
      <c r="G240">
        <f>_xlfn.FLOOR.MATH(('Base Stats'!$D240+15)*SQRT('Base Stats'!$E240+15)*SQRT('Base Stats'!$F240+15)*((MIN(SQRT(10*1500/(('Base Stats'!$D240+15)*SQRT('Base Stats'!$E240+15)*SQRT('Base Stats'!$F240+15))),'CP Multiplier'!$B$102))^2)/10)</f>
        <v>1500</v>
      </c>
    </row>
    <row r="241" spans="1:7" x14ac:dyDescent="0.25">
      <c r="A241" t="s">
        <v>237</v>
      </c>
      <c r="B241" t="str">
        <f>IFERROR(INDEX('[1]Pokemon Stats'!$D$2:$D$781,MATCH($A241,'[1]Pokemon Stats'!$B$2:$B$781,0),0),"")</f>
        <v>Normal</v>
      </c>
      <c r="C241" t="str">
        <f>IFERROR(INDEX('[1]Pokemon Stats'!$E$2:$E$781,MATCH($A241,'[1]Pokemon Stats'!$B$2:$B$781,0),0),"")</f>
        <v>Psychic</v>
      </c>
      <c r="D241">
        <f>ROUND(('Base Stats'!D241+15)*MIN(SQRT(10*1500/(('Base Stats'!$D241+15)*SQRT('Base Stats'!$E241+15)*SQRT('Base Stats'!$F241+15))),'CP Multiplier'!$B$102),1)</f>
        <v>108.5</v>
      </c>
      <c r="E241">
        <f>ROUND(('Base Stats'!E241+15)*MIN(SQRT(10*1500/(('Base Stats'!$D241+15)*SQRT('Base Stats'!$E241+15)*SQRT('Base Stats'!$F241+15))),'CP Multiplier'!$B$102),1)</f>
        <v>131.19999999999999</v>
      </c>
      <c r="F241">
        <f>ROUND(('Base Stats'!F241+15)*MIN(SQRT(10*1500/(('Base Stats'!$D241+15)*SQRT('Base Stats'!$E241+15)*SQRT('Base Stats'!$F241+15))),'CP Multiplier'!$B$102),1)</f>
        <v>145.69999999999999</v>
      </c>
      <c r="G241">
        <f>_xlfn.FLOOR.MATH(('Base Stats'!$D241+15)*SQRT('Base Stats'!$E241+15)*SQRT('Base Stats'!$F241+15)*((MIN(SQRT(10*1500/(('Base Stats'!$D241+15)*SQRT('Base Stats'!$E241+15)*SQRT('Base Stats'!$F241+15))),'CP Multiplier'!$B$102))^2)/10)</f>
        <v>1500</v>
      </c>
    </row>
    <row r="242" spans="1:7" x14ac:dyDescent="0.25">
      <c r="A242" t="s">
        <v>238</v>
      </c>
      <c r="B242" t="str">
        <f>IFERROR(INDEX('[1]Pokemon Stats'!$D$2:$D$781,MATCH($A242,'[1]Pokemon Stats'!$B$2:$B$781,0),0),"")</f>
        <v>Normal</v>
      </c>
      <c r="C242" t="str">
        <f>IFERROR(INDEX('[1]Pokemon Stats'!$E$2:$E$781,MATCH($A242,'[1]Pokemon Stats'!$B$2:$B$781,0),0),"")</f>
        <v>Psychic</v>
      </c>
      <c r="D242">
        <f>ROUND(('Base Stats'!D242+15)*MIN(SQRT(10*1500/(('Base Stats'!$D242+15)*SQRT('Base Stats'!$E242+15)*SQRT('Base Stats'!$F242+15))),'CP Multiplier'!$B$102),1)</f>
        <v>83.9</v>
      </c>
      <c r="E242">
        <f>ROUND(('Base Stats'!E242+15)*MIN(SQRT(10*1500/(('Base Stats'!$D242+15)*SQRT('Base Stats'!$E242+15)*SQRT('Base Stats'!$F242+15))),'CP Multiplier'!$B$102),1)</f>
        <v>107.2</v>
      </c>
      <c r="F242">
        <f>ROUND(('Base Stats'!F242+15)*MIN(SQRT(10*1500/(('Base Stats'!$D242+15)*SQRT('Base Stats'!$E242+15)*SQRT('Base Stats'!$F242+15))),'CP Multiplier'!$B$102),1)</f>
        <v>297.8</v>
      </c>
      <c r="G242">
        <f>_xlfn.FLOOR.MATH(('Base Stats'!$D242+15)*SQRT('Base Stats'!$E242+15)*SQRT('Base Stats'!$F242+15)*((MIN(SQRT(10*1500/(('Base Stats'!$D242+15)*SQRT('Base Stats'!$E242+15)*SQRT('Base Stats'!$F242+15))),'CP Multiplier'!$B$102))^2)/10)</f>
        <v>1500</v>
      </c>
    </row>
    <row r="243" spans="1:7" x14ac:dyDescent="0.25">
      <c r="A243" t="s">
        <v>239</v>
      </c>
      <c r="B243" t="str">
        <f>IFERROR(INDEX('[1]Pokemon Stats'!$D$2:$D$781,MATCH($A243,'[1]Pokemon Stats'!$B$2:$B$781,0),0),"")</f>
        <v>Electric</v>
      </c>
      <c r="C243" t="str">
        <f>IFERROR(INDEX('[1]Pokemon Stats'!$E$2:$E$781,MATCH($A243,'[1]Pokemon Stats'!$B$2:$B$781,0),0),"")</f>
        <v>Psychic</v>
      </c>
      <c r="D243">
        <f>ROUND(('Base Stats'!D243+15)*MIN(SQRT(10*1500/(('Base Stats'!$D243+15)*SQRT('Base Stats'!$E243+15)*SQRT('Base Stats'!$F243+15))),'CP Multiplier'!$B$102),1)</f>
        <v>133.4</v>
      </c>
      <c r="E243">
        <f>ROUND(('Base Stats'!E243+15)*MIN(SQRT(10*1500/(('Base Stats'!$D243+15)*SQRT('Base Stats'!$E243+15)*SQRT('Base Stats'!$F243+15))),'CP Multiplier'!$B$102),1)</f>
        <v>109.4</v>
      </c>
      <c r="F243">
        <f>ROUND(('Base Stats'!F243+15)*MIN(SQRT(10*1500/(('Base Stats'!$D243+15)*SQRT('Base Stats'!$E243+15)*SQRT('Base Stats'!$F243+15))),'CP Multiplier'!$B$102),1)</f>
        <v>115.6</v>
      </c>
      <c r="G243">
        <f>_xlfn.FLOOR.MATH(('Base Stats'!$D243+15)*SQRT('Base Stats'!$E243+15)*SQRT('Base Stats'!$F243+15)*((MIN(SQRT(10*1500/(('Base Stats'!$D243+15)*SQRT('Base Stats'!$E243+15)*SQRT('Base Stats'!$F243+15))),'CP Multiplier'!$B$102))^2)/10)</f>
        <v>1500</v>
      </c>
    </row>
    <row r="244" spans="1:7" x14ac:dyDescent="0.25">
      <c r="A244" t="s">
        <v>240</v>
      </c>
      <c r="B244" t="str">
        <f>IFERROR(INDEX('[1]Pokemon Stats'!$D$2:$D$781,MATCH($A244,'[1]Pokemon Stats'!$B$2:$B$781,0),0),"")</f>
        <v>Fire</v>
      </c>
      <c r="C244" t="str">
        <f>IFERROR(INDEX('[1]Pokemon Stats'!$E$2:$E$781,MATCH($A244,'[1]Pokemon Stats'!$B$2:$B$781,0),0),"")</f>
        <v>Psychic</v>
      </c>
      <c r="D244">
        <f>ROUND(('Base Stats'!D244+15)*MIN(SQRT(10*1500/(('Base Stats'!$D244+15)*SQRT('Base Stats'!$E244+15)*SQRT('Base Stats'!$F244+15))),'CP Multiplier'!$B$102),1)</f>
        <v>129.80000000000001</v>
      </c>
      <c r="E244">
        <f>ROUND(('Base Stats'!E244+15)*MIN(SQRT(10*1500/(('Base Stats'!$D244+15)*SQRT('Base Stats'!$E244+15)*SQRT('Base Stats'!$F244+15))),'CP Multiplier'!$B$102),1)</f>
        <v>96.6</v>
      </c>
      <c r="F244">
        <f>ROUND(('Base Stats'!F244+15)*MIN(SQRT(10*1500/(('Base Stats'!$D244+15)*SQRT('Base Stats'!$E244+15)*SQRT('Base Stats'!$F244+15))),'CP Multiplier'!$B$102),1)</f>
        <v>138.19999999999999</v>
      </c>
      <c r="G244">
        <f>_xlfn.FLOOR.MATH(('Base Stats'!$D244+15)*SQRT('Base Stats'!$E244+15)*SQRT('Base Stats'!$F244+15)*((MIN(SQRT(10*1500/(('Base Stats'!$D244+15)*SQRT('Base Stats'!$E244+15)*SQRT('Base Stats'!$F244+15))),'CP Multiplier'!$B$102))^2)/10)</f>
        <v>1500</v>
      </c>
    </row>
    <row r="245" spans="1:7" x14ac:dyDescent="0.25">
      <c r="A245" t="s">
        <v>241</v>
      </c>
      <c r="B245" t="str">
        <f>IFERROR(INDEX('[1]Pokemon Stats'!$D$2:$D$781,MATCH($A245,'[1]Pokemon Stats'!$B$2:$B$781,0),0),"")</f>
        <v>Water</v>
      </c>
      <c r="C245" t="str">
        <f>IFERROR(INDEX('[1]Pokemon Stats'!$E$2:$E$781,MATCH($A245,'[1]Pokemon Stats'!$B$2:$B$781,0),0),"")</f>
        <v>Psychic</v>
      </c>
      <c r="D245">
        <f>ROUND(('Base Stats'!D245+15)*MIN(SQRT(10*1500/(('Base Stats'!$D245+15)*SQRT('Base Stats'!$E245+15)*SQRT('Base Stats'!$F245+15))),'CP Multiplier'!$B$102),1)</f>
        <v>109.3</v>
      </c>
      <c r="E245">
        <f>ROUND(('Base Stats'!E245+15)*MIN(SQRT(10*1500/(('Base Stats'!$D245+15)*SQRT('Base Stats'!$E245+15)*SQRT('Base Stats'!$F245+15))),'CP Multiplier'!$B$102),1)</f>
        <v>140.1</v>
      </c>
      <c r="F245">
        <f>ROUND(('Base Stats'!F245+15)*MIN(SQRT(10*1500/(('Base Stats'!$D245+15)*SQRT('Base Stats'!$E245+15)*SQRT('Base Stats'!$F245+15))),'CP Multiplier'!$B$102),1)</f>
        <v>134.5</v>
      </c>
      <c r="G245">
        <f>_xlfn.FLOOR.MATH(('Base Stats'!$D245+15)*SQRT('Base Stats'!$E245+15)*SQRT('Base Stats'!$F245+15)*((MIN(SQRT(10*1500/(('Base Stats'!$D245+15)*SQRT('Base Stats'!$E245+15)*SQRT('Base Stats'!$F245+15))),'CP Multiplier'!$B$102))^2)/10)</f>
        <v>1500</v>
      </c>
    </row>
    <row r="246" spans="1:7" x14ac:dyDescent="0.25">
      <c r="A246" t="s">
        <v>242</v>
      </c>
      <c r="B246" t="str">
        <f>IFERROR(INDEX('[1]Pokemon Stats'!$D$2:$D$781,MATCH($A246,'[1]Pokemon Stats'!$B$2:$B$781,0),0),"")</f>
        <v>Rock</v>
      </c>
      <c r="C246" t="str">
        <f>IFERROR(INDEX('[1]Pokemon Stats'!$E$2:$E$781,MATCH($A246,'[1]Pokemon Stats'!$B$2:$B$781,0),0),"")</f>
        <v>Ground</v>
      </c>
      <c r="D246">
        <f>ROUND(('Base Stats'!D246+15)*MIN(SQRT(10*1500/(('Base Stats'!$D246+15)*SQRT('Base Stats'!$E246+15)*SQRT('Base Stats'!$F246+15))),'CP Multiplier'!$B$102),1)</f>
        <v>109.9</v>
      </c>
      <c r="E246">
        <f>ROUND(('Base Stats'!E246+15)*MIN(SQRT(10*1500/(('Base Stats'!$D246+15)*SQRT('Base Stats'!$E246+15)*SQRT('Base Stats'!$F246+15))),'CP Multiplier'!$B$102),1)</f>
        <v>91.3</v>
      </c>
      <c r="F246">
        <f>ROUND(('Base Stats'!F246+15)*MIN(SQRT(10*1500/(('Base Stats'!$D246+15)*SQRT('Base Stats'!$E246+15)*SQRT('Base Stats'!$F246+15))),'CP Multiplier'!$B$102),1)</f>
        <v>128.5</v>
      </c>
      <c r="G246">
        <f>_xlfn.FLOOR.MATH(('Base Stats'!$D246+15)*SQRT('Base Stats'!$E246+15)*SQRT('Base Stats'!$F246+15)*((MIN(SQRT(10*1500/(('Base Stats'!$D246+15)*SQRT('Base Stats'!$E246+15)*SQRT('Base Stats'!$F246+15))),'CP Multiplier'!$B$102))^2)/10)</f>
        <v>1190</v>
      </c>
    </row>
    <row r="247" spans="1:7" x14ac:dyDescent="0.25">
      <c r="A247" t="s">
        <v>243</v>
      </c>
      <c r="B247" t="str">
        <f>IFERROR(INDEX('[1]Pokemon Stats'!$D$2:$D$781,MATCH($A247,'[1]Pokemon Stats'!$B$2:$B$781,0),0),"")</f>
        <v>Rock</v>
      </c>
      <c r="C247" t="str">
        <f>IFERROR(INDEX('[1]Pokemon Stats'!$E$2:$E$781,MATCH($A247,'[1]Pokemon Stats'!$B$2:$B$781,0),0),"")</f>
        <v>Ground</v>
      </c>
      <c r="D247">
        <f>ROUND(('Base Stats'!D247+15)*MIN(SQRT(10*1500/(('Base Stats'!$D247+15)*SQRT('Base Stats'!$E247+15)*SQRT('Base Stats'!$F247+15))),'CP Multiplier'!$B$102),1)</f>
        <v>123.8</v>
      </c>
      <c r="E247">
        <f>ROUND(('Base Stats'!E247+15)*MIN(SQRT(10*1500/(('Base Stats'!$D247+15)*SQRT('Base Stats'!$E247+15)*SQRT('Base Stats'!$F247+15))),'CP Multiplier'!$B$102),1)</f>
        <v>107.8</v>
      </c>
      <c r="F247">
        <f>ROUND(('Base Stats'!F247+15)*MIN(SQRT(10*1500/(('Base Stats'!$D247+15)*SQRT('Base Stats'!$E247+15)*SQRT('Base Stats'!$F247+15))),'CP Multiplier'!$B$102),1)</f>
        <v>136.19999999999999</v>
      </c>
      <c r="G247">
        <f>_xlfn.FLOOR.MATH(('Base Stats'!$D247+15)*SQRT('Base Stats'!$E247+15)*SQRT('Base Stats'!$F247+15)*((MIN(SQRT(10*1500/(('Base Stats'!$D247+15)*SQRT('Base Stats'!$E247+15)*SQRT('Base Stats'!$F247+15))),'CP Multiplier'!$B$102))^2)/10)</f>
        <v>1500</v>
      </c>
    </row>
    <row r="248" spans="1:7" x14ac:dyDescent="0.25">
      <c r="A248" t="s">
        <v>244</v>
      </c>
      <c r="B248" t="str">
        <f>IFERROR(INDEX('[1]Pokemon Stats'!$D$2:$D$781,MATCH($A248,'[1]Pokemon Stats'!$B$2:$B$781,0),0),"")</f>
        <v>Rock</v>
      </c>
      <c r="C248" t="str">
        <f>IFERROR(INDEX('[1]Pokemon Stats'!$E$2:$E$781,MATCH($A248,'[1]Pokemon Stats'!$B$2:$B$781,0),0),"")</f>
        <v>Dark</v>
      </c>
      <c r="D248">
        <f>ROUND(('Base Stats'!D248+15)*MIN(SQRT(10*1500/(('Base Stats'!$D248+15)*SQRT('Base Stats'!$E248+15)*SQRT('Base Stats'!$F248+15))),'CP Multiplier'!$B$102),1)</f>
        <v>131.5</v>
      </c>
      <c r="E248">
        <f>ROUND(('Base Stats'!E248+15)*MIN(SQRT(10*1500/(('Base Stats'!$D248+15)*SQRT('Base Stats'!$E248+15)*SQRT('Base Stats'!$F248+15))),'CP Multiplier'!$B$102),1)</f>
        <v>109.7</v>
      </c>
      <c r="F248">
        <f>ROUND(('Base Stats'!F248+15)*MIN(SQRT(10*1500/(('Base Stats'!$D248+15)*SQRT('Base Stats'!$E248+15)*SQRT('Base Stats'!$F248+15))),'CP Multiplier'!$B$102),1)</f>
        <v>118.6</v>
      </c>
      <c r="G248">
        <f>_xlfn.FLOOR.MATH(('Base Stats'!$D248+15)*SQRT('Base Stats'!$E248+15)*SQRT('Base Stats'!$F248+15)*((MIN(SQRT(10*1500/(('Base Stats'!$D248+15)*SQRT('Base Stats'!$E248+15)*SQRT('Base Stats'!$F248+15))),'CP Multiplier'!$B$102))^2)/10)</f>
        <v>1500</v>
      </c>
    </row>
    <row r="249" spans="1:7" x14ac:dyDescent="0.25">
      <c r="A249" t="s">
        <v>245</v>
      </c>
      <c r="B249" t="str">
        <f>IFERROR(INDEX('[1]Pokemon Stats'!$D$2:$D$781,MATCH($A249,'[1]Pokemon Stats'!$B$2:$B$781,0),0),"")</f>
        <v>Psychic</v>
      </c>
      <c r="C249" t="str">
        <f>IFERROR(INDEX('[1]Pokemon Stats'!$E$2:$E$781,MATCH($A249,'[1]Pokemon Stats'!$B$2:$B$781,0),0),"")</f>
        <v>Flying</v>
      </c>
      <c r="D249">
        <f>ROUND(('Base Stats'!D249+15)*MIN(SQRT(10*1500/(('Base Stats'!$D249+15)*SQRT('Base Stats'!$E249+15)*SQRT('Base Stats'!$F249+15))),'CP Multiplier'!$B$102),1)</f>
        <v>104.6</v>
      </c>
      <c r="E249">
        <f>ROUND(('Base Stats'!E249+15)*MIN(SQRT(10*1500/(('Base Stats'!$D249+15)*SQRT('Base Stats'!$E249+15)*SQRT('Base Stats'!$F249+15))),'CP Multiplier'!$B$102),1)</f>
        <v>163.5</v>
      </c>
      <c r="F249">
        <f>ROUND(('Base Stats'!F249+15)*MIN(SQRT(10*1500/(('Base Stats'!$D249+15)*SQRT('Base Stats'!$E249+15)*SQRT('Base Stats'!$F249+15))),'CP Multiplier'!$B$102),1)</f>
        <v>125.7</v>
      </c>
      <c r="G249">
        <f>_xlfn.FLOOR.MATH(('Base Stats'!$D249+15)*SQRT('Base Stats'!$E249+15)*SQRT('Base Stats'!$F249+15)*((MIN(SQRT(10*1500/(('Base Stats'!$D249+15)*SQRT('Base Stats'!$E249+15)*SQRT('Base Stats'!$F249+15))),'CP Multiplier'!$B$102))^2)/10)</f>
        <v>1500</v>
      </c>
    </row>
    <row r="250" spans="1:7" x14ac:dyDescent="0.25">
      <c r="A250" t="s">
        <v>246</v>
      </c>
      <c r="B250" t="str">
        <f>IFERROR(INDEX('[1]Pokemon Stats'!$D$2:$D$781,MATCH($A250,'[1]Pokemon Stats'!$B$2:$B$781,0),0),"")</f>
        <v>Fire</v>
      </c>
      <c r="C250" t="str">
        <f>IFERROR(INDEX('[1]Pokemon Stats'!$E$2:$E$781,MATCH($A250,'[1]Pokemon Stats'!$B$2:$B$781,0),0),"")</f>
        <v>Flying</v>
      </c>
      <c r="D250">
        <f>ROUND(('Base Stats'!D250+15)*MIN(SQRT(10*1500/(('Base Stats'!$D250+15)*SQRT('Base Stats'!$E250+15)*SQRT('Base Stats'!$F250+15))),'CP Multiplier'!$B$102),1)</f>
        <v>125.1</v>
      </c>
      <c r="E250">
        <f>ROUND(('Base Stats'!E250+15)*MIN(SQRT(10*1500/(('Base Stats'!$D250+15)*SQRT('Base Stats'!$E250+15)*SQRT('Base Stats'!$F250+15))),'CP Multiplier'!$B$102),1)</f>
        <v>127.5</v>
      </c>
      <c r="F250">
        <f>ROUND(('Base Stats'!F250+15)*MIN(SQRT(10*1500/(('Base Stats'!$D250+15)*SQRT('Base Stats'!$E250+15)*SQRT('Base Stats'!$F250+15))),'CP Multiplier'!$B$102),1)</f>
        <v>112.8</v>
      </c>
      <c r="G250">
        <f>_xlfn.FLOOR.MATH(('Base Stats'!$D250+15)*SQRT('Base Stats'!$E250+15)*SQRT('Base Stats'!$F250+15)*((MIN(SQRT(10*1500/(('Base Stats'!$D250+15)*SQRT('Base Stats'!$E250+15)*SQRT('Base Stats'!$F250+15))),'CP Multiplier'!$B$102))^2)/10)</f>
        <v>1500</v>
      </c>
    </row>
    <row r="251" spans="1:7" x14ac:dyDescent="0.25">
      <c r="A251" t="s">
        <v>247</v>
      </c>
      <c r="B251" t="str">
        <f>IFERROR(INDEX('[1]Pokemon Stats'!$D$2:$D$781,MATCH($A251,'[1]Pokemon Stats'!$B$2:$B$781,0),0),"")</f>
        <v>Psychic</v>
      </c>
      <c r="C251" t="str">
        <f>IFERROR(INDEX('[1]Pokemon Stats'!$E$2:$E$781,MATCH($A251,'[1]Pokemon Stats'!$B$2:$B$781,0),0),"")</f>
        <v>Grass</v>
      </c>
      <c r="D251">
        <f>ROUND(('Base Stats'!D251+15)*MIN(SQRT(10*1500/(('Base Stats'!$D251+15)*SQRT('Base Stats'!$E251+15)*SQRT('Base Stats'!$F251+15))),'CP Multiplier'!$B$102),1)</f>
        <v>120.5</v>
      </c>
      <c r="E251">
        <f>ROUND(('Base Stats'!E251+15)*MIN(SQRT(10*1500/(('Base Stats'!$D251+15)*SQRT('Base Stats'!$E251+15)*SQRT('Base Stats'!$F251+15))),'CP Multiplier'!$B$102),1)</f>
        <v>120.5</v>
      </c>
      <c r="F251">
        <f>ROUND(('Base Stats'!F251+15)*MIN(SQRT(10*1500/(('Base Stats'!$D251+15)*SQRT('Base Stats'!$E251+15)*SQRT('Base Stats'!$F251+15))),'CP Multiplier'!$B$102),1)</f>
        <v>128.5</v>
      </c>
      <c r="G251">
        <f>_xlfn.FLOOR.MATH(('Base Stats'!$D251+15)*SQRT('Base Stats'!$E251+15)*SQRT('Base Stats'!$F251+15)*((MIN(SQRT(10*1500/(('Base Stats'!$D251+15)*SQRT('Base Stats'!$E251+15)*SQRT('Base Stats'!$F251+15))),'CP Multiplier'!$B$102))^2)/10)</f>
        <v>1500</v>
      </c>
    </row>
    <row r="252" spans="1:7" x14ac:dyDescent="0.25">
      <c r="A252" t="s">
        <v>248</v>
      </c>
      <c r="B252" t="str">
        <f>IFERROR(INDEX('[1]Pokemon Stats'!$D$2:$D$781,MATCH($A252,'[1]Pokemon Stats'!$B$2:$B$781,0),0),"")</f>
        <v>Grass</v>
      </c>
      <c r="C252" t="str">
        <f>IFERROR(INDEX('[1]Pokemon Stats'!$E$2:$E$781,MATCH($A252,'[1]Pokemon Stats'!$B$2:$B$781,0),0),"")</f>
        <v>Grass</v>
      </c>
      <c r="D252">
        <f>ROUND(('Base Stats'!D252+15)*MIN(SQRT(10*1500/(('Base Stats'!$D252+15)*SQRT('Base Stats'!$E252+15)*SQRT('Base Stats'!$F252+15))),'CP Multiplier'!$B$102),1)</f>
        <v>117.5</v>
      </c>
      <c r="E252">
        <f>ROUND(('Base Stats'!E252+15)*MIN(SQRT(10*1500/(('Base Stats'!$D252+15)*SQRT('Base Stats'!$E252+15)*SQRT('Base Stats'!$F252+15))),'CP Multiplier'!$B$102),1)</f>
        <v>92.1</v>
      </c>
      <c r="F252">
        <f>ROUND(('Base Stats'!F252+15)*MIN(SQRT(10*1500/(('Base Stats'!$D252+15)*SQRT('Base Stats'!$E252+15)*SQRT('Base Stats'!$F252+15))),'CP Multiplier'!$B$102),1)</f>
        <v>114.1</v>
      </c>
      <c r="G252">
        <f>_xlfn.FLOOR.MATH(('Base Stats'!$D252+15)*SQRT('Base Stats'!$E252+15)*SQRT('Base Stats'!$F252+15)*((MIN(SQRT(10*1500/(('Base Stats'!$D252+15)*SQRT('Base Stats'!$E252+15)*SQRT('Base Stats'!$F252+15))),'CP Multiplier'!$B$102))^2)/10)</f>
        <v>1204</v>
      </c>
    </row>
    <row r="253" spans="1:7" x14ac:dyDescent="0.25">
      <c r="A253" t="s">
        <v>249</v>
      </c>
      <c r="B253" t="str">
        <f>IFERROR(INDEX('[1]Pokemon Stats'!$D$2:$D$781,MATCH($A253,'[1]Pokemon Stats'!$B$2:$B$781,0),0),"")</f>
        <v>Grass</v>
      </c>
      <c r="C253" t="str">
        <f>IFERROR(INDEX('[1]Pokemon Stats'!$E$2:$E$781,MATCH($A253,'[1]Pokemon Stats'!$B$2:$B$781,0),0),"")</f>
        <v>Grass</v>
      </c>
      <c r="D253">
        <f>ROUND(('Base Stats'!D253+15)*MIN(SQRT(10*1500/(('Base Stats'!$D253+15)*SQRT('Base Stats'!$E253+15)*SQRT('Base Stats'!$F253+15))),'CP Multiplier'!$B$102),1)</f>
        <v>139.9</v>
      </c>
      <c r="E253">
        <f>ROUND(('Base Stats'!E253+15)*MIN(SQRT(10*1500/(('Base Stats'!$D253+15)*SQRT('Base Stats'!$E253+15)*SQRT('Base Stats'!$F253+15))),'CP Multiplier'!$B$102),1)</f>
        <v>101</v>
      </c>
      <c r="F253">
        <f>ROUND(('Base Stats'!F253+15)*MIN(SQRT(10*1500/(('Base Stats'!$D253+15)*SQRT('Base Stats'!$E253+15)*SQRT('Base Stats'!$F253+15))),'CP Multiplier'!$B$102),1)</f>
        <v>113.7</v>
      </c>
      <c r="G253">
        <f>_xlfn.FLOOR.MATH(('Base Stats'!$D253+15)*SQRT('Base Stats'!$E253+15)*SQRT('Base Stats'!$F253+15)*((MIN(SQRT(10*1500/(('Base Stats'!$D253+15)*SQRT('Base Stats'!$E253+15)*SQRT('Base Stats'!$F253+15))),'CP Multiplier'!$B$102))^2)/10)</f>
        <v>1500</v>
      </c>
    </row>
    <row r="254" spans="1:7" x14ac:dyDescent="0.25">
      <c r="A254" t="s">
        <v>250</v>
      </c>
      <c r="B254" t="str">
        <f>IFERROR(INDEX('[1]Pokemon Stats'!$D$2:$D$781,MATCH($A254,'[1]Pokemon Stats'!$B$2:$B$781,0),0),"")</f>
        <v>Grass</v>
      </c>
      <c r="C254" t="str">
        <f>IFERROR(INDEX('[1]Pokemon Stats'!$E$2:$E$781,MATCH($A254,'[1]Pokemon Stats'!$B$2:$B$781,0),0),"")</f>
        <v>Grass</v>
      </c>
      <c r="D254">
        <f>ROUND(('Base Stats'!D254+15)*MIN(SQRT(10*1500/(('Base Stats'!$D254+15)*SQRT('Base Stats'!$E254+15)*SQRT('Base Stats'!$F254+15))),'CP Multiplier'!$B$102),1)</f>
        <v>138.69999999999999</v>
      </c>
      <c r="E254">
        <f>ROUND(('Base Stats'!E254+15)*MIN(SQRT(10*1500/(('Base Stats'!$D254+15)*SQRT('Base Stats'!$E254+15)*SQRT('Base Stats'!$F254+15))),'CP Multiplier'!$B$102),1)</f>
        <v>107.3</v>
      </c>
      <c r="F254">
        <f>ROUND(('Base Stats'!F254+15)*MIN(SQRT(10*1500/(('Base Stats'!$D254+15)*SQRT('Base Stats'!$E254+15)*SQRT('Base Stats'!$F254+15))),'CP Multiplier'!$B$102),1)</f>
        <v>109</v>
      </c>
      <c r="G254">
        <f>_xlfn.FLOOR.MATH(('Base Stats'!$D254+15)*SQRT('Base Stats'!$E254+15)*SQRT('Base Stats'!$F254+15)*((MIN(SQRT(10*1500/(('Base Stats'!$D254+15)*SQRT('Base Stats'!$E254+15)*SQRT('Base Stats'!$F254+15))),'CP Multiplier'!$B$102))^2)/10)</f>
        <v>1500</v>
      </c>
    </row>
    <row r="255" spans="1:7" x14ac:dyDescent="0.25">
      <c r="A255" t="s">
        <v>251</v>
      </c>
      <c r="B255" t="str">
        <f>IFERROR(INDEX('[1]Pokemon Stats'!$D$2:$D$781,MATCH($A255,'[1]Pokemon Stats'!$B$2:$B$781,0),0),"")</f>
        <v>Fire</v>
      </c>
      <c r="C255" t="str">
        <f>IFERROR(INDEX('[1]Pokemon Stats'!$E$2:$E$781,MATCH($A255,'[1]Pokemon Stats'!$B$2:$B$781,0),0),"")</f>
        <v>Grass</v>
      </c>
      <c r="D255">
        <f>ROUND(('Base Stats'!D255+15)*MIN(SQRT(10*1500/(('Base Stats'!$D255+15)*SQRT('Base Stats'!$E255+15)*SQRT('Base Stats'!$F255+15))),'CP Multiplier'!$B$102),1)</f>
        <v>122.6</v>
      </c>
      <c r="E255">
        <f>ROUND(('Base Stats'!E255+15)*MIN(SQRT(10*1500/(('Base Stats'!$D255+15)*SQRT('Base Stats'!$E255+15)*SQRT('Base Stats'!$F255+15))),'CP Multiplier'!$B$102),1)</f>
        <v>86.2</v>
      </c>
      <c r="F255">
        <f>ROUND(('Base Stats'!F255+15)*MIN(SQRT(10*1500/(('Base Stats'!$D255+15)*SQRT('Base Stats'!$E255+15)*SQRT('Base Stats'!$F255+15))),'CP Multiplier'!$B$102),1)</f>
        <v>120.9</v>
      </c>
      <c r="G255">
        <f>_xlfn.FLOOR.MATH(('Base Stats'!$D255+15)*SQRT('Base Stats'!$E255+15)*SQRT('Base Stats'!$F255+15)*((MIN(SQRT(10*1500/(('Base Stats'!$D255+15)*SQRT('Base Stats'!$E255+15)*SQRT('Base Stats'!$F255+15))),'CP Multiplier'!$B$102))^2)/10)</f>
        <v>1251</v>
      </c>
    </row>
    <row r="256" spans="1:7" x14ac:dyDescent="0.25">
      <c r="A256" t="s">
        <v>252</v>
      </c>
      <c r="B256" t="str">
        <f>IFERROR(INDEX('[1]Pokemon Stats'!$D$2:$D$781,MATCH($A256,'[1]Pokemon Stats'!$B$2:$B$781,0),0),"")</f>
        <v>Fire</v>
      </c>
      <c r="C256" t="str">
        <f>IFERROR(INDEX('[1]Pokemon Stats'!$E$2:$E$781,MATCH($A256,'[1]Pokemon Stats'!$B$2:$B$781,0),0),"")</f>
        <v>Fighting</v>
      </c>
      <c r="D256">
        <f>ROUND(('Base Stats'!D256+15)*MIN(SQRT(10*1500/(('Base Stats'!$D256+15)*SQRT('Base Stats'!$E256+15)*SQRT('Base Stats'!$F256+15))),'CP Multiplier'!$B$102),1)</f>
        <v>134</v>
      </c>
      <c r="E256">
        <f>ROUND(('Base Stats'!E256+15)*MIN(SQRT(10*1500/(('Base Stats'!$D256+15)*SQRT('Base Stats'!$E256+15)*SQRT('Base Stats'!$F256+15))),'CP Multiplier'!$B$102),1)</f>
        <v>97.9</v>
      </c>
      <c r="F256">
        <f>ROUND(('Base Stats'!F256+15)*MIN(SQRT(10*1500/(('Base Stats'!$D256+15)*SQRT('Base Stats'!$E256+15)*SQRT('Base Stats'!$F256+15))),'CP Multiplier'!$B$102),1)</f>
        <v>128</v>
      </c>
      <c r="G256">
        <f>_xlfn.FLOOR.MATH(('Base Stats'!$D256+15)*SQRT('Base Stats'!$E256+15)*SQRT('Base Stats'!$F256+15)*((MIN(SQRT(10*1500/(('Base Stats'!$D256+15)*SQRT('Base Stats'!$E256+15)*SQRT('Base Stats'!$F256+15))),'CP Multiplier'!$B$102))^2)/10)</f>
        <v>1500</v>
      </c>
    </row>
    <row r="257" spans="1:7" x14ac:dyDescent="0.25">
      <c r="A257" t="s">
        <v>253</v>
      </c>
      <c r="B257" t="str">
        <f>IFERROR(INDEX('[1]Pokemon Stats'!$D$2:$D$781,MATCH($A257,'[1]Pokemon Stats'!$B$2:$B$781,0),0),"")</f>
        <v>Fire</v>
      </c>
      <c r="C257" t="str">
        <f>IFERROR(INDEX('[1]Pokemon Stats'!$E$2:$E$781,MATCH($A257,'[1]Pokemon Stats'!$B$2:$B$781,0),0),"")</f>
        <v>Fighting</v>
      </c>
      <c r="D257">
        <f>ROUND(('Base Stats'!D257+15)*MIN(SQRT(10*1500/(('Base Stats'!$D257+15)*SQRT('Base Stats'!$E257+15)*SQRT('Base Stats'!$F257+15))),'CP Multiplier'!$B$102),1)</f>
        <v>146.30000000000001</v>
      </c>
      <c r="E257">
        <f>ROUND(('Base Stats'!E257+15)*MIN(SQRT(10*1500/(('Base Stats'!$D257+15)*SQRT('Base Stats'!$E257+15)*SQRT('Base Stats'!$F257+15))),'CP Multiplier'!$B$102),1)</f>
        <v>89.5</v>
      </c>
      <c r="F257">
        <f>ROUND(('Base Stats'!F257+15)*MIN(SQRT(10*1500/(('Base Stats'!$D257+15)*SQRT('Base Stats'!$E257+15)*SQRT('Base Stats'!$F257+15))),'CP Multiplier'!$B$102),1)</f>
        <v>117.6</v>
      </c>
      <c r="G257">
        <f>_xlfn.FLOOR.MATH(('Base Stats'!$D257+15)*SQRT('Base Stats'!$E257+15)*SQRT('Base Stats'!$F257+15)*((MIN(SQRT(10*1500/(('Base Stats'!$D257+15)*SQRT('Base Stats'!$E257+15)*SQRT('Base Stats'!$F257+15))),'CP Multiplier'!$B$102))^2)/10)</f>
        <v>1500</v>
      </c>
    </row>
    <row r="258" spans="1:7" x14ac:dyDescent="0.25">
      <c r="A258" t="s">
        <v>254</v>
      </c>
      <c r="B258" t="str">
        <f>IFERROR(INDEX('[1]Pokemon Stats'!$D$2:$D$781,MATCH($A258,'[1]Pokemon Stats'!$B$2:$B$781,0),0),"")</f>
        <v>Water</v>
      </c>
      <c r="C258" t="str">
        <f>IFERROR(INDEX('[1]Pokemon Stats'!$E$2:$E$781,MATCH($A258,'[1]Pokemon Stats'!$B$2:$B$781,0),0),"")</f>
        <v>Fighting</v>
      </c>
      <c r="D258">
        <f>ROUND(('Base Stats'!D258+15)*MIN(SQRT(10*1500/(('Base Stats'!$D258+15)*SQRT('Base Stats'!$E258+15)*SQRT('Base Stats'!$F258+15))),'CP Multiplier'!$B$102),1)</f>
        <v>119.2</v>
      </c>
      <c r="E258">
        <f>ROUND(('Base Stats'!E258+15)*MIN(SQRT(10*1500/(('Base Stats'!$D258+15)*SQRT('Base Stats'!$E258+15)*SQRT('Base Stats'!$F258+15))),'CP Multiplier'!$B$102),1)</f>
        <v>91.3</v>
      </c>
      <c r="F258">
        <f>ROUND(('Base Stats'!F258+15)*MIN(SQRT(10*1500/(('Base Stats'!$D258+15)*SQRT('Base Stats'!$E258+15)*SQRT('Base Stats'!$F258+15))),'CP Multiplier'!$B$102),1)</f>
        <v>128.5</v>
      </c>
      <c r="G258">
        <f>_xlfn.FLOOR.MATH(('Base Stats'!$D258+15)*SQRT('Base Stats'!$E258+15)*SQRT('Base Stats'!$F258+15)*((MIN(SQRT(10*1500/(('Base Stats'!$D258+15)*SQRT('Base Stats'!$E258+15)*SQRT('Base Stats'!$F258+15))),'CP Multiplier'!$B$102))^2)/10)</f>
        <v>1290</v>
      </c>
    </row>
    <row r="259" spans="1:7" x14ac:dyDescent="0.25">
      <c r="A259" t="s">
        <v>255</v>
      </c>
      <c r="B259" t="str">
        <f>IFERROR(INDEX('[1]Pokemon Stats'!$D$2:$D$781,MATCH($A259,'[1]Pokemon Stats'!$B$2:$B$781,0),0),"")</f>
        <v>Water</v>
      </c>
      <c r="C259" t="str">
        <f>IFERROR(INDEX('[1]Pokemon Stats'!$E$2:$E$781,MATCH($A259,'[1]Pokemon Stats'!$B$2:$B$781,0),0),"")</f>
        <v>Ground</v>
      </c>
      <c r="D259">
        <f>ROUND(('Base Stats'!D259+15)*MIN(SQRT(10*1500/(('Base Stats'!$D259+15)*SQRT('Base Stats'!$E259+15)*SQRT('Base Stats'!$F259+15))),'CP Multiplier'!$B$102),1)</f>
        <v>124.2</v>
      </c>
      <c r="E259">
        <f>ROUND(('Base Stats'!E259+15)*MIN(SQRT(10*1500/(('Base Stats'!$D259+15)*SQRT('Base Stats'!$E259+15)*SQRT('Base Stats'!$F259+15))),'CP Multiplier'!$B$102),1)</f>
        <v>107.5</v>
      </c>
      <c r="F259">
        <f>ROUND(('Base Stats'!F259+15)*MIN(SQRT(10*1500/(('Base Stats'!$D259+15)*SQRT('Base Stats'!$E259+15)*SQRT('Base Stats'!$F259+15))),'CP Multiplier'!$B$102),1)</f>
        <v>135.80000000000001</v>
      </c>
      <c r="G259">
        <f>_xlfn.FLOOR.MATH(('Base Stats'!$D259+15)*SQRT('Base Stats'!$E259+15)*SQRT('Base Stats'!$F259+15)*((MIN(SQRT(10*1500/(('Base Stats'!$D259+15)*SQRT('Base Stats'!$E259+15)*SQRT('Base Stats'!$F259+15))),'CP Multiplier'!$B$102))^2)/10)</f>
        <v>1500</v>
      </c>
    </row>
    <row r="260" spans="1:7" x14ac:dyDescent="0.25">
      <c r="A260" t="s">
        <v>256</v>
      </c>
      <c r="B260" t="str">
        <f>IFERROR(INDEX('[1]Pokemon Stats'!$D$2:$D$781,MATCH($A260,'[1]Pokemon Stats'!$B$2:$B$781,0),0),"")</f>
        <v>Water</v>
      </c>
      <c r="C260" t="str">
        <f>IFERROR(INDEX('[1]Pokemon Stats'!$E$2:$E$781,MATCH($A260,'[1]Pokemon Stats'!$B$2:$B$781,0),0),"")</f>
        <v>Ground</v>
      </c>
      <c r="D260">
        <f>ROUND(('Base Stats'!D260+15)*MIN(SQRT(10*1500/(('Base Stats'!$D260+15)*SQRT('Base Stats'!$E260+15)*SQRT('Base Stats'!$F260+15))),'CP Multiplier'!$B$102),1)</f>
        <v>125.2</v>
      </c>
      <c r="E260">
        <f>ROUND(('Base Stats'!E260+15)*MIN(SQRT(10*1500/(('Base Stats'!$D260+15)*SQRT('Base Stats'!$E260+15)*SQRT('Base Stats'!$F260+15))),'CP Multiplier'!$B$102),1)</f>
        <v>106.6</v>
      </c>
      <c r="F260">
        <f>ROUND(('Base Stats'!F260+15)*MIN(SQRT(10*1500/(('Base Stats'!$D260+15)*SQRT('Base Stats'!$E260+15)*SQRT('Base Stats'!$F260+15))),'CP Multiplier'!$B$102),1)</f>
        <v>134.69999999999999</v>
      </c>
      <c r="G260">
        <f>_xlfn.FLOOR.MATH(('Base Stats'!$D260+15)*SQRT('Base Stats'!$E260+15)*SQRT('Base Stats'!$F260+15)*((MIN(SQRT(10*1500/(('Base Stats'!$D260+15)*SQRT('Base Stats'!$E260+15)*SQRT('Base Stats'!$F260+15))),'CP Multiplier'!$B$102))^2)/10)</f>
        <v>1500</v>
      </c>
    </row>
    <row r="261" spans="1:7" x14ac:dyDescent="0.25">
      <c r="A261" t="s">
        <v>257</v>
      </c>
      <c r="B261" t="str">
        <f>IFERROR(INDEX('[1]Pokemon Stats'!$D$2:$D$781,MATCH($A261,'[1]Pokemon Stats'!$B$2:$B$781,0),0),"")</f>
        <v>Dark</v>
      </c>
      <c r="C261" t="str">
        <f>IFERROR(INDEX('[1]Pokemon Stats'!$E$2:$E$781,MATCH($A261,'[1]Pokemon Stats'!$B$2:$B$781,0),0),"")</f>
        <v>Ground</v>
      </c>
      <c r="D261">
        <f>ROUND(('Base Stats'!D261+15)*MIN(SQRT(10*1500/(('Base Stats'!$D261+15)*SQRT('Base Stats'!$E261+15)*SQRT('Base Stats'!$F261+15))),'CP Multiplier'!$B$102),1)</f>
        <v>93.8</v>
      </c>
      <c r="E261">
        <f>ROUND(('Base Stats'!E261+15)*MIN(SQRT(10*1500/(('Base Stats'!$D261+15)*SQRT('Base Stats'!$E261+15)*SQRT('Base Stats'!$F261+15))),'CP Multiplier'!$B$102),1)</f>
        <v>64.2</v>
      </c>
      <c r="F261">
        <f>ROUND(('Base Stats'!F261+15)*MIN(SQRT(10*1500/(('Base Stats'!$D261+15)*SQRT('Base Stats'!$E261+15)*SQRT('Base Stats'!$F261+15))),'CP Multiplier'!$B$102),1)</f>
        <v>106.5</v>
      </c>
      <c r="G261">
        <f>_xlfn.FLOOR.MATH(('Base Stats'!$D261+15)*SQRT('Base Stats'!$E261+15)*SQRT('Base Stats'!$F261+15)*((MIN(SQRT(10*1500/(('Base Stats'!$D261+15)*SQRT('Base Stats'!$E261+15)*SQRT('Base Stats'!$F261+15))),'CP Multiplier'!$B$102))^2)/10)</f>
        <v>776</v>
      </c>
    </row>
    <row r="262" spans="1:7" x14ac:dyDescent="0.25">
      <c r="A262" t="s">
        <v>258</v>
      </c>
      <c r="B262" t="str">
        <f>IFERROR(INDEX('[1]Pokemon Stats'!$D$2:$D$781,MATCH($A262,'[1]Pokemon Stats'!$B$2:$B$781,0),0),"")</f>
        <v>Dark</v>
      </c>
      <c r="C262" t="str">
        <f>IFERROR(INDEX('[1]Pokemon Stats'!$E$2:$E$781,MATCH($A262,'[1]Pokemon Stats'!$B$2:$B$781,0),0),"")</f>
        <v>Ground</v>
      </c>
      <c r="D262">
        <f>ROUND(('Base Stats'!D262+15)*MIN(SQRT(10*1500/(('Base Stats'!$D262+15)*SQRT('Base Stats'!$E262+15)*SQRT('Base Stats'!$F262+15))),'CP Multiplier'!$B$102),1)</f>
        <v>129.69999999999999</v>
      </c>
      <c r="E262">
        <f>ROUND(('Base Stats'!E262+15)*MIN(SQRT(10*1500/(('Base Stats'!$D262+15)*SQRT('Base Stats'!$E262+15)*SQRT('Base Stats'!$F262+15))),'CP Multiplier'!$B$102),1)</f>
        <v>102.5</v>
      </c>
      <c r="F262">
        <f>ROUND(('Base Stats'!F262+15)*MIN(SQRT(10*1500/(('Base Stats'!$D262+15)*SQRT('Base Stats'!$E262+15)*SQRT('Base Stats'!$F262+15))),'CP Multiplier'!$B$102),1)</f>
        <v>130.4</v>
      </c>
      <c r="G262">
        <f>_xlfn.FLOOR.MATH(('Base Stats'!$D262+15)*SQRT('Base Stats'!$E262+15)*SQRT('Base Stats'!$F262+15)*((MIN(SQRT(10*1500/(('Base Stats'!$D262+15)*SQRT('Base Stats'!$E262+15)*SQRT('Base Stats'!$F262+15))),'CP Multiplier'!$B$102))^2)/10)</f>
        <v>1500</v>
      </c>
    </row>
    <row r="263" spans="1:7" x14ac:dyDescent="0.25">
      <c r="A263" t="s">
        <v>259</v>
      </c>
      <c r="B263" t="str">
        <f>IFERROR(INDEX('[1]Pokemon Stats'!$D$2:$D$781,MATCH($A263,'[1]Pokemon Stats'!$B$2:$B$781,0),0),"")</f>
        <v>Normal</v>
      </c>
      <c r="C263" t="str">
        <f>IFERROR(INDEX('[1]Pokemon Stats'!$E$2:$E$781,MATCH($A263,'[1]Pokemon Stats'!$B$2:$B$781,0),0),"")</f>
        <v>Ground</v>
      </c>
      <c r="D263">
        <f>ROUND(('Base Stats'!D263+15)*MIN(SQRT(10*1500/(('Base Stats'!$D263+15)*SQRT('Base Stats'!$E263+15)*SQRT('Base Stats'!$F263+15))),'CP Multiplier'!$B$102),1)</f>
        <v>61.7</v>
      </c>
      <c r="E263">
        <f>ROUND(('Base Stats'!E263+15)*MIN(SQRT(10*1500/(('Base Stats'!$D263+15)*SQRT('Base Stats'!$E263+15)*SQRT('Base Stats'!$F263+15))),'CP Multiplier'!$B$102),1)</f>
        <v>80.3</v>
      </c>
      <c r="F263">
        <f>ROUND(('Base Stats'!F263+15)*MIN(SQRT(10*1500/(('Base Stats'!$D263+15)*SQRT('Base Stats'!$E263+15)*SQRT('Base Stats'!$F263+15))),'CP Multiplier'!$B$102),1)</f>
        <v>110.7</v>
      </c>
      <c r="G263">
        <f>_xlfn.FLOOR.MATH(('Base Stats'!$D263+15)*SQRT('Base Stats'!$E263+15)*SQRT('Base Stats'!$F263+15)*((MIN(SQRT(10*1500/(('Base Stats'!$D263+15)*SQRT('Base Stats'!$E263+15)*SQRT('Base Stats'!$F263+15))),'CP Multiplier'!$B$102))^2)/10)</f>
        <v>581</v>
      </c>
    </row>
    <row r="264" spans="1:7" x14ac:dyDescent="0.25">
      <c r="A264" t="s">
        <v>260</v>
      </c>
      <c r="B264" t="str">
        <f>IFERROR(INDEX('[1]Pokemon Stats'!$D$2:$D$781,MATCH($A264,'[1]Pokemon Stats'!$B$2:$B$781,0),0),"")</f>
        <v>Normal</v>
      </c>
      <c r="C264" t="str">
        <f>IFERROR(INDEX('[1]Pokemon Stats'!$E$2:$E$781,MATCH($A264,'[1]Pokemon Stats'!$B$2:$B$781,0),0),"")</f>
        <v>Normal</v>
      </c>
      <c r="D264">
        <f>ROUND(('Base Stats'!D264+15)*MIN(SQRT(10*1500/(('Base Stats'!$D264+15)*SQRT('Base Stats'!$E264+15)*SQRT('Base Stats'!$F264+15))),'CP Multiplier'!$B$102),1)</f>
        <v>117.9</v>
      </c>
      <c r="E264">
        <f>ROUND(('Base Stats'!E264+15)*MIN(SQRT(10*1500/(('Base Stats'!$D264+15)*SQRT('Base Stats'!$E264+15)*SQRT('Base Stats'!$F264+15))),'CP Multiplier'!$B$102),1)</f>
        <v>107.3</v>
      </c>
      <c r="F264">
        <f>ROUND(('Base Stats'!F264+15)*MIN(SQRT(10*1500/(('Base Stats'!$D264+15)*SQRT('Base Stats'!$E264+15)*SQRT('Base Stats'!$F264+15))),'CP Multiplier'!$B$102),1)</f>
        <v>150.9</v>
      </c>
      <c r="G264">
        <f>_xlfn.FLOOR.MATH(('Base Stats'!$D264+15)*SQRT('Base Stats'!$E264+15)*SQRT('Base Stats'!$F264+15)*((MIN(SQRT(10*1500/(('Base Stats'!$D264+15)*SQRT('Base Stats'!$E264+15)*SQRT('Base Stats'!$F264+15))),'CP Multiplier'!$B$102))^2)/10)</f>
        <v>1500</v>
      </c>
    </row>
    <row r="265" spans="1:7" x14ac:dyDescent="0.25">
      <c r="A265" t="s">
        <v>261</v>
      </c>
      <c r="B265" t="str">
        <f>IFERROR(INDEX('[1]Pokemon Stats'!$D$2:$D$781,MATCH($A265,'[1]Pokemon Stats'!$B$2:$B$781,0),0),"")</f>
        <v>Bug</v>
      </c>
      <c r="C265" t="str">
        <f>IFERROR(INDEX('[1]Pokemon Stats'!$E$2:$E$781,MATCH($A265,'[1]Pokemon Stats'!$B$2:$B$781,0),0),"")</f>
        <v>Normal</v>
      </c>
      <c r="D265">
        <f>ROUND(('Base Stats'!D265+15)*MIN(SQRT(10*1500/(('Base Stats'!$D265+15)*SQRT('Base Stats'!$E265+15)*SQRT('Base Stats'!$F265+15))),'CP Multiplier'!$B$102),1)</f>
        <v>76.099999999999994</v>
      </c>
      <c r="E265">
        <f>ROUND(('Base Stats'!E265+15)*MIN(SQRT(10*1500/(('Base Stats'!$D265+15)*SQRT('Base Stats'!$E265+15)*SQRT('Base Stats'!$F265+15))),'CP Multiplier'!$B$102),1)</f>
        <v>62.6</v>
      </c>
      <c r="F265">
        <f>ROUND(('Base Stats'!F265+15)*MIN(SQRT(10*1500/(('Base Stats'!$D265+15)*SQRT('Base Stats'!$E265+15)*SQRT('Base Stats'!$F265+15))),'CP Multiplier'!$B$102),1)</f>
        <v>120.9</v>
      </c>
      <c r="G265">
        <f>_xlfn.FLOOR.MATH(('Base Stats'!$D265+15)*SQRT('Base Stats'!$E265+15)*SQRT('Base Stats'!$F265+15)*((MIN(SQRT(10*1500/(('Base Stats'!$D265+15)*SQRT('Base Stats'!$E265+15)*SQRT('Base Stats'!$F265+15))),'CP Multiplier'!$B$102))^2)/10)</f>
        <v>661</v>
      </c>
    </row>
    <row r="266" spans="1:7" x14ac:dyDescent="0.25">
      <c r="A266" t="s">
        <v>262</v>
      </c>
      <c r="B266" t="str">
        <f>IFERROR(INDEX('[1]Pokemon Stats'!$D$2:$D$781,MATCH($A266,'[1]Pokemon Stats'!$B$2:$B$781,0),0),"")</f>
        <v>Bug</v>
      </c>
      <c r="C266" t="str">
        <f>IFERROR(INDEX('[1]Pokemon Stats'!$E$2:$E$781,MATCH($A266,'[1]Pokemon Stats'!$B$2:$B$781,0),0),"")</f>
        <v>Normal</v>
      </c>
      <c r="D266">
        <f>ROUND(('Base Stats'!D266+15)*MIN(SQRT(10*1500/(('Base Stats'!$D266+15)*SQRT('Base Stats'!$E266+15)*SQRT('Base Stats'!$F266+15))),'CP Multiplier'!$B$102),1)</f>
        <v>63.4</v>
      </c>
      <c r="E266">
        <f>ROUND(('Base Stats'!E266+15)*MIN(SQRT(10*1500/(('Base Stats'!$D266+15)*SQRT('Base Stats'!$E266+15)*SQRT('Base Stats'!$F266+15))),'CP Multiplier'!$B$102),1)</f>
        <v>77.8</v>
      </c>
      <c r="F266">
        <f>ROUND(('Base Stats'!F266+15)*MIN(SQRT(10*1500/(('Base Stats'!$D266+15)*SQRT('Base Stats'!$E266+15)*SQRT('Base Stats'!$F266+15))),'CP Multiplier'!$B$102),1)</f>
        <v>128.5</v>
      </c>
      <c r="G266">
        <f>_xlfn.FLOOR.MATH(('Base Stats'!$D266+15)*SQRT('Base Stats'!$E266+15)*SQRT('Base Stats'!$F266+15)*((MIN(SQRT(10*1500/(('Base Stats'!$D266+15)*SQRT('Base Stats'!$E266+15)*SQRT('Base Stats'!$F266+15))),'CP Multiplier'!$B$102))^2)/10)</f>
        <v>633</v>
      </c>
    </row>
    <row r="267" spans="1:7" x14ac:dyDescent="0.25">
      <c r="A267" t="s">
        <v>263</v>
      </c>
      <c r="B267" t="str">
        <f>IFERROR(INDEX('[1]Pokemon Stats'!$D$2:$D$781,MATCH($A267,'[1]Pokemon Stats'!$B$2:$B$781,0),0),"")</f>
        <v>Bug</v>
      </c>
      <c r="C267" t="str">
        <f>IFERROR(INDEX('[1]Pokemon Stats'!$E$2:$E$781,MATCH($A267,'[1]Pokemon Stats'!$B$2:$B$781,0),0),"")</f>
        <v>Flying</v>
      </c>
      <c r="D267">
        <f>ROUND(('Base Stats'!D267+15)*MIN(SQRT(10*1500/(('Base Stats'!$D267+15)*SQRT('Base Stats'!$E267+15)*SQRT('Base Stats'!$F267+15))),'CP Multiplier'!$B$102),1)</f>
        <v>148.6</v>
      </c>
      <c r="E267">
        <f>ROUND(('Base Stats'!E267+15)*MIN(SQRT(10*1500/(('Base Stats'!$D267+15)*SQRT('Base Stats'!$E267+15)*SQRT('Base Stats'!$F267+15))),'CP Multiplier'!$B$102),1)</f>
        <v>82.3</v>
      </c>
      <c r="F267">
        <f>ROUND(('Base Stats'!F267+15)*MIN(SQRT(10*1500/(('Base Stats'!$D267+15)*SQRT('Base Stats'!$E267+15)*SQRT('Base Stats'!$F267+15))),'CP Multiplier'!$B$102),1)</f>
        <v>123.8</v>
      </c>
      <c r="G267">
        <f>_xlfn.FLOOR.MATH(('Base Stats'!$D267+15)*SQRT('Base Stats'!$E267+15)*SQRT('Base Stats'!$F267+15)*((MIN(SQRT(10*1500/(('Base Stats'!$D267+15)*SQRT('Base Stats'!$E267+15)*SQRT('Base Stats'!$F267+15))),'CP Multiplier'!$B$102))^2)/10)</f>
        <v>1500</v>
      </c>
    </row>
    <row r="268" spans="1:7" x14ac:dyDescent="0.25">
      <c r="A268" t="s">
        <v>264</v>
      </c>
      <c r="B268" t="str">
        <f>IFERROR(INDEX('[1]Pokemon Stats'!$D$2:$D$781,MATCH($A268,'[1]Pokemon Stats'!$B$2:$B$781,0),0),"")</f>
        <v>Bug</v>
      </c>
      <c r="C268" t="str">
        <f>IFERROR(INDEX('[1]Pokemon Stats'!$E$2:$E$781,MATCH($A268,'[1]Pokemon Stats'!$B$2:$B$781,0),0),"")</f>
        <v>Flying</v>
      </c>
      <c r="D268">
        <f>ROUND(('Base Stats'!D268+15)*MIN(SQRT(10*1500/(('Base Stats'!$D268+15)*SQRT('Base Stats'!$E268+15)*SQRT('Base Stats'!$F268+15))),'CP Multiplier'!$B$102),1)</f>
        <v>63.4</v>
      </c>
      <c r="E268">
        <f>ROUND(('Base Stats'!E268+15)*MIN(SQRT(10*1500/(('Base Stats'!$D268+15)*SQRT('Base Stats'!$E268+15)*SQRT('Base Stats'!$F268+15))),'CP Multiplier'!$B$102),1)</f>
        <v>77.8</v>
      </c>
      <c r="F268">
        <f>ROUND(('Base Stats'!F268+15)*MIN(SQRT(10*1500/(('Base Stats'!$D268+15)*SQRT('Base Stats'!$E268+15)*SQRT('Base Stats'!$F268+15))),'CP Multiplier'!$B$102),1)</f>
        <v>128.5</v>
      </c>
      <c r="G268">
        <f>_xlfn.FLOOR.MATH(('Base Stats'!$D268+15)*SQRT('Base Stats'!$E268+15)*SQRT('Base Stats'!$F268+15)*((MIN(SQRT(10*1500/(('Base Stats'!$D268+15)*SQRT('Base Stats'!$E268+15)*SQRT('Base Stats'!$F268+15))),'CP Multiplier'!$B$102))^2)/10)</f>
        <v>633</v>
      </c>
    </row>
    <row r="269" spans="1:7" x14ac:dyDescent="0.25">
      <c r="A269" t="s">
        <v>265</v>
      </c>
      <c r="B269" t="str">
        <f>IFERROR(INDEX('[1]Pokemon Stats'!$D$2:$D$781,MATCH($A269,'[1]Pokemon Stats'!$B$2:$B$781,0),0),"")</f>
        <v>Bug</v>
      </c>
      <c r="C269" t="str">
        <f>IFERROR(INDEX('[1]Pokemon Stats'!$E$2:$E$781,MATCH($A269,'[1]Pokemon Stats'!$B$2:$B$781,0),0),"")</f>
        <v>Poison</v>
      </c>
      <c r="D269">
        <f>ROUND(('Base Stats'!D269+15)*MIN(SQRT(10*1500/(('Base Stats'!$D269+15)*SQRT('Base Stats'!$E269+15)*SQRT('Base Stats'!$F269+15))),'CP Multiplier'!$B$102),1)</f>
        <v>95.5</v>
      </c>
      <c r="E269">
        <f>ROUND(('Base Stats'!E269+15)*MIN(SQRT(10*1500/(('Base Stats'!$D269+15)*SQRT('Base Stats'!$E269+15)*SQRT('Base Stats'!$F269+15))),'CP Multiplier'!$B$102),1)</f>
        <v>149.6</v>
      </c>
      <c r="F269">
        <f>ROUND(('Base Stats'!F269+15)*MIN(SQRT(10*1500/(('Base Stats'!$D269+15)*SQRT('Base Stats'!$E269+15)*SQRT('Base Stats'!$F269+15))),'CP Multiplier'!$B$102),1)</f>
        <v>143.69999999999999</v>
      </c>
      <c r="G269">
        <f>_xlfn.FLOOR.MATH(('Base Stats'!$D269+15)*SQRT('Base Stats'!$E269+15)*SQRT('Base Stats'!$F269+15)*((MIN(SQRT(10*1500/(('Base Stats'!$D269+15)*SQRT('Base Stats'!$E269+15)*SQRT('Base Stats'!$F269+15))),'CP Multiplier'!$B$102))^2)/10)</f>
        <v>1400</v>
      </c>
    </row>
    <row r="270" spans="1:7" x14ac:dyDescent="0.25">
      <c r="A270" t="s">
        <v>266</v>
      </c>
      <c r="B270" t="str">
        <f>IFERROR(INDEX('[1]Pokemon Stats'!$D$2:$D$781,MATCH($A270,'[1]Pokemon Stats'!$B$2:$B$781,0),0),"")</f>
        <v>Water</v>
      </c>
      <c r="C270" t="str">
        <f>IFERROR(INDEX('[1]Pokemon Stats'!$E$2:$E$781,MATCH($A270,'[1]Pokemon Stats'!$B$2:$B$781,0),0),"")</f>
        <v>Grass</v>
      </c>
      <c r="D270">
        <f>ROUND(('Base Stats'!D270+15)*MIN(SQRT(10*1500/(('Base Stats'!$D270+15)*SQRT('Base Stats'!$E270+15)*SQRT('Base Stats'!$F270+15))),'CP Multiplier'!$B$102),1)</f>
        <v>72.7</v>
      </c>
      <c r="E270">
        <f>ROUND(('Base Stats'!E270+15)*MIN(SQRT(10*1500/(('Base Stats'!$D270+15)*SQRT('Base Stats'!$E270+15)*SQRT('Base Stats'!$F270+15))),'CP Multiplier'!$B$102),1)</f>
        <v>77.8</v>
      </c>
      <c r="F270">
        <f>ROUND(('Base Stats'!F270+15)*MIN(SQRT(10*1500/(('Base Stats'!$D270+15)*SQRT('Base Stats'!$E270+15)*SQRT('Base Stats'!$F270+15))),'CP Multiplier'!$B$102),1)</f>
        <v>114.1</v>
      </c>
      <c r="G270">
        <f>_xlfn.FLOOR.MATH(('Base Stats'!$D270+15)*SQRT('Base Stats'!$E270+15)*SQRT('Base Stats'!$F270+15)*((MIN(SQRT(10*1500/(('Base Stats'!$D270+15)*SQRT('Base Stats'!$E270+15)*SQRT('Base Stats'!$F270+15))),'CP Multiplier'!$B$102))^2)/10)</f>
        <v>684</v>
      </c>
    </row>
    <row r="271" spans="1:7" x14ac:dyDescent="0.25">
      <c r="A271" t="s">
        <v>267</v>
      </c>
      <c r="B271" t="str">
        <f>IFERROR(INDEX('[1]Pokemon Stats'!$D$2:$D$781,MATCH($A271,'[1]Pokemon Stats'!$B$2:$B$781,0),0),"")</f>
        <v>Water</v>
      </c>
      <c r="C271" t="str">
        <f>IFERROR(INDEX('[1]Pokemon Stats'!$E$2:$E$781,MATCH($A271,'[1]Pokemon Stats'!$B$2:$B$781,0),0),"")</f>
        <v>Grass</v>
      </c>
      <c r="D271">
        <f>ROUND(('Base Stats'!D271+15)*MIN(SQRT(10*1500/(('Base Stats'!$D271+15)*SQRT('Base Stats'!$E271+15)*SQRT('Base Stats'!$F271+15))),'CP Multiplier'!$B$102),1)</f>
        <v>107.4</v>
      </c>
      <c r="E271">
        <f>ROUND(('Base Stats'!E271+15)*MIN(SQRT(10*1500/(('Base Stats'!$D271+15)*SQRT('Base Stats'!$E271+15)*SQRT('Base Stats'!$F271+15))),'CP Multiplier'!$B$102),1)</f>
        <v>113.3</v>
      </c>
      <c r="F271">
        <f>ROUND(('Base Stats'!F271+15)*MIN(SQRT(10*1500/(('Base Stats'!$D271+15)*SQRT('Base Stats'!$E271+15)*SQRT('Base Stats'!$F271+15))),'CP Multiplier'!$B$102),1)</f>
        <v>143.69999999999999</v>
      </c>
      <c r="G271">
        <f>_xlfn.FLOOR.MATH(('Base Stats'!$D271+15)*SQRT('Base Stats'!$E271+15)*SQRT('Base Stats'!$F271+15)*((MIN(SQRT(10*1500/(('Base Stats'!$D271+15)*SQRT('Base Stats'!$E271+15)*SQRT('Base Stats'!$F271+15))),'CP Multiplier'!$B$102))^2)/10)</f>
        <v>1369</v>
      </c>
    </row>
    <row r="272" spans="1:7" x14ac:dyDescent="0.25">
      <c r="A272" t="s">
        <v>268</v>
      </c>
      <c r="B272" t="str">
        <f>IFERROR(INDEX('[1]Pokemon Stats'!$D$2:$D$781,MATCH($A272,'[1]Pokemon Stats'!$B$2:$B$781,0),0),"")</f>
        <v>Water</v>
      </c>
      <c r="C272" t="str">
        <f>IFERROR(INDEX('[1]Pokemon Stats'!$E$2:$E$781,MATCH($A272,'[1]Pokemon Stats'!$B$2:$B$781,0),0),"")</f>
        <v>Grass</v>
      </c>
      <c r="D272">
        <f>ROUND(('Base Stats'!D272+15)*MIN(SQRT(10*1500/(('Base Stats'!$D272+15)*SQRT('Base Stats'!$E272+15)*SQRT('Base Stats'!$F272+15))),'CP Multiplier'!$B$102),1)</f>
        <v>119.4</v>
      </c>
      <c r="E272">
        <f>ROUND(('Base Stats'!E272+15)*MIN(SQRT(10*1500/(('Base Stats'!$D272+15)*SQRT('Base Stats'!$E272+15)*SQRT('Base Stats'!$F272+15))),'CP Multiplier'!$B$102),1)</f>
        <v>121.3</v>
      </c>
      <c r="F272">
        <f>ROUND(('Base Stats'!F272+15)*MIN(SQRT(10*1500/(('Base Stats'!$D272+15)*SQRT('Base Stats'!$E272+15)*SQRT('Base Stats'!$F272+15))),'CP Multiplier'!$B$102),1)</f>
        <v>130.19999999999999</v>
      </c>
      <c r="G272">
        <f>_xlfn.FLOOR.MATH(('Base Stats'!$D272+15)*SQRT('Base Stats'!$E272+15)*SQRT('Base Stats'!$F272+15)*((MIN(SQRT(10*1500/(('Base Stats'!$D272+15)*SQRT('Base Stats'!$E272+15)*SQRT('Base Stats'!$F272+15))),'CP Multiplier'!$B$102))^2)/10)</f>
        <v>1500</v>
      </c>
    </row>
    <row r="273" spans="1:7" x14ac:dyDescent="0.25">
      <c r="A273" t="s">
        <v>269</v>
      </c>
      <c r="B273" t="str">
        <f>IFERROR(INDEX('[1]Pokemon Stats'!$D$2:$D$781,MATCH($A273,'[1]Pokemon Stats'!$B$2:$B$781,0),0),"")</f>
        <v>Grass</v>
      </c>
      <c r="C273" t="str">
        <f>IFERROR(INDEX('[1]Pokemon Stats'!$E$2:$E$781,MATCH($A273,'[1]Pokemon Stats'!$B$2:$B$781,0),0),"")</f>
        <v>Grass</v>
      </c>
      <c r="D273">
        <f>ROUND(('Base Stats'!D273+15)*MIN(SQRT(10*1500/(('Base Stats'!$D273+15)*SQRT('Base Stats'!$E273+15)*SQRT('Base Stats'!$F273+15))),'CP Multiplier'!$B$102),1)</f>
        <v>72.7</v>
      </c>
      <c r="E273">
        <f>ROUND(('Base Stats'!E273+15)*MIN(SQRT(10*1500/(('Base Stats'!$D273+15)*SQRT('Base Stats'!$E273+15)*SQRT('Base Stats'!$F273+15))),'CP Multiplier'!$B$102),1)</f>
        <v>77.8</v>
      </c>
      <c r="F273">
        <f>ROUND(('Base Stats'!F273+15)*MIN(SQRT(10*1500/(('Base Stats'!$D273+15)*SQRT('Base Stats'!$E273+15)*SQRT('Base Stats'!$F273+15))),'CP Multiplier'!$B$102),1)</f>
        <v>114.1</v>
      </c>
      <c r="G273">
        <f>_xlfn.FLOOR.MATH(('Base Stats'!$D273+15)*SQRT('Base Stats'!$E273+15)*SQRT('Base Stats'!$F273+15)*((MIN(SQRT(10*1500/(('Base Stats'!$D273+15)*SQRT('Base Stats'!$E273+15)*SQRT('Base Stats'!$F273+15))),'CP Multiplier'!$B$102))^2)/10)</f>
        <v>684</v>
      </c>
    </row>
    <row r="274" spans="1:7" x14ac:dyDescent="0.25">
      <c r="A274" t="s">
        <v>270</v>
      </c>
      <c r="B274" t="str">
        <f>IFERROR(INDEX('[1]Pokemon Stats'!$D$2:$D$781,MATCH($A274,'[1]Pokemon Stats'!$B$2:$B$781,0),0),"")</f>
        <v>Grass</v>
      </c>
      <c r="C274" t="str">
        <f>IFERROR(INDEX('[1]Pokemon Stats'!$E$2:$E$781,MATCH($A274,'[1]Pokemon Stats'!$B$2:$B$781,0),0),"")</f>
        <v>Dark</v>
      </c>
      <c r="D274">
        <f>ROUND(('Base Stats'!D274+15)*MIN(SQRT(10*1500/(('Base Stats'!$D274+15)*SQRT('Base Stats'!$E274+15)*SQRT('Base Stats'!$F274+15))),'CP Multiplier'!$B$102),1)</f>
        <v>125.9</v>
      </c>
      <c r="E274">
        <f>ROUND(('Base Stats'!E274+15)*MIN(SQRT(10*1500/(('Base Stats'!$D274+15)*SQRT('Base Stats'!$E274+15)*SQRT('Base Stats'!$F274+15))),'CP Multiplier'!$B$102),1)</f>
        <v>78.599999999999994</v>
      </c>
      <c r="F274">
        <f>ROUND(('Base Stats'!F274+15)*MIN(SQRT(10*1500/(('Base Stats'!$D274+15)*SQRT('Base Stats'!$E274+15)*SQRT('Base Stats'!$F274+15))),'CP Multiplier'!$B$102),1)</f>
        <v>158.1</v>
      </c>
      <c r="G274">
        <f>_xlfn.FLOOR.MATH(('Base Stats'!$D274+15)*SQRT('Base Stats'!$E274+15)*SQRT('Base Stats'!$F274+15)*((MIN(SQRT(10*1500/(('Base Stats'!$D274+15)*SQRT('Base Stats'!$E274+15)*SQRT('Base Stats'!$F274+15))),'CP Multiplier'!$B$102))^2)/10)</f>
        <v>1404</v>
      </c>
    </row>
    <row r="275" spans="1:7" x14ac:dyDescent="0.25">
      <c r="A275" t="s">
        <v>271</v>
      </c>
      <c r="B275" t="str">
        <f>IFERROR(INDEX('[1]Pokemon Stats'!$D$2:$D$781,MATCH($A275,'[1]Pokemon Stats'!$B$2:$B$781,0),0),"")</f>
        <v>Grass</v>
      </c>
      <c r="C275" t="str">
        <f>IFERROR(INDEX('[1]Pokemon Stats'!$E$2:$E$781,MATCH($A275,'[1]Pokemon Stats'!$B$2:$B$781,0),0),"")</f>
        <v>Dark</v>
      </c>
      <c r="D275">
        <f>ROUND(('Base Stats'!D275+15)*MIN(SQRT(10*1500/(('Base Stats'!$D275+15)*SQRT('Base Stats'!$E275+15)*SQRT('Base Stats'!$F275+15))),'CP Multiplier'!$B$102),1)</f>
        <v>136.19999999999999</v>
      </c>
      <c r="E275">
        <f>ROUND(('Base Stats'!E275+15)*MIN(SQRT(10*1500/(('Base Stats'!$D275+15)*SQRT('Base Stats'!$E275+15)*SQRT('Base Stats'!$F275+15))),'CP Multiplier'!$B$102),1)</f>
        <v>86.2</v>
      </c>
      <c r="F275">
        <f>ROUND(('Base Stats'!F275+15)*MIN(SQRT(10*1500/(('Base Stats'!$D275+15)*SQRT('Base Stats'!$E275+15)*SQRT('Base Stats'!$F275+15))),'CP Multiplier'!$B$102),1)</f>
        <v>140.69999999999999</v>
      </c>
      <c r="G275">
        <f>_xlfn.FLOOR.MATH(('Base Stats'!$D275+15)*SQRT('Base Stats'!$E275+15)*SQRT('Base Stats'!$F275+15)*((MIN(SQRT(10*1500/(('Base Stats'!$D275+15)*SQRT('Base Stats'!$E275+15)*SQRT('Base Stats'!$F275+15))),'CP Multiplier'!$B$102))^2)/10)</f>
        <v>1500</v>
      </c>
    </row>
    <row r="276" spans="1:7" x14ac:dyDescent="0.25">
      <c r="A276" t="s">
        <v>272</v>
      </c>
      <c r="B276" t="str">
        <f>IFERROR(INDEX('[1]Pokemon Stats'!$D$2:$D$781,MATCH($A276,'[1]Pokemon Stats'!$B$2:$B$781,0),0),"")</f>
        <v>Normal</v>
      </c>
      <c r="C276" t="str">
        <f>IFERROR(INDEX('[1]Pokemon Stats'!$E$2:$E$781,MATCH($A276,'[1]Pokemon Stats'!$B$2:$B$781,0),0),"")</f>
        <v>Flying</v>
      </c>
      <c r="D276">
        <f>ROUND(('Base Stats'!D276+15)*MIN(SQRT(10*1500/(('Base Stats'!$D276+15)*SQRT('Base Stats'!$E276+15)*SQRT('Base Stats'!$F276+15))),'CP Multiplier'!$B$102),1)</f>
        <v>102.3</v>
      </c>
      <c r="E276">
        <f>ROUND(('Base Stats'!E276+15)*MIN(SQRT(10*1500/(('Base Stats'!$D276+15)*SQRT('Base Stats'!$E276+15)*SQRT('Base Stats'!$F276+15))),'CP Multiplier'!$B$102),1)</f>
        <v>64.2</v>
      </c>
      <c r="F276">
        <f>ROUND(('Base Stats'!F276+15)*MIN(SQRT(10*1500/(('Base Stats'!$D276+15)*SQRT('Base Stats'!$E276+15)*SQRT('Base Stats'!$F276+15))),'CP Multiplier'!$B$102),1)</f>
        <v>114.1</v>
      </c>
      <c r="G276">
        <f>_xlfn.FLOOR.MATH(('Base Stats'!$D276+15)*SQRT('Base Stats'!$E276+15)*SQRT('Base Stats'!$F276+15)*((MIN(SQRT(10*1500/(('Base Stats'!$D276+15)*SQRT('Base Stats'!$E276+15)*SQRT('Base Stats'!$F276+15))),'CP Multiplier'!$B$102))^2)/10)</f>
        <v>875</v>
      </c>
    </row>
    <row r="277" spans="1:7" x14ac:dyDescent="0.25">
      <c r="A277" t="s">
        <v>273</v>
      </c>
      <c r="B277" t="str">
        <f>IFERROR(INDEX('[1]Pokemon Stats'!$D$2:$D$781,MATCH($A277,'[1]Pokemon Stats'!$B$2:$B$781,0),0),"")</f>
        <v>Normal</v>
      </c>
      <c r="C277" t="str">
        <f>IFERROR(INDEX('[1]Pokemon Stats'!$E$2:$E$781,MATCH($A277,'[1]Pokemon Stats'!$B$2:$B$781,0),0),"")</f>
        <v>Flying</v>
      </c>
      <c r="D277">
        <f>ROUND(('Base Stats'!D277+15)*MIN(SQRT(10*1500/(('Base Stats'!$D277+15)*SQRT('Base Stats'!$E277+15)*SQRT('Base Stats'!$F277+15))),'CP Multiplier'!$B$102),1)</f>
        <v>139.69999999999999</v>
      </c>
      <c r="E277">
        <f>ROUND(('Base Stats'!E277+15)*MIN(SQRT(10*1500/(('Base Stats'!$D277+15)*SQRT('Base Stats'!$E277+15)*SQRT('Base Stats'!$F277+15))),'CP Multiplier'!$B$102),1)</f>
        <v>97.1</v>
      </c>
      <c r="F277">
        <f>ROUND(('Base Stats'!F277+15)*MIN(SQRT(10*1500/(('Base Stats'!$D277+15)*SQRT('Base Stats'!$E277+15)*SQRT('Base Stats'!$F277+15))),'CP Multiplier'!$B$102),1)</f>
        <v>118.7</v>
      </c>
      <c r="G277">
        <f>_xlfn.FLOOR.MATH(('Base Stats'!$D277+15)*SQRT('Base Stats'!$E277+15)*SQRT('Base Stats'!$F277+15)*((MIN(SQRT(10*1500/(('Base Stats'!$D277+15)*SQRT('Base Stats'!$E277+15)*SQRT('Base Stats'!$F277+15))),'CP Multiplier'!$B$102))^2)/10)</f>
        <v>1500</v>
      </c>
    </row>
    <row r="278" spans="1:7" x14ac:dyDescent="0.25">
      <c r="A278" t="s">
        <v>274</v>
      </c>
      <c r="B278" t="str">
        <f>IFERROR(INDEX('[1]Pokemon Stats'!$D$2:$D$781,MATCH($A278,'[1]Pokemon Stats'!$B$2:$B$781,0),0),"")</f>
        <v>Water</v>
      </c>
      <c r="C278" t="str">
        <f>IFERROR(INDEX('[1]Pokemon Stats'!$E$2:$E$781,MATCH($A278,'[1]Pokemon Stats'!$B$2:$B$781,0),0),"")</f>
        <v>Flying</v>
      </c>
      <c r="D278">
        <f>ROUND(('Base Stats'!D278+15)*MIN(SQRT(10*1500/(('Base Stats'!$D278+15)*SQRT('Base Stats'!$E278+15)*SQRT('Base Stats'!$F278+15))),'CP Multiplier'!$B$102),1)</f>
        <v>102.3</v>
      </c>
      <c r="E278">
        <f>ROUND(('Base Stats'!E278+15)*MIN(SQRT(10*1500/(('Base Stats'!$D278+15)*SQRT('Base Stats'!$E278+15)*SQRT('Base Stats'!$F278+15))),'CP Multiplier'!$B$102),1)</f>
        <v>64.2</v>
      </c>
      <c r="F278">
        <f>ROUND(('Base Stats'!F278+15)*MIN(SQRT(10*1500/(('Base Stats'!$D278+15)*SQRT('Base Stats'!$E278+15)*SQRT('Base Stats'!$F278+15))),'CP Multiplier'!$B$102),1)</f>
        <v>114.1</v>
      </c>
      <c r="G278">
        <f>_xlfn.FLOOR.MATH(('Base Stats'!$D278+15)*SQRT('Base Stats'!$E278+15)*SQRT('Base Stats'!$F278+15)*((MIN(SQRT(10*1500/(('Base Stats'!$D278+15)*SQRT('Base Stats'!$E278+15)*SQRT('Base Stats'!$F278+15))),'CP Multiplier'!$B$102))^2)/10)</f>
        <v>875</v>
      </c>
    </row>
    <row r="279" spans="1:7" x14ac:dyDescent="0.25">
      <c r="A279" t="s">
        <v>275</v>
      </c>
      <c r="B279" t="str">
        <f>IFERROR(INDEX('[1]Pokemon Stats'!$D$2:$D$781,MATCH($A279,'[1]Pokemon Stats'!$B$2:$B$781,0),0),"")</f>
        <v>Water</v>
      </c>
      <c r="C279" t="str">
        <f>IFERROR(INDEX('[1]Pokemon Stats'!$E$2:$E$781,MATCH($A279,'[1]Pokemon Stats'!$B$2:$B$781,0),0),"")</f>
        <v>Flying</v>
      </c>
      <c r="D279">
        <f>ROUND(('Base Stats'!D279+15)*MIN(SQRT(10*1500/(('Base Stats'!$D279+15)*SQRT('Base Stats'!$E279+15)*SQRT('Base Stats'!$F279+15))),'CP Multiplier'!$B$102),1)</f>
        <v>126.1</v>
      </c>
      <c r="E279">
        <f>ROUND(('Base Stats'!E279+15)*MIN(SQRT(10*1500/(('Base Stats'!$D279+15)*SQRT('Base Stats'!$E279+15)*SQRT('Base Stats'!$F279+15))),'CP Multiplier'!$B$102),1)</f>
        <v>125.4</v>
      </c>
      <c r="F279">
        <f>ROUND(('Base Stats'!F279+15)*MIN(SQRT(10*1500/(('Base Stats'!$D279+15)*SQRT('Base Stats'!$E279+15)*SQRT('Base Stats'!$F279+15))),'CP Multiplier'!$B$102),1)</f>
        <v>112.8</v>
      </c>
      <c r="G279">
        <f>_xlfn.FLOOR.MATH(('Base Stats'!$D279+15)*SQRT('Base Stats'!$E279+15)*SQRT('Base Stats'!$F279+15)*((MIN(SQRT(10*1500/(('Base Stats'!$D279+15)*SQRT('Base Stats'!$E279+15)*SQRT('Base Stats'!$F279+15))),'CP Multiplier'!$B$102))^2)/10)</f>
        <v>1500</v>
      </c>
    </row>
    <row r="280" spans="1:7" x14ac:dyDescent="0.25">
      <c r="A280" t="s">
        <v>276</v>
      </c>
      <c r="B280" t="str">
        <f>IFERROR(INDEX('[1]Pokemon Stats'!$D$2:$D$781,MATCH($A280,'[1]Pokemon Stats'!$B$2:$B$781,0),0),"")</f>
        <v>Psychic</v>
      </c>
      <c r="C280" t="str">
        <f>IFERROR(INDEX('[1]Pokemon Stats'!$E$2:$E$781,MATCH($A280,'[1]Pokemon Stats'!$B$2:$B$781,0),0),"")</f>
        <v>Fairy</v>
      </c>
      <c r="D280">
        <f>ROUND(('Base Stats'!D280+15)*MIN(SQRT(10*1500/(('Base Stats'!$D280+15)*SQRT('Base Stats'!$E280+15)*SQRT('Base Stats'!$F280+15))),'CP Multiplier'!$B$102),1)</f>
        <v>79.5</v>
      </c>
      <c r="E280">
        <f>ROUND(('Base Stats'!E280+15)*MIN(SQRT(10*1500/(('Base Stats'!$D280+15)*SQRT('Base Stats'!$E280+15)*SQRT('Base Stats'!$F280+15))),'CP Multiplier'!$B$102),1)</f>
        <v>62.6</v>
      </c>
      <c r="F280">
        <f>ROUND(('Base Stats'!F280+15)*MIN(SQRT(10*1500/(('Base Stats'!$D280+15)*SQRT('Base Stats'!$E280+15)*SQRT('Base Stats'!$F280+15))),'CP Multiplier'!$B$102),1)</f>
        <v>96.4</v>
      </c>
      <c r="G280">
        <f>_xlfn.FLOOR.MATH(('Base Stats'!$D280+15)*SQRT('Base Stats'!$E280+15)*SQRT('Base Stats'!$F280+15)*((MIN(SQRT(10*1500/(('Base Stats'!$D280+15)*SQRT('Base Stats'!$E280+15)*SQRT('Base Stats'!$F280+15))),'CP Multiplier'!$B$102))^2)/10)</f>
        <v>616</v>
      </c>
    </row>
    <row r="281" spans="1:7" x14ac:dyDescent="0.25">
      <c r="A281" t="s">
        <v>277</v>
      </c>
      <c r="B281" t="str">
        <f>IFERROR(INDEX('[1]Pokemon Stats'!$D$2:$D$781,MATCH($A281,'[1]Pokemon Stats'!$B$2:$B$781,0),0),"")</f>
        <v>Psychic</v>
      </c>
      <c r="C281" t="str">
        <f>IFERROR(INDEX('[1]Pokemon Stats'!$E$2:$E$781,MATCH($A281,'[1]Pokemon Stats'!$B$2:$B$781,0),0),"")</f>
        <v>Fairy</v>
      </c>
      <c r="D281">
        <f>ROUND(('Base Stats'!D281+15)*MIN(SQRT(10*1500/(('Base Stats'!$D281+15)*SQRT('Base Stats'!$E281+15)*SQRT('Base Stats'!$F281+15))),'CP Multiplier'!$B$102),1)</f>
        <v>111.6</v>
      </c>
      <c r="E281">
        <f>ROUND(('Base Stats'!E281+15)*MIN(SQRT(10*1500/(('Base Stats'!$D281+15)*SQRT('Base Stats'!$E281+15)*SQRT('Base Stats'!$F281+15))),'CP Multiplier'!$B$102),1)</f>
        <v>88.8</v>
      </c>
      <c r="F281">
        <f>ROUND(('Base Stats'!F281+15)*MIN(SQRT(10*1500/(('Base Stats'!$D281+15)*SQRT('Base Stats'!$E281+15)*SQRT('Base Stats'!$F281+15))),'CP Multiplier'!$B$102),1)</f>
        <v>110.7</v>
      </c>
      <c r="G281">
        <f>_xlfn.FLOOR.MATH(('Base Stats'!$D281+15)*SQRT('Base Stats'!$E281+15)*SQRT('Base Stats'!$F281+15)*((MIN(SQRT(10*1500/(('Base Stats'!$D281+15)*SQRT('Base Stats'!$E281+15)*SQRT('Base Stats'!$F281+15))),'CP Multiplier'!$B$102))^2)/10)</f>
        <v>1106</v>
      </c>
    </row>
    <row r="282" spans="1:7" x14ac:dyDescent="0.25">
      <c r="A282" t="s">
        <v>278</v>
      </c>
      <c r="B282" t="str">
        <f>IFERROR(INDEX('[1]Pokemon Stats'!$D$2:$D$781,MATCH($A282,'[1]Pokemon Stats'!$B$2:$B$781,0),0),"")</f>
        <v>Psychic</v>
      </c>
      <c r="C282" t="str">
        <f>IFERROR(INDEX('[1]Pokemon Stats'!$E$2:$E$781,MATCH($A282,'[1]Pokemon Stats'!$B$2:$B$781,0),0),"")</f>
        <v>Fairy</v>
      </c>
      <c r="D282">
        <f>ROUND(('Base Stats'!D282+15)*MIN(SQRT(10*1500/(('Base Stats'!$D282+15)*SQRT('Base Stats'!$E282+15)*SQRT('Base Stats'!$F282+15))),'CP Multiplier'!$B$102),1)</f>
        <v>138.69999999999999</v>
      </c>
      <c r="E282">
        <f>ROUND(('Base Stats'!E282+15)*MIN(SQRT(10*1500/(('Base Stats'!$D282+15)*SQRT('Base Stats'!$E282+15)*SQRT('Base Stats'!$F282+15))),'CP Multiplier'!$B$102),1)</f>
        <v>115.6</v>
      </c>
      <c r="F282">
        <f>ROUND(('Base Stats'!F282+15)*MIN(SQRT(10*1500/(('Base Stats'!$D282+15)*SQRT('Base Stats'!$E282+15)*SQRT('Base Stats'!$F282+15))),'CP Multiplier'!$B$102),1)</f>
        <v>101.3</v>
      </c>
      <c r="G282">
        <f>_xlfn.FLOOR.MATH(('Base Stats'!$D282+15)*SQRT('Base Stats'!$E282+15)*SQRT('Base Stats'!$F282+15)*((MIN(SQRT(10*1500/(('Base Stats'!$D282+15)*SQRT('Base Stats'!$E282+15)*SQRT('Base Stats'!$F282+15))),'CP Multiplier'!$B$102))^2)/10)</f>
        <v>1500</v>
      </c>
    </row>
    <row r="283" spans="1:7" x14ac:dyDescent="0.25">
      <c r="A283" t="s">
        <v>279</v>
      </c>
      <c r="B283" t="str">
        <f>IFERROR(INDEX('[1]Pokemon Stats'!$D$2:$D$781,MATCH($A283,'[1]Pokemon Stats'!$B$2:$B$781,0),0),"")</f>
        <v>Bug</v>
      </c>
      <c r="C283" t="str">
        <f>IFERROR(INDEX('[1]Pokemon Stats'!$E$2:$E$781,MATCH($A283,'[1]Pokemon Stats'!$B$2:$B$781,0),0),"")</f>
        <v>Water</v>
      </c>
      <c r="D283">
        <f>ROUND(('Base Stats'!D283+15)*MIN(SQRT(10*1500/(('Base Stats'!$D283+15)*SQRT('Base Stats'!$E283+15)*SQRT('Base Stats'!$F283+15))),'CP Multiplier'!$B$102),1)</f>
        <v>91.3</v>
      </c>
      <c r="E283">
        <f>ROUND(('Base Stats'!E283+15)*MIN(SQRT(10*1500/(('Base Stats'!$D283+15)*SQRT('Base Stats'!$E283+15)*SQRT('Base Stats'!$F283+15))),'CP Multiplier'!$B$102),1)</f>
        <v>86.2</v>
      </c>
      <c r="F283">
        <f>ROUND(('Base Stats'!F283+15)*MIN(SQRT(10*1500/(('Base Stats'!$D283+15)*SQRT('Base Stats'!$E283+15)*SQRT('Base Stats'!$F283+15))),'CP Multiplier'!$B$102),1)</f>
        <v>114.1</v>
      </c>
      <c r="G283">
        <f>_xlfn.FLOOR.MATH(('Base Stats'!$D283+15)*SQRT('Base Stats'!$E283+15)*SQRT('Base Stats'!$F283+15)*((MIN(SQRT(10*1500/(('Base Stats'!$D283+15)*SQRT('Base Stats'!$E283+15)*SQRT('Base Stats'!$F283+15))),'CP Multiplier'!$B$102))^2)/10)</f>
        <v>905</v>
      </c>
    </row>
    <row r="284" spans="1:7" x14ac:dyDescent="0.25">
      <c r="A284" t="s">
        <v>280</v>
      </c>
      <c r="B284" t="str">
        <f>IFERROR(INDEX('[1]Pokemon Stats'!$D$2:$D$781,MATCH($A284,'[1]Pokemon Stats'!$B$2:$B$781,0),0),"")</f>
        <v>Bug</v>
      </c>
      <c r="C284" t="str">
        <f>IFERROR(INDEX('[1]Pokemon Stats'!$E$2:$E$781,MATCH($A284,'[1]Pokemon Stats'!$B$2:$B$781,0),0),"")</f>
        <v>Flying</v>
      </c>
      <c r="D284">
        <f>ROUND(('Base Stats'!D284+15)*MIN(SQRT(10*1500/(('Base Stats'!$D284+15)*SQRT('Base Stats'!$E284+15)*SQRT('Base Stats'!$F284+15))),'CP Multiplier'!$B$102),1)</f>
        <v>133</v>
      </c>
      <c r="E284">
        <f>ROUND(('Base Stats'!E284+15)*MIN(SQRT(10*1500/(('Base Stats'!$D284+15)*SQRT('Base Stats'!$E284+15)*SQRT('Base Stats'!$F284+15))),'CP Multiplier'!$B$102),1)</f>
        <v>106</v>
      </c>
      <c r="F284">
        <f>ROUND(('Base Stats'!F284+15)*MIN(SQRT(10*1500/(('Base Stats'!$D284+15)*SQRT('Base Stats'!$E284+15)*SQRT('Base Stats'!$F284+15))),'CP Multiplier'!$B$102),1)</f>
        <v>120.1</v>
      </c>
      <c r="G284">
        <f>_xlfn.FLOOR.MATH(('Base Stats'!$D284+15)*SQRT('Base Stats'!$E284+15)*SQRT('Base Stats'!$F284+15)*((MIN(SQRT(10*1500/(('Base Stats'!$D284+15)*SQRT('Base Stats'!$E284+15)*SQRT('Base Stats'!$F284+15))),'CP Multiplier'!$B$102))^2)/10)</f>
        <v>1500</v>
      </c>
    </row>
    <row r="285" spans="1:7" x14ac:dyDescent="0.25">
      <c r="A285" t="s">
        <v>281</v>
      </c>
      <c r="B285" t="str">
        <f>IFERROR(INDEX('[1]Pokemon Stats'!$D$2:$D$781,MATCH($A285,'[1]Pokemon Stats'!$B$2:$B$781,0),0),"")</f>
        <v>Grass</v>
      </c>
      <c r="C285" t="str">
        <f>IFERROR(INDEX('[1]Pokemon Stats'!$E$2:$E$781,MATCH($A285,'[1]Pokemon Stats'!$B$2:$B$781,0),0),"")</f>
        <v>Flying</v>
      </c>
      <c r="D285">
        <f>ROUND(('Base Stats'!D285+15)*MIN(SQRT(10*1500/(('Base Stats'!$D285+15)*SQRT('Base Stats'!$E285+15)*SQRT('Base Stats'!$F285+15))),'CP Multiplier'!$B$102),1)</f>
        <v>75.2</v>
      </c>
      <c r="E285">
        <f>ROUND(('Base Stats'!E285+15)*MIN(SQRT(10*1500/(('Base Stats'!$D285+15)*SQRT('Base Stats'!$E285+15)*SQRT('Base Stats'!$F285+15))),'CP Multiplier'!$B$102),1)</f>
        <v>105.7</v>
      </c>
      <c r="F285">
        <f>ROUND(('Base Stats'!F285+15)*MIN(SQRT(10*1500/(('Base Stats'!$D285+15)*SQRT('Base Stats'!$E285+15)*SQRT('Base Stats'!$F285+15))),'CP Multiplier'!$B$102),1)</f>
        <v>143.69999999999999</v>
      </c>
      <c r="G285">
        <f>_xlfn.FLOOR.MATH(('Base Stats'!$D285+15)*SQRT('Base Stats'!$E285+15)*SQRT('Base Stats'!$F285+15)*((MIN(SQRT(10*1500/(('Base Stats'!$D285+15)*SQRT('Base Stats'!$E285+15)*SQRT('Base Stats'!$F285+15))),'CP Multiplier'!$B$102))^2)/10)</f>
        <v>927</v>
      </c>
    </row>
    <row r="286" spans="1:7" x14ac:dyDescent="0.25">
      <c r="A286" t="s">
        <v>282</v>
      </c>
      <c r="B286" t="str">
        <f>IFERROR(INDEX('[1]Pokemon Stats'!$D$2:$D$781,MATCH($A286,'[1]Pokemon Stats'!$B$2:$B$781,0),0),"")</f>
        <v>Grass</v>
      </c>
      <c r="C286" t="str">
        <f>IFERROR(INDEX('[1]Pokemon Stats'!$E$2:$E$781,MATCH($A286,'[1]Pokemon Stats'!$B$2:$B$781,0),0),"")</f>
        <v>Fighting</v>
      </c>
      <c r="D286">
        <f>ROUND(('Base Stats'!D286+15)*MIN(SQRT(10*1500/(('Base Stats'!$D286+15)*SQRT('Base Stats'!$E286+15)*SQRT('Base Stats'!$F286+15))),'CP Multiplier'!$B$102),1)</f>
        <v>152.80000000000001</v>
      </c>
      <c r="E286">
        <f>ROUND(('Base Stats'!E286+15)*MIN(SQRT(10*1500/(('Base Stats'!$D286+15)*SQRT('Base Stats'!$E286+15)*SQRT('Base Stats'!$F286+15))),'CP Multiplier'!$B$102),1)</f>
        <v>94.9</v>
      </c>
      <c r="F286">
        <f>ROUND(('Base Stats'!F286+15)*MIN(SQRT(10*1500/(('Base Stats'!$D286+15)*SQRT('Base Stats'!$E286+15)*SQRT('Base Stats'!$F286+15))),'CP Multiplier'!$B$102),1)</f>
        <v>101.5</v>
      </c>
      <c r="G286">
        <f>_xlfn.FLOOR.MATH(('Base Stats'!$D286+15)*SQRT('Base Stats'!$E286+15)*SQRT('Base Stats'!$F286+15)*((MIN(SQRT(10*1500/(('Base Stats'!$D286+15)*SQRT('Base Stats'!$E286+15)*SQRT('Base Stats'!$F286+15))),'CP Multiplier'!$B$102))^2)/10)</f>
        <v>1500</v>
      </c>
    </row>
    <row r="287" spans="1:7" x14ac:dyDescent="0.25">
      <c r="A287" t="s">
        <v>283</v>
      </c>
      <c r="B287" t="str">
        <f>IFERROR(INDEX('[1]Pokemon Stats'!$D$2:$D$781,MATCH($A287,'[1]Pokemon Stats'!$B$2:$B$781,0),0),"")</f>
        <v>Normal</v>
      </c>
      <c r="C287" t="str">
        <f>IFERROR(INDEX('[1]Pokemon Stats'!$E$2:$E$781,MATCH($A287,'[1]Pokemon Stats'!$B$2:$B$781,0),0),"")</f>
        <v>Fighting</v>
      </c>
      <c r="D287">
        <f>ROUND(('Base Stats'!D287+15)*MIN(SQRT(10*1500/(('Base Stats'!$D287+15)*SQRT('Base Stats'!$E287+15)*SQRT('Base Stats'!$F287+15))),'CP Multiplier'!$B$102),1)</f>
        <v>100.6</v>
      </c>
      <c r="E287">
        <f>ROUND(('Base Stats'!E287+15)*MIN(SQRT(10*1500/(('Base Stats'!$D287+15)*SQRT('Base Stats'!$E287+15)*SQRT('Base Stats'!$F287+15))),'CP Multiplier'!$B$102),1)</f>
        <v>90.4</v>
      </c>
      <c r="F287">
        <f>ROUND(('Base Stats'!F287+15)*MIN(SQRT(10*1500/(('Base Stats'!$D287+15)*SQRT('Base Stats'!$E287+15)*SQRT('Base Stats'!$F287+15))),'CP Multiplier'!$B$102),1)</f>
        <v>143.69999999999999</v>
      </c>
      <c r="G287">
        <f>_xlfn.FLOOR.MATH(('Base Stats'!$D287+15)*SQRT('Base Stats'!$E287+15)*SQRT('Base Stats'!$F287+15)*((MIN(SQRT(10*1500/(('Base Stats'!$D287+15)*SQRT('Base Stats'!$E287+15)*SQRT('Base Stats'!$F287+15))),'CP Multiplier'!$B$102))^2)/10)</f>
        <v>1146</v>
      </c>
    </row>
    <row r="288" spans="1:7" x14ac:dyDescent="0.25">
      <c r="A288" t="s">
        <v>284</v>
      </c>
      <c r="B288" t="str">
        <f>IFERROR(INDEX('[1]Pokemon Stats'!$D$2:$D$781,MATCH($A288,'[1]Pokemon Stats'!$B$2:$B$781,0),0),"")</f>
        <v>Normal</v>
      </c>
      <c r="C288" t="str">
        <f>IFERROR(INDEX('[1]Pokemon Stats'!$E$2:$E$781,MATCH($A288,'[1]Pokemon Stats'!$B$2:$B$781,0),0),"")</f>
        <v>Fighting</v>
      </c>
      <c r="D288">
        <f>ROUND(('Base Stats'!D288+15)*MIN(SQRT(10*1500/(('Base Stats'!$D288+15)*SQRT('Base Stats'!$E288+15)*SQRT('Base Stats'!$F288+15))),'CP Multiplier'!$B$102),1)</f>
        <v>120</v>
      </c>
      <c r="E288">
        <f>ROUND(('Base Stats'!E288+15)*MIN(SQRT(10*1500/(('Base Stats'!$D288+15)*SQRT('Base Stats'!$E288+15)*SQRT('Base Stats'!$F288+15))),'CP Multiplier'!$B$102),1)</f>
        <v>110.4</v>
      </c>
      <c r="F288">
        <f>ROUND(('Base Stats'!F288+15)*MIN(SQRT(10*1500/(('Base Stats'!$D288+15)*SQRT('Base Stats'!$E288+15)*SQRT('Base Stats'!$F288+15))),'CP Multiplier'!$B$102),1)</f>
        <v>141.4</v>
      </c>
      <c r="G288">
        <f>_xlfn.FLOOR.MATH(('Base Stats'!$D288+15)*SQRT('Base Stats'!$E288+15)*SQRT('Base Stats'!$F288+15)*((MIN(SQRT(10*1500/(('Base Stats'!$D288+15)*SQRT('Base Stats'!$E288+15)*SQRT('Base Stats'!$F288+15))),'CP Multiplier'!$B$102))^2)/10)</f>
        <v>1500</v>
      </c>
    </row>
    <row r="289" spans="1:7" x14ac:dyDescent="0.25">
      <c r="A289" t="s">
        <v>285</v>
      </c>
      <c r="B289" t="str">
        <f>IFERROR(INDEX('[1]Pokemon Stats'!$D$2:$D$781,MATCH($A289,'[1]Pokemon Stats'!$B$2:$B$781,0),0),"")</f>
        <v>Normal</v>
      </c>
      <c r="C289" t="str">
        <f>IFERROR(INDEX('[1]Pokemon Stats'!$E$2:$E$781,MATCH($A289,'[1]Pokemon Stats'!$B$2:$B$781,0),0),"")</f>
        <v>Fighting</v>
      </c>
      <c r="D289">
        <f>ROUND(('Base Stats'!D289+15)*MIN(SQRT(10*1500/(('Base Stats'!$D289+15)*SQRT('Base Stats'!$E289+15)*SQRT('Base Stats'!$F289+15))),'CP Multiplier'!$B$102),1)</f>
        <v>140.19999999999999</v>
      </c>
      <c r="E289">
        <f>ROUND(('Base Stats'!E289+15)*MIN(SQRT(10*1500/(('Base Stats'!$D289+15)*SQRT('Base Stats'!$E289+15)*SQRT('Base Stats'!$F289+15))),'CP Multiplier'!$B$102),1)</f>
        <v>83.2</v>
      </c>
      <c r="F289">
        <f>ROUND(('Base Stats'!F289+15)*MIN(SQRT(10*1500/(('Base Stats'!$D289+15)*SQRT('Base Stats'!$E289+15)*SQRT('Base Stats'!$F289+15))),'CP Multiplier'!$B$102),1)</f>
        <v>137.5</v>
      </c>
      <c r="G289">
        <f>_xlfn.FLOOR.MATH(('Base Stats'!$D289+15)*SQRT('Base Stats'!$E289+15)*SQRT('Base Stats'!$F289+15)*((MIN(SQRT(10*1500/(('Base Stats'!$D289+15)*SQRT('Base Stats'!$E289+15)*SQRT('Base Stats'!$F289+15))),'CP Multiplier'!$B$102))^2)/10)</f>
        <v>1500</v>
      </c>
    </row>
    <row r="290" spans="1:7" x14ac:dyDescent="0.25">
      <c r="A290" t="s">
        <v>286</v>
      </c>
      <c r="B290" t="str">
        <f>IFERROR(INDEX('[1]Pokemon Stats'!$D$2:$D$781,MATCH($A290,'[1]Pokemon Stats'!$B$2:$B$781,0),0),"")</f>
        <v>Normal</v>
      </c>
      <c r="C290" t="str">
        <f>IFERROR(INDEX('[1]Pokemon Stats'!$E$2:$E$781,MATCH($A290,'[1]Pokemon Stats'!$B$2:$B$781,0),0),"")</f>
        <v>Ghost</v>
      </c>
      <c r="D290">
        <f>ROUND(('Base Stats'!D290+15)*MIN(SQRT(10*1500/(('Base Stats'!$D290+15)*SQRT('Base Stats'!$E290+15)*SQRT('Base Stats'!$F290+15))),'CP Multiplier'!$B$102),1)</f>
        <v>90.4</v>
      </c>
      <c r="E290">
        <f>ROUND(('Base Stats'!E290+15)*MIN(SQRT(10*1500/(('Base Stats'!$D290+15)*SQRT('Base Stats'!$E290+15)*SQRT('Base Stats'!$F290+15))),'CP Multiplier'!$B$102),1)</f>
        <v>48.2</v>
      </c>
      <c r="F290">
        <f>ROUND(('Base Stats'!F290+15)*MIN(SQRT(10*1500/(('Base Stats'!$D290+15)*SQRT('Base Stats'!$E290+15)*SQRT('Base Stats'!$F290+15))),'CP Multiplier'!$B$102),1)</f>
        <v>149.6</v>
      </c>
      <c r="G290">
        <f>_xlfn.FLOOR.MATH(('Base Stats'!$D290+15)*SQRT('Base Stats'!$E290+15)*SQRT('Base Stats'!$F290+15)*((MIN(SQRT(10*1500/(('Base Stats'!$D290+15)*SQRT('Base Stats'!$E290+15)*SQRT('Base Stats'!$F290+15))),'CP Multiplier'!$B$102))^2)/10)</f>
        <v>767</v>
      </c>
    </row>
    <row r="291" spans="1:7" x14ac:dyDescent="0.25">
      <c r="A291" t="s">
        <v>287</v>
      </c>
      <c r="B291" t="str">
        <f>IFERROR(INDEX('[1]Pokemon Stats'!$D$2:$D$781,MATCH($A291,'[1]Pokemon Stats'!$B$2:$B$781,0),0),"")</f>
        <v>Normal</v>
      </c>
      <c r="C291" t="str">
        <f>IFERROR(INDEX('[1]Pokemon Stats'!$E$2:$E$781,MATCH($A291,'[1]Pokemon Stats'!$B$2:$B$781,0),0),"")</f>
        <v>Ghost</v>
      </c>
      <c r="D291">
        <f>ROUND(('Base Stats'!D291+15)*MIN(SQRT(10*1500/(('Base Stats'!$D291+15)*SQRT('Base Stats'!$E291+15)*SQRT('Base Stats'!$F291+15))),'CP Multiplier'!$B$102),1)</f>
        <v>125.2</v>
      </c>
      <c r="E291">
        <f>ROUND(('Base Stats'!E291+15)*MIN(SQRT(10*1500/(('Base Stats'!$D291+15)*SQRT('Base Stats'!$E291+15)*SQRT('Base Stats'!$F291+15))),'CP Multiplier'!$B$102),1)</f>
        <v>80.599999999999994</v>
      </c>
      <c r="F291">
        <f>ROUND(('Base Stats'!F291+15)*MIN(SQRT(10*1500/(('Base Stats'!$D291+15)*SQRT('Base Stats'!$E291+15)*SQRT('Base Stats'!$F291+15))),'CP Multiplier'!$B$102),1)</f>
        <v>178.1</v>
      </c>
      <c r="G291">
        <f>_xlfn.FLOOR.MATH(('Base Stats'!$D291+15)*SQRT('Base Stats'!$E291+15)*SQRT('Base Stats'!$F291+15)*((MIN(SQRT(10*1500/(('Base Stats'!$D291+15)*SQRT('Base Stats'!$E291+15)*SQRT('Base Stats'!$F291+15))),'CP Multiplier'!$B$102))^2)/10)</f>
        <v>1500</v>
      </c>
    </row>
    <row r="292" spans="1:7" x14ac:dyDescent="0.25">
      <c r="A292" t="s">
        <v>288</v>
      </c>
      <c r="B292" t="str">
        <f>IFERROR(INDEX('[1]Pokemon Stats'!$D$2:$D$781,MATCH($A292,'[1]Pokemon Stats'!$B$2:$B$781,0),0),"")</f>
        <v>Normal</v>
      </c>
      <c r="C292" t="str">
        <f>IFERROR(INDEX('[1]Pokemon Stats'!$E$2:$E$781,MATCH($A292,'[1]Pokemon Stats'!$B$2:$B$781,0),0),"")</f>
        <v>Ghost</v>
      </c>
      <c r="D292">
        <f>ROUND(('Base Stats'!D292+15)*MIN(SQRT(10*1500/(('Base Stats'!$D292+15)*SQRT('Base Stats'!$E292+15)*SQRT('Base Stats'!$F292+15))),'CP Multiplier'!$B$102),1)</f>
        <v>122.5</v>
      </c>
      <c r="E292">
        <f>ROUND(('Base Stats'!E292+15)*MIN(SQRT(10*1500/(('Base Stats'!$D292+15)*SQRT('Base Stats'!$E292+15)*SQRT('Base Stats'!$F292+15))),'CP Multiplier'!$B$102),1)</f>
        <v>96</v>
      </c>
      <c r="F292">
        <f>ROUND(('Base Stats'!F292+15)*MIN(SQRT(10*1500/(('Base Stats'!$D292+15)*SQRT('Base Stats'!$E292+15)*SQRT('Base Stats'!$F292+15))),'CP Multiplier'!$B$102),1)</f>
        <v>156</v>
      </c>
      <c r="G292">
        <f>_xlfn.FLOOR.MATH(('Base Stats'!$D292+15)*SQRT('Base Stats'!$E292+15)*SQRT('Base Stats'!$F292+15)*((MIN(SQRT(10*1500/(('Base Stats'!$D292+15)*SQRT('Base Stats'!$E292+15)*SQRT('Base Stats'!$F292+15))),'CP Multiplier'!$B$102))^2)/10)</f>
        <v>1500</v>
      </c>
    </row>
    <row r="293" spans="1:7" x14ac:dyDescent="0.25">
      <c r="A293" t="s">
        <v>289</v>
      </c>
      <c r="B293" t="str">
        <f>IFERROR(INDEX('[1]Pokemon Stats'!$D$2:$D$781,MATCH($A293,'[1]Pokemon Stats'!$B$2:$B$781,0),0),"")</f>
        <v>Fighting</v>
      </c>
      <c r="C293" t="str">
        <f>IFERROR(INDEX('[1]Pokemon Stats'!$E$2:$E$781,MATCH($A293,'[1]Pokemon Stats'!$B$2:$B$781,0),0),"")</f>
        <v>Ghost</v>
      </c>
      <c r="D293">
        <f>ROUND(('Base Stats'!D293+15)*MIN(SQRT(10*1500/(('Base Stats'!$D293+15)*SQRT('Base Stats'!$E293+15)*SQRT('Base Stats'!$F293+15))),'CP Multiplier'!$B$102),1)</f>
        <v>96.4</v>
      </c>
      <c r="E293">
        <f>ROUND(('Base Stats'!E293+15)*MIN(SQRT(10*1500/(('Base Stats'!$D293+15)*SQRT('Base Stats'!$E293+15)*SQRT('Base Stats'!$F293+15))),'CP Multiplier'!$B$102),1)</f>
        <v>58.3</v>
      </c>
      <c r="F293">
        <f>ROUND(('Base Stats'!F293+15)*MIN(SQRT(10*1500/(('Base Stats'!$D293+15)*SQRT('Base Stats'!$E293+15)*SQRT('Base Stats'!$F293+15))),'CP Multiplier'!$B$102),1)</f>
        <v>161.5</v>
      </c>
      <c r="G293">
        <f>_xlfn.FLOOR.MATH(('Base Stats'!$D293+15)*SQRT('Base Stats'!$E293+15)*SQRT('Base Stats'!$F293+15)*((MIN(SQRT(10*1500/(('Base Stats'!$D293+15)*SQRT('Base Stats'!$E293+15)*SQRT('Base Stats'!$F293+15))),'CP Multiplier'!$B$102))^2)/10)</f>
        <v>935</v>
      </c>
    </row>
    <row r="294" spans="1:7" x14ac:dyDescent="0.25">
      <c r="A294" t="s">
        <v>290</v>
      </c>
      <c r="B294" t="str">
        <f>IFERROR(INDEX('[1]Pokemon Stats'!$D$2:$D$781,MATCH($A294,'[1]Pokemon Stats'!$B$2:$B$781,0),0),"")</f>
        <v>Fighting</v>
      </c>
      <c r="C294" t="str">
        <f>IFERROR(INDEX('[1]Pokemon Stats'!$E$2:$E$781,MATCH($A294,'[1]Pokemon Stats'!$B$2:$B$781,0),0),"")</f>
        <v>Ghost</v>
      </c>
      <c r="D294">
        <f>ROUND(('Base Stats'!D294+15)*MIN(SQRT(10*1500/(('Base Stats'!$D294+15)*SQRT('Base Stats'!$E294+15)*SQRT('Base Stats'!$F294+15))),'CP Multiplier'!$B$102),1)</f>
        <v>128.9</v>
      </c>
      <c r="E294">
        <f>ROUND(('Base Stats'!E294+15)*MIN(SQRT(10*1500/(('Base Stats'!$D294+15)*SQRT('Base Stats'!$E294+15)*SQRT('Base Stats'!$F294+15))),'CP Multiplier'!$B$102),1)</f>
        <v>74.2</v>
      </c>
      <c r="F294">
        <f>ROUND(('Base Stats'!F294+15)*MIN(SQRT(10*1500/(('Base Stats'!$D294+15)*SQRT('Base Stats'!$E294+15)*SQRT('Base Stats'!$F294+15))),'CP Multiplier'!$B$102),1)</f>
        <v>182.4</v>
      </c>
      <c r="G294">
        <f>_xlfn.FLOOR.MATH(('Base Stats'!$D294+15)*SQRT('Base Stats'!$E294+15)*SQRT('Base Stats'!$F294+15)*((MIN(SQRT(10*1500/(('Base Stats'!$D294+15)*SQRT('Base Stats'!$E294+15)*SQRT('Base Stats'!$F294+15))),'CP Multiplier'!$B$102))^2)/10)</f>
        <v>1500</v>
      </c>
    </row>
    <row r="295" spans="1:7" x14ac:dyDescent="0.25">
      <c r="A295" t="s">
        <v>291</v>
      </c>
      <c r="B295" t="str">
        <f>IFERROR(INDEX('[1]Pokemon Stats'!$D$2:$D$781,MATCH($A295,'[1]Pokemon Stats'!$B$2:$B$781,0),0),"")</f>
        <v>Normal</v>
      </c>
      <c r="C295" t="str">
        <f>IFERROR(INDEX('[1]Pokemon Stats'!$E$2:$E$781,MATCH($A295,'[1]Pokemon Stats'!$B$2:$B$781,0),0),"")</f>
        <v>Fairy</v>
      </c>
      <c r="D295">
        <f>ROUND(('Base Stats'!D295+15)*MIN(SQRT(10*1500/(('Base Stats'!$D295+15)*SQRT('Base Stats'!$E295+15)*SQRT('Base Stats'!$F295+15))),'CP Multiplier'!$B$102),1)</f>
        <v>43.1</v>
      </c>
      <c r="E295">
        <f>ROUND(('Base Stats'!E295+15)*MIN(SQRT(10*1500/(('Base Stats'!$D295+15)*SQRT('Base Stats'!$E295+15)*SQRT('Base Stats'!$F295+15))),'CP Multiplier'!$B$102),1)</f>
        <v>72.7</v>
      </c>
      <c r="F295">
        <f>ROUND(('Base Stats'!F295+15)*MIN(SQRT(10*1500/(('Base Stats'!$D295+15)*SQRT('Base Stats'!$E295+15)*SQRT('Base Stats'!$F295+15))),'CP Multiplier'!$B$102),1)</f>
        <v>128.5</v>
      </c>
      <c r="G295">
        <f>_xlfn.FLOOR.MATH(('Base Stats'!$D295+15)*SQRT('Base Stats'!$E295+15)*SQRT('Base Stats'!$F295+15)*((MIN(SQRT(10*1500/(('Base Stats'!$D295+15)*SQRT('Base Stats'!$E295+15)*SQRT('Base Stats'!$F295+15))),'CP Multiplier'!$B$102))^2)/10)</f>
        <v>416</v>
      </c>
    </row>
    <row r="296" spans="1:7" x14ac:dyDescent="0.25">
      <c r="A296" t="s">
        <v>292</v>
      </c>
      <c r="B296" t="str">
        <f>IFERROR(INDEX('[1]Pokemon Stats'!$D$2:$D$781,MATCH($A296,'[1]Pokemon Stats'!$B$2:$B$781,0),0),"")</f>
        <v>Rock</v>
      </c>
      <c r="C296" t="str">
        <f>IFERROR(INDEX('[1]Pokemon Stats'!$E$2:$E$781,MATCH($A296,'[1]Pokemon Stats'!$B$2:$B$781,0),0),"")</f>
        <v>Fairy</v>
      </c>
      <c r="D296">
        <f>ROUND(('Base Stats'!D296+15)*MIN(SQRT(10*1500/(('Base Stats'!$D296+15)*SQRT('Base Stats'!$E296+15)*SQRT('Base Stats'!$F296+15))),'CP Multiplier'!$B$102),1)</f>
        <v>82</v>
      </c>
      <c r="E296">
        <f>ROUND(('Base Stats'!E296+15)*MIN(SQRT(10*1500/(('Base Stats'!$D296+15)*SQRT('Base Stats'!$E296+15)*SQRT('Base Stats'!$F296+15))),'CP Multiplier'!$B$102),1)</f>
        <v>194.4</v>
      </c>
      <c r="F296">
        <f>ROUND(('Base Stats'!F296+15)*MIN(SQRT(10*1500/(('Base Stats'!$D296+15)*SQRT('Base Stats'!$E296+15)*SQRT('Base Stats'!$F296+15))),'CP Multiplier'!$B$102),1)</f>
        <v>98.9</v>
      </c>
      <c r="G296">
        <f>_xlfn.FLOOR.MATH(('Base Stats'!$D296+15)*SQRT('Base Stats'!$E296+15)*SQRT('Base Stats'!$F296+15)*((MIN(SQRT(10*1500/(('Base Stats'!$D296+15)*SQRT('Base Stats'!$E296+15)*SQRT('Base Stats'!$F296+15))),'CP Multiplier'!$B$102))^2)/10)</f>
        <v>1136</v>
      </c>
    </row>
    <row r="297" spans="1:7" x14ac:dyDescent="0.25">
      <c r="A297" t="s">
        <v>293</v>
      </c>
      <c r="B297" t="str">
        <f>IFERROR(INDEX('[1]Pokemon Stats'!$D$2:$D$781,MATCH($A297,'[1]Pokemon Stats'!$B$2:$B$781,0),0),"")</f>
        <v>Normal</v>
      </c>
      <c r="C297" t="str">
        <f>IFERROR(INDEX('[1]Pokemon Stats'!$E$2:$E$781,MATCH($A297,'[1]Pokemon Stats'!$B$2:$B$781,0),0),"")</f>
        <v>Fairy</v>
      </c>
      <c r="D297">
        <f>ROUND(('Base Stats'!D297+15)*MIN(SQRT(10*1500/(('Base Stats'!$D297+15)*SQRT('Base Stats'!$E297+15)*SQRT('Base Stats'!$F297+15))),'CP Multiplier'!$B$102),1)</f>
        <v>83.7</v>
      </c>
      <c r="E297">
        <f>ROUND(('Base Stats'!E297+15)*MIN(SQRT(10*1500/(('Base Stats'!$D297+15)*SQRT('Base Stats'!$E297+15)*SQRT('Base Stats'!$F297+15))),'CP Multiplier'!$B$102),1)</f>
        <v>79.5</v>
      </c>
      <c r="F297">
        <f>ROUND(('Base Stats'!F297+15)*MIN(SQRT(10*1500/(('Base Stats'!$D297+15)*SQRT('Base Stats'!$E297+15)*SQRT('Base Stats'!$F297+15))),'CP Multiplier'!$B$102),1)</f>
        <v>128.5</v>
      </c>
      <c r="G297">
        <f>_xlfn.FLOOR.MATH(('Base Stats'!$D297+15)*SQRT('Base Stats'!$E297+15)*SQRT('Base Stats'!$F297+15)*((MIN(SQRT(10*1500/(('Base Stats'!$D297+15)*SQRT('Base Stats'!$E297+15)*SQRT('Base Stats'!$F297+15))),'CP Multiplier'!$B$102))^2)/10)</f>
        <v>845</v>
      </c>
    </row>
    <row r="298" spans="1:7" x14ac:dyDescent="0.25">
      <c r="A298" t="s">
        <v>294</v>
      </c>
      <c r="B298" t="str">
        <f>IFERROR(INDEX('[1]Pokemon Stats'!$D$2:$D$781,MATCH($A298,'[1]Pokemon Stats'!$B$2:$B$781,0),0),"")</f>
        <v>Normal</v>
      </c>
      <c r="C298" t="str">
        <f>IFERROR(INDEX('[1]Pokemon Stats'!$E$2:$E$781,MATCH($A298,'[1]Pokemon Stats'!$B$2:$B$781,0),0),"")</f>
        <v>Fairy</v>
      </c>
      <c r="D298">
        <f>ROUND(('Base Stats'!D298+15)*MIN(SQRT(10*1500/(('Base Stats'!$D298+15)*SQRT('Base Stats'!$E298+15)*SQRT('Base Stats'!$F298+15))),'CP Multiplier'!$B$102),1)</f>
        <v>116.3</v>
      </c>
      <c r="E298">
        <f>ROUND(('Base Stats'!E298+15)*MIN(SQRT(10*1500/(('Base Stats'!$D298+15)*SQRT('Base Stats'!$E298+15)*SQRT('Base Stats'!$F298+15))),'CP Multiplier'!$B$102),1)</f>
        <v>112.4</v>
      </c>
      <c r="F298">
        <f>ROUND(('Base Stats'!F298+15)*MIN(SQRT(10*1500/(('Base Stats'!$D298+15)*SQRT('Base Stats'!$E298+15)*SQRT('Base Stats'!$F298+15))),'CP Multiplier'!$B$102),1)</f>
        <v>148</v>
      </c>
      <c r="G298">
        <f>_xlfn.FLOOR.MATH(('Base Stats'!$D298+15)*SQRT('Base Stats'!$E298+15)*SQRT('Base Stats'!$F298+15)*((MIN(SQRT(10*1500/(('Base Stats'!$D298+15)*SQRT('Base Stats'!$E298+15)*SQRT('Base Stats'!$F298+15))),'CP Multiplier'!$B$102))^2)/10)</f>
        <v>1500</v>
      </c>
    </row>
    <row r="299" spans="1:7" x14ac:dyDescent="0.25">
      <c r="A299" t="s">
        <v>295</v>
      </c>
      <c r="B299" t="str">
        <f>IFERROR(INDEX('[1]Pokemon Stats'!$D$2:$D$781,MATCH($A299,'[1]Pokemon Stats'!$B$2:$B$781,0),0),"")</f>
        <v>Dark</v>
      </c>
      <c r="C299" t="str">
        <f>IFERROR(INDEX('[1]Pokemon Stats'!$E$2:$E$781,MATCH($A299,'[1]Pokemon Stats'!$B$2:$B$781,0),0),"")</f>
        <v>Ghost</v>
      </c>
      <c r="D299">
        <f>ROUND(('Base Stats'!D299+15)*MIN(SQRT(10*1500/(('Base Stats'!$D299+15)*SQRT('Base Stats'!$E299+15)*SQRT('Base Stats'!$F299+15))),'CP Multiplier'!$B$102),1)</f>
        <v>124.3</v>
      </c>
      <c r="E299">
        <f>ROUND(('Base Stats'!E299+15)*MIN(SQRT(10*1500/(('Base Stats'!$D299+15)*SQRT('Base Stats'!$E299+15)*SQRT('Base Stats'!$F299+15))),'CP Multiplier'!$B$102),1)</f>
        <v>120.3</v>
      </c>
      <c r="F299">
        <f>ROUND(('Base Stats'!F299+15)*MIN(SQRT(10*1500/(('Base Stats'!$D299+15)*SQRT('Base Stats'!$E299+15)*SQRT('Base Stats'!$F299+15))),'CP Multiplier'!$B$102),1)</f>
        <v>121.1</v>
      </c>
      <c r="G299">
        <f>_xlfn.FLOOR.MATH(('Base Stats'!$D299+15)*SQRT('Base Stats'!$E299+15)*SQRT('Base Stats'!$F299+15)*((MIN(SQRT(10*1500/(('Base Stats'!$D299+15)*SQRT('Base Stats'!$E299+15)*SQRT('Base Stats'!$F299+15))),'CP Multiplier'!$B$102))^2)/10)</f>
        <v>1500</v>
      </c>
    </row>
    <row r="300" spans="1:7" x14ac:dyDescent="0.25">
      <c r="A300" t="s">
        <v>296</v>
      </c>
      <c r="B300" t="str">
        <f>IFERROR(INDEX('[1]Pokemon Stats'!$D$2:$D$781,MATCH($A300,'[1]Pokemon Stats'!$B$2:$B$781,0),0),"")</f>
        <v>Steel</v>
      </c>
      <c r="C300" t="str">
        <f>IFERROR(INDEX('[1]Pokemon Stats'!$E$2:$E$781,MATCH($A300,'[1]Pokemon Stats'!$B$2:$B$781,0),0),"")</f>
        <v>Fairy</v>
      </c>
      <c r="D300">
        <f>ROUND(('Base Stats'!D300+15)*MIN(SQRT(10*1500/(('Base Stats'!$D300+15)*SQRT('Base Stats'!$E300+15)*SQRT('Base Stats'!$F300+15))),'CP Multiplier'!$B$102),1)</f>
        <v>128.69999999999999</v>
      </c>
      <c r="E300">
        <f>ROUND(('Base Stats'!E300+15)*MIN(SQRT(10*1500/(('Base Stats'!$D300+15)*SQRT('Base Stats'!$E300+15)*SQRT('Base Stats'!$F300+15))),'CP Multiplier'!$B$102),1)</f>
        <v>118.1</v>
      </c>
      <c r="F300">
        <f>ROUND(('Base Stats'!F300+15)*MIN(SQRT(10*1500/(('Base Stats'!$D300+15)*SQRT('Base Stats'!$E300+15)*SQRT('Base Stats'!$F300+15))),'CP Multiplier'!$B$102),1)</f>
        <v>115.1</v>
      </c>
      <c r="G300">
        <f>_xlfn.FLOOR.MATH(('Base Stats'!$D300+15)*SQRT('Base Stats'!$E300+15)*SQRT('Base Stats'!$F300+15)*((MIN(SQRT(10*1500/(('Base Stats'!$D300+15)*SQRT('Base Stats'!$E300+15)*SQRT('Base Stats'!$F300+15))),'CP Multiplier'!$B$102))^2)/10)</f>
        <v>1500</v>
      </c>
    </row>
    <row r="301" spans="1:7" x14ac:dyDescent="0.25">
      <c r="A301" t="s">
        <v>297</v>
      </c>
      <c r="B301" t="str">
        <f>IFERROR(INDEX('[1]Pokemon Stats'!$D$2:$D$781,MATCH($A301,'[1]Pokemon Stats'!$B$2:$B$781,0),0),"")</f>
        <v>Steel</v>
      </c>
      <c r="C301" t="str">
        <f>IFERROR(INDEX('[1]Pokemon Stats'!$E$2:$E$781,MATCH($A301,'[1]Pokemon Stats'!$B$2:$B$781,0),0),"")</f>
        <v>Rock</v>
      </c>
      <c r="D301">
        <f>ROUND(('Base Stats'!D301+15)*MIN(SQRT(10*1500/(('Base Stats'!$D301+15)*SQRT('Base Stats'!$E301+15)*SQRT('Base Stats'!$F301+15))),'CP Multiplier'!$B$102),1)</f>
        <v>115</v>
      </c>
      <c r="E301">
        <f>ROUND(('Base Stats'!E301+15)*MIN(SQRT(10*1500/(('Base Stats'!$D301+15)*SQRT('Base Stats'!$E301+15)*SQRT('Base Stats'!$F301+15))),'CP Multiplier'!$B$102),1)</f>
        <v>131.9</v>
      </c>
      <c r="F301">
        <f>ROUND(('Base Stats'!F301+15)*MIN(SQRT(10*1500/(('Base Stats'!$D301+15)*SQRT('Base Stats'!$E301+15)*SQRT('Base Stats'!$F301+15))),'CP Multiplier'!$B$102),1)</f>
        <v>128.5</v>
      </c>
      <c r="G301">
        <f>_xlfn.FLOOR.MATH(('Base Stats'!$D301+15)*SQRT('Base Stats'!$E301+15)*SQRT('Base Stats'!$F301+15)*((MIN(SQRT(10*1500/(('Base Stats'!$D301+15)*SQRT('Base Stats'!$E301+15)*SQRT('Base Stats'!$F301+15))),'CP Multiplier'!$B$102))^2)/10)</f>
        <v>1496</v>
      </c>
    </row>
    <row r="302" spans="1:7" x14ac:dyDescent="0.25">
      <c r="A302" t="s">
        <v>298</v>
      </c>
      <c r="B302" t="str">
        <f>IFERROR(INDEX('[1]Pokemon Stats'!$D$2:$D$781,MATCH($A302,'[1]Pokemon Stats'!$B$2:$B$781,0),0),"")</f>
        <v>Steel</v>
      </c>
      <c r="C302" t="str">
        <f>IFERROR(INDEX('[1]Pokemon Stats'!$E$2:$E$781,MATCH($A302,'[1]Pokemon Stats'!$B$2:$B$781,0),0),"")</f>
        <v>Rock</v>
      </c>
      <c r="D302">
        <f>ROUND(('Base Stats'!D302+15)*MIN(SQRT(10*1500/(('Base Stats'!$D302+15)*SQRT('Base Stats'!$E302+15)*SQRT('Base Stats'!$F302+15))),'CP Multiplier'!$B$102),1)</f>
        <v>116.8</v>
      </c>
      <c r="E302">
        <f>ROUND(('Base Stats'!E302+15)*MIN(SQRT(10*1500/(('Base Stats'!$D302+15)*SQRT('Base Stats'!$E302+15)*SQRT('Base Stats'!$F302+15))),'CP Multiplier'!$B$102),1)</f>
        <v>143.80000000000001</v>
      </c>
      <c r="F302">
        <f>ROUND(('Base Stats'!F302+15)*MIN(SQRT(10*1500/(('Base Stats'!$D302+15)*SQRT('Base Stats'!$E302+15)*SQRT('Base Stats'!$F302+15))),'CP Multiplier'!$B$102),1)</f>
        <v>114.8</v>
      </c>
      <c r="G302">
        <f>_xlfn.FLOOR.MATH(('Base Stats'!$D302+15)*SQRT('Base Stats'!$E302+15)*SQRT('Base Stats'!$F302+15)*((MIN(SQRT(10*1500/(('Base Stats'!$D302+15)*SQRT('Base Stats'!$E302+15)*SQRT('Base Stats'!$F302+15))),'CP Multiplier'!$B$102))^2)/10)</f>
        <v>1500</v>
      </c>
    </row>
    <row r="303" spans="1:7" x14ac:dyDescent="0.25">
      <c r="A303" t="s">
        <v>299</v>
      </c>
      <c r="B303" t="str">
        <f>IFERROR(INDEX('[1]Pokemon Stats'!$D$2:$D$781,MATCH($A303,'[1]Pokemon Stats'!$B$2:$B$781,0),0),"")</f>
        <v>Steel</v>
      </c>
      <c r="C303" t="str">
        <f>IFERROR(INDEX('[1]Pokemon Stats'!$E$2:$E$781,MATCH($A303,'[1]Pokemon Stats'!$B$2:$B$781,0),0),"")</f>
        <v>Rock</v>
      </c>
      <c r="D303">
        <f>ROUND(('Base Stats'!D303+15)*MIN(SQRT(10*1500/(('Base Stats'!$D303+15)*SQRT('Base Stats'!$E303+15)*SQRT('Base Stats'!$F303+15))),'CP Multiplier'!$B$102),1)</f>
        <v>119</v>
      </c>
      <c r="E303">
        <f>ROUND(('Base Stats'!E303+15)*MIN(SQRT(10*1500/(('Base Stats'!$D303+15)*SQRT('Base Stats'!$E303+15)*SQRT('Base Stats'!$F303+15))),'CP Multiplier'!$B$102),1)</f>
        <v>152</v>
      </c>
      <c r="F303">
        <f>ROUND(('Base Stats'!F303+15)*MIN(SQRT(10*1500/(('Base Stats'!$D303+15)*SQRT('Base Stats'!$E303+15)*SQRT('Base Stats'!$F303+15))),'CP Multiplier'!$B$102),1)</f>
        <v>104.5</v>
      </c>
      <c r="G303">
        <f>_xlfn.FLOOR.MATH(('Base Stats'!$D303+15)*SQRT('Base Stats'!$E303+15)*SQRT('Base Stats'!$F303+15)*((MIN(SQRT(10*1500/(('Base Stats'!$D303+15)*SQRT('Base Stats'!$E303+15)*SQRT('Base Stats'!$F303+15))),'CP Multiplier'!$B$102))^2)/10)</f>
        <v>1500</v>
      </c>
    </row>
    <row r="304" spans="1:7" x14ac:dyDescent="0.25">
      <c r="A304" t="s">
        <v>300</v>
      </c>
      <c r="B304" t="str">
        <f>IFERROR(INDEX('[1]Pokemon Stats'!$D$2:$D$781,MATCH($A304,'[1]Pokemon Stats'!$B$2:$B$781,0),0),"")</f>
        <v>Fighting</v>
      </c>
      <c r="C304" t="str">
        <f>IFERROR(INDEX('[1]Pokemon Stats'!$E$2:$E$781,MATCH($A304,'[1]Pokemon Stats'!$B$2:$B$781,0),0),"")</f>
        <v>Psychic</v>
      </c>
      <c r="D304">
        <f>ROUND(('Base Stats'!D304+15)*MIN(SQRT(10*1500/(('Base Stats'!$D304+15)*SQRT('Base Stats'!$E304+15)*SQRT('Base Stats'!$F304+15))),'CP Multiplier'!$B$102),1)</f>
        <v>78.599999999999994</v>
      </c>
      <c r="E304">
        <f>ROUND(('Base Stats'!E304+15)*MIN(SQRT(10*1500/(('Base Stats'!$D304+15)*SQRT('Base Stats'!$E304+15)*SQRT('Base Stats'!$F304+15))),'CP Multiplier'!$B$102),1)</f>
        <v>103.1</v>
      </c>
      <c r="F304">
        <f>ROUND(('Base Stats'!F304+15)*MIN(SQRT(10*1500/(('Base Stats'!$D304+15)*SQRT('Base Stats'!$E304+15)*SQRT('Base Stats'!$F304+15))),'CP Multiplier'!$B$102),1)</f>
        <v>98.9</v>
      </c>
      <c r="G304">
        <f>_xlfn.FLOOR.MATH(('Base Stats'!$D304+15)*SQRT('Base Stats'!$E304+15)*SQRT('Base Stats'!$F304+15)*((MIN(SQRT(10*1500/(('Base Stats'!$D304+15)*SQRT('Base Stats'!$E304+15)*SQRT('Base Stats'!$F304+15))),'CP Multiplier'!$B$102))^2)/10)</f>
        <v>793</v>
      </c>
    </row>
    <row r="305" spans="1:7" x14ac:dyDescent="0.25">
      <c r="A305" t="s">
        <v>301</v>
      </c>
      <c r="B305" t="str">
        <f>IFERROR(INDEX('[1]Pokemon Stats'!$D$2:$D$781,MATCH($A305,'[1]Pokemon Stats'!$B$2:$B$781,0),0),"")</f>
        <v>Fighting</v>
      </c>
      <c r="C305" t="str">
        <f>IFERROR(INDEX('[1]Pokemon Stats'!$E$2:$E$781,MATCH($A305,'[1]Pokemon Stats'!$B$2:$B$781,0),0),"")</f>
        <v>Psychic</v>
      </c>
      <c r="D305">
        <f>ROUND(('Base Stats'!D305+15)*MIN(SQRT(10*1500/(('Base Stats'!$D305+15)*SQRT('Base Stats'!$E305+15)*SQRT('Base Stats'!$F305+15))),'CP Multiplier'!$B$102),1)</f>
        <v>110</v>
      </c>
      <c r="E305">
        <f>ROUND(('Base Stats'!E305+15)*MIN(SQRT(10*1500/(('Base Stats'!$D305+15)*SQRT('Base Stats'!$E305+15)*SQRT('Base Stats'!$F305+15))),'CP Multiplier'!$B$102),1)</f>
        <v>135.1</v>
      </c>
      <c r="F305">
        <f>ROUND(('Base Stats'!F305+15)*MIN(SQRT(10*1500/(('Base Stats'!$D305+15)*SQRT('Base Stats'!$E305+15)*SQRT('Base Stats'!$F305+15))),'CP Multiplier'!$B$102),1)</f>
        <v>137.5</v>
      </c>
      <c r="G305">
        <f>_xlfn.FLOOR.MATH(('Base Stats'!$D305+15)*SQRT('Base Stats'!$E305+15)*SQRT('Base Stats'!$F305+15)*((MIN(SQRT(10*1500/(('Base Stats'!$D305+15)*SQRT('Base Stats'!$E305+15)*SQRT('Base Stats'!$F305+15))),'CP Multiplier'!$B$102))^2)/10)</f>
        <v>1500</v>
      </c>
    </row>
    <row r="306" spans="1:7" x14ac:dyDescent="0.25">
      <c r="A306" t="s">
        <v>302</v>
      </c>
      <c r="B306" t="str">
        <f>IFERROR(INDEX('[1]Pokemon Stats'!$D$2:$D$781,MATCH($A306,'[1]Pokemon Stats'!$B$2:$B$781,0),0),"")</f>
        <v>Electric</v>
      </c>
      <c r="C306" t="str">
        <f>IFERROR(INDEX('[1]Pokemon Stats'!$E$2:$E$781,MATCH($A306,'[1]Pokemon Stats'!$B$2:$B$781,0),0),"")</f>
        <v>Psychic</v>
      </c>
      <c r="D306">
        <f>ROUND(('Base Stats'!D306+15)*MIN(SQRT(10*1500/(('Base Stats'!$D306+15)*SQRT('Base Stats'!$E306+15)*SQRT('Base Stats'!$F306+15))),'CP Multiplier'!$B$102),1)</f>
        <v>116.7</v>
      </c>
      <c r="E306">
        <f>ROUND(('Base Stats'!E306+15)*MIN(SQRT(10*1500/(('Base Stats'!$D306+15)*SQRT('Base Stats'!$E306+15)*SQRT('Base Stats'!$F306+15))),'CP Multiplier'!$B$102),1)</f>
        <v>78.599999999999994</v>
      </c>
      <c r="F306">
        <f>ROUND(('Base Stats'!F306+15)*MIN(SQRT(10*1500/(('Base Stats'!$D306+15)*SQRT('Base Stats'!$E306+15)*SQRT('Base Stats'!$F306+15))),'CP Multiplier'!$B$102),1)</f>
        <v>114.1</v>
      </c>
      <c r="G306">
        <f>_xlfn.FLOOR.MATH(('Base Stats'!$D306+15)*SQRT('Base Stats'!$E306+15)*SQRT('Base Stats'!$F306+15)*((MIN(SQRT(10*1500/(('Base Stats'!$D306+15)*SQRT('Base Stats'!$E306+15)*SQRT('Base Stats'!$F306+15))),'CP Multiplier'!$B$102))^2)/10)</f>
        <v>1104</v>
      </c>
    </row>
    <row r="307" spans="1:7" x14ac:dyDescent="0.25">
      <c r="A307" t="s">
        <v>303</v>
      </c>
      <c r="B307" t="str">
        <f>IFERROR(INDEX('[1]Pokemon Stats'!$D$2:$D$781,MATCH($A307,'[1]Pokemon Stats'!$B$2:$B$781,0),0),"")</f>
        <v>Electric</v>
      </c>
      <c r="C307" t="str">
        <f>IFERROR(INDEX('[1]Pokemon Stats'!$E$2:$E$781,MATCH($A307,'[1]Pokemon Stats'!$B$2:$B$781,0),0),"")</f>
        <v>Psychic</v>
      </c>
      <c r="D307">
        <f>ROUND(('Base Stats'!D307+15)*MIN(SQRT(10*1500/(('Base Stats'!$D307+15)*SQRT('Base Stats'!$E307+15)*SQRT('Base Stats'!$F307+15))),'CP Multiplier'!$B$102),1)</f>
        <v>145.5</v>
      </c>
      <c r="E307">
        <f>ROUND(('Base Stats'!E307+15)*MIN(SQRT(10*1500/(('Base Stats'!$D307+15)*SQRT('Base Stats'!$E307+15)*SQRT('Base Stats'!$F307+15))),'CP Multiplier'!$B$102),1)</f>
        <v>89.8</v>
      </c>
      <c r="F307">
        <f>ROUND(('Base Stats'!F307+15)*MIN(SQRT(10*1500/(('Base Stats'!$D307+15)*SQRT('Base Stats'!$E307+15)*SQRT('Base Stats'!$F307+15))),'CP Multiplier'!$B$102),1)</f>
        <v>118.3</v>
      </c>
      <c r="G307">
        <f>_xlfn.FLOOR.MATH(('Base Stats'!$D307+15)*SQRT('Base Stats'!$E307+15)*SQRT('Base Stats'!$F307+15)*((MIN(SQRT(10*1500/(('Base Stats'!$D307+15)*SQRT('Base Stats'!$E307+15)*SQRT('Base Stats'!$F307+15))),'CP Multiplier'!$B$102))^2)/10)</f>
        <v>1500</v>
      </c>
    </row>
    <row r="308" spans="1:7" x14ac:dyDescent="0.25">
      <c r="A308" t="s">
        <v>304</v>
      </c>
      <c r="B308" t="str">
        <f>IFERROR(INDEX('[1]Pokemon Stats'!$D$2:$D$781,MATCH($A308,'[1]Pokemon Stats'!$B$2:$B$781,0),0),"")</f>
        <v>Electric</v>
      </c>
      <c r="C308" t="str">
        <f>IFERROR(INDEX('[1]Pokemon Stats'!$E$2:$E$781,MATCH($A308,'[1]Pokemon Stats'!$B$2:$B$781,0),0),"")</f>
        <v>Psychic</v>
      </c>
      <c r="D308">
        <f>ROUND(('Base Stats'!D308+15)*MIN(SQRT(10*1500/(('Base Stats'!$D308+15)*SQRT('Base Stats'!$E308+15)*SQRT('Base Stats'!$F308+15))),'CP Multiplier'!$B$102),1)</f>
        <v>132.1</v>
      </c>
      <c r="E308">
        <f>ROUND(('Base Stats'!E308+15)*MIN(SQRT(10*1500/(('Base Stats'!$D308+15)*SQRT('Base Stats'!$E308+15)*SQRT('Base Stats'!$F308+15))),'CP Multiplier'!$B$102),1)</f>
        <v>104.5</v>
      </c>
      <c r="F308">
        <f>ROUND(('Base Stats'!F308+15)*MIN(SQRT(10*1500/(('Base Stats'!$D308+15)*SQRT('Base Stats'!$E308+15)*SQRT('Base Stats'!$F308+15))),'CP Multiplier'!$B$102),1)</f>
        <v>123.4</v>
      </c>
      <c r="G308">
        <f>_xlfn.FLOOR.MATH(('Base Stats'!$D308+15)*SQRT('Base Stats'!$E308+15)*SQRT('Base Stats'!$F308+15)*((MIN(SQRT(10*1500/(('Base Stats'!$D308+15)*SQRT('Base Stats'!$E308+15)*SQRT('Base Stats'!$F308+15))),'CP Multiplier'!$B$102))^2)/10)</f>
        <v>1500</v>
      </c>
    </row>
    <row r="309" spans="1:7" x14ac:dyDescent="0.25">
      <c r="A309" t="s">
        <v>305</v>
      </c>
      <c r="B309" t="str">
        <f>IFERROR(INDEX('[1]Pokemon Stats'!$D$2:$D$781,MATCH($A309,'[1]Pokemon Stats'!$B$2:$B$781,0),0),"")</f>
        <v>Electric</v>
      </c>
      <c r="C309" t="str">
        <f>IFERROR(INDEX('[1]Pokemon Stats'!$E$2:$E$781,MATCH($A309,'[1]Pokemon Stats'!$B$2:$B$781,0),0),"")</f>
        <v>Psychic</v>
      </c>
      <c r="D309">
        <f>ROUND(('Base Stats'!D309+15)*MIN(SQRT(10*1500/(('Base Stats'!$D309+15)*SQRT('Base Stats'!$E309+15)*SQRT('Base Stats'!$F309+15))),'CP Multiplier'!$B$102),1)</f>
        <v>120.5</v>
      </c>
      <c r="E309">
        <f>ROUND(('Base Stats'!E309+15)*MIN(SQRT(10*1500/(('Base Stats'!$D309+15)*SQRT('Base Stats'!$E309+15)*SQRT('Base Stats'!$F309+15))),'CP Multiplier'!$B$102),1)</f>
        <v>122.7</v>
      </c>
      <c r="F309">
        <f>ROUND(('Base Stats'!F309+15)*MIN(SQRT(10*1500/(('Base Stats'!$D309+15)*SQRT('Base Stats'!$E309+15)*SQRT('Base Stats'!$F309+15))),'CP Multiplier'!$B$102),1)</f>
        <v>126.4</v>
      </c>
      <c r="G309">
        <f>_xlfn.FLOOR.MATH(('Base Stats'!$D309+15)*SQRT('Base Stats'!$E309+15)*SQRT('Base Stats'!$F309+15)*((MIN(SQRT(10*1500/(('Base Stats'!$D309+15)*SQRT('Base Stats'!$E309+15)*SQRT('Base Stats'!$F309+15))),'CP Multiplier'!$B$102))^2)/10)</f>
        <v>1500</v>
      </c>
    </row>
    <row r="310" spans="1:7" x14ac:dyDescent="0.25">
      <c r="A310" t="s">
        <v>306</v>
      </c>
      <c r="B310" t="str">
        <f>IFERROR(INDEX('[1]Pokemon Stats'!$D$2:$D$781,MATCH($A310,'[1]Pokemon Stats'!$B$2:$B$781,0),0),"")</f>
        <v>Bug</v>
      </c>
      <c r="C310" t="str">
        <f>IFERROR(INDEX('[1]Pokemon Stats'!$E$2:$E$781,MATCH($A310,'[1]Pokemon Stats'!$B$2:$B$781,0),0),"")</f>
        <v>Psychic</v>
      </c>
      <c r="D310">
        <f>ROUND(('Base Stats'!D310+15)*MIN(SQRT(10*1500/(('Base Stats'!$D310+15)*SQRT('Base Stats'!$E310+15)*SQRT('Base Stats'!$F310+15))),'CP Multiplier'!$B$102),1)</f>
        <v>114.9</v>
      </c>
      <c r="E310">
        <f>ROUND(('Base Stats'!E310+15)*MIN(SQRT(10*1500/(('Base Stats'!$D310+15)*SQRT('Base Stats'!$E310+15)*SQRT('Base Stats'!$F310+15))),'CP Multiplier'!$B$102),1)</f>
        <v>131.6</v>
      </c>
      <c r="F310">
        <f>ROUND(('Base Stats'!F310+15)*MIN(SQRT(10*1500/(('Base Stats'!$D310+15)*SQRT('Base Stats'!$E310+15)*SQRT('Base Stats'!$F310+15))),'CP Multiplier'!$B$102),1)</f>
        <v>129.5</v>
      </c>
      <c r="G310">
        <f>_xlfn.FLOOR.MATH(('Base Stats'!$D310+15)*SQRT('Base Stats'!$E310+15)*SQRT('Base Stats'!$F310+15)*((MIN(SQRT(10*1500/(('Base Stats'!$D310+15)*SQRT('Base Stats'!$E310+15)*SQRT('Base Stats'!$F310+15))),'CP Multiplier'!$B$102))^2)/10)</f>
        <v>1500</v>
      </c>
    </row>
    <row r="311" spans="1:7" x14ac:dyDescent="0.25">
      <c r="A311" t="s">
        <v>307</v>
      </c>
      <c r="B311" t="str">
        <f>IFERROR(INDEX('[1]Pokemon Stats'!$D$2:$D$781,MATCH($A311,'[1]Pokemon Stats'!$B$2:$B$781,0),0),"")</f>
        <v>Bug</v>
      </c>
      <c r="C311" t="str">
        <f>IFERROR(INDEX('[1]Pokemon Stats'!$E$2:$E$781,MATCH($A311,'[1]Pokemon Stats'!$B$2:$B$781,0),0),"")</f>
        <v>Psychic</v>
      </c>
      <c r="D311">
        <f>ROUND(('Base Stats'!D311+15)*MIN(SQRT(10*1500/(('Base Stats'!$D311+15)*SQRT('Base Stats'!$E311+15)*SQRT('Base Stats'!$F311+15))),'CP Multiplier'!$B$102),1)</f>
        <v>114.9</v>
      </c>
      <c r="E311">
        <f>ROUND(('Base Stats'!E311+15)*MIN(SQRT(10*1500/(('Base Stats'!$D311+15)*SQRT('Base Stats'!$E311+15)*SQRT('Base Stats'!$F311+15))),'CP Multiplier'!$B$102),1)</f>
        <v>131.6</v>
      </c>
      <c r="F311">
        <f>ROUND(('Base Stats'!F311+15)*MIN(SQRT(10*1500/(('Base Stats'!$D311+15)*SQRT('Base Stats'!$E311+15)*SQRT('Base Stats'!$F311+15))),'CP Multiplier'!$B$102),1)</f>
        <v>129.5</v>
      </c>
      <c r="G311">
        <f>_xlfn.FLOOR.MATH(('Base Stats'!$D311+15)*SQRT('Base Stats'!$E311+15)*SQRT('Base Stats'!$F311+15)*((MIN(SQRT(10*1500/(('Base Stats'!$D311+15)*SQRT('Base Stats'!$E311+15)*SQRT('Base Stats'!$F311+15))),'CP Multiplier'!$B$102))^2)/10)</f>
        <v>1500</v>
      </c>
    </row>
    <row r="312" spans="1:7" x14ac:dyDescent="0.25">
      <c r="A312" t="s">
        <v>308</v>
      </c>
      <c r="B312" t="str">
        <f>IFERROR(INDEX('[1]Pokemon Stats'!$D$2:$D$781,MATCH($A312,'[1]Pokemon Stats'!$B$2:$B$781,0),0),"")</f>
        <v>Grass</v>
      </c>
      <c r="C312" t="str">
        <f>IFERROR(INDEX('[1]Pokemon Stats'!$E$2:$E$781,MATCH($A312,'[1]Pokemon Stats'!$B$2:$B$781,0),0),"")</f>
        <v>Poison</v>
      </c>
      <c r="D312">
        <f>ROUND(('Base Stats'!D312+15)*MIN(SQRT(10*1500/(('Base Stats'!$D312+15)*SQRT('Base Stats'!$E312+15)*SQRT('Base Stats'!$F312+15))),'CP Multiplier'!$B$102),1)</f>
        <v>142.30000000000001</v>
      </c>
      <c r="E312">
        <f>ROUND(('Base Stats'!E312+15)*MIN(SQRT(10*1500/(('Base Stats'!$D312+15)*SQRT('Base Stats'!$E312+15)*SQRT('Base Stats'!$F312+15))),'CP Multiplier'!$B$102),1)</f>
        <v>103.3</v>
      </c>
      <c r="F312">
        <f>ROUND(('Base Stats'!F312+15)*MIN(SQRT(10*1500/(('Base Stats'!$D312+15)*SQRT('Base Stats'!$E312+15)*SQRT('Base Stats'!$F312+15))),'CP Multiplier'!$B$102),1)</f>
        <v>107.6</v>
      </c>
      <c r="G312">
        <f>_xlfn.FLOOR.MATH(('Base Stats'!$D312+15)*SQRT('Base Stats'!$E312+15)*SQRT('Base Stats'!$F312+15)*((MIN(SQRT(10*1500/(('Base Stats'!$D312+15)*SQRT('Base Stats'!$E312+15)*SQRT('Base Stats'!$F312+15))),'CP Multiplier'!$B$102))^2)/10)</f>
        <v>1500</v>
      </c>
    </row>
    <row r="313" spans="1:7" x14ac:dyDescent="0.25">
      <c r="A313" t="s">
        <v>309</v>
      </c>
      <c r="B313" t="str">
        <f>IFERROR(INDEX('[1]Pokemon Stats'!$D$2:$D$781,MATCH($A313,'[1]Pokemon Stats'!$B$2:$B$781,0),0),"")</f>
        <v>Poison</v>
      </c>
      <c r="C313" t="str">
        <f>IFERROR(INDEX('[1]Pokemon Stats'!$E$2:$E$781,MATCH($A313,'[1]Pokemon Stats'!$B$2:$B$781,0),0),"")</f>
        <v>Poison</v>
      </c>
      <c r="D313">
        <f>ROUND(('Base Stats'!D313+15)*MIN(SQRT(10*1500/(('Base Stats'!$D313+15)*SQRT('Base Stats'!$E313+15)*SQRT('Base Stats'!$F313+15))),'CP Multiplier'!$B$102),1)</f>
        <v>80.3</v>
      </c>
      <c r="E313">
        <f>ROUND(('Base Stats'!E313+15)*MIN(SQRT(10*1500/(('Base Stats'!$D313+15)*SQRT('Base Stats'!$E313+15)*SQRT('Base Stats'!$F313+15))),'CP Multiplier'!$B$102),1)</f>
        <v>96.4</v>
      </c>
      <c r="F313">
        <f>ROUND(('Base Stats'!F313+15)*MIN(SQRT(10*1500/(('Base Stats'!$D313+15)*SQRT('Base Stats'!$E313+15)*SQRT('Base Stats'!$F313+15))),'CP Multiplier'!$B$102),1)</f>
        <v>158.1</v>
      </c>
      <c r="G313">
        <f>_xlfn.FLOOR.MATH(('Base Stats'!$D313+15)*SQRT('Base Stats'!$E313+15)*SQRT('Base Stats'!$F313+15)*((MIN(SQRT(10*1500/(('Base Stats'!$D313+15)*SQRT('Base Stats'!$E313+15)*SQRT('Base Stats'!$F313+15))),'CP Multiplier'!$B$102))^2)/10)</f>
        <v>991</v>
      </c>
    </row>
    <row r="314" spans="1:7" x14ac:dyDescent="0.25">
      <c r="A314" t="s">
        <v>310</v>
      </c>
      <c r="B314" t="str">
        <f>IFERROR(INDEX('[1]Pokemon Stats'!$D$2:$D$781,MATCH($A314,'[1]Pokemon Stats'!$B$2:$B$781,0),0),"")</f>
        <v>Poison</v>
      </c>
      <c r="C314" t="str">
        <f>IFERROR(INDEX('[1]Pokemon Stats'!$E$2:$E$781,MATCH($A314,'[1]Pokemon Stats'!$B$2:$B$781,0),0),"")</f>
        <v>Poison</v>
      </c>
      <c r="D314">
        <f>ROUND(('Base Stats'!D314+15)*MIN(SQRT(10*1500/(('Base Stats'!$D314+15)*SQRT('Base Stats'!$E314+15)*SQRT('Base Stats'!$F314+15))),'CP Multiplier'!$B$102),1)</f>
        <v>106.7</v>
      </c>
      <c r="E314">
        <f>ROUND(('Base Stats'!E314+15)*MIN(SQRT(10*1500/(('Base Stats'!$D314+15)*SQRT('Base Stats'!$E314+15)*SQRT('Base Stats'!$F314+15))),'CP Multiplier'!$B$102),1)</f>
        <v>119.7</v>
      </c>
      <c r="F314">
        <f>ROUND(('Base Stats'!F314+15)*MIN(SQRT(10*1500/(('Base Stats'!$D314+15)*SQRT('Base Stats'!$E314+15)*SQRT('Base Stats'!$F314+15))),'CP Multiplier'!$B$102),1)</f>
        <v>165.2</v>
      </c>
      <c r="G314">
        <f>_xlfn.FLOOR.MATH(('Base Stats'!$D314+15)*SQRT('Base Stats'!$E314+15)*SQRT('Base Stats'!$F314+15)*((MIN(SQRT(10*1500/(('Base Stats'!$D314+15)*SQRT('Base Stats'!$E314+15)*SQRT('Base Stats'!$F314+15))),'CP Multiplier'!$B$102))^2)/10)</f>
        <v>1500</v>
      </c>
    </row>
    <row r="315" spans="1:7" x14ac:dyDescent="0.25">
      <c r="A315" t="s">
        <v>311</v>
      </c>
      <c r="B315" t="str">
        <f>IFERROR(INDEX('[1]Pokemon Stats'!$D$2:$D$781,MATCH($A315,'[1]Pokemon Stats'!$B$2:$B$781,0),0),"")</f>
        <v>Water</v>
      </c>
      <c r="C315" t="str">
        <f>IFERROR(INDEX('[1]Pokemon Stats'!$E$2:$E$781,MATCH($A315,'[1]Pokemon Stats'!$B$2:$B$781,0),0),"")</f>
        <v>Dark</v>
      </c>
      <c r="D315">
        <f>ROUND(('Base Stats'!D315+15)*MIN(SQRT(10*1500/(('Base Stats'!$D315+15)*SQRT('Base Stats'!$E315+15)*SQRT('Base Stats'!$F315+15))),'CP Multiplier'!$B$102),1)</f>
        <v>157.19999999999999</v>
      </c>
      <c r="E315">
        <f>ROUND(('Base Stats'!E315+15)*MIN(SQRT(10*1500/(('Base Stats'!$D315+15)*SQRT('Base Stats'!$E315+15)*SQRT('Base Stats'!$F315+15))),'CP Multiplier'!$B$102),1)</f>
        <v>45.6</v>
      </c>
      <c r="F315">
        <f>ROUND(('Base Stats'!F315+15)*MIN(SQRT(10*1500/(('Base Stats'!$D315+15)*SQRT('Base Stats'!$E315+15)*SQRT('Base Stats'!$F315+15))),'CP Multiplier'!$B$102),1)</f>
        <v>120.9</v>
      </c>
      <c r="G315">
        <f>_xlfn.FLOOR.MATH(('Base Stats'!$D315+15)*SQRT('Base Stats'!$E315+15)*SQRT('Base Stats'!$F315+15)*((MIN(SQRT(10*1500/(('Base Stats'!$D315+15)*SQRT('Base Stats'!$E315+15)*SQRT('Base Stats'!$F315+15))),'CP Multiplier'!$B$102))^2)/10)</f>
        <v>1167</v>
      </c>
    </row>
    <row r="316" spans="1:7" x14ac:dyDescent="0.25">
      <c r="A316" t="s">
        <v>312</v>
      </c>
      <c r="B316" t="str">
        <f>IFERROR(INDEX('[1]Pokemon Stats'!$D$2:$D$781,MATCH($A316,'[1]Pokemon Stats'!$B$2:$B$781,0),0),"")</f>
        <v>Water</v>
      </c>
      <c r="C316" t="str">
        <f>IFERROR(INDEX('[1]Pokemon Stats'!$E$2:$E$781,MATCH($A316,'[1]Pokemon Stats'!$B$2:$B$781,0),0),"")</f>
        <v>Dark</v>
      </c>
      <c r="D316">
        <f>ROUND(('Base Stats'!D316+15)*MIN(SQRT(10*1500/(('Base Stats'!$D316+15)*SQRT('Base Stats'!$E316+15)*SQRT('Base Stats'!$F316+15))),'CP Multiplier'!$B$102),1)</f>
        <v>169.1</v>
      </c>
      <c r="E316">
        <f>ROUND(('Base Stats'!E316+15)*MIN(SQRT(10*1500/(('Base Stats'!$D316+15)*SQRT('Base Stats'!$E316+15)*SQRT('Base Stats'!$F316+15))),'CP Multiplier'!$B$102),1)</f>
        <v>64.2</v>
      </c>
      <c r="F316">
        <f>ROUND(('Base Stats'!F316+15)*MIN(SQRT(10*1500/(('Base Stats'!$D316+15)*SQRT('Base Stats'!$E316+15)*SQRT('Base Stats'!$F316+15))),'CP Multiplier'!$B$102),1)</f>
        <v>122.5</v>
      </c>
      <c r="G316">
        <f>_xlfn.FLOOR.MATH(('Base Stats'!$D316+15)*SQRT('Base Stats'!$E316+15)*SQRT('Base Stats'!$F316+15)*((MIN(SQRT(10*1500/(('Base Stats'!$D316+15)*SQRT('Base Stats'!$E316+15)*SQRT('Base Stats'!$F316+15))),'CP Multiplier'!$B$102))^2)/10)</f>
        <v>1500</v>
      </c>
    </row>
    <row r="317" spans="1:7" x14ac:dyDescent="0.25">
      <c r="A317" t="s">
        <v>313</v>
      </c>
      <c r="B317" t="str">
        <f>IFERROR(INDEX('[1]Pokemon Stats'!$D$2:$D$781,MATCH($A317,'[1]Pokemon Stats'!$B$2:$B$781,0),0),"")</f>
        <v>Water</v>
      </c>
      <c r="C317" t="str">
        <f>IFERROR(INDEX('[1]Pokemon Stats'!$E$2:$E$781,MATCH($A317,'[1]Pokemon Stats'!$B$2:$B$781,0),0),"")</f>
        <v>Dark</v>
      </c>
      <c r="D317">
        <f>ROUND(('Base Stats'!D317+15)*MIN(SQRT(10*1500/(('Base Stats'!$D317+15)*SQRT('Base Stats'!$E317+15)*SQRT('Base Stats'!$F317+15))),'CP Multiplier'!$B$102),1)</f>
        <v>120.6</v>
      </c>
      <c r="E317">
        <f>ROUND(('Base Stats'!E317+15)*MIN(SQRT(10*1500/(('Base Stats'!$D317+15)*SQRT('Base Stats'!$E317+15)*SQRT('Base Stats'!$F317+15))),'CP Multiplier'!$B$102),1)</f>
        <v>66.3</v>
      </c>
      <c r="F317">
        <f>ROUND(('Base Stats'!F317+15)*MIN(SQRT(10*1500/(('Base Stats'!$D317+15)*SQRT('Base Stats'!$E317+15)*SQRT('Base Stats'!$F317+15))),'CP Multiplier'!$B$102),1)</f>
        <v>233.3</v>
      </c>
      <c r="G317">
        <f>_xlfn.FLOOR.MATH(('Base Stats'!$D317+15)*SQRT('Base Stats'!$E317+15)*SQRT('Base Stats'!$F317+15)*((MIN(SQRT(10*1500/(('Base Stats'!$D317+15)*SQRT('Base Stats'!$E317+15)*SQRT('Base Stats'!$F317+15))),'CP Multiplier'!$B$102))^2)/10)</f>
        <v>1500</v>
      </c>
    </row>
    <row r="318" spans="1:7" x14ac:dyDescent="0.25">
      <c r="A318" t="s">
        <v>314</v>
      </c>
      <c r="B318" t="str">
        <f>IFERROR(INDEX('[1]Pokemon Stats'!$D$2:$D$781,MATCH($A318,'[1]Pokemon Stats'!$B$2:$B$781,0),0),"")</f>
        <v>Water</v>
      </c>
      <c r="C318" t="str">
        <f>IFERROR(INDEX('[1]Pokemon Stats'!$E$2:$E$781,MATCH($A318,'[1]Pokemon Stats'!$B$2:$B$781,0),0),"")</f>
        <v>Dark</v>
      </c>
      <c r="D318">
        <f>ROUND(('Base Stats'!D318+15)*MIN(SQRT(10*1500/(('Base Stats'!$D318+15)*SQRT('Base Stats'!$E318+15)*SQRT('Base Stats'!$F318+15))),'CP Multiplier'!$B$102),1)</f>
        <v>121.8</v>
      </c>
      <c r="E318">
        <f>ROUND(('Base Stats'!E318+15)*MIN(SQRT(10*1500/(('Base Stats'!$D318+15)*SQRT('Base Stats'!$E318+15)*SQRT('Base Stats'!$F318+15))),'CP Multiplier'!$B$102),1)</f>
        <v>65.400000000000006</v>
      </c>
      <c r="F318">
        <f>ROUND(('Base Stats'!F318+15)*MIN(SQRT(10*1500/(('Base Stats'!$D318+15)*SQRT('Base Stats'!$E318+15)*SQRT('Base Stats'!$F318+15))),'CP Multiplier'!$B$102),1)</f>
        <v>232</v>
      </c>
      <c r="G318">
        <f>_xlfn.FLOOR.MATH(('Base Stats'!$D318+15)*SQRT('Base Stats'!$E318+15)*SQRT('Base Stats'!$F318+15)*((MIN(SQRT(10*1500/(('Base Stats'!$D318+15)*SQRT('Base Stats'!$E318+15)*SQRT('Base Stats'!$F318+15))),'CP Multiplier'!$B$102))^2)/10)</f>
        <v>1500</v>
      </c>
    </row>
    <row r="319" spans="1:7" x14ac:dyDescent="0.25">
      <c r="A319" t="s">
        <v>315</v>
      </c>
      <c r="B319" t="str">
        <f>IFERROR(INDEX('[1]Pokemon Stats'!$D$2:$D$781,MATCH($A319,'[1]Pokemon Stats'!$B$2:$B$781,0),0),"")</f>
        <v>Fire</v>
      </c>
      <c r="C319" t="str">
        <f>IFERROR(INDEX('[1]Pokemon Stats'!$E$2:$E$781,MATCH($A319,'[1]Pokemon Stats'!$B$2:$B$781,0),0),"")</f>
        <v>Ground</v>
      </c>
      <c r="D319">
        <f>ROUND(('Base Stats'!D319+15)*MIN(SQRT(10*1500/(('Base Stats'!$D319+15)*SQRT('Base Stats'!$E319+15)*SQRT('Base Stats'!$F319+15))),'CP Multiplier'!$B$102),1)</f>
        <v>113.3</v>
      </c>
      <c r="E319">
        <f>ROUND(('Base Stats'!E319+15)*MIN(SQRT(10*1500/(('Base Stats'!$D319+15)*SQRT('Base Stats'!$E319+15)*SQRT('Base Stats'!$F319+15))),'CP Multiplier'!$B$102),1)</f>
        <v>79.5</v>
      </c>
      <c r="F319">
        <f>ROUND(('Base Stats'!F319+15)*MIN(SQRT(10*1500/(('Base Stats'!$D319+15)*SQRT('Base Stats'!$E319+15)*SQRT('Base Stats'!$F319+15))),'CP Multiplier'!$B$102),1)</f>
        <v>143.69999999999999</v>
      </c>
      <c r="G319">
        <f>_xlfn.FLOOR.MATH(('Base Stats'!$D319+15)*SQRT('Base Stats'!$E319+15)*SQRT('Base Stats'!$F319+15)*((MIN(SQRT(10*1500/(('Base Stats'!$D319+15)*SQRT('Base Stats'!$E319+15)*SQRT('Base Stats'!$F319+15))),'CP Multiplier'!$B$102))^2)/10)</f>
        <v>1210</v>
      </c>
    </row>
    <row r="320" spans="1:7" x14ac:dyDescent="0.25">
      <c r="A320" t="s">
        <v>316</v>
      </c>
      <c r="B320" t="str">
        <f>IFERROR(INDEX('[1]Pokemon Stats'!$D$2:$D$781,MATCH($A320,'[1]Pokemon Stats'!$B$2:$B$781,0),0),"")</f>
        <v>Fire</v>
      </c>
      <c r="C320" t="str">
        <f>IFERROR(INDEX('[1]Pokemon Stats'!$E$2:$E$781,MATCH($A320,'[1]Pokemon Stats'!$B$2:$B$781,0),0),"")</f>
        <v>Ground</v>
      </c>
      <c r="D320">
        <f>ROUND(('Base Stats'!D320+15)*MIN(SQRT(10*1500/(('Base Stats'!$D320+15)*SQRT('Base Stats'!$E320+15)*SQRT('Base Stats'!$F320+15))),'CP Multiplier'!$B$102),1)</f>
        <v>136.6</v>
      </c>
      <c r="E320">
        <f>ROUND(('Base Stats'!E320+15)*MIN(SQRT(10*1500/(('Base Stats'!$D320+15)*SQRT('Base Stats'!$E320+15)*SQRT('Base Stats'!$F320+15))),'CP Multiplier'!$B$102),1)</f>
        <v>98.7</v>
      </c>
      <c r="F320">
        <f>ROUND(('Base Stats'!F320+15)*MIN(SQRT(10*1500/(('Base Stats'!$D320+15)*SQRT('Base Stats'!$E320+15)*SQRT('Base Stats'!$F320+15))),'CP Multiplier'!$B$102),1)</f>
        <v>122.2</v>
      </c>
      <c r="G320">
        <f>_xlfn.FLOOR.MATH(('Base Stats'!$D320+15)*SQRT('Base Stats'!$E320+15)*SQRT('Base Stats'!$F320+15)*((MIN(SQRT(10*1500/(('Base Stats'!$D320+15)*SQRT('Base Stats'!$E320+15)*SQRT('Base Stats'!$F320+15))),'CP Multiplier'!$B$102))^2)/10)</f>
        <v>1500</v>
      </c>
    </row>
    <row r="321" spans="1:7" x14ac:dyDescent="0.25">
      <c r="A321" t="s">
        <v>317</v>
      </c>
      <c r="B321" t="str">
        <f>IFERROR(INDEX('[1]Pokemon Stats'!$D$2:$D$781,MATCH($A321,'[1]Pokemon Stats'!$B$2:$B$781,0),0),"")</f>
        <v>Fire</v>
      </c>
      <c r="C321" t="str">
        <f>IFERROR(INDEX('[1]Pokemon Stats'!$E$2:$E$781,MATCH($A321,'[1]Pokemon Stats'!$B$2:$B$781,0),0),"")</f>
        <v>Ground</v>
      </c>
      <c r="D321">
        <f>ROUND(('Base Stats'!D321+15)*MIN(SQRT(10*1500/(('Base Stats'!$D321+15)*SQRT('Base Stats'!$E321+15)*SQRT('Base Stats'!$F321+15))),'CP Multiplier'!$B$102),1)</f>
        <v>111.1</v>
      </c>
      <c r="E321">
        <f>ROUND(('Base Stats'!E321+15)*MIN(SQRT(10*1500/(('Base Stats'!$D321+15)*SQRT('Base Stats'!$E321+15)*SQRT('Base Stats'!$F321+15))),'CP Multiplier'!$B$102),1)</f>
        <v>145.80000000000001</v>
      </c>
      <c r="F321">
        <f>ROUND(('Base Stats'!F321+15)*MIN(SQRT(10*1500/(('Base Stats'!$D321+15)*SQRT('Base Stats'!$E321+15)*SQRT('Base Stats'!$F321+15))),'CP Multiplier'!$B$102),1)</f>
        <v>125.1</v>
      </c>
      <c r="G321">
        <f>_xlfn.FLOOR.MATH(('Base Stats'!$D321+15)*SQRT('Base Stats'!$E321+15)*SQRT('Base Stats'!$F321+15)*((MIN(SQRT(10*1500/(('Base Stats'!$D321+15)*SQRT('Base Stats'!$E321+15)*SQRT('Base Stats'!$F321+15))),'CP Multiplier'!$B$102))^2)/10)</f>
        <v>1500</v>
      </c>
    </row>
    <row r="322" spans="1:7" x14ac:dyDescent="0.25">
      <c r="A322" t="s">
        <v>318</v>
      </c>
      <c r="B322" t="str">
        <f>IFERROR(INDEX('[1]Pokemon Stats'!$D$2:$D$781,MATCH($A322,'[1]Pokemon Stats'!$B$2:$B$781,0),0),"")</f>
        <v>Psychic</v>
      </c>
      <c r="C322" t="str">
        <f>IFERROR(INDEX('[1]Pokemon Stats'!$E$2:$E$781,MATCH($A322,'[1]Pokemon Stats'!$B$2:$B$781,0),0),"")</f>
        <v>Ground</v>
      </c>
      <c r="D322">
        <f>ROUND(('Base Stats'!D322+15)*MIN(SQRT(10*1500/(('Base Stats'!$D322+15)*SQRT('Base Stats'!$E322+15)*SQRT('Base Stats'!$F322+15))),'CP Multiplier'!$B$102),1)</f>
        <v>117.3</v>
      </c>
      <c r="E322">
        <f>ROUND(('Base Stats'!E322+15)*MIN(SQRT(10*1500/(('Base Stats'!$D322+15)*SQRT('Base Stats'!$E322+15)*SQRT('Base Stats'!$F322+15))),'CP Multiplier'!$B$102),1)</f>
        <v>114.8</v>
      </c>
      <c r="F322">
        <f>ROUND(('Base Stats'!F322+15)*MIN(SQRT(10*1500/(('Base Stats'!$D322+15)*SQRT('Base Stats'!$E322+15)*SQRT('Base Stats'!$F322+15))),'CP Multiplier'!$B$102),1)</f>
        <v>142.4</v>
      </c>
      <c r="G322">
        <f>_xlfn.FLOOR.MATH(('Base Stats'!$D322+15)*SQRT('Base Stats'!$E322+15)*SQRT('Base Stats'!$F322+15)*((MIN(SQRT(10*1500/(('Base Stats'!$D322+15)*SQRT('Base Stats'!$E322+15)*SQRT('Base Stats'!$F322+15))),'CP Multiplier'!$B$102))^2)/10)</f>
        <v>1500</v>
      </c>
    </row>
    <row r="323" spans="1:7" x14ac:dyDescent="0.25">
      <c r="A323" t="s">
        <v>319</v>
      </c>
      <c r="B323" t="str">
        <f>IFERROR(INDEX('[1]Pokemon Stats'!$D$2:$D$781,MATCH($A323,'[1]Pokemon Stats'!$B$2:$B$781,0),0),"")</f>
        <v>Psychic</v>
      </c>
      <c r="C323" t="str">
        <f>IFERROR(INDEX('[1]Pokemon Stats'!$E$2:$E$781,MATCH($A323,'[1]Pokemon Stats'!$B$2:$B$781,0),0),"")</f>
        <v>Ground</v>
      </c>
      <c r="D323">
        <f>ROUND(('Base Stats'!D323+15)*MIN(SQRT(10*1500/(('Base Stats'!$D323+15)*SQRT('Base Stats'!$E323+15)*SQRT('Base Stats'!$F323+15))),'CP Multiplier'!$B$102),1)</f>
        <v>116.9</v>
      </c>
      <c r="E323">
        <f>ROUND(('Base Stats'!E323+15)*MIN(SQRT(10*1500/(('Base Stats'!$D323+15)*SQRT('Base Stats'!$E323+15)*SQRT('Base Stats'!$F323+15))),'CP Multiplier'!$B$102),1)</f>
        <v>127.6</v>
      </c>
      <c r="F323">
        <f>ROUND(('Base Stats'!F323+15)*MIN(SQRT(10*1500/(('Base Stats'!$D323+15)*SQRT('Base Stats'!$E323+15)*SQRT('Base Stats'!$F323+15))),'CP Multiplier'!$B$102),1)</f>
        <v>128.9</v>
      </c>
      <c r="G323">
        <f>_xlfn.FLOOR.MATH(('Base Stats'!$D323+15)*SQRT('Base Stats'!$E323+15)*SQRT('Base Stats'!$F323+15)*((MIN(SQRT(10*1500/(('Base Stats'!$D323+15)*SQRT('Base Stats'!$E323+15)*SQRT('Base Stats'!$F323+15))),'CP Multiplier'!$B$102))^2)/10)</f>
        <v>1500</v>
      </c>
    </row>
    <row r="324" spans="1:7" x14ac:dyDescent="0.25">
      <c r="A324" t="s">
        <v>320</v>
      </c>
      <c r="B324" t="str">
        <f>IFERROR(INDEX('[1]Pokemon Stats'!$D$2:$D$781,MATCH($A324,'[1]Pokemon Stats'!$B$2:$B$781,0),0),"")</f>
        <v>Normal</v>
      </c>
      <c r="C324" t="str">
        <f>IFERROR(INDEX('[1]Pokemon Stats'!$E$2:$E$781,MATCH($A324,'[1]Pokemon Stats'!$B$2:$B$781,0),0),"")</f>
        <v>Ground</v>
      </c>
      <c r="D324">
        <f>ROUND(('Base Stats'!D324+15)*MIN(SQRT(10*1500/(('Base Stats'!$D324+15)*SQRT('Base Stats'!$E324+15)*SQRT('Base Stats'!$F324+15))),'CP Multiplier'!$B$102),1)</f>
        <v>110.7</v>
      </c>
      <c r="E324">
        <f>ROUND(('Base Stats'!E324+15)*MIN(SQRT(10*1500/(('Base Stats'!$D324+15)*SQRT('Base Stats'!$E324+15)*SQRT('Base Stats'!$F324+15))),'CP Multiplier'!$B$102),1)</f>
        <v>110.7</v>
      </c>
      <c r="F324">
        <f>ROUND(('Base Stats'!F324+15)*MIN(SQRT(10*1500/(('Base Stats'!$D324+15)*SQRT('Base Stats'!$E324+15)*SQRT('Base Stats'!$F324+15))),'CP Multiplier'!$B$102),1)</f>
        <v>143.69999999999999</v>
      </c>
      <c r="G324">
        <f>_xlfn.FLOOR.MATH(('Base Stats'!$D324+15)*SQRT('Base Stats'!$E324+15)*SQRT('Base Stats'!$F324+15)*((MIN(SQRT(10*1500/(('Base Stats'!$D324+15)*SQRT('Base Stats'!$E324+15)*SQRT('Base Stats'!$F324+15))),'CP Multiplier'!$B$102))^2)/10)</f>
        <v>1396</v>
      </c>
    </row>
    <row r="325" spans="1:7" x14ac:dyDescent="0.25">
      <c r="A325" t="s">
        <v>321</v>
      </c>
      <c r="B325" t="str">
        <f>IFERROR(INDEX('[1]Pokemon Stats'!$D$2:$D$781,MATCH($A325,'[1]Pokemon Stats'!$B$2:$B$781,0),0),"")</f>
        <v>Ground</v>
      </c>
      <c r="C325" t="str">
        <f>IFERROR(INDEX('[1]Pokemon Stats'!$E$2:$E$781,MATCH($A325,'[1]Pokemon Stats'!$B$2:$B$781,0),0),"")</f>
        <v>Ground</v>
      </c>
      <c r="D325">
        <f>ROUND(('Base Stats'!D325+15)*MIN(SQRT(10*1500/(('Base Stats'!$D325+15)*SQRT('Base Stats'!$E325+15)*SQRT('Base Stats'!$F325+15))),'CP Multiplier'!$B$102),1)</f>
        <v>149.6</v>
      </c>
      <c r="E325">
        <f>ROUND(('Base Stats'!E325+15)*MIN(SQRT(10*1500/(('Base Stats'!$D325+15)*SQRT('Base Stats'!$E325+15)*SQRT('Base Stats'!$F325+15))),'CP Multiplier'!$B$102),1)</f>
        <v>78.599999999999994</v>
      </c>
      <c r="F325">
        <f>ROUND(('Base Stats'!F325+15)*MIN(SQRT(10*1500/(('Base Stats'!$D325+15)*SQRT('Base Stats'!$E325+15)*SQRT('Base Stats'!$F325+15))),'CP Multiplier'!$B$102),1)</f>
        <v>120.9</v>
      </c>
      <c r="G325">
        <f>_xlfn.FLOOR.MATH(('Base Stats'!$D325+15)*SQRT('Base Stats'!$E325+15)*SQRT('Base Stats'!$F325+15)*((MIN(SQRT(10*1500/(('Base Stats'!$D325+15)*SQRT('Base Stats'!$E325+15)*SQRT('Base Stats'!$F325+15))),'CP Multiplier'!$B$102))^2)/10)</f>
        <v>1458</v>
      </c>
    </row>
    <row r="326" spans="1:7" x14ac:dyDescent="0.25">
      <c r="A326" t="s">
        <v>322</v>
      </c>
      <c r="B326" t="str">
        <f>IFERROR(INDEX('[1]Pokemon Stats'!$D$2:$D$781,MATCH($A326,'[1]Pokemon Stats'!$B$2:$B$781,0),0),"")</f>
        <v>Ground</v>
      </c>
      <c r="C326" t="str">
        <f>IFERROR(INDEX('[1]Pokemon Stats'!$E$2:$E$781,MATCH($A326,'[1]Pokemon Stats'!$B$2:$B$781,0),0),"")</f>
        <v>Dragon</v>
      </c>
      <c r="D326">
        <f>ROUND(('Base Stats'!D326+15)*MIN(SQRT(10*1500/(('Base Stats'!$D326+15)*SQRT('Base Stats'!$E326+15)*SQRT('Base Stats'!$F326+15))),'CP Multiplier'!$B$102),1)</f>
        <v>125.9</v>
      </c>
      <c r="E326">
        <f>ROUND(('Base Stats'!E326+15)*MIN(SQRT(10*1500/(('Base Stats'!$D326+15)*SQRT('Base Stats'!$E326+15)*SQRT('Base Stats'!$F326+15))),'CP Multiplier'!$B$102),1)</f>
        <v>96.4</v>
      </c>
      <c r="F326">
        <f>ROUND(('Base Stats'!F326+15)*MIN(SQRT(10*1500/(('Base Stats'!$D326+15)*SQRT('Base Stats'!$E326+15)*SQRT('Base Stats'!$F326+15))),'CP Multiplier'!$B$102),1)</f>
        <v>128.5</v>
      </c>
      <c r="G326">
        <f>_xlfn.FLOOR.MATH(('Base Stats'!$D326+15)*SQRT('Base Stats'!$E326+15)*SQRT('Base Stats'!$F326+15)*((MIN(SQRT(10*1500/(('Base Stats'!$D326+15)*SQRT('Base Stats'!$E326+15)*SQRT('Base Stats'!$F326+15))),'CP Multiplier'!$B$102))^2)/10)</f>
        <v>1401</v>
      </c>
    </row>
    <row r="327" spans="1:7" x14ac:dyDescent="0.25">
      <c r="A327" t="s">
        <v>323</v>
      </c>
      <c r="B327" t="str">
        <f>IFERROR(INDEX('[1]Pokemon Stats'!$D$2:$D$781,MATCH($A327,'[1]Pokemon Stats'!$B$2:$B$781,0),0),"")</f>
        <v>Ground</v>
      </c>
      <c r="C327" t="str">
        <f>IFERROR(INDEX('[1]Pokemon Stats'!$E$2:$E$781,MATCH($A327,'[1]Pokemon Stats'!$B$2:$B$781,0),0),"")</f>
        <v>Dragon</v>
      </c>
      <c r="D327">
        <f>ROUND(('Base Stats'!D327+15)*MIN(SQRT(10*1500/(('Base Stats'!$D327+15)*SQRT('Base Stats'!$E327+15)*SQRT('Base Stats'!$F327+15))),'CP Multiplier'!$B$102),1)</f>
        <v>130.5</v>
      </c>
      <c r="E327">
        <f>ROUND(('Base Stats'!E327+15)*MIN(SQRT(10*1500/(('Base Stats'!$D327+15)*SQRT('Base Stats'!$E327+15)*SQRT('Base Stats'!$F327+15))),'CP Multiplier'!$B$102),1)</f>
        <v>108.6</v>
      </c>
      <c r="F327">
        <f>ROUND(('Base Stats'!F327+15)*MIN(SQRT(10*1500/(('Base Stats'!$D327+15)*SQRT('Base Stats'!$E327+15)*SQRT('Base Stats'!$F327+15))),'CP Multiplier'!$B$102),1)</f>
        <v>121.6</v>
      </c>
      <c r="G327">
        <f>_xlfn.FLOOR.MATH(('Base Stats'!$D327+15)*SQRT('Base Stats'!$E327+15)*SQRT('Base Stats'!$F327+15)*((MIN(SQRT(10*1500/(('Base Stats'!$D327+15)*SQRT('Base Stats'!$E327+15)*SQRT('Base Stats'!$F327+15))),'CP Multiplier'!$B$102))^2)/10)</f>
        <v>1500</v>
      </c>
    </row>
    <row r="328" spans="1:7" x14ac:dyDescent="0.25">
      <c r="A328" t="s">
        <v>324</v>
      </c>
      <c r="B328" t="str">
        <f>IFERROR(INDEX('[1]Pokemon Stats'!$D$2:$D$781,MATCH($A328,'[1]Pokemon Stats'!$B$2:$B$781,0),0),"")</f>
        <v>Grass</v>
      </c>
      <c r="C328" t="str">
        <f>IFERROR(INDEX('[1]Pokemon Stats'!$E$2:$E$781,MATCH($A328,'[1]Pokemon Stats'!$B$2:$B$781,0),0),"")</f>
        <v>Dragon</v>
      </c>
      <c r="D328">
        <f>ROUND(('Base Stats'!D328+15)*MIN(SQRT(10*1500/(('Base Stats'!$D328+15)*SQRT('Base Stats'!$E328+15)*SQRT('Base Stats'!$F328+15))),'CP Multiplier'!$B$102),1)</f>
        <v>144.5</v>
      </c>
      <c r="E328">
        <f>ROUND(('Base Stats'!E328+15)*MIN(SQRT(10*1500/(('Base Stats'!$D328+15)*SQRT('Base Stats'!$E328+15)*SQRT('Base Stats'!$F328+15))),'CP Multiplier'!$B$102),1)</f>
        <v>75.2</v>
      </c>
      <c r="F328">
        <f>ROUND(('Base Stats'!F328+15)*MIN(SQRT(10*1500/(('Base Stats'!$D328+15)*SQRT('Base Stats'!$E328+15)*SQRT('Base Stats'!$F328+15))),'CP Multiplier'!$B$102),1)</f>
        <v>128.5</v>
      </c>
      <c r="G328">
        <f>_xlfn.FLOOR.MATH(('Base Stats'!$D328+15)*SQRT('Base Stats'!$E328+15)*SQRT('Base Stats'!$F328+15)*((MIN(SQRT(10*1500/(('Base Stats'!$D328+15)*SQRT('Base Stats'!$E328+15)*SQRT('Base Stats'!$F328+15))),'CP Multiplier'!$B$102))^2)/10)</f>
        <v>1421</v>
      </c>
    </row>
    <row r="329" spans="1:7" x14ac:dyDescent="0.25">
      <c r="A329" t="s">
        <v>325</v>
      </c>
      <c r="B329" t="str">
        <f>IFERROR(INDEX('[1]Pokemon Stats'!$D$2:$D$781,MATCH($A329,'[1]Pokemon Stats'!$B$2:$B$781,0),0),"")</f>
        <v>Grass</v>
      </c>
      <c r="C329" t="str">
        <f>IFERROR(INDEX('[1]Pokemon Stats'!$E$2:$E$781,MATCH($A329,'[1]Pokemon Stats'!$B$2:$B$781,0),0),"")</f>
        <v>Dark</v>
      </c>
      <c r="D329">
        <f>ROUND(('Base Stats'!D329+15)*MIN(SQRT(10*1500/(('Base Stats'!$D329+15)*SQRT('Base Stats'!$E329+15)*SQRT('Base Stats'!$F329+15))),'CP Multiplier'!$B$102),1)</f>
        <v>150.69999999999999</v>
      </c>
      <c r="E329">
        <f>ROUND(('Base Stats'!E329+15)*MIN(SQRT(10*1500/(('Base Stats'!$D329+15)*SQRT('Base Stats'!$E329+15)*SQRT('Base Stats'!$F329+15))),'CP Multiplier'!$B$102),1)</f>
        <v>83</v>
      </c>
      <c r="F329">
        <f>ROUND(('Base Stats'!F329+15)*MIN(SQRT(10*1500/(('Base Stats'!$D329+15)*SQRT('Base Stats'!$E329+15)*SQRT('Base Stats'!$F329+15))),'CP Multiplier'!$B$102),1)</f>
        <v>119.4</v>
      </c>
      <c r="G329">
        <f>_xlfn.FLOOR.MATH(('Base Stats'!$D329+15)*SQRT('Base Stats'!$E329+15)*SQRT('Base Stats'!$F329+15)*((MIN(SQRT(10*1500/(('Base Stats'!$D329+15)*SQRT('Base Stats'!$E329+15)*SQRT('Base Stats'!$F329+15))),'CP Multiplier'!$B$102))^2)/10)</f>
        <v>1500</v>
      </c>
    </row>
    <row r="330" spans="1:7" x14ac:dyDescent="0.25">
      <c r="A330" t="s">
        <v>326</v>
      </c>
      <c r="B330" t="str">
        <f>IFERROR(INDEX('[1]Pokemon Stats'!$D$2:$D$781,MATCH($A330,'[1]Pokemon Stats'!$B$2:$B$781,0),0),"")</f>
        <v>Normal</v>
      </c>
      <c r="C330" t="str">
        <f>IFERROR(INDEX('[1]Pokemon Stats'!$E$2:$E$781,MATCH($A330,'[1]Pokemon Stats'!$B$2:$B$781,0),0),"")</f>
        <v>Flying</v>
      </c>
      <c r="D330">
        <f>ROUND(('Base Stats'!D330+15)*MIN(SQRT(10*1500/(('Base Stats'!$D330+15)*SQRT('Base Stats'!$E330+15)*SQRT('Base Stats'!$F330+15))),'CP Multiplier'!$B$102),1)</f>
        <v>76.900000000000006</v>
      </c>
      <c r="E330">
        <f>ROUND(('Base Stats'!E330+15)*MIN(SQRT(10*1500/(('Base Stats'!$D330+15)*SQRT('Base Stats'!$E330+15)*SQRT('Base Stats'!$F330+15))),'CP Multiplier'!$B$102),1)</f>
        <v>124.3</v>
      </c>
      <c r="F330">
        <f>ROUND(('Base Stats'!F330+15)*MIN(SQRT(10*1500/(('Base Stats'!$D330+15)*SQRT('Base Stats'!$E330+15)*SQRT('Base Stats'!$F330+15))),'CP Multiplier'!$B$102),1)</f>
        <v>120.9</v>
      </c>
      <c r="G330">
        <f>_xlfn.FLOOR.MATH(('Base Stats'!$D330+15)*SQRT('Base Stats'!$E330+15)*SQRT('Base Stats'!$F330+15)*((MIN(SQRT(10*1500/(('Base Stats'!$D330+15)*SQRT('Base Stats'!$E330+15)*SQRT('Base Stats'!$F330+15))),'CP Multiplier'!$B$102))^2)/10)</f>
        <v>942</v>
      </c>
    </row>
    <row r="331" spans="1:7" x14ac:dyDescent="0.25">
      <c r="A331" t="s">
        <v>327</v>
      </c>
      <c r="B331" t="str">
        <f>IFERROR(INDEX('[1]Pokemon Stats'!$D$2:$D$781,MATCH($A331,'[1]Pokemon Stats'!$B$2:$B$781,0),0),"")</f>
        <v>Dragon</v>
      </c>
      <c r="C331" t="str">
        <f>IFERROR(INDEX('[1]Pokemon Stats'!$E$2:$E$781,MATCH($A331,'[1]Pokemon Stats'!$B$2:$B$781,0),0),"")</f>
        <v>Flying</v>
      </c>
      <c r="D331">
        <f>ROUND(('Base Stats'!D331+15)*MIN(SQRT(10*1500/(('Base Stats'!$D331+15)*SQRT('Base Stats'!$E331+15)*SQRT('Base Stats'!$F331+15))),'CP Multiplier'!$B$102),1)</f>
        <v>106.6</v>
      </c>
      <c r="E331">
        <f>ROUND(('Base Stats'!E331+15)*MIN(SQRT(10*1500/(('Base Stats'!$D331+15)*SQRT('Base Stats'!$E331+15)*SQRT('Base Stats'!$F331+15))),'CP Multiplier'!$B$102),1)</f>
        <v>147.69999999999999</v>
      </c>
      <c r="F331">
        <f>ROUND(('Base Stats'!F331+15)*MIN(SQRT(10*1500/(('Base Stats'!$D331+15)*SQRT('Base Stats'!$E331+15)*SQRT('Base Stats'!$F331+15))),'CP Multiplier'!$B$102),1)</f>
        <v>134</v>
      </c>
      <c r="G331">
        <f>_xlfn.FLOOR.MATH(('Base Stats'!$D331+15)*SQRT('Base Stats'!$E331+15)*SQRT('Base Stats'!$F331+15)*((MIN(SQRT(10*1500/(('Base Stats'!$D331+15)*SQRT('Base Stats'!$E331+15)*SQRT('Base Stats'!$F331+15))),'CP Multiplier'!$B$102))^2)/10)</f>
        <v>1500</v>
      </c>
    </row>
    <row r="332" spans="1:7" x14ac:dyDescent="0.25">
      <c r="A332" t="s">
        <v>328</v>
      </c>
      <c r="B332" t="str">
        <f>IFERROR(INDEX('[1]Pokemon Stats'!$D$2:$D$781,MATCH($A332,'[1]Pokemon Stats'!$B$2:$B$781,0),0),"")</f>
        <v>Normal</v>
      </c>
      <c r="C332" t="str">
        <f>IFERROR(INDEX('[1]Pokemon Stats'!$E$2:$E$781,MATCH($A332,'[1]Pokemon Stats'!$B$2:$B$781,0),0),"")</f>
        <v>Flying</v>
      </c>
      <c r="D332">
        <f>ROUND(('Base Stats'!D332+15)*MIN(SQRT(10*1500/(('Base Stats'!$D332+15)*SQRT('Base Stats'!$E332+15)*SQRT('Base Stats'!$F332+15))),'CP Multiplier'!$B$102),1)</f>
        <v>147.5</v>
      </c>
      <c r="E332">
        <f>ROUND(('Base Stats'!E332+15)*MIN(SQRT(10*1500/(('Base Stats'!$D332+15)*SQRT('Base Stats'!$E332+15)*SQRT('Base Stats'!$F332+15))),'CP Multiplier'!$B$102),1)</f>
        <v>86.5</v>
      </c>
      <c r="F332">
        <f>ROUND(('Base Stats'!F332+15)*MIN(SQRT(10*1500/(('Base Stats'!$D332+15)*SQRT('Base Stats'!$E332+15)*SQRT('Base Stats'!$F332+15))),'CP Multiplier'!$B$102),1)</f>
        <v>119.5</v>
      </c>
      <c r="G332">
        <f>_xlfn.FLOOR.MATH(('Base Stats'!$D332+15)*SQRT('Base Stats'!$E332+15)*SQRT('Base Stats'!$F332+15)*((MIN(SQRT(10*1500/(('Base Stats'!$D332+15)*SQRT('Base Stats'!$E332+15)*SQRT('Base Stats'!$F332+15))),'CP Multiplier'!$B$102))^2)/10)</f>
        <v>1500</v>
      </c>
    </row>
    <row r="333" spans="1:7" x14ac:dyDescent="0.25">
      <c r="A333" t="s">
        <v>329</v>
      </c>
      <c r="B333" t="str">
        <f>IFERROR(INDEX('[1]Pokemon Stats'!$D$2:$D$781,MATCH($A333,'[1]Pokemon Stats'!$B$2:$B$781,0),0),"")</f>
        <v>Poison</v>
      </c>
      <c r="C333" t="str">
        <f>IFERROR(INDEX('[1]Pokemon Stats'!$E$2:$E$781,MATCH($A333,'[1]Pokemon Stats'!$B$2:$B$781,0),0),"")</f>
        <v>Flying</v>
      </c>
      <c r="D333">
        <f>ROUND(('Base Stats'!D333+15)*MIN(SQRT(10*1500/(('Base Stats'!$D333+15)*SQRT('Base Stats'!$E333+15)*SQRT('Base Stats'!$F333+15))),'CP Multiplier'!$B$102),1)</f>
        <v>140.69999999999999</v>
      </c>
      <c r="E333">
        <f>ROUND(('Base Stats'!E333+15)*MIN(SQRT(10*1500/(('Base Stats'!$D333+15)*SQRT('Base Stats'!$E333+15)*SQRT('Base Stats'!$F333+15))),'CP Multiplier'!$B$102),1)</f>
        <v>88.7</v>
      </c>
      <c r="F333">
        <f>ROUND(('Base Stats'!F333+15)*MIN(SQRT(10*1500/(('Base Stats'!$D333+15)*SQRT('Base Stats'!$E333+15)*SQRT('Base Stats'!$F333+15))),'CP Multiplier'!$B$102),1)</f>
        <v>128.1</v>
      </c>
      <c r="G333">
        <f>_xlfn.FLOOR.MATH(('Base Stats'!$D333+15)*SQRT('Base Stats'!$E333+15)*SQRT('Base Stats'!$F333+15)*((MIN(SQRT(10*1500/(('Base Stats'!$D333+15)*SQRT('Base Stats'!$E333+15)*SQRT('Base Stats'!$F333+15))),'CP Multiplier'!$B$102))^2)/10)</f>
        <v>1500</v>
      </c>
    </row>
    <row r="334" spans="1:7" x14ac:dyDescent="0.25">
      <c r="A334" t="s">
        <v>330</v>
      </c>
      <c r="B334" t="str">
        <f>IFERROR(INDEX('[1]Pokemon Stats'!$D$2:$D$781,MATCH($A334,'[1]Pokemon Stats'!$B$2:$B$781,0),0),"")</f>
        <v>Rock</v>
      </c>
      <c r="C334" t="str">
        <f>IFERROR(INDEX('[1]Pokemon Stats'!$E$2:$E$781,MATCH($A334,'[1]Pokemon Stats'!$B$2:$B$781,0),0),"")</f>
        <v>Psychic</v>
      </c>
      <c r="D334">
        <f>ROUND(('Base Stats'!D334+15)*MIN(SQRT(10*1500/(('Base Stats'!$D334+15)*SQRT('Base Stats'!$E334+15)*SQRT('Base Stats'!$F334+15))),'CP Multiplier'!$B$102),1)</f>
        <v>122.4</v>
      </c>
      <c r="E334">
        <f>ROUND(('Base Stats'!E334+15)*MIN(SQRT(10*1500/(('Base Stats'!$D334+15)*SQRT('Base Stats'!$E334+15)*SQRT('Base Stats'!$F334+15))),'CP Multiplier'!$B$102),1)</f>
        <v>106.6</v>
      </c>
      <c r="F334">
        <f>ROUND(('Base Stats'!F334+15)*MIN(SQRT(10*1500/(('Base Stats'!$D334+15)*SQRT('Base Stats'!$E334+15)*SQRT('Base Stats'!$F334+15))),'CP Multiplier'!$B$102),1)</f>
        <v>140.80000000000001</v>
      </c>
      <c r="G334">
        <f>_xlfn.FLOOR.MATH(('Base Stats'!$D334+15)*SQRT('Base Stats'!$E334+15)*SQRT('Base Stats'!$F334+15)*((MIN(SQRT(10*1500/(('Base Stats'!$D334+15)*SQRT('Base Stats'!$E334+15)*SQRT('Base Stats'!$F334+15))),'CP Multiplier'!$B$102))^2)/10)</f>
        <v>1500</v>
      </c>
    </row>
    <row r="335" spans="1:7" x14ac:dyDescent="0.25">
      <c r="A335" t="s">
        <v>331</v>
      </c>
      <c r="B335" t="str">
        <f>IFERROR(INDEX('[1]Pokemon Stats'!$D$2:$D$781,MATCH($A335,'[1]Pokemon Stats'!$B$2:$B$781,0),0),"")</f>
        <v>Rock</v>
      </c>
      <c r="C335" t="str">
        <f>IFERROR(INDEX('[1]Pokemon Stats'!$E$2:$E$781,MATCH($A335,'[1]Pokemon Stats'!$B$2:$B$781,0),0),"")</f>
        <v>Psychic</v>
      </c>
      <c r="D335">
        <f>ROUND(('Base Stats'!D335+15)*MIN(SQRT(10*1500/(('Base Stats'!$D335+15)*SQRT('Base Stats'!$E335+15)*SQRT('Base Stats'!$F335+15))),'CP Multiplier'!$B$102),1)</f>
        <v>122.4</v>
      </c>
      <c r="E335">
        <f>ROUND(('Base Stats'!E335+15)*MIN(SQRT(10*1500/(('Base Stats'!$D335+15)*SQRT('Base Stats'!$E335+15)*SQRT('Base Stats'!$F335+15))),'CP Multiplier'!$B$102),1)</f>
        <v>106.6</v>
      </c>
      <c r="F335">
        <f>ROUND(('Base Stats'!F335+15)*MIN(SQRT(10*1500/(('Base Stats'!$D335+15)*SQRT('Base Stats'!$E335+15)*SQRT('Base Stats'!$F335+15))),'CP Multiplier'!$B$102),1)</f>
        <v>140.80000000000001</v>
      </c>
      <c r="G335">
        <f>_xlfn.FLOOR.MATH(('Base Stats'!$D335+15)*SQRT('Base Stats'!$E335+15)*SQRT('Base Stats'!$F335+15)*((MIN(SQRT(10*1500/(('Base Stats'!$D335+15)*SQRT('Base Stats'!$E335+15)*SQRT('Base Stats'!$F335+15))),'CP Multiplier'!$B$102))^2)/10)</f>
        <v>1500</v>
      </c>
    </row>
    <row r="336" spans="1:7" x14ac:dyDescent="0.25">
      <c r="A336" t="s">
        <v>332</v>
      </c>
      <c r="B336" t="str">
        <f>IFERROR(INDEX('[1]Pokemon Stats'!$D$2:$D$781,MATCH($A336,'[1]Pokemon Stats'!$B$2:$B$781,0),0),"")</f>
        <v>Water</v>
      </c>
      <c r="C336" t="str">
        <f>IFERROR(INDEX('[1]Pokemon Stats'!$E$2:$E$781,MATCH($A336,'[1]Pokemon Stats'!$B$2:$B$781,0),0),"")</f>
        <v>Ground</v>
      </c>
      <c r="D336">
        <f>ROUND(('Base Stats'!D336+15)*MIN(SQRT(10*1500/(('Base Stats'!$D336+15)*SQRT('Base Stats'!$E336+15)*SQRT('Base Stats'!$F336+15))),'CP Multiplier'!$B$102),1)</f>
        <v>91.3</v>
      </c>
      <c r="E336">
        <f>ROUND(('Base Stats'!E336+15)*MIN(SQRT(10*1500/(('Base Stats'!$D336+15)*SQRT('Base Stats'!$E336+15)*SQRT('Base Stats'!$F336+15))),'CP Multiplier'!$B$102),1)</f>
        <v>82</v>
      </c>
      <c r="F336">
        <f>ROUND(('Base Stats'!F336+15)*MIN(SQRT(10*1500/(('Base Stats'!$D336+15)*SQRT('Base Stats'!$E336+15)*SQRT('Base Stats'!$F336+15))),'CP Multiplier'!$B$102),1)</f>
        <v>128.5</v>
      </c>
      <c r="G336">
        <f>_xlfn.FLOOR.MATH(('Base Stats'!$D336+15)*SQRT('Base Stats'!$E336+15)*SQRT('Base Stats'!$F336+15)*((MIN(SQRT(10*1500/(('Base Stats'!$D336+15)*SQRT('Base Stats'!$E336+15)*SQRT('Base Stats'!$F336+15))),'CP Multiplier'!$B$102))^2)/10)</f>
        <v>937</v>
      </c>
    </row>
    <row r="337" spans="1:7" x14ac:dyDescent="0.25">
      <c r="A337" t="s">
        <v>333</v>
      </c>
      <c r="B337" t="str">
        <f>IFERROR(INDEX('[1]Pokemon Stats'!$D$2:$D$781,MATCH($A337,'[1]Pokemon Stats'!$B$2:$B$781,0),0),"")</f>
        <v>Water</v>
      </c>
      <c r="C337" t="str">
        <f>IFERROR(INDEX('[1]Pokemon Stats'!$E$2:$E$781,MATCH($A337,'[1]Pokemon Stats'!$B$2:$B$781,0),0),"")</f>
        <v>Ground</v>
      </c>
      <c r="D337">
        <f>ROUND(('Base Stats'!D337+15)*MIN(SQRT(10*1500/(('Base Stats'!$D337+15)*SQRT('Base Stats'!$E337+15)*SQRT('Base Stats'!$F337+15))),'CP Multiplier'!$B$102),1)</f>
        <v>111.5</v>
      </c>
      <c r="E337">
        <f>ROUND(('Base Stats'!E337+15)*MIN(SQRT(10*1500/(('Base Stats'!$D337+15)*SQRT('Base Stats'!$E337+15)*SQRT('Base Stats'!$F337+15))),'CP Multiplier'!$B$102),1)</f>
        <v>104.8</v>
      </c>
      <c r="F337">
        <f>ROUND(('Base Stats'!F337+15)*MIN(SQRT(10*1500/(('Base Stats'!$D337+15)*SQRT('Base Stats'!$E337+15)*SQRT('Base Stats'!$F337+15))),'CP Multiplier'!$B$102),1)</f>
        <v>172.6</v>
      </c>
      <c r="G337">
        <f>_xlfn.FLOOR.MATH(('Base Stats'!$D337+15)*SQRT('Base Stats'!$E337+15)*SQRT('Base Stats'!$F337+15)*((MIN(SQRT(10*1500/(('Base Stats'!$D337+15)*SQRT('Base Stats'!$E337+15)*SQRT('Base Stats'!$F337+15))),'CP Multiplier'!$B$102))^2)/10)</f>
        <v>1500</v>
      </c>
    </row>
    <row r="338" spans="1:7" x14ac:dyDescent="0.25">
      <c r="A338" t="s">
        <v>334</v>
      </c>
      <c r="B338" t="str">
        <f>IFERROR(INDEX('[1]Pokemon Stats'!$D$2:$D$781,MATCH($A338,'[1]Pokemon Stats'!$B$2:$B$781,0),0),"")</f>
        <v>Water</v>
      </c>
      <c r="C338" t="str">
        <f>IFERROR(INDEX('[1]Pokemon Stats'!$E$2:$E$781,MATCH($A338,'[1]Pokemon Stats'!$B$2:$B$781,0),0),"")</f>
        <v>Ground</v>
      </c>
      <c r="D338">
        <f>ROUND(('Base Stats'!D338+15)*MIN(SQRT(10*1500/(('Base Stats'!$D338+15)*SQRT('Base Stats'!$E338+15)*SQRT('Base Stats'!$F338+15))),'CP Multiplier'!$B$102),1)</f>
        <v>131.9</v>
      </c>
      <c r="E338">
        <f>ROUND(('Base Stats'!E338+15)*MIN(SQRT(10*1500/(('Base Stats'!$D338+15)*SQRT('Base Stats'!$E338+15)*SQRT('Base Stats'!$F338+15))),'CP Multiplier'!$B$102),1)</f>
        <v>96.4</v>
      </c>
      <c r="F338">
        <f>ROUND(('Base Stats'!F338+15)*MIN(SQRT(10*1500/(('Base Stats'!$D338+15)*SQRT('Base Stats'!$E338+15)*SQRT('Base Stats'!$F338+15))),'CP Multiplier'!$B$102),1)</f>
        <v>118.3</v>
      </c>
      <c r="G338">
        <f>_xlfn.FLOOR.MATH(('Base Stats'!$D338+15)*SQRT('Base Stats'!$E338+15)*SQRT('Base Stats'!$F338+15)*((MIN(SQRT(10*1500/(('Base Stats'!$D338+15)*SQRT('Base Stats'!$E338+15)*SQRT('Base Stats'!$F338+15))),'CP Multiplier'!$B$102))^2)/10)</f>
        <v>1408</v>
      </c>
    </row>
    <row r="339" spans="1:7" x14ac:dyDescent="0.25">
      <c r="A339" t="s">
        <v>335</v>
      </c>
      <c r="B339" t="str">
        <f>IFERROR(INDEX('[1]Pokemon Stats'!$D$2:$D$781,MATCH($A339,'[1]Pokemon Stats'!$B$2:$B$781,0),0),"")</f>
        <v>Water</v>
      </c>
      <c r="C339" t="str">
        <f>IFERROR(INDEX('[1]Pokemon Stats'!$E$2:$E$781,MATCH($A339,'[1]Pokemon Stats'!$B$2:$B$781,0),0),"")</f>
        <v>Dark</v>
      </c>
      <c r="D339">
        <f>ROUND(('Base Stats'!D339+15)*MIN(SQRT(10*1500/(('Base Stats'!$D339+15)*SQRT('Base Stats'!$E339+15)*SQRT('Base Stats'!$F339+15))),'CP Multiplier'!$B$102),1)</f>
        <v>147.1</v>
      </c>
      <c r="E339">
        <f>ROUND(('Base Stats'!E339+15)*MIN(SQRT(10*1500/(('Base Stats'!$D339+15)*SQRT('Base Stats'!$E339+15)*SQRT('Base Stats'!$F339+15))),'CP Multiplier'!$B$102),1)</f>
        <v>96.6</v>
      </c>
      <c r="F339">
        <f>ROUND(('Base Stats'!F339+15)*MIN(SQRT(10*1500/(('Base Stats'!$D339+15)*SQRT('Base Stats'!$E339+15)*SQRT('Base Stats'!$F339+15))),'CP Multiplier'!$B$102),1)</f>
        <v>107.7</v>
      </c>
      <c r="G339">
        <f>_xlfn.FLOOR.MATH(('Base Stats'!$D339+15)*SQRT('Base Stats'!$E339+15)*SQRT('Base Stats'!$F339+15)*((MIN(SQRT(10*1500/(('Base Stats'!$D339+15)*SQRT('Base Stats'!$E339+15)*SQRT('Base Stats'!$F339+15))),'CP Multiplier'!$B$102))^2)/10)</f>
        <v>1500</v>
      </c>
    </row>
    <row r="340" spans="1:7" x14ac:dyDescent="0.25">
      <c r="A340" t="s">
        <v>336</v>
      </c>
      <c r="B340" t="str">
        <f>IFERROR(INDEX('[1]Pokemon Stats'!$D$2:$D$781,MATCH($A340,'[1]Pokemon Stats'!$B$2:$B$781,0),0),"")</f>
        <v>Ground</v>
      </c>
      <c r="C340" t="str">
        <f>IFERROR(INDEX('[1]Pokemon Stats'!$E$2:$E$781,MATCH($A340,'[1]Pokemon Stats'!$B$2:$B$781,0),0),"")</f>
        <v>Psychic</v>
      </c>
      <c r="D340">
        <f>ROUND(('Base Stats'!D340+15)*MIN(SQRT(10*1500/(('Base Stats'!$D340+15)*SQRT('Base Stats'!$E340+15)*SQRT('Base Stats'!$F340+15))),'CP Multiplier'!$B$102),1)</f>
        <v>77.8</v>
      </c>
      <c r="E340">
        <f>ROUND(('Base Stats'!E340+15)*MIN(SQRT(10*1500/(('Base Stats'!$D340+15)*SQRT('Base Stats'!$E340+15)*SQRT('Base Stats'!$F340+15))),'CP Multiplier'!$B$102),1)</f>
        <v>117.5</v>
      </c>
      <c r="F340">
        <f>ROUND(('Base Stats'!F340+15)*MIN(SQRT(10*1500/(('Base Stats'!$D340+15)*SQRT('Base Stats'!$E340+15)*SQRT('Base Stats'!$F340+15))),'CP Multiplier'!$B$102),1)</f>
        <v>114.1</v>
      </c>
      <c r="G340">
        <f>_xlfn.FLOOR.MATH(('Base Stats'!$D340+15)*SQRT('Base Stats'!$E340+15)*SQRT('Base Stats'!$F340+15)*((MIN(SQRT(10*1500/(('Base Stats'!$D340+15)*SQRT('Base Stats'!$E340+15)*SQRT('Base Stats'!$F340+15))),'CP Multiplier'!$B$102))^2)/10)</f>
        <v>900</v>
      </c>
    </row>
    <row r="341" spans="1:7" x14ac:dyDescent="0.25">
      <c r="A341" t="s">
        <v>337</v>
      </c>
      <c r="B341" t="str">
        <f>IFERROR(INDEX('[1]Pokemon Stats'!$D$2:$D$781,MATCH($A341,'[1]Pokemon Stats'!$B$2:$B$781,0),0),"")</f>
        <v>Ground</v>
      </c>
      <c r="C341" t="str">
        <f>IFERROR(INDEX('[1]Pokemon Stats'!$E$2:$E$781,MATCH($A341,'[1]Pokemon Stats'!$B$2:$B$781,0),0),"")</f>
        <v>Psychic</v>
      </c>
      <c r="D341">
        <f>ROUND(('Base Stats'!D341+15)*MIN(SQRT(10*1500/(('Base Stats'!$D341+15)*SQRT('Base Stats'!$E341+15)*SQRT('Base Stats'!$F341+15))),'CP Multiplier'!$B$102),1)</f>
        <v>106.8</v>
      </c>
      <c r="E341">
        <f>ROUND(('Base Stats'!E341+15)*MIN(SQRT(10*1500/(('Base Stats'!$D341+15)*SQRT('Base Stats'!$E341+15)*SQRT('Base Stats'!$F341+15))),'CP Multiplier'!$B$102),1)</f>
        <v>168.2</v>
      </c>
      <c r="F341">
        <f>ROUND(('Base Stats'!F341+15)*MIN(SQRT(10*1500/(('Base Stats'!$D341+15)*SQRT('Base Stats'!$E341+15)*SQRT('Base Stats'!$F341+15))),'CP Multiplier'!$B$102),1)</f>
        <v>117.2</v>
      </c>
      <c r="G341">
        <f>_xlfn.FLOOR.MATH(('Base Stats'!$D341+15)*SQRT('Base Stats'!$E341+15)*SQRT('Base Stats'!$F341+15)*((MIN(SQRT(10*1500/(('Base Stats'!$D341+15)*SQRT('Base Stats'!$E341+15)*SQRT('Base Stats'!$F341+15))),'CP Multiplier'!$B$102))^2)/10)</f>
        <v>1500</v>
      </c>
    </row>
    <row r="342" spans="1:7" x14ac:dyDescent="0.25">
      <c r="A342" t="s">
        <v>338</v>
      </c>
      <c r="B342" t="str">
        <f>IFERROR(INDEX('[1]Pokemon Stats'!$D$2:$D$781,MATCH($A342,'[1]Pokemon Stats'!$B$2:$B$781,0),0),"")</f>
        <v>Rock</v>
      </c>
      <c r="C342" t="str">
        <f>IFERROR(INDEX('[1]Pokemon Stats'!$E$2:$E$781,MATCH($A342,'[1]Pokemon Stats'!$B$2:$B$781,0),0),"")</f>
        <v>Grass</v>
      </c>
      <c r="D342">
        <f>ROUND(('Base Stats'!D342+15)*MIN(SQRT(10*1500/(('Base Stats'!$D342+15)*SQRT('Base Stats'!$E342+15)*SQRT('Base Stats'!$F342+15))),'CP Multiplier'!$B$102),1)</f>
        <v>101.4</v>
      </c>
      <c r="E342">
        <f>ROUND(('Base Stats'!E342+15)*MIN(SQRT(10*1500/(('Base Stats'!$D342+15)*SQRT('Base Stats'!$E342+15)*SQRT('Base Stats'!$F342+15))),'CP Multiplier'!$B$102),1)</f>
        <v>139.5</v>
      </c>
      <c r="F342">
        <f>ROUND(('Base Stats'!F342+15)*MIN(SQRT(10*1500/(('Base Stats'!$D342+15)*SQRT('Base Stats'!$E342+15)*SQRT('Base Stats'!$F342+15))),'CP Multiplier'!$B$102),1)</f>
        <v>152.19999999999999</v>
      </c>
      <c r="G342">
        <f>_xlfn.FLOOR.MATH(('Base Stats'!$D342+15)*SQRT('Base Stats'!$E342+15)*SQRT('Base Stats'!$F342+15)*((MIN(SQRT(10*1500/(('Base Stats'!$D342+15)*SQRT('Base Stats'!$E342+15)*SQRT('Base Stats'!$F342+15))),'CP Multiplier'!$B$102))^2)/10)</f>
        <v>1477</v>
      </c>
    </row>
    <row r="343" spans="1:7" x14ac:dyDescent="0.25">
      <c r="A343" t="s">
        <v>339</v>
      </c>
      <c r="B343" t="str">
        <f>IFERROR(INDEX('[1]Pokemon Stats'!$D$2:$D$781,MATCH($A343,'[1]Pokemon Stats'!$B$2:$B$781,0),0),"")</f>
        <v>Rock</v>
      </c>
      <c r="C343" t="str">
        <f>IFERROR(INDEX('[1]Pokemon Stats'!$E$2:$E$781,MATCH($A343,'[1]Pokemon Stats'!$B$2:$B$781,0),0),"")</f>
        <v>Grass</v>
      </c>
      <c r="D343">
        <f>ROUND(('Base Stats'!D343+15)*MIN(SQRT(10*1500/(('Base Stats'!$D343+15)*SQRT('Base Stats'!$E343+15)*SQRT('Base Stats'!$F343+15))),'CP Multiplier'!$B$102),1)</f>
        <v>108.7</v>
      </c>
      <c r="E343">
        <f>ROUND(('Base Stats'!E343+15)*MIN(SQRT(10*1500/(('Base Stats'!$D343+15)*SQRT('Base Stats'!$E343+15)*SQRT('Base Stats'!$F343+15))),'CP Multiplier'!$B$102),1)</f>
        <v>136</v>
      </c>
      <c r="F343">
        <f>ROUND(('Base Stats'!F343+15)*MIN(SQRT(10*1500/(('Base Stats'!$D343+15)*SQRT('Base Stats'!$E343+15)*SQRT('Base Stats'!$F343+15))),'CP Multiplier'!$B$102),1)</f>
        <v>140</v>
      </c>
      <c r="G343">
        <f>_xlfn.FLOOR.MATH(('Base Stats'!$D343+15)*SQRT('Base Stats'!$E343+15)*SQRT('Base Stats'!$F343+15)*((MIN(SQRT(10*1500/(('Base Stats'!$D343+15)*SQRT('Base Stats'!$E343+15)*SQRT('Base Stats'!$F343+15))),'CP Multiplier'!$B$102))^2)/10)</f>
        <v>1500</v>
      </c>
    </row>
    <row r="344" spans="1:7" x14ac:dyDescent="0.25">
      <c r="A344" t="s">
        <v>340</v>
      </c>
      <c r="B344" t="str">
        <f>IFERROR(INDEX('[1]Pokemon Stats'!$D$2:$D$781,MATCH($A344,'[1]Pokemon Stats'!$B$2:$B$781,0),0),"")</f>
        <v>Rock</v>
      </c>
      <c r="C344" t="str">
        <f>IFERROR(INDEX('[1]Pokemon Stats'!$E$2:$E$781,MATCH($A344,'[1]Pokemon Stats'!$B$2:$B$781,0),0),"")</f>
        <v>Bug</v>
      </c>
      <c r="D344">
        <f>ROUND(('Base Stats'!D344+15)*MIN(SQRT(10*1500/(('Base Stats'!$D344+15)*SQRT('Base Stats'!$E344+15)*SQRT('Base Stats'!$F344+15))),'CP Multiplier'!$B$102),1)</f>
        <v>149.5</v>
      </c>
      <c r="E344">
        <f>ROUND(('Base Stats'!E344+15)*MIN(SQRT(10*1500/(('Base Stats'!$D344+15)*SQRT('Base Stats'!$E344+15)*SQRT('Base Stats'!$F344+15))),'CP Multiplier'!$B$102),1)</f>
        <v>90</v>
      </c>
      <c r="F344">
        <f>ROUND(('Base Stats'!F344+15)*MIN(SQRT(10*1500/(('Base Stats'!$D344+15)*SQRT('Base Stats'!$E344+15)*SQRT('Base Stats'!$F344+15))),'CP Multiplier'!$B$102),1)</f>
        <v>111.9</v>
      </c>
      <c r="G344">
        <f>_xlfn.FLOOR.MATH(('Base Stats'!$D344+15)*SQRT('Base Stats'!$E344+15)*SQRT('Base Stats'!$F344+15)*((MIN(SQRT(10*1500/(('Base Stats'!$D344+15)*SQRT('Base Stats'!$E344+15)*SQRT('Base Stats'!$F344+15))),'CP Multiplier'!$B$102))^2)/10)</f>
        <v>1500</v>
      </c>
    </row>
    <row r="345" spans="1:7" x14ac:dyDescent="0.25">
      <c r="A345" t="s">
        <v>341</v>
      </c>
      <c r="B345" t="str">
        <f>IFERROR(INDEX('[1]Pokemon Stats'!$D$2:$D$781,MATCH($A345,'[1]Pokemon Stats'!$B$2:$B$781,0),0),"")</f>
        <v>Rock</v>
      </c>
      <c r="C345" t="str">
        <f>IFERROR(INDEX('[1]Pokemon Stats'!$E$2:$E$781,MATCH($A345,'[1]Pokemon Stats'!$B$2:$B$781,0),0),"")</f>
        <v>Bug</v>
      </c>
      <c r="D345">
        <f>ROUND(('Base Stats'!D345+15)*MIN(SQRT(10*1500/(('Base Stats'!$D345+15)*SQRT('Base Stats'!$E345+15)*SQRT('Base Stats'!$F345+15))),'CP Multiplier'!$B$102),1)</f>
        <v>135.9</v>
      </c>
      <c r="E345">
        <f>ROUND(('Base Stats'!E345+15)*MIN(SQRT(10*1500/(('Base Stats'!$D345+15)*SQRT('Base Stats'!$E345+15)*SQRT('Base Stats'!$F345+15))),'CP Multiplier'!$B$102),1)</f>
        <v>108.4</v>
      </c>
      <c r="F345">
        <f>ROUND(('Base Stats'!F345+15)*MIN(SQRT(10*1500/(('Base Stats'!$D345+15)*SQRT('Base Stats'!$E345+15)*SQRT('Base Stats'!$F345+15))),'CP Multiplier'!$B$102),1)</f>
        <v>112.4</v>
      </c>
      <c r="G345">
        <f>_xlfn.FLOOR.MATH(('Base Stats'!$D345+15)*SQRT('Base Stats'!$E345+15)*SQRT('Base Stats'!$F345+15)*((MIN(SQRT(10*1500/(('Base Stats'!$D345+15)*SQRT('Base Stats'!$E345+15)*SQRT('Base Stats'!$F345+15))),'CP Multiplier'!$B$102))^2)/10)</f>
        <v>1500</v>
      </c>
    </row>
    <row r="346" spans="1:7" x14ac:dyDescent="0.25">
      <c r="A346" t="s">
        <v>342</v>
      </c>
      <c r="B346" t="str">
        <f>IFERROR(INDEX('[1]Pokemon Stats'!$D$2:$D$781,MATCH($A346,'[1]Pokemon Stats'!$B$2:$B$781,0),0),"")</f>
        <v>Water</v>
      </c>
      <c r="C346" t="str">
        <f>IFERROR(INDEX('[1]Pokemon Stats'!$E$2:$E$781,MATCH($A346,'[1]Pokemon Stats'!$B$2:$B$781,0),0),"")</f>
        <v>Bug</v>
      </c>
      <c r="D346">
        <f>ROUND(('Base Stats'!D346+15)*MIN(SQRT(10*1500/(('Base Stats'!$D346+15)*SQRT('Base Stats'!$E346+15)*SQRT('Base Stats'!$F346+15))),'CP Multiplier'!$B$102),1)</f>
        <v>37.200000000000003</v>
      </c>
      <c r="E346">
        <f>ROUND(('Base Stats'!E346+15)*MIN(SQRT(10*1500/(('Base Stats'!$D346+15)*SQRT('Base Stats'!$E346+15)*SQRT('Base Stats'!$F346+15))),'CP Multiplier'!$B$102),1)</f>
        <v>84.5</v>
      </c>
      <c r="F346">
        <f>ROUND(('Base Stats'!F346+15)*MIN(SQRT(10*1500/(('Base Stats'!$D346+15)*SQRT('Base Stats'!$E346+15)*SQRT('Base Stats'!$F346+15))),'CP Multiplier'!$B$102),1)</f>
        <v>84.5</v>
      </c>
      <c r="G346">
        <f>_xlfn.FLOOR.MATH(('Base Stats'!$D346+15)*SQRT('Base Stats'!$E346+15)*SQRT('Base Stats'!$F346+15)*((MIN(SQRT(10*1500/(('Base Stats'!$D346+15)*SQRT('Base Stats'!$E346+15)*SQRT('Base Stats'!$F346+15))),'CP Multiplier'!$B$102))^2)/10)</f>
        <v>314</v>
      </c>
    </row>
    <row r="347" spans="1:7" x14ac:dyDescent="0.25">
      <c r="A347" t="s">
        <v>343</v>
      </c>
      <c r="B347" t="str">
        <f>IFERROR(INDEX('[1]Pokemon Stats'!$D$2:$D$781,MATCH($A347,'[1]Pokemon Stats'!$B$2:$B$781,0),0),"")</f>
        <v>Water</v>
      </c>
      <c r="C347" t="str">
        <f>IFERROR(INDEX('[1]Pokemon Stats'!$E$2:$E$781,MATCH($A347,'[1]Pokemon Stats'!$B$2:$B$781,0),0),"")</f>
        <v>Bug</v>
      </c>
      <c r="D347">
        <f>ROUND(('Base Stats'!D347+15)*MIN(SQRT(10*1500/(('Base Stats'!$D347+15)*SQRT('Base Stats'!$E347+15)*SQRT('Base Stats'!$F347+15))),'CP Multiplier'!$B$102),1)</f>
        <v>115.6</v>
      </c>
      <c r="E347">
        <f>ROUND(('Base Stats'!E347+15)*MIN(SQRT(10*1500/(('Base Stats'!$D347+15)*SQRT('Base Stats'!$E347+15)*SQRT('Base Stats'!$F347+15))),'CP Multiplier'!$B$102),1)</f>
        <v>130.6</v>
      </c>
      <c r="F347">
        <f>ROUND(('Base Stats'!F347+15)*MIN(SQRT(10*1500/(('Base Stats'!$D347+15)*SQRT('Base Stats'!$E347+15)*SQRT('Base Stats'!$F347+15))),'CP Multiplier'!$B$102),1)</f>
        <v>129</v>
      </c>
      <c r="G347">
        <f>_xlfn.FLOOR.MATH(('Base Stats'!$D347+15)*SQRT('Base Stats'!$E347+15)*SQRT('Base Stats'!$F347+15)*((MIN(SQRT(10*1500/(('Base Stats'!$D347+15)*SQRT('Base Stats'!$E347+15)*SQRT('Base Stats'!$F347+15))),'CP Multiplier'!$B$102))^2)/10)</f>
        <v>1500</v>
      </c>
    </row>
    <row r="348" spans="1:7" x14ac:dyDescent="0.25">
      <c r="A348" t="s">
        <v>344</v>
      </c>
      <c r="B348" t="str">
        <f>IFERROR(INDEX('[1]Pokemon Stats'!$D$2:$D$781,MATCH($A348,'[1]Pokemon Stats'!$B$2:$B$781,0),0),"")</f>
        <v>Normal</v>
      </c>
      <c r="C348" t="str">
        <f>IFERROR(INDEX('[1]Pokemon Stats'!$E$2:$E$781,MATCH($A348,'[1]Pokemon Stats'!$B$2:$B$781,0),0),"")</f>
        <v>Bug</v>
      </c>
      <c r="D348">
        <f>ROUND(('Base Stats'!D348+15)*MIN(SQRT(10*1500/(('Base Stats'!$D348+15)*SQRT('Base Stats'!$E348+15)*SQRT('Base Stats'!$F348+15))),'CP Multiplier'!$B$102),1)</f>
        <v>116.7</v>
      </c>
      <c r="E348">
        <f>ROUND(('Base Stats'!E348+15)*MIN(SQRT(10*1500/(('Base Stats'!$D348+15)*SQRT('Base Stats'!$E348+15)*SQRT('Base Stats'!$F348+15))),'CP Multiplier'!$B$102),1)</f>
        <v>116.7</v>
      </c>
      <c r="F348">
        <f>ROUND(('Base Stats'!F348+15)*MIN(SQRT(10*1500/(('Base Stats'!$D348+15)*SQRT('Base Stats'!$E348+15)*SQRT('Base Stats'!$F348+15))),'CP Multiplier'!$B$102),1)</f>
        <v>141.69999999999999</v>
      </c>
      <c r="G348">
        <f>_xlfn.FLOOR.MATH(('Base Stats'!$D348+15)*SQRT('Base Stats'!$E348+15)*SQRT('Base Stats'!$F348+15)*((MIN(SQRT(10*1500/(('Base Stats'!$D348+15)*SQRT('Base Stats'!$E348+15)*SQRT('Base Stats'!$F348+15))),'CP Multiplier'!$B$102))^2)/10)</f>
        <v>1500</v>
      </c>
    </row>
    <row r="349" spans="1:7" x14ac:dyDescent="0.25">
      <c r="A349" t="s">
        <v>345</v>
      </c>
      <c r="B349" t="str">
        <f>IFERROR(INDEX('[1]Pokemon Stats'!$D$2:$D$781,MATCH($A349,'[1]Pokemon Stats'!$B$2:$B$781,0),0),"")</f>
        <v>Ghost</v>
      </c>
      <c r="C349" t="str">
        <f>IFERROR(INDEX('[1]Pokemon Stats'!$E$2:$E$781,MATCH($A349,'[1]Pokemon Stats'!$B$2:$B$781,0),0),"")</f>
        <v>Bug</v>
      </c>
      <c r="D349">
        <f>ROUND(('Base Stats'!D349+15)*MIN(SQRT(10*1500/(('Base Stats'!$D349+15)*SQRT('Base Stats'!$E349+15)*SQRT('Base Stats'!$F349+15))),'CP Multiplier'!$B$102),1)</f>
        <v>129.30000000000001</v>
      </c>
      <c r="E349">
        <f>ROUND(('Base Stats'!E349+15)*MIN(SQRT(10*1500/(('Base Stats'!$D349+15)*SQRT('Base Stats'!$E349+15)*SQRT('Base Stats'!$F349+15))),'CP Multiplier'!$B$102),1)</f>
        <v>67.599999999999994</v>
      </c>
      <c r="F349">
        <f>ROUND(('Base Stats'!F349+15)*MIN(SQRT(10*1500/(('Base Stats'!$D349+15)*SQRT('Base Stats'!$E349+15)*SQRT('Base Stats'!$F349+15))),'CP Multiplier'!$B$102),1)</f>
        <v>120</v>
      </c>
      <c r="G349">
        <f>_xlfn.FLOOR.MATH(('Base Stats'!$D349+15)*SQRT('Base Stats'!$E349+15)*SQRT('Base Stats'!$F349+15)*((MIN(SQRT(10*1500/(('Base Stats'!$D349+15)*SQRT('Base Stats'!$E349+15)*SQRT('Base Stats'!$F349+15))),'CP Multiplier'!$B$102))^2)/10)</f>
        <v>1165</v>
      </c>
    </row>
    <row r="350" spans="1:7" x14ac:dyDescent="0.25">
      <c r="A350" t="s">
        <v>346</v>
      </c>
      <c r="B350" t="str">
        <f>IFERROR(INDEX('[1]Pokemon Stats'!$D$2:$D$781,MATCH($A350,'[1]Pokemon Stats'!$B$2:$B$781,0),0),"")</f>
        <v>Ghost</v>
      </c>
      <c r="C350" t="str">
        <f>IFERROR(INDEX('[1]Pokemon Stats'!$E$2:$E$781,MATCH($A350,'[1]Pokemon Stats'!$B$2:$B$781,0),0),"")</f>
        <v>Bug</v>
      </c>
      <c r="D350">
        <f>ROUND(('Base Stats'!D350+15)*MIN(SQRT(10*1500/(('Base Stats'!$D350+15)*SQRT('Base Stats'!$E350+15)*SQRT('Base Stats'!$F350+15))),'CP Multiplier'!$B$102),1)</f>
        <v>148.69999999999999</v>
      </c>
      <c r="E350">
        <f>ROUND(('Base Stats'!E350+15)*MIN(SQRT(10*1500/(('Base Stats'!$D350+15)*SQRT('Base Stats'!$E350+15)*SQRT('Base Stats'!$F350+15))),'CP Multiplier'!$B$102),1)</f>
        <v>90</v>
      </c>
      <c r="F350">
        <f>ROUND(('Base Stats'!F350+15)*MIN(SQRT(10*1500/(('Base Stats'!$D350+15)*SQRT('Base Stats'!$E350+15)*SQRT('Base Stats'!$F350+15))),'CP Multiplier'!$B$102),1)</f>
        <v>113</v>
      </c>
      <c r="G350">
        <f>_xlfn.FLOOR.MATH(('Base Stats'!$D350+15)*SQRT('Base Stats'!$E350+15)*SQRT('Base Stats'!$F350+15)*((MIN(SQRT(10*1500/(('Base Stats'!$D350+15)*SQRT('Base Stats'!$E350+15)*SQRT('Base Stats'!$F350+15))),'CP Multiplier'!$B$102))^2)/10)</f>
        <v>1500</v>
      </c>
    </row>
    <row r="351" spans="1:7" x14ac:dyDescent="0.25">
      <c r="A351" t="s">
        <v>347</v>
      </c>
      <c r="B351" t="str">
        <f>IFERROR(INDEX('[1]Pokemon Stats'!$D$2:$D$781,MATCH($A351,'[1]Pokemon Stats'!$B$2:$B$781,0),0),"")</f>
        <v>Ghost</v>
      </c>
      <c r="C351" t="str">
        <f>IFERROR(INDEX('[1]Pokemon Stats'!$E$2:$E$781,MATCH($A351,'[1]Pokemon Stats'!$B$2:$B$781,0),0),"")</f>
        <v>Bug</v>
      </c>
      <c r="D351">
        <f>ROUND(('Base Stats'!D351+15)*MIN(SQRT(10*1500/(('Base Stats'!$D351+15)*SQRT('Base Stats'!$E351+15)*SQRT('Base Stats'!$F351+15))),'CP Multiplier'!$B$102),1)</f>
        <v>71.900000000000006</v>
      </c>
      <c r="E351">
        <f>ROUND(('Base Stats'!E351+15)*MIN(SQRT(10*1500/(('Base Stats'!$D351+15)*SQRT('Base Stats'!$E351+15)*SQRT('Base Stats'!$F351+15))),'CP Multiplier'!$B$102),1)</f>
        <v>149.6</v>
      </c>
      <c r="F351">
        <f>ROUND(('Base Stats'!F351+15)*MIN(SQRT(10*1500/(('Base Stats'!$D351+15)*SQRT('Base Stats'!$E351+15)*SQRT('Base Stats'!$F351+15))),'CP Multiplier'!$B$102),1)</f>
        <v>84.5</v>
      </c>
      <c r="G351">
        <f>_xlfn.FLOOR.MATH(('Base Stats'!$D351+15)*SQRT('Base Stats'!$E351+15)*SQRT('Base Stats'!$F351+15)*((MIN(SQRT(10*1500/(('Base Stats'!$D351+15)*SQRT('Base Stats'!$E351+15)*SQRT('Base Stats'!$F351+15))),'CP Multiplier'!$B$102))^2)/10)</f>
        <v>808</v>
      </c>
    </row>
    <row r="352" spans="1:7" x14ac:dyDescent="0.25">
      <c r="A352" t="s">
        <v>348</v>
      </c>
      <c r="B352" t="str">
        <f>IFERROR(INDEX('[1]Pokemon Stats'!$D$2:$D$781,MATCH($A352,'[1]Pokemon Stats'!$B$2:$B$781,0),0),"")</f>
        <v>Ghost</v>
      </c>
      <c r="C352" t="str">
        <f>IFERROR(INDEX('[1]Pokemon Stats'!$E$2:$E$781,MATCH($A352,'[1]Pokemon Stats'!$B$2:$B$781,0),0),"")</f>
        <v>Bug</v>
      </c>
      <c r="D352">
        <f>ROUND(('Base Stats'!D352+15)*MIN(SQRT(10*1500/(('Base Stats'!$D352+15)*SQRT('Base Stats'!$E352+15)*SQRT('Base Stats'!$F352+15))),'CP Multiplier'!$B$102),1)</f>
        <v>106.6</v>
      </c>
      <c r="E352">
        <f>ROUND(('Base Stats'!E352+15)*MIN(SQRT(10*1500/(('Base Stats'!$D352+15)*SQRT('Base Stats'!$E352+15)*SQRT('Base Stats'!$F352+15))),'CP Multiplier'!$B$102),1)</f>
        <v>191</v>
      </c>
      <c r="F352">
        <f>ROUND(('Base Stats'!F352+15)*MIN(SQRT(10*1500/(('Base Stats'!$D352+15)*SQRT('Base Stats'!$E352+15)*SQRT('Base Stats'!$F352+15))),'CP Multiplier'!$B$102),1)</f>
        <v>103.6</v>
      </c>
      <c r="G352">
        <f>_xlfn.FLOOR.MATH(('Base Stats'!$D352+15)*SQRT('Base Stats'!$E352+15)*SQRT('Base Stats'!$F352+15)*((MIN(SQRT(10*1500/(('Base Stats'!$D352+15)*SQRT('Base Stats'!$E352+15)*SQRT('Base Stats'!$F352+15))),'CP Multiplier'!$B$102))^2)/10)</f>
        <v>1500</v>
      </c>
    </row>
    <row r="353" spans="1:7" x14ac:dyDescent="0.25">
      <c r="A353" t="s">
        <v>349</v>
      </c>
      <c r="B353" t="str">
        <f>IFERROR(INDEX('[1]Pokemon Stats'!$D$2:$D$781,MATCH($A353,'[1]Pokemon Stats'!$B$2:$B$781,0),0),"")</f>
        <v>Grass</v>
      </c>
      <c r="C353" t="str">
        <f>IFERROR(INDEX('[1]Pokemon Stats'!$E$2:$E$781,MATCH($A353,'[1]Pokemon Stats'!$B$2:$B$781,0),0),"")</f>
        <v>Flying</v>
      </c>
      <c r="D353">
        <f>ROUND(('Base Stats'!D353+15)*MIN(SQRT(10*1500/(('Base Stats'!$D353+15)*SQRT('Base Stats'!$E353+15)*SQRT('Base Stats'!$F353+15))),'CP Multiplier'!$B$102),1)</f>
        <v>104.9</v>
      </c>
      <c r="E353">
        <f>ROUND(('Base Stats'!E353+15)*MIN(SQRT(10*1500/(('Base Stats'!$D353+15)*SQRT('Base Stats'!$E353+15)*SQRT('Base Stats'!$F353+15))),'CP Multiplier'!$B$102),1)</f>
        <v>123.7</v>
      </c>
      <c r="F353">
        <f>ROUND(('Base Stats'!F353+15)*MIN(SQRT(10*1500/(('Base Stats'!$D353+15)*SQRT('Base Stats'!$E353+15)*SQRT('Base Stats'!$F353+15))),'CP Multiplier'!$B$102),1)</f>
        <v>165.3</v>
      </c>
      <c r="G353">
        <f>_xlfn.FLOOR.MATH(('Base Stats'!$D353+15)*SQRT('Base Stats'!$E353+15)*SQRT('Base Stats'!$F353+15)*((MIN(SQRT(10*1500/(('Base Stats'!$D353+15)*SQRT('Base Stats'!$E353+15)*SQRT('Base Stats'!$F353+15))),'CP Multiplier'!$B$102))^2)/10)</f>
        <v>1500</v>
      </c>
    </row>
    <row r="354" spans="1:7" x14ac:dyDescent="0.25">
      <c r="A354" t="s">
        <v>350</v>
      </c>
      <c r="B354" t="str">
        <f>IFERROR(INDEX('[1]Pokemon Stats'!$D$2:$D$781,MATCH($A354,'[1]Pokemon Stats'!$B$2:$B$781,0),0),"")</f>
        <v>Psychic</v>
      </c>
      <c r="C354" t="str">
        <f>IFERROR(INDEX('[1]Pokemon Stats'!$E$2:$E$781,MATCH($A354,'[1]Pokemon Stats'!$B$2:$B$781,0),0),"")</f>
        <v>Flying</v>
      </c>
      <c r="D354">
        <f>ROUND(('Base Stats'!D354+15)*MIN(SQRT(10*1500/(('Base Stats'!$D354+15)*SQRT('Base Stats'!$E354+15)*SQRT('Base Stats'!$F354+15))),'CP Multiplier'!$B$102),1)</f>
        <v>122.3</v>
      </c>
      <c r="E354">
        <f>ROUND(('Base Stats'!E354+15)*MIN(SQRT(10*1500/(('Base Stats'!$D354+15)*SQRT('Base Stats'!$E354+15)*SQRT('Base Stats'!$F354+15))),'CP Multiplier'!$B$102),1)</f>
        <v>119.1</v>
      </c>
      <c r="F354">
        <f>ROUND(('Base Stats'!F354+15)*MIN(SQRT(10*1500/(('Base Stats'!$D354+15)*SQRT('Base Stats'!$E354+15)*SQRT('Base Stats'!$F354+15))),'CP Multiplier'!$B$102),1)</f>
        <v>126.2</v>
      </c>
      <c r="G354">
        <f>_xlfn.FLOOR.MATH(('Base Stats'!$D354+15)*SQRT('Base Stats'!$E354+15)*SQRT('Base Stats'!$F354+15)*((MIN(SQRT(10*1500/(('Base Stats'!$D354+15)*SQRT('Base Stats'!$E354+15)*SQRT('Base Stats'!$F354+15))),'CP Multiplier'!$B$102))^2)/10)</f>
        <v>1500</v>
      </c>
    </row>
    <row r="355" spans="1:7" x14ac:dyDescent="0.25">
      <c r="A355" t="s">
        <v>351</v>
      </c>
      <c r="B355" t="str">
        <f>IFERROR(INDEX('[1]Pokemon Stats'!$D$2:$D$781,MATCH($A355,'[1]Pokemon Stats'!$B$2:$B$781,0),0),"")</f>
        <v>Dark</v>
      </c>
      <c r="C355" t="str">
        <f>IFERROR(INDEX('[1]Pokemon Stats'!$E$2:$E$781,MATCH($A355,'[1]Pokemon Stats'!$B$2:$B$781,0),0),"")</f>
        <v>Flying</v>
      </c>
      <c r="D355">
        <f>ROUND(('Base Stats'!D355+15)*MIN(SQRT(10*1500/(('Base Stats'!$D355+15)*SQRT('Base Stats'!$E355+15)*SQRT('Base Stats'!$F355+15))),'CP Multiplier'!$B$102),1)</f>
        <v>158.9</v>
      </c>
      <c r="E355">
        <f>ROUND(('Base Stats'!E355+15)*MIN(SQRT(10*1500/(('Base Stats'!$D355+15)*SQRT('Base Stats'!$E355+15)*SQRT('Base Stats'!$F355+15))),'CP Multiplier'!$B$102),1)</f>
        <v>82.2</v>
      </c>
      <c r="F355">
        <f>ROUND(('Base Stats'!F355+15)*MIN(SQRT(10*1500/(('Base Stats'!$D355+15)*SQRT('Base Stats'!$E355+15)*SQRT('Base Stats'!$F355+15))),'CP Multiplier'!$B$102),1)</f>
        <v>108.4</v>
      </c>
      <c r="G355">
        <f>_xlfn.FLOOR.MATH(('Base Stats'!$D355+15)*SQRT('Base Stats'!$E355+15)*SQRT('Base Stats'!$F355+15)*((MIN(SQRT(10*1500/(('Base Stats'!$D355+15)*SQRT('Base Stats'!$E355+15)*SQRT('Base Stats'!$F355+15))),'CP Multiplier'!$B$102))^2)/10)</f>
        <v>1500</v>
      </c>
    </row>
    <row r="356" spans="1:7" x14ac:dyDescent="0.25">
      <c r="A356" t="s">
        <v>352</v>
      </c>
      <c r="B356" t="str">
        <f>IFERROR(INDEX('[1]Pokemon Stats'!$D$2:$D$781,MATCH($A356,'[1]Pokemon Stats'!$B$2:$B$781,0),0),"")</f>
        <v>Psychic</v>
      </c>
      <c r="C356" t="str">
        <f>IFERROR(INDEX('[1]Pokemon Stats'!$E$2:$E$781,MATCH($A356,'[1]Pokemon Stats'!$B$2:$B$781,0),0),"")</f>
        <v>Flying</v>
      </c>
      <c r="D356">
        <f>ROUND(('Base Stats'!D356+15)*MIN(SQRT(10*1500/(('Base Stats'!$D356+15)*SQRT('Base Stats'!$E356+15)*SQRT('Base Stats'!$F356+15))),'CP Multiplier'!$B$102),1)</f>
        <v>47.3</v>
      </c>
      <c r="E356">
        <f>ROUND(('Base Stats'!E356+15)*MIN(SQRT(10*1500/(('Base Stats'!$D356+15)*SQRT('Base Stats'!$E356+15)*SQRT('Base Stats'!$F356+15))),'CP Multiplier'!$B$102),1)</f>
        <v>85.4</v>
      </c>
      <c r="F356">
        <f>ROUND(('Base Stats'!F356+15)*MIN(SQRT(10*1500/(('Base Stats'!$D356+15)*SQRT('Base Stats'!$E356+15)*SQRT('Base Stats'!$F356+15))),'CP Multiplier'!$B$102),1)</f>
        <v>195.3</v>
      </c>
      <c r="G356">
        <f>_xlfn.FLOOR.MATH(('Base Stats'!$D356+15)*SQRT('Base Stats'!$E356+15)*SQRT('Base Stats'!$F356+15)*((MIN(SQRT(10*1500/(('Base Stats'!$D356+15)*SQRT('Base Stats'!$E356+15)*SQRT('Base Stats'!$F356+15))),'CP Multiplier'!$B$102))^2)/10)</f>
        <v>611</v>
      </c>
    </row>
    <row r="357" spans="1:7" x14ac:dyDescent="0.25">
      <c r="A357" t="s">
        <v>353</v>
      </c>
      <c r="B357" t="str">
        <f>IFERROR(INDEX('[1]Pokemon Stats'!$D$2:$D$781,MATCH($A357,'[1]Pokemon Stats'!$B$2:$B$781,0),0),"")</f>
        <v>Ice</v>
      </c>
      <c r="C357" t="str">
        <f>IFERROR(INDEX('[1]Pokemon Stats'!$E$2:$E$781,MATCH($A357,'[1]Pokemon Stats'!$B$2:$B$781,0),0),"")</f>
        <v>Flying</v>
      </c>
      <c r="D357">
        <f>ROUND(('Base Stats'!D357+15)*MIN(SQRT(10*1500/(('Base Stats'!$D357+15)*SQRT('Base Stats'!$E357+15)*SQRT('Base Stats'!$F357+15))),'CP Multiplier'!$B$102),1)</f>
        <v>93</v>
      </c>
      <c r="E357">
        <f>ROUND(('Base Stats'!E357+15)*MIN(SQRT(10*1500/(('Base Stats'!$D357+15)*SQRT('Base Stats'!$E357+15)*SQRT('Base Stats'!$F357+15))),'CP Multiplier'!$B$102),1)</f>
        <v>93</v>
      </c>
      <c r="F357">
        <f>ROUND(('Base Stats'!F357+15)*MIN(SQRT(10*1500/(('Base Stats'!$D357+15)*SQRT('Base Stats'!$E357+15)*SQRT('Base Stats'!$F357+15))),'CP Multiplier'!$B$102),1)</f>
        <v>128.5</v>
      </c>
      <c r="G357">
        <f>_xlfn.FLOOR.MATH(('Base Stats'!$D357+15)*SQRT('Base Stats'!$E357+15)*SQRT('Base Stats'!$F357+15)*((MIN(SQRT(10*1500/(('Base Stats'!$D357+15)*SQRT('Base Stats'!$E357+15)*SQRT('Base Stats'!$F357+15))),'CP Multiplier'!$B$102))^2)/10)</f>
        <v>1016</v>
      </c>
    </row>
    <row r="358" spans="1:7" x14ac:dyDescent="0.25">
      <c r="A358" t="s">
        <v>354</v>
      </c>
      <c r="B358" t="str">
        <f>IFERROR(INDEX('[1]Pokemon Stats'!$D$2:$D$781,MATCH($A358,'[1]Pokemon Stats'!$B$2:$B$781,0),0),"")</f>
        <v>Ice</v>
      </c>
      <c r="C358" t="str">
        <f>IFERROR(INDEX('[1]Pokemon Stats'!$E$2:$E$781,MATCH($A358,'[1]Pokemon Stats'!$B$2:$B$781,0),0),"")</f>
        <v>Flying</v>
      </c>
      <c r="D358">
        <f>ROUND(('Base Stats'!D358+15)*MIN(SQRT(10*1500/(('Base Stats'!$D358+15)*SQRT('Base Stats'!$E358+15)*SQRT('Base Stats'!$F358+15))),'CP Multiplier'!$B$102),1)</f>
        <v>118.1</v>
      </c>
      <c r="E358">
        <f>ROUND(('Base Stats'!E358+15)*MIN(SQRT(10*1500/(('Base Stats'!$D358+15)*SQRT('Base Stats'!$E358+15)*SQRT('Base Stats'!$F358+15))),'CP Multiplier'!$B$102),1)</f>
        <v>118.1</v>
      </c>
      <c r="F358">
        <f>ROUND(('Base Stats'!F358+15)*MIN(SQRT(10*1500/(('Base Stats'!$D358+15)*SQRT('Base Stats'!$E358+15)*SQRT('Base Stats'!$F358+15))),'CP Multiplier'!$B$102),1)</f>
        <v>136.69999999999999</v>
      </c>
      <c r="G358">
        <f>_xlfn.FLOOR.MATH(('Base Stats'!$D358+15)*SQRT('Base Stats'!$E358+15)*SQRT('Base Stats'!$F358+15)*((MIN(SQRT(10*1500/(('Base Stats'!$D358+15)*SQRT('Base Stats'!$E358+15)*SQRT('Base Stats'!$F358+15))),'CP Multiplier'!$B$102))^2)/10)</f>
        <v>1500</v>
      </c>
    </row>
    <row r="359" spans="1:7" x14ac:dyDescent="0.25">
      <c r="A359" t="s">
        <v>355</v>
      </c>
      <c r="B359" t="str">
        <f>IFERROR(INDEX('[1]Pokemon Stats'!$D$2:$D$781,MATCH($A359,'[1]Pokemon Stats'!$B$2:$B$781,0),0),"")</f>
        <v>Ice</v>
      </c>
      <c r="C359" t="str">
        <f>IFERROR(INDEX('[1]Pokemon Stats'!$E$2:$E$781,MATCH($A359,'[1]Pokemon Stats'!$B$2:$B$781,0),0),"")</f>
        <v>Water</v>
      </c>
      <c r="D359">
        <f>ROUND(('Base Stats'!D359+15)*MIN(SQRT(10*1500/(('Base Stats'!$D359+15)*SQRT('Base Stats'!$E359+15)*SQRT('Base Stats'!$F359+15))),'CP Multiplier'!$B$102),1)</f>
        <v>93</v>
      </c>
      <c r="E359">
        <f>ROUND(('Base Stats'!E359+15)*MIN(SQRT(10*1500/(('Base Stats'!$D359+15)*SQRT('Base Stats'!$E359+15)*SQRT('Base Stats'!$F359+15))),'CP Multiplier'!$B$102),1)</f>
        <v>88.8</v>
      </c>
      <c r="F359">
        <f>ROUND(('Base Stats'!F359+15)*MIN(SQRT(10*1500/(('Base Stats'!$D359+15)*SQRT('Base Stats'!$E359+15)*SQRT('Base Stats'!$F359+15))),'CP Multiplier'!$B$102),1)</f>
        <v>158.1</v>
      </c>
      <c r="G359">
        <f>_xlfn.FLOOR.MATH(('Base Stats'!$D359+15)*SQRT('Base Stats'!$E359+15)*SQRT('Base Stats'!$F359+15)*((MIN(SQRT(10*1500/(('Base Stats'!$D359+15)*SQRT('Base Stats'!$E359+15)*SQRT('Base Stats'!$F359+15))),'CP Multiplier'!$B$102))^2)/10)</f>
        <v>1101</v>
      </c>
    </row>
    <row r="360" spans="1:7" x14ac:dyDescent="0.25">
      <c r="A360" t="s">
        <v>356</v>
      </c>
      <c r="B360" t="str">
        <f>IFERROR(INDEX('[1]Pokemon Stats'!$D$2:$D$781,MATCH($A360,'[1]Pokemon Stats'!$B$2:$B$781,0),0),"")</f>
        <v>Ice</v>
      </c>
      <c r="C360" t="str">
        <f>IFERROR(INDEX('[1]Pokemon Stats'!$E$2:$E$781,MATCH($A360,'[1]Pokemon Stats'!$B$2:$B$781,0),0),"")</f>
        <v>Water</v>
      </c>
      <c r="D360">
        <f>ROUND(('Base Stats'!D360+15)*MIN(SQRT(10*1500/(('Base Stats'!$D360+15)*SQRT('Base Stats'!$E360+15)*SQRT('Base Stats'!$F360+15))),'CP Multiplier'!$B$102),1)</f>
        <v>112.3</v>
      </c>
      <c r="E360">
        <f>ROUND(('Base Stats'!E360+15)*MIN(SQRT(10*1500/(('Base Stats'!$D360+15)*SQRT('Base Stats'!$E360+15)*SQRT('Base Stats'!$F360+15))),'CP Multiplier'!$B$102),1)</f>
        <v>108.6</v>
      </c>
      <c r="F360">
        <f>ROUND(('Base Stats'!F360+15)*MIN(SQRT(10*1500/(('Base Stats'!$D360+15)*SQRT('Base Stats'!$E360+15)*SQRT('Base Stats'!$F360+15))),'CP Multiplier'!$B$102),1)</f>
        <v>164.1</v>
      </c>
      <c r="G360">
        <f>_xlfn.FLOOR.MATH(('Base Stats'!$D360+15)*SQRT('Base Stats'!$E360+15)*SQRT('Base Stats'!$F360+15)*((MIN(SQRT(10*1500/(('Base Stats'!$D360+15)*SQRT('Base Stats'!$E360+15)*SQRT('Base Stats'!$F360+15))),'CP Multiplier'!$B$102))^2)/10)</f>
        <v>1500</v>
      </c>
    </row>
    <row r="361" spans="1:7" x14ac:dyDescent="0.25">
      <c r="A361" t="s">
        <v>357</v>
      </c>
      <c r="B361" t="str">
        <f>IFERROR(INDEX('[1]Pokemon Stats'!$D$2:$D$781,MATCH($A361,'[1]Pokemon Stats'!$B$2:$B$781,0),0),"")</f>
        <v>Ice</v>
      </c>
      <c r="C361" t="str">
        <f>IFERROR(INDEX('[1]Pokemon Stats'!$E$2:$E$781,MATCH($A361,'[1]Pokemon Stats'!$B$2:$B$781,0),0),"")</f>
        <v>Water</v>
      </c>
      <c r="D361">
        <f>ROUND(('Base Stats'!D361+15)*MIN(SQRT(10*1500/(('Base Stats'!$D361+15)*SQRT('Base Stats'!$E361+15)*SQRT('Base Stats'!$F361+15))),'CP Multiplier'!$B$102),1)</f>
        <v>115.5</v>
      </c>
      <c r="E361">
        <f>ROUND(('Base Stats'!E361+15)*MIN(SQRT(10*1500/(('Base Stats'!$D361+15)*SQRT('Base Stats'!$E361+15)*SQRT('Base Stats'!$F361+15))),'CP Multiplier'!$B$102),1)</f>
        <v>112</v>
      </c>
      <c r="F361">
        <f>ROUND(('Base Stats'!F361+15)*MIN(SQRT(10*1500/(('Base Stats'!$D361+15)*SQRT('Base Stats'!$E361+15)*SQRT('Base Stats'!$F361+15))),'CP Multiplier'!$B$102),1)</f>
        <v>150.69999999999999</v>
      </c>
      <c r="G361">
        <f>_xlfn.FLOOR.MATH(('Base Stats'!$D361+15)*SQRT('Base Stats'!$E361+15)*SQRT('Base Stats'!$F361+15)*((MIN(SQRT(10*1500/(('Base Stats'!$D361+15)*SQRT('Base Stats'!$E361+15)*SQRT('Base Stats'!$F361+15))),'CP Multiplier'!$B$102))^2)/10)</f>
        <v>1500</v>
      </c>
    </row>
    <row r="362" spans="1:7" x14ac:dyDescent="0.25">
      <c r="A362" t="s">
        <v>358</v>
      </c>
      <c r="B362" t="str">
        <f>IFERROR(INDEX('[1]Pokemon Stats'!$D$2:$D$781,MATCH($A362,'[1]Pokemon Stats'!$B$2:$B$781,0),0),"")</f>
        <v>Water</v>
      </c>
      <c r="C362" t="str">
        <f>IFERROR(INDEX('[1]Pokemon Stats'!$E$2:$E$781,MATCH($A362,'[1]Pokemon Stats'!$B$2:$B$781,0),0),"")</f>
        <v>Rock</v>
      </c>
      <c r="D362">
        <f>ROUND(('Base Stats'!D362+15)*MIN(SQRT(10*1500/(('Base Stats'!$D362+15)*SQRT('Base Stats'!$E362+15)*SQRT('Base Stats'!$F362+15))),'CP Multiplier'!$B$102),1)</f>
        <v>107.7</v>
      </c>
      <c r="E362">
        <f>ROUND(('Base Stats'!E362+15)*MIN(SQRT(10*1500/(('Base Stats'!$D362+15)*SQRT('Base Stats'!$E362+15)*SQRT('Base Stats'!$F362+15))),'CP Multiplier'!$B$102),1)</f>
        <v>132.69999999999999</v>
      </c>
      <c r="F362">
        <f>ROUND(('Base Stats'!F362+15)*MIN(SQRT(10*1500/(('Base Stats'!$D362+15)*SQRT('Base Stats'!$E362+15)*SQRT('Base Stats'!$F362+15))),'CP Multiplier'!$B$102),1)</f>
        <v>146.1</v>
      </c>
      <c r="G362">
        <f>_xlfn.FLOOR.MATH(('Base Stats'!$D362+15)*SQRT('Base Stats'!$E362+15)*SQRT('Base Stats'!$F362+15)*((MIN(SQRT(10*1500/(('Base Stats'!$D362+15)*SQRT('Base Stats'!$E362+15)*SQRT('Base Stats'!$F362+15))),'CP Multiplier'!$B$102))^2)/10)</f>
        <v>1500</v>
      </c>
    </row>
    <row r="363" spans="1:7" x14ac:dyDescent="0.25">
      <c r="A363" t="s">
        <v>359</v>
      </c>
      <c r="B363" t="str">
        <f>IFERROR(INDEX('[1]Pokemon Stats'!$D$2:$D$781,MATCH($A363,'[1]Pokemon Stats'!$B$2:$B$781,0),0),"")</f>
        <v>Water</v>
      </c>
      <c r="C363" t="str">
        <f>IFERROR(INDEX('[1]Pokemon Stats'!$E$2:$E$781,MATCH($A363,'[1]Pokemon Stats'!$B$2:$B$781,0),0),"")</f>
        <v>Rock</v>
      </c>
      <c r="D363">
        <f>ROUND(('Base Stats'!D363+15)*MIN(SQRT(10*1500/(('Base Stats'!$D363+15)*SQRT('Base Stats'!$E363+15)*SQRT('Base Stats'!$F363+15))),'CP Multiplier'!$B$102),1)</f>
        <v>81.099999999999994</v>
      </c>
      <c r="E363">
        <f>ROUND(('Base Stats'!E363+15)*MIN(SQRT(10*1500/(('Base Stats'!$D363+15)*SQRT('Base Stats'!$E363+15)*SQRT('Base Stats'!$F363+15))),'CP Multiplier'!$B$102),1)</f>
        <v>120.9</v>
      </c>
      <c r="F363">
        <f>ROUND(('Base Stats'!F363+15)*MIN(SQRT(10*1500/(('Base Stats'!$D363+15)*SQRT('Base Stats'!$E363+15)*SQRT('Base Stats'!$F363+15))),'CP Multiplier'!$B$102),1)</f>
        <v>118.3</v>
      </c>
      <c r="G363">
        <f>_xlfn.FLOOR.MATH(('Base Stats'!$D363+15)*SQRT('Base Stats'!$E363+15)*SQRT('Base Stats'!$F363+15)*((MIN(SQRT(10*1500/(('Base Stats'!$D363+15)*SQRT('Base Stats'!$E363+15)*SQRT('Base Stats'!$F363+15))),'CP Multiplier'!$B$102))^2)/10)</f>
        <v>970</v>
      </c>
    </row>
    <row r="364" spans="1:7" x14ac:dyDescent="0.25">
      <c r="A364" t="s">
        <v>360</v>
      </c>
      <c r="B364" t="str">
        <f>IFERROR(INDEX('[1]Pokemon Stats'!$D$2:$D$781,MATCH($A364,'[1]Pokemon Stats'!$B$2:$B$781,0),0),"")</f>
        <v>Dragon</v>
      </c>
      <c r="C364" t="str">
        <f>IFERROR(INDEX('[1]Pokemon Stats'!$E$2:$E$781,MATCH($A364,'[1]Pokemon Stats'!$B$2:$B$781,0),0),"")</f>
        <v>Rock</v>
      </c>
      <c r="D364">
        <f>ROUND(('Base Stats'!D364+15)*MIN(SQRT(10*1500/(('Base Stats'!$D364+15)*SQRT('Base Stats'!$E364+15)*SQRT('Base Stats'!$F364+15))),'CP Multiplier'!$B$102),1)</f>
        <v>125.9</v>
      </c>
      <c r="E364">
        <f>ROUND(('Base Stats'!E364+15)*MIN(SQRT(10*1500/(('Base Stats'!$D364+15)*SQRT('Base Stats'!$E364+15)*SQRT('Base Stats'!$F364+15))),'CP Multiplier'!$B$102),1)</f>
        <v>91.3</v>
      </c>
      <c r="F364">
        <f>ROUND(('Base Stats'!F364+15)*MIN(SQRT(10*1500/(('Base Stats'!$D364+15)*SQRT('Base Stats'!$E364+15)*SQRT('Base Stats'!$F364+15))),'CP Multiplier'!$B$102),1)</f>
        <v>120.9</v>
      </c>
      <c r="G364">
        <f>_xlfn.FLOOR.MATH(('Base Stats'!$D364+15)*SQRT('Base Stats'!$E364+15)*SQRT('Base Stats'!$F364+15)*((MIN(SQRT(10*1500/(('Base Stats'!$D364+15)*SQRT('Base Stats'!$E364+15)*SQRT('Base Stats'!$F364+15))),'CP Multiplier'!$B$102))^2)/10)</f>
        <v>1323</v>
      </c>
    </row>
    <row r="365" spans="1:7" x14ac:dyDescent="0.25">
      <c r="A365" t="s">
        <v>361</v>
      </c>
      <c r="B365" t="str">
        <f>IFERROR(INDEX('[1]Pokemon Stats'!$D$2:$D$781,MATCH($A365,'[1]Pokemon Stats'!$B$2:$B$781,0),0),"")</f>
        <v>Dragon</v>
      </c>
      <c r="C365" t="str">
        <f>IFERROR(INDEX('[1]Pokemon Stats'!$E$2:$E$781,MATCH($A365,'[1]Pokemon Stats'!$B$2:$B$781,0),0),"")</f>
        <v>Rock</v>
      </c>
      <c r="D365">
        <f>ROUND(('Base Stats'!D365+15)*MIN(SQRT(10*1500/(('Base Stats'!$D365+15)*SQRT('Base Stats'!$E365+15)*SQRT('Base Stats'!$F365+15))),'CP Multiplier'!$B$102),1)</f>
        <v>127</v>
      </c>
      <c r="E365">
        <f>ROUND(('Base Stats'!E365+15)*MIN(SQRT(10*1500/(('Base Stats'!$D365+15)*SQRT('Base Stats'!$E365+15)*SQRT('Base Stats'!$F365+15))),'CP Multiplier'!$B$102),1)</f>
        <v>115.4</v>
      </c>
      <c r="F365">
        <f>ROUND(('Base Stats'!F365+15)*MIN(SQRT(10*1500/(('Base Stats'!$D365+15)*SQRT('Base Stats'!$E365+15)*SQRT('Base Stats'!$F365+15))),'CP Multiplier'!$B$102),1)</f>
        <v>120.9</v>
      </c>
      <c r="G365">
        <f>_xlfn.FLOOR.MATH(('Base Stats'!$D365+15)*SQRT('Base Stats'!$E365+15)*SQRT('Base Stats'!$F365+15)*((MIN(SQRT(10*1500/(('Base Stats'!$D365+15)*SQRT('Base Stats'!$E365+15)*SQRT('Base Stats'!$F365+15))),'CP Multiplier'!$B$102))^2)/10)</f>
        <v>1500</v>
      </c>
    </row>
    <row r="366" spans="1:7" x14ac:dyDescent="0.25">
      <c r="A366" t="s">
        <v>362</v>
      </c>
      <c r="B366" t="str">
        <f>IFERROR(INDEX('[1]Pokemon Stats'!$D$2:$D$781,MATCH($A366,'[1]Pokemon Stats'!$B$2:$B$781,0),0),"")</f>
        <v>Dragon</v>
      </c>
      <c r="C366" t="str">
        <f>IFERROR(INDEX('[1]Pokemon Stats'!$E$2:$E$781,MATCH($A366,'[1]Pokemon Stats'!$B$2:$B$781,0),0),"")</f>
        <v>Flying</v>
      </c>
      <c r="D366">
        <f>ROUND(('Base Stats'!D366+15)*MIN(SQRT(10*1500/(('Base Stats'!$D366+15)*SQRT('Base Stats'!$E366+15)*SQRT('Base Stats'!$F366+15))),'CP Multiplier'!$B$102),1)</f>
        <v>146</v>
      </c>
      <c r="E366">
        <f>ROUND(('Base Stats'!E366+15)*MIN(SQRT(10*1500/(('Base Stats'!$D366+15)*SQRT('Base Stats'!$E366+15)*SQRT('Base Stats'!$F366+15))),'CP Multiplier'!$B$102),1)</f>
        <v>91.5</v>
      </c>
      <c r="F366">
        <f>ROUND(('Base Stats'!F366+15)*MIN(SQRT(10*1500/(('Base Stats'!$D366+15)*SQRT('Base Stats'!$E366+15)*SQRT('Base Stats'!$F366+15))),'CP Multiplier'!$B$102),1)</f>
        <v>115.5</v>
      </c>
      <c r="G366">
        <f>_xlfn.FLOOR.MATH(('Base Stats'!$D366+15)*SQRT('Base Stats'!$E366+15)*SQRT('Base Stats'!$F366+15)*((MIN(SQRT(10*1500/(('Base Stats'!$D366+15)*SQRT('Base Stats'!$E366+15)*SQRT('Base Stats'!$F366+15))),'CP Multiplier'!$B$102))^2)/10)</f>
        <v>1500</v>
      </c>
    </row>
    <row r="367" spans="1:7" x14ac:dyDescent="0.25">
      <c r="A367" t="s">
        <v>363</v>
      </c>
      <c r="B367" t="str">
        <f>IFERROR(INDEX('[1]Pokemon Stats'!$D$2:$D$781,MATCH($A367,'[1]Pokemon Stats'!$B$2:$B$781,0),0),"")</f>
        <v>Steel</v>
      </c>
      <c r="C367" t="str">
        <f>IFERROR(INDEX('[1]Pokemon Stats'!$E$2:$E$781,MATCH($A367,'[1]Pokemon Stats'!$B$2:$B$781,0),0),"")</f>
        <v>Psychic</v>
      </c>
      <c r="D367">
        <f>ROUND(('Base Stats'!D367+15)*MIN(SQRT(10*1500/(('Base Stats'!$D367+15)*SQRT('Base Stats'!$E367+15)*SQRT('Base Stats'!$F367+15))),'CP Multiplier'!$B$102),1)</f>
        <v>93.8</v>
      </c>
      <c r="E367">
        <f>ROUND(('Base Stats'!E367+15)*MIN(SQRT(10*1500/(('Base Stats'!$D367+15)*SQRT('Base Stats'!$E367+15)*SQRT('Base Stats'!$F367+15))),'CP Multiplier'!$B$102),1)</f>
        <v>124.3</v>
      </c>
      <c r="F367">
        <f>ROUND(('Base Stats'!F367+15)*MIN(SQRT(10*1500/(('Base Stats'!$D367+15)*SQRT('Base Stats'!$E367+15)*SQRT('Base Stats'!$F367+15))),'CP Multiplier'!$B$102),1)</f>
        <v>114.1</v>
      </c>
      <c r="G367">
        <f>_xlfn.FLOOR.MATH(('Base Stats'!$D367+15)*SQRT('Base Stats'!$E367+15)*SQRT('Base Stats'!$F367+15)*((MIN(SQRT(10*1500/(('Base Stats'!$D367+15)*SQRT('Base Stats'!$E367+15)*SQRT('Base Stats'!$F367+15))),'CP Multiplier'!$B$102))^2)/10)</f>
        <v>1117</v>
      </c>
    </row>
    <row r="368" spans="1:7" x14ac:dyDescent="0.25">
      <c r="A368" t="s">
        <v>364</v>
      </c>
      <c r="B368" t="str">
        <f>IFERROR(INDEX('[1]Pokemon Stats'!$D$2:$D$781,MATCH($A368,'[1]Pokemon Stats'!$B$2:$B$781,0),0),"")</f>
        <v>Steel</v>
      </c>
      <c r="C368" t="str">
        <f>IFERROR(INDEX('[1]Pokemon Stats'!$E$2:$E$781,MATCH($A368,'[1]Pokemon Stats'!$B$2:$B$781,0),0),"")</f>
        <v>Psychic</v>
      </c>
      <c r="D368">
        <f>ROUND(('Base Stats'!D368+15)*MIN(SQRT(10*1500/(('Base Stats'!$D368+15)*SQRT('Base Stats'!$E368+15)*SQRT('Base Stats'!$F368+15))),'CP Multiplier'!$B$102),1)</f>
        <v>112.9</v>
      </c>
      <c r="E368">
        <f>ROUND(('Base Stats'!E368+15)*MIN(SQRT(10*1500/(('Base Stats'!$D368+15)*SQRT('Base Stats'!$E368+15)*SQRT('Base Stats'!$F368+15))),'CP Multiplier'!$B$102),1)</f>
        <v>140.9</v>
      </c>
      <c r="F368">
        <f>ROUND(('Base Stats'!F368+15)*MIN(SQRT(10*1500/(('Base Stats'!$D368+15)*SQRT('Base Stats'!$E368+15)*SQRT('Base Stats'!$F368+15))),'CP Multiplier'!$B$102),1)</f>
        <v>125.4</v>
      </c>
      <c r="G368">
        <f>_xlfn.FLOOR.MATH(('Base Stats'!$D368+15)*SQRT('Base Stats'!$E368+15)*SQRT('Base Stats'!$F368+15)*((MIN(SQRT(10*1500/(('Base Stats'!$D368+15)*SQRT('Base Stats'!$E368+15)*SQRT('Base Stats'!$F368+15))),'CP Multiplier'!$B$102))^2)/10)</f>
        <v>1500</v>
      </c>
    </row>
    <row r="369" spans="1:7" x14ac:dyDescent="0.25">
      <c r="A369" t="s">
        <v>365</v>
      </c>
      <c r="B369" t="str">
        <f>IFERROR(INDEX('[1]Pokemon Stats'!$D$2:$D$781,MATCH($A369,'[1]Pokemon Stats'!$B$2:$B$781,0),0),"")</f>
        <v>Steel</v>
      </c>
      <c r="C369" t="str">
        <f>IFERROR(INDEX('[1]Pokemon Stats'!$E$2:$E$781,MATCH($A369,'[1]Pokemon Stats'!$B$2:$B$781,0),0),"")</f>
        <v>Psychic</v>
      </c>
      <c r="D369">
        <f>ROUND(('Base Stats'!D369+15)*MIN(SQRT(10*1500/(('Base Stats'!$D369+15)*SQRT('Base Stats'!$E369+15)*SQRT('Base Stats'!$F369+15))),'CP Multiplier'!$B$102),1)</f>
        <v>135.19999999999999</v>
      </c>
      <c r="E369">
        <f>ROUND(('Base Stats'!E369+15)*MIN(SQRT(10*1500/(('Base Stats'!$D369+15)*SQRT('Base Stats'!$E369+15)*SQRT('Base Stats'!$F369+15))),'CP Multiplier'!$B$102),1)</f>
        <v>120.8</v>
      </c>
      <c r="F369">
        <f>ROUND(('Base Stats'!F369+15)*MIN(SQRT(10*1500/(('Base Stats'!$D369+15)*SQRT('Base Stats'!$E369+15)*SQRT('Base Stats'!$F369+15))),'CP Multiplier'!$B$102),1)</f>
        <v>101.9</v>
      </c>
      <c r="G369">
        <f>_xlfn.FLOOR.MATH(('Base Stats'!$D369+15)*SQRT('Base Stats'!$E369+15)*SQRT('Base Stats'!$F369+15)*((MIN(SQRT(10*1500/(('Base Stats'!$D369+15)*SQRT('Base Stats'!$E369+15)*SQRT('Base Stats'!$F369+15))),'CP Multiplier'!$B$102))^2)/10)</f>
        <v>1500</v>
      </c>
    </row>
    <row r="370" spans="1:7" x14ac:dyDescent="0.25">
      <c r="A370" t="s">
        <v>366</v>
      </c>
      <c r="B370" t="str">
        <f>IFERROR(INDEX('[1]Pokemon Stats'!$D$2:$D$781,MATCH($A370,'[1]Pokemon Stats'!$B$2:$B$781,0),0),"")</f>
        <v>Ice</v>
      </c>
      <c r="C370" t="str">
        <f>IFERROR(INDEX('[1]Pokemon Stats'!$E$2:$E$781,MATCH($A370,'[1]Pokemon Stats'!$B$2:$B$781,0),0),"")</f>
        <v>Psychic</v>
      </c>
      <c r="D370">
        <f>ROUND(('Base Stats'!D370+15)*MIN(SQRT(10*1500/(('Base Stats'!$D370+15)*SQRT('Base Stats'!$E370+15)*SQRT('Base Stats'!$F370+15))),'CP Multiplier'!$B$102),1)</f>
        <v>106.3</v>
      </c>
      <c r="E370">
        <f>ROUND(('Base Stats'!E370+15)*MIN(SQRT(10*1500/(('Base Stats'!$D370+15)*SQRT('Base Stats'!$E370+15)*SQRT('Base Stats'!$F370+15))),'CP Multiplier'!$B$102),1)</f>
        <v>177.5</v>
      </c>
      <c r="F370">
        <f>ROUND(('Base Stats'!F370+15)*MIN(SQRT(10*1500/(('Base Stats'!$D370+15)*SQRT('Base Stats'!$E370+15)*SQRT('Base Stats'!$F370+15))),'CP Multiplier'!$B$102),1)</f>
        <v>112.3</v>
      </c>
      <c r="G370">
        <f>_xlfn.FLOOR.MATH(('Base Stats'!$D370+15)*SQRT('Base Stats'!$E370+15)*SQRT('Base Stats'!$F370+15)*((MIN(SQRT(10*1500/(('Base Stats'!$D370+15)*SQRT('Base Stats'!$E370+15)*SQRT('Base Stats'!$F370+15))),'CP Multiplier'!$B$102))^2)/10)</f>
        <v>1500</v>
      </c>
    </row>
    <row r="371" spans="1:7" x14ac:dyDescent="0.25">
      <c r="A371" t="s">
        <v>367</v>
      </c>
      <c r="B371" t="str">
        <f>IFERROR(INDEX('[1]Pokemon Stats'!$D$2:$D$781,MATCH($A371,'[1]Pokemon Stats'!$B$2:$B$781,0),0),"")</f>
        <v>Steel</v>
      </c>
      <c r="C371" t="str">
        <f>IFERROR(INDEX('[1]Pokemon Stats'!$E$2:$E$781,MATCH($A371,'[1]Pokemon Stats'!$B$2:$B$781,0),0),"")</f>
        <v>Psychic</v>
      </c>
      <c r="D371">
        <f>ROUND(('Base Stats'!D371+15)*MIN(SQRT(10*1500/(('Base Stats'!$D371+15)*SQRT('Base Stats'!$E371+15)*SQRT('Base Stats'!$F371+15))),'CP Multiplier'!$B$102),1)</f>
        <v>97.8</v>
      </c>
      <c r="E371">
        <f>ROUND(('Base Stats'!E371+15)*MIN(SQRT(10*1500/(('Base Stats'!$D371+15)*SQRT('Base Stats'!$E371+15)*SQRT('Base Stats'!$F371+15))),'CP Multiplier'!$B$102),1)</f>
        <v>185.6</v>
      </c>
      <c r="F371">
        <f>ROUND(('Base Stats'!F371+15)*MIN(SQRT(10*1500/(('Base Stats'!$D371+15)*SQRT('Base Stats'!$E371+15)*SQRT('Base Stats'!$F371+15))),'CP Multiplier'!$B$102),1)</f>
        <v>126.8</v>
      </c>
      <c r="G371">
        <f>_xlfn.FLOOR.MATH(('Base Stats'!$D371+15)*SQRT('Base Stats'!$E371+15)*SQRT('Base Stats'!$F371+15)*((MIN(SQRT(10*1500/(('Base Stats'!$D371+15)*SQRT('Base Stats'!$E371+15)*SQRT('Base Stats'!$F371+15))),'CP Multiplier'!$B$102))^2)/10)</f>
        <v>1500</v>
      </c>
    </row>
    <row r="372" spans="1:7" x14ac:dyDescent="0.25">
      <c r="A372" t="s">
        <v>368</v>
      </c>
      <c r="B372" t="str">
        <f>IFERROR(INDEX('[1]Pokemon Stats'!$D$2:$D$781,MATCH($A372,'[1]Pokemon Stats'!$B$2:$B$781,0),0),"")</f>
        <v>Dragon</v>
      </c>
      <c r="C372" t="str">
        <f>IFERROR(INDEX('[1]Pokemon Stats'!$E$2:$E$781,MATCH($A372,'[1]Pokemon Stats'!$B$2:$B$781,0),0),"")</f>
        <v>Psychic</v>
      </c>
      <c r="D372">
        <f>ROUND(('Base Stats'!D372+15)*MIN(SQRT(10*1500/(('Base Stats'!$D372+15)*SQRT('Base Stats'!$E372+15)*SQRT('Base Stats'!$F372+15))),'CP Multiplier'!$B$102),1)</f>
        <v>125.5</v>
      </c>
      <c r="E372">
        <f>ROUND(('Base Stats'!E372+15)*MIN(SQRT(10*1500/(('Base Stats'!$D372+15)*SQRT('Base Stats'!$E372+15)*SQRT('Base Stats'!$F372+15))),'CP Multiplier'!$B$102),1)</f>
        <v>134.80000000000001</v>
      </c>
      <c r="F372">
        <f>ROUND(('Base Stats'!F372+15)*MIN(SQRT(10*1500/(('Base Stats'!$D372+15)*SQRT('Base Stats'!$E372+15)*SQRT('Base Stats'!$F372+15))),'CP Multiplier'!$B$102),1)</f>
        <v>105.9</v>
      </c>
      <c r="G372">
        <f>_xlfn.FLOOR.MATH(('Base Stats'!$D372+15)*SQRT('Base Stats'!$E372+15)*SQRT('Base Stats'!$F372+15)*((MIN(SQRT(10*1500/(('Base Stats'!$D372+15)*SQRT('Base Stats'!$E372+15)*SQRT('Base Stats'!$F372+15))),'CP Multiplier'!$B$102))^2)/10)</f>
        <v>1500</v>
      </c>
    </row>
    <row r="373" spans="1:7" x14ac:dyDescent="0.25">
      <c r="A373" t="s">
        <v>369</v>
      </c>
      <c r="B373" t="str">
        <f>IFERROR(INDEX('[1]Pokemon Stats'!$D$2:$D$781,MATCH($A373,'[1]Pokemon Stats'!$B$2:$B$781,0),0),"")</f>
        <v>Dragon</v>
      </c>
      <c r="C373" t="str">
        <f>IFERROR(INDEX('[1]Pokemon Stats'!$E$2:$E$781,MATCH($A373,'[1]Pokemon Stats'!$B$2:$B$781,0),0),"")</f>
        <v>Psychic</v>
      </c>
      <c r="D373">
        <f>ROUND(('Base Stats'!D373+15)*MIN(SQRT(10*1500/(('Base Stats'!$D373+15)*SQRT('Base Stats'!$E373+15)*SQRT('Base Stats'!$F373+15))),'CP Multiplier'!$B$102),1)</f>
        <v>140.30000000000001</v>
      </c>
      <c r="E373">
        <f>ROUND(('Base Stats'!E373+15)*MIN(SQRT(10*1500/(('Base Stats'!$D373+15)*SQRT('Base Stats'!$E373+15)*SQRT('Base Stats'!$F373+15))),'CP Multiplier'!$B$102),1)</f>
        <v>112.5</v>
      </c>
      <c r="F373">
        <f>ROUND(('Base Stats'!F373+15)*MIN(SQRT(10*1500/(('Base Stats'!$D373+15)*SQRT('Base Stats'!$E373+15)*SQRT('Base Stats'!$F373+15))),'CP Multiplier'!$B$102),1)</f>
        <v>101.6</v>
      </c>
      <c r="G373">
        <f>_xlfn.FLOOR.MATH(('Base Stats'!$D373+15)*SQRT('Base Stats'!$E373+15)*SQRT('Base Stats'!$F373+15)*((MIN(SQRT(10*1500/(('Base Stats'!$D373+15)*SQRT('Base Stats'!$E373+15)*SQRT('Base Stats'!$F373+15))),'CP Multiplier'!$B$102))^2)/10)</f>
        <v>1500</v>
      </c>
    </row>
    <row r="374" spans="1:7" x14ac:dyDescent="0.25">
      <c r="A374" t="s">
        <v>370</v>
      </c>
      <c r="B374" t="str">
        <f>IFERROR(INDEX('[1]Pokemon Stats'!$D$2:$D$781,MATCH($A374,'[1]Pokemon Stats'!$B$2:$B$781,0),0),"")</f>
        <v>Water</v>
      </c>
      <c r="C374" t="str">
        <f>IFERROR(INDEX('[1]Pokemon Stats'!$E$2:$E$781,MATCH($A374,'[1]Pokemon Stats'!$B$2:$B$781,0),0),"")</f>
        <v>Psychic</v>
      </c>
      <c r="D374">
        <f>ROUND(('Base Stats'!D374+15)*MIN(SQRT(10*1500/(('Base Stats'!$D374+15)*SQRT('Base Stats'!$E374+15)*SQRT('Base Stats'!$F374+15))),'CP Multiplier'!$B$102),1)</f>
        <v>136</v>
      </c>
      <c r="E374">
        <f>ROUND(('Base Stats'!E374+15)*MIN(SQRT(10*1500/(('Base Stats'!$D374+15)*SQRT('Base Stats'!$E374+15)*SQRT('Base Stats'!$F374+15))),'CP Multiplier'!$B$102),1)</f>
        <v>115.9</v>
      </c>
      <c r="F374">
        <f>ROUND(('Base Stats'!F374+15)*MIN(SQRT(10*1500/(('Base Stats'!$D374+15)*SQRT('Base Stats'!$E374+15)*SQRT('Base Stats'!$F374+15))),'CP Multiplier'!$B$102),1)</f>
        <v>105</v>
      </c>
      <c r="G374">
        <f>_xlfn.FLOOR.MATH(('Base Stats'!$D374+15)*SQRT('Base Stats'!$E374+15)*SQRT('Base Stats'!$F374+15)*((MIN(SQRT(10*1500/(('Base Stats'!$D374+15)*SQRT('Base Stats'!$E374+15)*SQRT('Base Stats'!$F374+15))),'CP Multiplier'!$B$102))^2)/10)</f>
        <v>1500</v>
      </c>
    </row>
    <row r="375" spans="1:7" x14ac:dyDescent="0.25">
      <c r="A375" t="s">
        <v>371</v>
      </c>
      <c r="B375" t="str">
        <f>IFERROR(INDEX('[1]Pokemon Stats'!$D$2:$D$781,MATCH($A375,'[1]Pokemon Stats'!$B$2:$B$781,0),0),"")</f>
        <v>Ground</v>
      </c>
      <c r="C375" t="str">
        <f>IFERROR(INDEX('[1]Pokemon Stats'!$E$2:$E$781,MATCH($A375,'[1]Pokemon Stats'!$B$2:$B$781,0),0),"")</f>
        <v>Psychic</v>
      </c>
      <c r="D375">
        <f>ROUND(('Base Stats'!D375+15)*MIN(SQRT(10*1500/(('Base Stats'!$D375+15)*SQRT('Base Stats'!$E375+15)*SQRT('Base Stats'!$F375+15))),'CP Multiplier'!$B$102),1)</f>
        <v>136</v>
      </c>
      <c r="E375">
        <f>ROUND(('Base Stats'!E375+15)*MIN(SQRT(10*1500/(('Base Stats'!$D375+15)*SQRT('Base Stats'!$E375+15)*SQRT('Base Stats'!$F375+15))),'CP Multiplier'!$B$102),1)</f>
        <v>115.9</v>
      </c>
      <c r="F375">
        <f>ROUND(('Base Stats'!F375+15)*MIN(SQRT(10*1500/(('Base Stats'!$D375+15)*SQRT('Base Stats'!$E375+15)*SQRT('Base Stats'!$F375+15))),'CP Multiplier'!$B$102),1)</f>
        <v>105</v>
      </c>
      <c r="G375">
        <f>_xlfn.FLOOR.MATH(('Base Stats'!$D375+15)*SQRT('Base Stats'!$E375+15)*SQRT('Base Stats'!$F375+15)*((MIN(SQRT(10*1500/(('Base Stats'!$D375+15)*SQRT('Base Stats'!$E375+15)*SQRT('Base Stats'!$F375+15))),'CP Multiplier'!$B$102))^2)/10)</f>
        <v>1500</v>
      </c>
    </row>
    <row r="376" spans="1:7" x14ac:dyDescent="0.25">
      <c r="A376" t="s">
        <v>372</v>
      </c>
      <c r="B376" t="str">
        <f>IFERROR(INDEX('[1]Pokemon Stats'!$D$2:$D$781,MATCH($A376,'[1]Pokemon Stats'!$B$2:$B$781,0),0),"")</f>
        <v>Dragon</v>
      </c>
      <c r="C376" t="str">
        <f>IFERROR(INDEX('[1]Pokemon Stats'!$E$2:$E$781,MATCH($A376,'[1]Pokemon Stats'!$B$2:$B$781,0),0),"")</f>
        <v>Flying</v>
      </c>
      <c r="D376">
        <f>ROUND(('Base Stats'!D376+15)*MIN(SQRT(10*1500/(('Base Stats'!$D376+15)*SQRT('Base Stats'!$E376+15)*SQRT('Base Stats'!$F376+15))),'CP Multiplier'!$B$102),1)</f>
        <v>147.80000000000001</v>
      </c>
      <c r="E376">
        <f>ROUND(('Base Stats'!E376+15)*MIN(SQRT(10*1500/(('Base Stats'!$D376+15)*SQRT('Base Stats'!$E376+15)*SQRT('Base Stats'!$F376+15))),'CP Multiplier'!$B$102),1)</f>
        <v>91.4</v>
      </c>
      <c r="F376">
        <f>ROUND(('Base Stats'!F376+15)*MIN(SQRT(10*1500/(('Base Stats'!$D376+15)*SQRT('Base Stats'!$E376+15)*SQRT('Base Stats'!$F376+15))),'CP Multiplier'!$B$102),1)</f>
        <v>112.7</v>
      </c>
      <c r="G376">
        <f>_xlfn.FLOOR.MATH(('Base Stats'!$D376+15)*SQRT('Base Stats'!$E376+15)*SQRT('Base Stats'!$F376+15)*((MIN(SQRT(10*1500/(('Base Stats'!$D376+15)*SQRT('Base Stats'!$E376+15)*SQRT('Base Stats'!$F376+15))),'CP Multiplier'!$B$102))^2)/10)</f>
        <v>1500</v>
      </c>
    </row>
    <row r="377" spans="1:7" x14ac:dyDescent="0.25">
      <c r="A377" t="s">
        <v>373</v>
      </c>
      <c r="B377" t="str">
        <f>IFERROR(INDEX('[1]Pokemon Stats'!$D$2:$D$781,MATCH($A377,'[1]Pokemon Stats'!$B$2:$B$781,0),0),"")</f>
        <v>Psychic</v>
      </c>
      <c r="C377" t="str">
        <f>IFERROR(INDEX('[1]Pokemon Stats'!$E$2:$E$781,MATCH($A377,'[1]Pokemon Stats'!$B$2:$B$781,0),0),"")</f>
        <v>Psychic</v>
      </c>
      <c r="D377">
        <f>ROUND(('Base Stats'!D377+15)*MIN(SQRT(10*1500/(('Base Stats'!$D377+15)*SQRT('Base Stats'!$E377+15)*SQRT('Base Stats'!$F377+15))),'CP Multiplier'!$B$102),1)</f>
        <v>196</v>
      </c>
      <c r="E377">
        <f>ROUND(('Base Stats'!E377+15)*MIN(SQRT(10*1500/(('Base Stats'!$D377+15)*SQRT('Base Stats'!$E377+15)*SQRT('Base Stats'!$F377+15))),'CP Multiplier'!$B$102),1)</f>
        <v>70.8</v>
      </c>
      <c r="F377">
        <f>ROUND(('Base Stats'!F377+15)*MIN(SQRT(10*1500/(('Base Stats'!$D377+15)*SQRT('Base Stats'!$E377+15)*SQRT('Base Stats'!$F377+15))),'CP Multiplier'!$B$102),1)</f>
        <v>82.8</v>
      </c>
      <c r="G377">
        <f>_xlfn.FLOOR.MATH(('Base Stats'!$D377+15)*SQRT('Base Stats'!$E377+15)*SQRT('Base Stats'!$F377+15)*((MIN(SQRT(10*1500/(('Base Stats'!$D377+15)*SQRT('Base Stats'!$E377+15)*SQRT('Base Stats'!$F377+15))),'CP Multiplier'!$B$102))^2)/10)</f>
        <v>1500</v>
      </c>
    </row>
    <row r="378" spans="1:7" x14ac:dyDescent="0.25">
      <c r="A378" t="s">
        <v>374</v>
      </c>
      <c r="B378" t="str">
        <f>IFERROR(INDEX('[1]Pokemon Stats'!$D$2:$D$781,MATCH($A378,'[1]Pokemon Stats'!$B$2:$B$781,0),0),"")</f>
        <v>Grass</v>
      </c>
      <c r="C378" t="str">
        <f>IFERROR(INDEX('[1]Pokemon Stats'!$E$2:$E$781,MATCH($A378,'[1]Pokemon Stats'!$B$2:$B$781,0),0),"")</f>
        <v>Psychic</v>
      </c>
      <c r="D378">
        <f>ROUND(('Base Stats'!D378+15)*MIN(SQRT(10*1500/(('Base Stats'!$D378+15)*SQRT('Base Stats'!$E378+15)*SQRT('Base Stats'!$F378+15))),'CP Multiplier'!$B$102),1)</f>
        <v>113.3</v>
      </c>
      <c r="E378">
        <f>ROUND(('Base Stats'!E378+15)*MIN(SQRT(10*1500/(('Base Stats'!$D378+15)*SQRT('Base Stats'!$E378+15)*SQRT('Base Stats'!$F378+15))),'CP Multiplier'!$B$102),1)</f>
        <v>105.7</v>
      </c>
      <c r="F378">
        <f>ROUND(('Base Stats'!F378+15)*MIN(SQRT(10*1500/(('Base Stats'!$D378+15)*SQRT('Base Stats'!$E378+15)*SQRT('Base Stats'!$F378+15))),'CP Multiplier'!$B$102),1)</f>
        <v>136.1</v>
      </c>
      <c r="G378">
        <f>_xlfn.FLOOR.MATH(('Base Stats'!$D378+15)*SQRT('Base Stats'!$E378+15)*SQRT('Base Stats'!$F378+15)*((MIN(SQRT(10*1500/(('Base Stats'!$D378+15)*SQRT('Base Stats'!$E378+15)*SQRT('Base Stats'!$F378+15))),'CP Multiplier'!$B$102))^2)/10)</f>
        <v>1358</v>
      </c>
    </row>
    <row r="379" spans="1:7" x14ac:dyDescent="0.25">
      <c r="A379" t="s">
        <v>375</v>
      </c>
      <c r="B379" t="str">
        <f>IFERROR(INDEX('[1]Pokemon Stats'!$D$2:$D$781,MATCH($A379,'[1]Pokemon Stats'!$B$2:$B$781,0),0),"")</f>
        <v>Grass</v>
      </c>
      <c r="C379" t="str">
        <f>IFERROR(INDEX('[1]Pokemon Stats'!$E$2:$E$781,MATCH($A379,'[1]Pokemon Stats'!$B$2:$B$781,0),0),"")</f>
        <v>Psychic</v>
      </c>
      <c r="D379">
        <f>ROUND(('Base Stats'!D379+15)*MIN(SQRT(10*1500/(('Base Stats'!$D379+15)*SQRT('Base Stats'!$E379+15)*SQRT('Base Stats'!$F379+15))),'CP Multiplier'!$B$102),1)</f>
        <v>121.1</v>
      </c>
      <c r="E379">
        <f>ROUND(('Base Stats'!E379+15)*MIN(SQRT(10*1500/(('Base Stats'!$D379+15)*SQRT('Base Stats'!$E379+15)*SQRT('Base Stats'!$F379+15))),'CP Multiplier'!$B$102),1)</f>
        <v>111.2</v>
      </c>
      <c r="F379">
        <f>ROUND(('Base Stats'!F379+15)*MIN(SQRT(10*1500/(('Base Stats'!$D379+15)*SQRT('Base Stats'!$E379+15)*SQRT('Base Stats'!$F379+15))),'CP Multiplier'!$B$102),1)</f>
        <v>138</v>
      </c>
      <c r="G379">
        <f>_xlfn.FLOOR.MATH(('Base Stats'!$D379+15)*SQRT('Base Stats'!$E379+15)*SQRT('Base Stats'!$F379+15)*((MIN(SQRT(10*1500/(('Base Stats'!$D379+15)*SQRT('Base Stats'!$E379+15)*SQRT('Base Stats'!$F379+15))),'CP Multiplier'!$B$102))^2)/10)</f>
        <v>1500</v>
      </c>
    </row>
    <row r="380" spans="1:7" x14ac:dyDescent="0.25">
      <c r="A380" t="s">
        <v>376</v>
      </c>
      <c r="B380" t="str">
        <f>IFERROR(INDEX('[1]Pokemon Stats'!$D$2:$D$781,MATCH($A380,'[1]Pokemon Stats'!$B$2:$B$781,0),0),"")</f>
        <v>Grass</v>
      </c>
      <c r="C380" t="str">
        <f>IFERROR(INDEX('[1]Pokemon Stats'!$E$2:$E$781,MATCH($A380,'[1]Pokemon Stats'!$B$2:$B$781,0),0),"")</f>
        <v>Ground</v>
      </c>
      <c r="D380">
        <f>ROUND(('Base Stats'!D380+15)*MIN(SQRT(10*1500/(('Base Stats'!$D380+15)*SQRT('Base Stats'!$E380+15)*SQRT('Base Stats'!$F380+15))),'CP Multiplier'!$B$102),1)</f>
        <v>122.6</v>
      </c>
      <c r="E380">
        <f>ROUND(('Base Stats'!E380+15)*MIN(SQRT(10*1500/(('Base Stats'!$D380+15)*SQRT('Base Stats'!$E380+15)*SQRT('Base Stats'!$F380+15))),'CP Multiplier'!$B$102),1)</f>
        <v>114.7</v>
      </c>
      <c r="F380">
        <f>ROUND(('Base Stats'!F380+15)*MIN(SQRT(10*1500/(('Base Stats'!$D380+15)*SQRT('Base Stats'!$E380+15)*SQRT('Base Stats'!$F380+15))),'CP Multiplier'!$B$102),1)</f>
        <v>130.5</v>
      </c>
      <c r="G380">
        <f>_xlfn.FLOOR.MATH(('Base Stats'!$D380+15)*SQRT('Base Stats'!$E380+15)*SQRT('Base Stats'!$F380+15)*((MIN(SQRT(10*1500/(('Base Stats'!$D380+15)*SQRT('Base Stats'!$E380+15)*SQRT('Base Stats'!$F380+15))),'CP Multiplier'!$B$102))^2)/10)</f>
        <v>1500</v>
      </c>
    </row>
    <row r="381" spans="1:7" x14ac:dyDescent="0.25">
      <c r="A381" t="s">
        <v>377</v>
      </c>
      <c r="B381" t="str">
        <f>IFERROR(INDEX('[1]Pokemon Stats'!$D$2:$D$781,MATCH($A381,'[1]Pokemon Stats'!$B$2:$B$781,0),0),"")</f>
        <v>Fire</v>
      </c>
      <c r="C381" t="str">
        <f>IFERROR(INDEX('[1]Pokemon Stats'!$E$2:$E$781,MATCH($A381,'[1]Pokemon Stats'!$B$2:$B$781,0),0),"")</f>
        <v>Ground</v>
      </c>
      <c r="D381">
        <f>ROUND(('Base Stats'!D381+15)*MIN(SQRT(10*1500/(('Base Stats'!$D381+15)*SQRT('Base Stats'!$E381+15)*SQRT('Base Stats'!$F381+15))),'CP Multiplier'!$B$102),1)</f>
        <v>108.2</v>
      </c>
      <c r="E381">
        <f>ROUND(('Base Stats'!E381+15)*MIN(SQRT(10*1500/(('Base Stats'!$D381+15)*SQRT('Base Stats'!$E381+15)*SQRT('Base Stats'!$F381+15))),'CP Multiplier'!$B$102),1)</f>
        <v>85.4</v>
      </c>
      <c r="F381">
        <f>ROUND(('Base Stats'!F381+15)*MIN(SQRT(10*1500/(('Base Stats'!$D381+15)*SQRT('Base Stats'!$E381+15)*SQRT('Base Stats'!$F381+15))),'CP Multiplier'!$B$102),1)</f>
        <v>120</v>
      </c>
      <c r="G381">
        <f>_xlfn.FLOOR.MATH(('Base Stats'!$D381+15)*SQRT('Base Stats'!$E381+15)*SQRT('Base Stats'!$F381+15)*((MIN(SQRT(10*1500/(('Base Stats'!$D381+15)*SQRT('Base Stats'!$E381+15)*SQRT('Base Stats'!$F381+15))),'CP Multiplier'!$B$102))^2)/10)</f>
        <v>1095</v>
      </c>
    </row>
    <row r="382" spans="1:7" x14ac:dyDescent="0.25">
      <c r="A382" t="s">
        <v>378</v>
      </c>
      <c r="B382" t="str">
        <f>IFERROR(INDEX('[1]Pokemon Stats'!$D$2:$D$781,MATCH($A382,'[1]Pokemon Stats'!$B$2:$B$781,0),0),"")</f>
        <v>Fire</v>
      </c>
      <c r="C382" t="str">
        <f>IFERROR(INDEX('[1]Pokemon Stats'!$E$2:$E$781,MATCH($A382,'[1]Pokemon Stats'!$B$2:$B$781,0),0),"")</f>
        <v>Fighting</v>
      </c>
      <c r="D382">
        <f>ROUND(('Base Stats'!D382+15)*MIN(SQRT(10*1500/(('Base Stats'!$D382+15)*SQRT('Base Stats'!$E382+15)*SQRT('Base Stats'!$F382+15))),'CP Multiplier'!$B$102),1)</f>
        <v>133.4</v>
      </c>
      <c r="E382">
        <f>ROUND(('Base Stats'!E382+15)*MIN(SQRT(10*1500/(('Base Stats'!$D382+15)*SQRT('Base Stats'!$E382+15)*SQRT('Base Stats'!$F382+15))),'CP Multiplier'!$B$102),1)</f>
        <v>92.6</v>
      </c>
      <c r="F382">
        <f>ROUND(('Base Stats'!F382+15)*MIN(SQRT(10*1500/(('Base Stats'!$D382+15)*SQRT('Base Stats'!$E382+15)*SQRT('Base Stats'!$F382+15))),'CP Multiplier'!$B$102),1)</f>
        <v>136.5</v>
      </c>
      <c r="G382">
        <f>_xlfn.FLOOR.MATH(('Base Stats'!$D382+15)*SQRT('Base Stats'!$E382+15)*SQRT('Base Stats'!$F382+15)*((MIN(SQRT(10*1500/(('Base Stats'!$D382+15)*SQRT('Base Stats'!$E382+15)*SQRT('Base Stats'!$F382+15))),'CP Multiplier'!$B$102))^2)/10)</f>
        <v>1500</v>
      </c>
    </row>
    <row r="383" spans="1:7" x14ac:dyDescent="0.25">
      <c r="A383" t="s">
        <v>379</v>
      </c>
      <c r="B383" t="str">
        <f>IFERROR(INDEX('[1]Pokemon Stats'!$D$2:$D$781,MATCH($A383,'[1]Pokemon Stats'!$B$2:$B$781,0),0),"")</f>
        <v>Fire</v>
      </c>
      <c r="C383" t="str">
        <f>IFERROR(INDEX('[1]Pokemon Stats'!$E$2:$E$781,MATCH($A383,'[1]Pokemon Stats'!$B$2:$B$781,0),0),"")</f>
        <v>Fighting</v>
      </c>
      <c r="D383">
        <f>ROUND(('Base Stats'!D383+15)*MIN(SQRT(10*1500/(('Base Stats'!$D383+15)*SQRT('Base Stats'!$E383+15)*SQRT('Base Stats'!$F383+15))),'CP Multiplier'!$B$102),1)</f>
        <v>140</v>
      </c>
      <c r="E383">
        <f>ROUND(('Base Stats'!E383+15)*MIN(SQRT(10*1500/(('Base Stats'!$D383+15)*SQRT('Base Stats'!$E383+15)*SQRT('Base Stats'!$F383+15))),'CP Multiplier'!$B$102),1)</f>
        <v>98.1</v>
      </c>
      <c r="F383">
        <f>ROUND(('Base Stats'!F383+15)*MIN(SQRT(10*1500/(('Base Stats'!$D383+15)*SQRT('Base Stats'!$E383+15)*SQRT('Base Stats'!$F383+15))),'CP Multiplier'!$B$102),1)</f>
        <v>117</v>
      </c>
      <c r="G383">
        <f>_xlfn.FLOOR.MATH(('Base Stats'!$D383+15)*SQRT('Base Stats'!$E383+15)*SQRT('Base Stats'!$F383+15)*((MIN(SQRT(10*1500/(('Base Stats'!$D383+15)*SQRT('Base Stats'!$E383+15)*SQRT('Base Stats'!$F383+15))),'CP Multiplier'!$B$102))^2)/10)</f>
        <v>1500</v>
      </c>
    </row>
    <row r="384" spans="1:7" x14ac:dyDescent="0.25">
      <c r="A384" t="s">
        <v>380</v>
      </c>
      <c r="B384" t="str">
        <f>IFERROR(INDEX('[1]Pokemon Stats'!$D$2:$D$781,MATCH($A384,'[1]Pokemon Stats'!$B$2:$B$781,0),0),"")</f>
        <v>Water</v>
      </c>
      <c r="C384" t="str">
        <f>IFERROR(INDEX('[1]Pokemon Stats'!$E$2:$E$781,MATCH($A384,'[1]Pokemon Stats'!$B$2:$B$781,0),0),"")</f>
        <v>Fighting</v>
      </c>
      <c r="D384">
        <f>ROUND(('Base Stats'!D384+15)*MIN(SQRT(10*1500/(('Base Stats'!$D384+15)*SQRT('Base Stats'!$E384+15)*SQRT('Base Stats'!$F384+15))),'CP Multiplier'!$B$102),1)</f>
        <v>107.4</v>
      </c>
      <c r="E384">
        <f>ROUND(('Base Stats'!E384+15)*MIN(SQRT(10*1500/(('Base Stats'!$D384+15)*SQRT('Base Stats'!$E384+15)*SQRT('Base Stats'!$F384+15))),'CP Multiplier'!$B$102),1)</f>
        <v>98.9</v>
      </c>
      <c r="F384">
        <f>ROUND(('Base Stats'!F384+15)*MIN(SQRT(10*1500/(('Base Stats'!$D384+15)*SQRT('Base Stats'!$E384+15)*SQRT('Base Stats'!$F384+15))),'CP Multiplier'!$B$102),1)</f>
        <v>132.69999999999999</v>
      </c>
      <c r="G384">
        <f>_xlfn.FLOOR.MATH(('Base Stats'!$D384+15)*SQRT('Base Stats'!$E384+15)*SQRT('Base Stats'!$F384+15)*((MIN(SQRT(10*1500/(('Base Stats'!$D384+15)*SQRT('Base Stats'!$E384+15)*SQRT('Base Stats'!$F384+15))),'CP Multiplier'!$B$102))^2)/10)</f>
        <v>1229</v>
      </c>
    </row>
    <row r="385" spans="1:7" x14ac:dyDescent="0.25">
      <c r="A385" t="s">
        <v>381</v>
      </c>
      <c r="B385" t="str">
        <f>IFERROR(INDEX('[1]Pokemon Stats'!$D$2:$D$781,MATCH($A385,'[1]Pokemon Stats'!$B$2:$B$781,0),0),"")</f>
        <v>Water</v>
      </c>
      <c r="C385" t="str">
        <f>IFERROR(INDEX('[1]Pokemon Stats'!$E$2:$E$781,MATCH($A385,'[1]Pokemon Stats'!$B$2:$B$781,0),0),"")</f>
        <v>Fighting</v>
      </c>
      <c r="D385">
        <f>ROUND(('Base Stats'!D385+15)*MIN(SQRT(10*1500/(('Base Stats'!$D385+15)*SQRT('Base Stats'!$E385+15)*SQRT('Base Stats'!$F385+15))),'CP Multiplier'!$B$102),1)</f>
        <v>122.4</v>
      </c>
      <c r="E385">
        <f>ROUND(('Base Stats'!E385+15)*MIN(SQRT(10*1500/(('Base Stats'!$D385+15)*SQRT('Base Stats'!$E385+15)*SQRT('Base Stats'!$F385+15))),'CP Multiplier'!$B$102),1)</f>
        <v>114.3</v>
      </c>
      <c r="F385">
        <f>ROUND(('Base Stats'!F385+15)*MIN(SQRT(10*1500/(('Base Stats'!$D385+15)*SQRT('Base Stats'!$E385+15)*SQRT('Base Stats'!$F385+15))),'CP Multiplier'!$B$102),1)</f>
        <v>131.30000000000001</v>
      </c>
      <c r="G385">
        <f>_xlfn.FLOOR.MATH(('Base Stats'!$D385+15)*SQRT('Base Stats'!$E385+15)*SQRT('Base Stats'!$F385+15)*((MIN(SQRT(10*1500/(('Base Stats'!$D385+15)*SQRT('Base Stats'!$E385+15)*SQRT('Base Stats'!$F385+15))),'CP Multiplier'!$B$102))^2)/10)</f>
        <v>1500</v>
      </c>
    </row>
    <row r="386" spans="1:7" x14ac:dyDescent="0.25">
      <c r="A386" t="s">
        <v>382</v>
      </c>
      <c r="B386" t="str">
        <f>IFERROR(INDEX('[1]Pokemon Stats'!$D$2:$D$781,MATCH($A386,'[1]Pokemon Stats'!$B$2:$B$781,0),0),"")</f>
        <v>Water</v>
      </c>
      <c r="C386" t="str">
        <f>IFERROR(INDEX('[1]Pokemon Stats'!$E$2:$E$781,MATCH($A386,'[1]Pokemon Stats'!$B$2:$B$781,0),0),"")</f>
        <v>Steel</v>
      </c>
      <c r="D386">
        <f>ROUND(('Base Stats'!D386+15)*MIN(SQRT(10*1500/(('Base Stats'!$D386+15)*SQRT('Base Stats'!$E386+15)*SQRT('Base Stats'!$F386+15))),'CP Multiplier'!$B$102),1)</f>
        <v>127.9</v>
      </c>
      <c r="E386">
        <f>ROUND(('Base Stats'!E386+15)*MIN(SQRT(10*1500/(('Base Stats'!$D386+15)*SQRT('Base Stats'!$E386+15)*SQRT('Base Stats'!$F386+15))),'CP Multiplier'!$B$102),1)</f>
        <v>114.2</v>
      </c>
      <c r="F386">
        <f>ROUND(('Base Stats'!F386+15)*MIN(SQRT(10*1500/(('Base Stats'!$D386+15)*SQRT('Base Stats'!$E386+15)*SQRT('Base Stats'!$F386+15))),'CP Multiplier'!$B$102),1)</f>
        <v>120.5</v>
      </c>
      <c r="G386">
        <f>_xlfn.FLOOR.MATH(('Base Stats'!$D386+15)*SQRT('Base Stats'!$E386+15)*SQRT('Base Stats'!$F386+15)*((MIN(SQRT(10*1500/(('Base Stats'!$D386+15)*SQRT('Base Stats'!$E386+15)*SQRT('Base Stats'!$F386+15))),'CP Multiplier'!$B$102))^2)/10)</f>
        <v>1500</v>
      </c>
    </row>
    <row r="387" spans="1:7" x14ac:dyDescent="0.25">
      <c r="A387" t="s">
        <v>383</v>
      </c>
      <c r="B387" t="str">
        <f>IFERROR(INDEX('[1]Pokemon Stats'!$D$2:$D$781,MATCH($A387,'[1]Pokemon Stats'!$B$2:$B$781,0),0),"")</f>
        <v>Normal</v>
      </c>
      <c r="C387" t="str">
        <f>IFERROR(INDEX('[1]Pokemon Stats'!$E$2:$E$781,MATCH($A387,'[1]Pokemon Stats'!$B$2:$B$781,0),0),"")</f>
        <v>Flying</v>
      </c>
      <c r="D387">
        <f>ROUND(('Base Stats'!D387+15)*MIN(SQRT(10*1500/(('Base Stats'!$D387+15)*SQRT('Base Stats'!$E387+15)*SQRT('Base Stats'!$F387+15))),'CP Multiplier'!$B$102),1)</f>
        <v>98.1</v>
      </c>
      <c r="E387">
        <f>ROUND(('Base Stats'!E387+15)*MIN(SQRT(10*1500/(('Base Stats'!$D387+15)*SQRT('Base Stats'!$E387+15)*SQRT('Base Stats'!$F387+15))),'CP Multiplier'!$B$102),1)</f>
        <v>61.7</v>
      </c>
      <c r="F387">
        <f>ROUND(('Base Stats'!F387+15)*MIN(SQRT(10*1500/(('Base Stats'!$D387+15)*SQRT('Base Stats'!$E387+15)*SQRT('Base Stats'!$F387+15))),'CP Multiplier'!$B$102),1)</f>
        <v>114.1</v>
      </c>
      <c r="G387">
        <f>_xlfn.FLOOR.MATH(('Base Stats'!$D387+15)*SQRT('Base Stats'!$E387+15)*SQRT('Base Stats'!$F387+15)*((MIN(SQRT(10*1500/(('Base Stats'!$D387+15)*SQRT('Base Stats'!$E387+15)*SQRT('Base Stats'!$F387+15))),'CP Multiplier'!$B$102))^2)/10)</f>
        <v>822</v>
      </c>
    </row>
    <row r="388" spans="1:7" x14ac:dyDescent="0.25">
      <c r="A388" t="s">
        <v>384</v>
      </c>
      <c r="B388" t="str">
        <f>IFERROR(INDEX('[1]Pokemon Stats'!$D$2:$D$781,MATCH($A388,'[1]Pokemon Stats'!$B$2:$B$781,0),0),"")</f>
        <v>Normal</v>
      </c>
      <c r="C388" t="str">
        <f>IFERROR(INDEX('[1]Pokemon Stats'!$E$2:$E$781,MATCH($A388,'[1]Pokemon Stats'!$B$2:$B$781,0),0),"")</f>
        <v>Flying</v>
      </c>
      <c r="D388">
        <f>ROUND(('Base Stats'!D388+15)*MIN(SQRT(10*1500/(('Base Stats'!$D388+15)*SQRT('Base Stats'!$E388+15)*SQRT('Base Stats'!$F388+15))),'CP Multiplier'!$B$102),1)</f>
        <v>132.69999999999999</v>
      </c>
      <c r="E388">
        <f>ROUND(('Base Stats'!E388+15)*MIN(SQRT(10*1500/(('Base Stats'!$D388+15)*SQRT('Base Stats'!$E388+15)*SQRT('Base Stats'!$F388+15))),'CP Multiplier'!$B$102),1)</f>
        <v>92.1</v>
      </c>
      <c r="F388">
        <f>ROUND(('Base Stats'!F388+15)*MIN(SQRT(10*1500/(('Base Stats'!$D388+15)*SQRT('Base Stats'!$E388+15)*SQRT('Base Stats'!$F388+15))),'CP Multiplier'!$B$102),1)</f>
        <v>136.1</v>
      </c>
      <c r="G388">
        <f>_xlfn.FLOOR.MATH(('Base Stats'!$D388+15)*SQRT('Base Stats'!$E388+15)*SQRT('Base Stats'!$F388+15)*((MIN(SQRT(10*1500/(('Base Stats'!$D388+15)*SQRT('Base Stats'!$E388+15)*SQRT('Base Stats'!$F388+15))),'CP Multiplier'!$B$102))^2)/10)</f>
        <v>1486</v>
      </c>
    </row>
    <row r="389" spans="1:7" x14ac:dyDescent="0.25">
      <c r="A389" t="s">
        <v>385</v>
      </c>
      <c r="B389" t="str">
        <f>IFERROR(INDEX('[1]Pokemon Stats'!$D$2:$D$781,MATCH($A389,'[1]Pokemon Stats'!$B$2:$B$781,0),0),"")</f>
        <v>Normal</v>
      </c>
      <c r="C389" t="str">
        <f>IFERROR(INDEX('[1]Pokemon Stats'!$E$2:$E$781,MATCH($A389,'[1]Pokemon Stats'!$B$2:$B$781,0),0),"")</f>
        <v>Flying</v>
      </c>
      <c r="D389">
        <f>ROUND(('Base Stats'!D389+15)*MIN(SQRT(10*1500/(('Base Stats'!$D389+15)*SQRT('Base Stats'!$E389+15)*SQRT('Base Stats'!$F389+15))),'CP Multiplier'!$B$102),1)</f>
        <v>143.4</v>
      </c>
      <c r="E389">
        <f>ROUND(('Base Stats'!E389+15)*MIN(SQRT(10*1500/(('Base Stats'!$D389+15)*SQRT('Base Stats'!$E389+15)*SQRT('Base Stats'!$F389+15))),'CP Multiplier'!$B$102),1)</f>
        <v>89.2</v>
      </c>
      <c r="F389">
        <f>ROUND(('Base Stats'!F389+15)*MIN(SQRT(10*1500/(('Base Stats'!$D389+15)*SQRT('Base Stats'!$E389+15)*SQRT('Base Stats'!$F389+15))),'CP Multiplier'!$B$102),1)</f>
        <v>122.6</v>
      </c>
      <c r="G389">
        <f>_xlfn.FLOOR.MATH(('Base Stats'!$D389+15)*SQRT('Base Stats'!$E389+15)*SQRT('Base Stats'!$F389+15)*((MIN(SQRT(10*1500/(('Base Stats'!$D389+15)*SQRT('Base Stats'!$E389+15)*SQRT('Base Stats'!$F389+15))),'CP Multiplier'!$B$102))^2)/10)</f>
        <v>1500</v>
      </c>
    </row>
    <row r="390" spans="1:7" x14ac:dyDescent="0.25">
      <c r="A390" t="s">
        <v>386</v>
      </c>
      <c r="B390" t="str">
        <f>IFERROR(INDEX('[1]Pokemon Stats'!$D$2:$D$781,MATCH($A390,'[1]Pokemon Stats'!$B$2:$B$781,0),0),"")</f>
        <v>Normal</v>
      </c>
      <c r="C390" t="str">
        <f>IFERROR(INDEX('[1]Pokemon Stats'!$E$2:$E$781,MATCH($A390,'[1]Pokemon Stats'!$B$2:$B$781,0),0),"")</f>
        <v>Flying</v>
      </c>
      <c r="D390">
        <f>ROUND(('Base Stats'!D390+15)*MIN(SQRT(10*1500/(('Base Stats'!$D390+15)*SQRT('Base Stats'!$E390+15)*SQRT('Base Stats'!$F390+15))),'CP Multiplier'!$B$102),1)</f>
        <v>80.3</v>
      </c>
      <c r="E390">
        <f>ROUND(('Base Stats'!E390+15)*MIN(SQRT(10*1500/(('Base Stats'!$D390+15)*SQRT('Base Stats'!$E390+15)*SQRT('Base Stats'!$F390+15))),'CP Multiplier'!$B$102),1)</f>
        <v>74.400000000000006</v>
      </c>
      <c r="F390">
        <f>ROUND(('Base Stats'!F390+15)*MIN(SQRT(10*1500/(('Base Stats'!$D390+15)*SQRT('Base Stats'!$E390+15)*SQRT('Base Stats'!$F390+15))),'CP Multiplier'!$B$102),1)</f>
        <v>142</v>
      </c>
      <c r="G390">
        <f>_xlfn.FLOOR.MATH(('Base Stats'!$D390+15)*SQRT('Base Stats'!$E390+15)*SQRT('Base Stats'!$F390+15)*((MIN(SQRT(10*1500/(('Base Stats'!$D390+15)*SQRT('Base Stats'!$E390+15)*SQRT('Base Stats'!$F390+15))),'CP Multiplier'!$B$102))^2)/10)</f>
        <v>825</v>
      </c>
    </row>
    <row r="391" spans="1:7" x14ac:dyDescent="0.25">
      <c r="A391" t="s">
        <v>387</v>
      </c>
      <c r="B391" t="str">
        <f>IFERROR(INDEX('[1]Pokemon Stats'!$D$2:$D$781,MATCH($A391,'[1]Pokemon Stats'!$B$2:$B$781,0),0),"")</f>
        <v>Normal</v>
      </c>
      <c r="C391" t="str">
        <f>IFERROR(INDEX('[1]Pokemon Stats'!$E$2:$E$781,MATCH($A391,'[1]Pokemon Stats'!$B$2:$B$781,0),0),"")</f>
        <v>Water</v>
      </c>
      <c r="D391">
        <f>ROUND(('Base Stats'!D391+15)*MIN(SQRT(10*1500/(('Base Stats'!$D391+15)*SQRT('Base Stats'!$E391+15)*SQRT('Base Stats'!$F391+15))),'CP Multiplier'!$B$102),1)</f>
        <v>126.9</v>
      </c>
      <c r="E391">
        <f>ROUND(('Base Stats'!E391+15)*MIN(SQRT(10*1500/(('Base Stats'!$D391+15)*SQRT('Base Stats'!$E391+15)*SQRT('Base Stats'!$F391+15))),'CP Multiplier'!$B$102),1)</f>
        <v>96.1</v>
      </c>
      <c r="F391">
        <f>ROUND(('Base Stats'!F391+15)*MIN(SQRT(10*1500/(('Base Stats'!$D391+15)*SQRT('Base Stats'!$E391+15)*SQRT('Base Stats'!$F391+15))),'CP Multiplier'!$B$102),1)</f>
        <v>145.5</v>
      </c>
      <c r="G391">
        <f>_xlfn.FLOOR.MATH(('Base Stats'!$D391+15)*SQRT('Base Stats'!$E391+15)*SQRT('Base Stats'!$F391+15)*((MIN(SQRT(10*1500/(('Base Stats'!$D391+15)*SQRT('Base Stats'!$E391+15)*SQRT('Base Stats'!$F391+15))),'CP Multiplier'!$B$102))^2)/10)</f>
        <v>1500</v>
      </c>
    </row>
    <row r="392" spans="1:7" x14ac:dyDescent="0.25">
      <c r="A392" t="s">
        <v>388</v>
      </c>
      <c r="B392" t="str">
        <f>IFERROR(INDEX('[1]Pokemon Stats'!$D$2:$D$781,MATCH($A392,'[1]Pokemon Stats'!$B$2:$B$781,0),0),"")</f>
        <v>Bug</v>
      </c>
      <c r="C392" t="str">
        <f>IFERROR(INDEX('[1]Pokemon Stats'!$E$2:$E$781,MATCH($A392,'[1]Pokemon Stats'!$B$2:$B$781,0),0),"")</f>
        <v>Water</v>
      </c>
      <c r="D392">
        <f>ROUND(('Base Stats'!D392+15)*MIN(SQRT(10*1500/(('Base Stats'!$D392+15)*SQRT('Base Stats'!$E392+15)*SQRT('Base Stats'!$F392+15))),'CP Multiplier'!$B$102),1)</f>
        <v>50.7</v>
      </c>
      <c r="E392">
        <f>ROUND(('Base Stats'!E392+15)*MIN(SQRT(10*1500/(('Base Stats'!$D392+15)*SQRT('Base Stats'!$E392+15)*SQRT('Base Stats'!$F392+15))),'CP Multiplier'!$B$102),1)</f>
        <v>75.2</v>
      </c>
      <c r="F392">
        <f>ROUND(('Base Stats'!F392+15)*MIN(SQRT(10*1500/(('Base Stats'!$D392+15)*SQRT('Base Stats'!$E392+15)*SQRT('Base Stats'!$F392+15))),'CP Multiplier'!$B$102),1)</f>
        <v>109</v>
      </c>
      <c r="G392">
        <f>_xlfn.FLOOR.MATH(('Base Stats'!$D392+15)*SQRT('Base Stats'!$E392+15)*SQRT('Base Stats'!$F392+15)*((MIN(SQRT(10*1500/(('Base Stats'!$D392+15)*SQRT('Base Stats'!$E392+15)*SQRT('Base Stats'!$F392+15))),'CP Multiplier'!$B$102))^2)/10)</f>
        <v>459</v>
      </c>
    </row>
    <row r="393" spans="1:7" x14ac:dyDescent="0.25">
      <c r="A393" t="s">
        <v>389</v>
      </c>
      <c r="B393" t="str">
        <f>IFERROR(INDEX('[1]Pokemon Stats'!$D$2:$D$781,MATCH($A393,'[1]Pokemon Stats'!$B$2:$B$781,0),0),"")</f>
        <v>Bug</v>
      </c>
      <c r="C393" t="str">
        <f>IFERROR(INDEX('[1]Pokemon Stats'!$E$2:$E$781,MATCH($A393,'[1]Pokemon Stats'!$B$2:$B$781,0),0),"")</f>
        <v>Water</v>
      </c>
      <c r="D393">
        <f>ROUND(('Base Stats'!D393+15)*MIN(SQRT(10*1500/(('Base Stats'!$D393+15)*SQRT('Base Stats'!$E393+15)*SQRT('Base Stats'!$F393+15))),'CP Multiplier'!$B$102),1)</f>
        <v>131.69999999999999</v>
      </c>
      <c r="E393">
        <f>ROUND(('Base Stats'!E393+15)*MIN(SQRT(10*1500/(('Base Stats'!$D393+15)*SQRT('Base Stats'!$E393+15)*SQRT('Base Stats'!$F393+15))),'CP Multiplier'!$B$102),1)</f>
        <v>86.6</v>
      </c>
      <c r="F393">
        <f>ROUND(('Base Stats'!F393+15)*MIN(SQRT(10*1500/(('Base Stats'!$D393+15)*SQRT('Base Stats'!$E393+15)*SQRT('Base Stats'!$F393+15))),'CP Multiplier'!$B$102),1)</f>
        <v>149.80000000000001</v>
      </c>
      <c r="G393">
        <f>_xlfn.FLOOR.MATH(('Base Stats'!$D393+15)*SQRT('Base Stats'!$E393+15)*SQRT('Base Stats'!$F393+15)*((MIN(SQRT(10*1500/(('Base Stats'!$D393+15)*SQRT('Base Stats'!$E393+15)*SQRT('Base Stats'!$F393+15))),'CP Multiplier'!$B$102))^2)/10)</f>
        <v>1500</v>
      </c>
    </row>
    <row r="394" spans="1:7" x14ac:dyDescent="0.25">
      <c r="A394" t="s">
        <v>390</v>
      </c>
      <c r="B394" t="str">
        <f>IFERROR(INDEX('[1]Pokemon Stats'!$D$2:$D$781,MATCH($A394,'[1]Pokemon Stats'!$B$2:$B$781,0),0),"")</f>
        <v>Electric</v>
      </c>
      <c r="C394" t="str">
        <f>IFERROR(INDEX('[1]Pokemon Stats'!$E$2:$E$781,MATCH($A394,'[1]Pokemon Stats'!$B$2:$B$781,0),0),"")</f>
        <v>Water</v>
      </c>
      <c r="D394">
        <f>ROUND(('Base Stats'!D394+15)*MIN(SQRT(10*1500/(('Base Stats'!$D394+15)*SQRT('Base Stats'!$E394+15)*SQRT('Base Stats'!$F394+15))),'CP Multiplier'!$B$102),1)</f>
        <v>111.6</v>
      </c>
      <c r="E394">
        <f>ROUND(('Base Stats'!E394+15)*MIN(SQRT(10*1500/(('Base Stats'!$D394+15)*SQRT('Base Stats'!$E394+15)*SQRT('Base Stats'!$F394+15))),'CP Multiplier'!$B$102),1)</f>
        <v>66.8</v>
      </c>
      <c r="F394">
        <f>ROUND(('Base Stats'!F394+15)*MIN(SQRT(10*1500/(('Base Stats'!$D394+15)*SQRT('Base Stats'!$E394+15)*SQRT('Base Stats'!$F394+15))),'CP Multiplier'!$B$102),1)</f>
        <v>120.9</v>
      </c>
      <c r="G394">
        <f>_xlfn.FLOOR.MATH(('Base Stats'!$D394+15)*SQRT('Base Stats'!$E394+15)*SQRT('Base Stats'!$F394+15)*((MIN(SQRT(10*1500/(('Base Stats'!$D394+15)*SQRT('Base Stats'!$E394+15)*SQRT('Base Stats'!$F394+15))),'CP Multiplier'!$B$102))^2)/10)</f>
        <v>1002</v>
      </c>
    </row>
    <row r="395" spans="1:7" x14ac:dyDescent="0.25">
      <c r="A395" t="s">
        <v>391</v>
      </c>
      <c r="B395" t="str">
        <f>IFERROR(INDEX('[1]Pokemon Stats'!$D$2:$D$781,MATCH($A395,'[1]Pokemon Stats'!$B$2:$B$781,0),0),"")</f>
        <v>Electric</v>
      </c>
      <c r="C395" t="str">
        <f>IFERROR(INDEX('[1]Pokemon Stats'!$E$2:$E$781,MATCH($A395,'[1]Pokemon Stats'!$B$2:$B$781,0),0),"")</f>
        <v>Water</v>
      </c>
      <c r="D395">
        <f>ROUND(('Base Stats'!D395+15)*MIN(SQRT(10*1500/(('Base Stats'!$D395+15)*SQRT('Base Stats'!$E395+15)*SQRT('Base Stats'!$F395+15))),'CP Multiplier'!$B$102),1)</f>
        <v>138.19999999999999</v>
      </c>
      <c r="E395">
        <f>ROUND(('Base Stats'!E395+15)*MIN(SQRT(10*1500/(('Base Stats'!$D395+15)*SQRT('Base Stats'!$E395+15)*SQRT('Base Stats'!$F395+15))),'CP Multiplier'!$B$102),1)</f>
        <v>87.3</v>
      </c>
      <c r="F395">
        <f>ROUND(('Base Stats'!F395+15)*MIN(SQRT(10*1500/(('Base Stats'!$D395+15)*SQRT('Base Stats'!$E395+15)*SQRT('Base Stats'!$F395+15))),'CP Multiplier'!$B$102),1)</f>
        <v>135</v>
      </c>
      <c r="G395">
        <f>_xlfn.FLOOR.MATH(('Base Stats'!$D395+15)*SQRT('Base Stats'!$E395+15)*SQRT('Base Stats'!$F395+15)*((MIN(SQRT(10*1500/(('Base Stats'!$D395+15)*SQRT('Base Stats'!$E395+15)*SQRT('Base Stats'!$F395+15))),'CP Multiplier'!$B$102))^2)/10)</f>
        <v>1500</v>
      </c>
    </row>
    <row r="396" spans="1:7" x14ac:dyDescent="0.25">
      <c r="A396" t="s">
        <v>392</v>
      </c>
      <c r="B396" t="str">
        <f>IFERROR(INDEX('[1]Pokemon Stats'!$D$2:$D$781,MATCH($A396,'[1]Pokemon Stats'!$B$2:$B$781,0),0),"")</f>
        <v>Electric</v>
      </c>
      <c r="C396" t="str">
        <f>IFERROR(INDEX('[1]Pokemon Stats'!$E$2:$E$781,MATCH($A396,'[1]Pokemon Stats'!$B$2:$B$781,0),0),"")</f>
        <v>Water</v>
      </c>
      <c r="D396">
        <f>ROUND(('Base Stats'!D396+15)*MIN(SQRT(10*1500/(('Base Stats'!$D396+15)*SQRT('Base Stats'!$E396+15)*SQRT('Base Stats'!$F396+15))),'CP Multiplier'!$B$102),1)</f>
        <v>140.69999999999999</v>
      </c>
      <c r="E396">
        <f>ROUND(('Base Stats'!E396+15)*MIN(SQRT(10*1500/(('Base Stats'!$D396+15)*SQRT('Base Stats'!$E396+15)*SQRT('Base Stats'!$F396+15))),'CP Multiplier'!$B$102),1)</f>
        <v>97.4</v>
      </c>
      <c r="F396">
        <f>ROUND(('Base Stats'!F396+15)*MIN(SQRT(10*1500/(('Base Stats'!$D396+15)*SQRT('Base Stats'!$E396+15)*SQRT('Base Stats'!$F396+15))),'CP Multiplier'!$B$102),1)</f>
        <v>116.8</v>
      </c>
      <c r="G396">
        <f>_xlfn.FLOOR.MATH(('Base Stats'!$D396+15)*SQRT('Base Stats'!$E396+15)*SQRT('Base Stats'!$F396+15)*((MIN(SQRT(10*1500/(('Base Stats'!$D396+15)*SQRT('Base Stats'!$E396+15)*SQRT('Base Stats'!$F396+15))),'CP Multiplier'!$B$102))^2)/10)</f>
        <v>1500</v>
      </c>
    </row>
    <row r="397" spans="1:7" x14ac:dyDescent="0.25">
      <c r="A397" t="s">
        <v>393</v>
      </c>
      <c r="B397" t="str">
        <f>IFERROR(INDEX('[1]Pokemon Stats'!$D$2:$D$781,MATCH($A397,'[1]Pokemon Stats'!$B$2:$B$781,0),0),"")</f>
        <v>Grass</v>
      </c>
      <c r="C397" t="str">
        <f>IFERROR(INDEX('[1]Pokemon Stats'!$E$2:$E$781,MATCH($A397,'[1]Pokemon Stats'!$B$2:$B$781,0),0),"")</f>
        <v>Poison</v>
      </c>
      <c r="D397">
        <f>ROUND(('Base Stats'!D397+15)*MIN(SQRT(10*1500/(('Base Stats'!$D397+15)*SQRT('Base Stats'!$E397+15)*SQRT('Base Stats'!$F397+15))),'CP Multiplier'!$B$102),1)</f>
        <v>89.6</v>
      </c>
      <c r="E397">
        <f>ROUND(('Base Stats'!E397+15)*MIN(SQRT(10*1500/(('Base Stats'!$D397+15)*SQRT('Base Stats'!$E397+15)*SQRT('Base Stats'!$F397+15))),'CP Multiplier'!$B$102),1)</f>
        <v>104.8</v>
      </c>
      <c r="F397">
        <f>ROUND(('Base Stats'!F397+15)*MIN(SQRT(10*1500/(('Base Stats'!$D397+15)*SQRT('Base Stats'!$E397+15)*SQRT('Base Stats'!$F397+15))),'CP Multiplier'!$B$102),1)</f>
        <v>114.1</v>
      </c>
      <c r="G397">
        <f>_xlfn.FLOOR.MATH(('Base Stats'!$D397+15)*SQRT('Base Stats'!$E397+15)*SQRT('Base Stats'!$F397+15)*((MIN(SQRT(10*1500/(('Base Stats'!$D397+15)*SQRT('Base Stats'!$E397+15)*SQRT('Base Stats'!$F397+15))),'CP Multiplier'!$B$102))^2)/10)</f>
        <v>979</v>
      </c>
    </row>
    <row r="398" spans="1:7" x14ac:dyDescent="0.25">
      <c r="A398" t="s">
        <v>394</v>
      </c>
      <c r="B398" t="str">
        <f>IFERROR(INDEX('[1]Pokemon Stats'!$D$2:$D$781,MATCH($A398,'[1]Pokemon Stats'!$B$2:$B$781,0),0),"")</f>
        <v>Grass</v>
      </c>
      <c r="C398" t="str">
        <f>IFERROR(INDEX('[1]Pokemon Stats'!$E$2:$E$781,MATCH($A398,'[1]Pokemon Stats'!$B$2:$B$781,0),0),"")</f>
        <v>Poison</v>
      </c>
      <c r="D398">
        <f>ROUND(('Base Stats'!D398+15)*MIN(SQRT(10*1500/(('Base Stats'!$D398+15)*SQRT('Base Stats'!$E398+15)*SQRT('Base Stats'!$F398+15))),'CP Multiplier'!$B$102),1)</f>
        <v>144.9</v>
      </c>
      <c r="E398">
        <f>ROUND(('Base Stats'!E398+15)*MIN(SQRT(10*1500/(('Base Stats'!$D398+15)*SQRT('Base Stats'!$E398+15)*SQRT('Base Stats'!$F398+15))),'CP Multiplier'!$B$102),1)</f>
        <v>112.3</v>
      </c>
      <c r="F398">
        <f>ROUND(('Base Stats'!F398+15)*MIN(SQRT(10*1500/(('Base Stats'!$D398+15)*SQRT('Base Stats'!$E398+15)*SQRT('Base Stats'!$F398+15))),'CP Multiplier'!$B$102),1)</f>
        <v>95.5</v>
      </c>
      <c r="G398">
        <f>_xlfn.FLOOR.MATH(('Base Stats'!$D398+15)*SQRT('Base Stats'!$E398+15)*SQRT('Base Stats'!$F398+15)*((MIN(SQRT(10*1500/(('Base Stats'!$D398+15)*SQRT('Base Stats'!$E398+15)*SQRT('Base Stats'!$F398+15))),'CP Multiplier'!$B$102))^2)/10)</f>
        <v>1500</v>
      </c>
    </row>
    <row r="399" spans="1:7" x14ac:dyDescent="0.25">
      <c r="A399" t="s">
        <v>395</v>
      </c>
      <c r="B399" t="str">
        <f>IFERROR(INDEX('[1]Pokemon Stats'!$D$2:$D$781,MATCH($A399,'[1]Pokemon Stats'!$B$2:$B$781,0),0),"")</f>
        <v>Rock</v>
      </c>
      <c r="C399" t="str">
        <f>IFERROR(INDEX('[1]Pokemon Stats'!$E$2:$E$781,MATCH($A399,'[1]Pokemon Stats'!$B$2:$B$781,0),0),"")</f>
        <v>Poison</v>
      </c>
      <c r="D399">
        <f>ROUND(('Base Stats'!D399+15)*MIN(SQRT(10*1500/(('Base Stats'!$D399+15)*SQRT('Base Stats'!$E399+15)*SQRT('Base Stats'!$F399+15))),'CP Multiplier'!$B$102),1)</f>
        <v>167.1</v>
      </c>
      <c r="E399">
        <f>ROUND(('Base Stats'!E399+15)*MIN(SQRT(10*1500/(('Base Stats'!$D399+15)*SQRT('Base Stats'!$E399+15)*SQRT('Base Stats'!$F399+15))),'CP Multiplier'!$B$102),1)</f>
        <v>61.7</v>
      </c>
      <c r="F399">
        <f>ROUND(('Base Stats'!F399+15)*MIN(SQRT(10*1500/(('Base Stats'!$D399+15)*SQRT('Base Stats'!$E399+15)*SQRT('Base Stats'!$F399+15))),'CP Multiplier'!$B$102),1)</f>
        <v>130.6</v>
      </c>
      <c r="G399">
        <f>_xlfn.FLOOR.MATH(('Base Stats'!$D399+15)*SQRT('Base Stats'!$E399+15)*SQRT('Base Stats'!$F399+15)*((MIN(SQRT(10*1500/(('Base Stats'!$D399+15)*SQRT('Base Stats'!$E399+15)*SQRT('Base Stats'!$F399+15))),'CP Multiplier'!$B$102))^2)/10)</f>
        <v>1500</v>
      </c>
    </row>
    <row r="400" spans="1:7" x14ac:dyDescent="0.25">
      <c r="A400" t="s">
        <v>396</v>
      </c>
      <c r="B400" t="str">
        <f>IFERROR(INDEX('[1]Pokemon Stats'!$D$2:$D$781,MATCH($A400,'[1]Pokemon Stats'!$B$2:$B$781,0),0),"")</f>
        <v>Rock</v>
      </c>
      <c r="C400" t="str">
        <f>IFERROR(INDEX('[1]Pokemon Stats'!$E$2:$E$781,MATCH($A400,'[1]Pokemon Stats'!$B$2:$B$781,0),0),"")</f>
        <v>Poison</v>
      </c>
      <c r="D400">
        <f>ROUND(('Base Stats'!D400+15)*MIN(SQRT(10*1500/(('Base Stats'!$D400+15)*SQRT('Base Stats'!$E400+15)*SQRT('Base Stats'!$F400+15))),'CP Multiplier'!$B$102),1)</f>
        <v>165.2</v>
      </c>
      <c r="E400">
        <f>ROUND(('Base Stats'!E400+15)*MIN(SQRT(10*1500/(('Base Stats'!$D400+15)*SQRT('Base Stats'!$E400+15)*SQRT('Base Stats'!$F400+15))),'CP Multiplier'!$B$102),1)</f>
        <v>66.099999999999994</v>
      </c>
      <c r="F400">
        <f>ROUND(('Base Stats'!F400+15)*MIN(SQRT(10*1500/(('Base Stats'!$D400+15)*SQRT('Base Stats'!$E400+15)*SQRT('Base Stats'!$F400+15))),'CP Multiplier'!$B$102),1)</f>
        <v>124.7</v>
      </c>
      <c r="G400">
        <f>_xlfn.FLOOR.MATH(('Base Stats'!$D400+15)*SQRT('Base Stats'!$E400+15)*SQRT('Base Stats'!$F400+15)*((MIN(SQRT(10*1500/(('Base Stats'!$D400+15)*SQRT('Base Stats'!$E400+15)*SQRT('Base Stats'!$F400+15))),'CP Multiplier'!$B$102))^2)/10)</f>
        <v>1500</v>
      </c>
    </row>
    <row r="401" spans="1:7" x14ac:dyDescent="0.25">
      <c r="A401" t="s">
        <v>397</v>
      </c>
      <c r="B401" t="str">
        <f>IFERROR(INDEX('[1]Pokemon Stats'!$D$2:$D$781,MATCH($A401,'[1]Pokemon Stats'!$B$2:$B$781,0),0),"")</f>
        <v>Rock</v>
      </c>
      <c r="C401" t="str">
        <f>IFERROR(INDEX('[1]Pokemon Stats'!$E$2:$E$781,MATCH($A401,'[1]Pokemon Stats'!$B$2:$B$781,0),0),"")</f>
        <v>Steel</v>
      </c>
      <c r="D401">
        <f>ROUND(('Base Stats'!D401+15)*MIN(SQRT(10*1500/(('Base Stats'!$D401+15)*SQRT('Base Stats'!$E401+15)*SQRT('Base Stats'!$F401+15))),'CP Multiplier'!$B$102),1)</f>
        <v>76.900000000000006</v>
      </c>
      <c r="E401">
        <f>ROUND(('Base Stats'!E401+15)*MIN(SQRT(10*1500/(('Base Stats'!$D401+15)*SQRT('Base Stats'!$E401+15)*SQRT('Base Stats'!$F401+15))),'CP Multiplier'!$B$102),1)</f>
        <v>177.5</v>
      </c>
      <c r="F401">
        <f>ROUND(('Base Stats'!F401+15)*MIN(SQRT(10*1500/(('Base Stats'!$D401+15)*SQRT('Base Stats'!$E401+15)*SQRT('Base Stats'!$F401+15))),'CP Multiplier'!$B$102),1)</f>
        <v>98.9</v>
      </c>
      <c r="G401">
        <f>_xlfn.FLOOR.MATH(('Base Stats'!$D401+15)*SQRT('Base Stats'!$E401+15)*SQRT('Base Stats'!$F401+15)*((MIN(SQRT(10*1500/(('Base Stats'!$D401+15)*SQRT('Base Stats'!$E401+15)*SQRT('Base Stats'!$F401+15))),'CP Multiplier'!$B$102))^2)/10)</f>
        <v>1019</v>
      </c>
    </row>
    <row r="402" spans="1:7" x14ac:dyDescent="0.25">
      <c r="A402" t="s">
        <v>398</v>
      </c>
      <c r="B402" t="str">
        <f>IFERROR(INDEX('[1]Pokemon Stats'!$D$2:$D$781,MATCH($A402,'[1]Pokemon Stats'!$B$2:$B$781,0),0),"")</f>
        <v>Rock</v>
      </c>
      <c r="C402" t="str">
        <f>IFERROR(INDEX('[1]Pokemon Stats'!$E$2:$E$781,MATCH($A402,'[1]Pokemon Stats'!$B$2:$B$781,0),0),"")</f>
        <v>Steel</v>
      </c>
      <c r="D402">
        <f>ROUND(('Base Stats'!D402+15)*MIN(SQRT(10*1500/(('Base Stats'!$D402+15)*SQRT('Base Stats'!$E402+15)*SQRT('Base Stats'!$F402+15))),'CP Multiplier'!$B$102),1)</f>
        <v>85</v>
      </c>
      <c r="E402">
        <f>ROUND(('Base Stats'!E402+15)*MIN(SQRT(10*1500/(('Base Stats'!$D402+15)*SQRT('Base Stats'!$E402+15)*SQRT('Base Stats'!$F402+15))),'CP Multiplier'!$B$102),1)</f>
        <v>234.8</v>
      </c>
      <c r="F402">
        <f>ROUND(('Base Stats'!F402+15)*MIN(SQRT(10*1500/(('Base Stats'!$D402+15)*SQRT('Base Stats'!$E402+15)*SQRT('Base Stats'!$F402+15))),'CP Multiplier'!$B$102),1)</f>
        <v>132.6</v>
      </c>
      <c r="G402">
        <f>_xlfn.FLOOR.MATH(('Base Stats'!$D402+15)*SQRT('Base Stats'!$E402+15)*SQRT('Base Stats'!$F402+15)*((MIN(SQRT(10*1500/(('Base Stats'!$D402+15)*SQRT('Base Stats'!$E402+15)*SQRT('Base Stats'!$F402+15))),'CP Multiplier'!$B$102))^2)/10)</f>
        <v>1500</v>
      </c>
    </row>
    <row r="403" spans="1:7" x14ac:dyDescent="0.25">
      <c r="A403" t="s">
        <v>399</v>
      </c>
      <c r="B403" t="str">
        <f>IFERROR(INDEX('[1]Pokemon Stats'!$D$2:$D$781,MATCH($A403,'[1]Pokemon Stats'!$B$2:$B$781,0),0),"")</f>
        <v>Bug</v>
      </c>
      <c r="C403" t="str">
        <f>IFERROR(INDEX('[1]Pokemon Stats'!$E$2:$E$781,MATCH($A403,'[1]Pokemon Stats'!$B$2:$B$781,0),0),"")</f>
        <v>Steel</v>
      </c>
      <c r="D403">
        <f>ROUND(('Base Stats'!D403+15)*MIN(SQRT(10*1500/(('Base Stats'!$D403+15)*SQRT('Base Stats'!$E403+15)*SQRT('Base Stats'!$F403+15))),'CP Multiplier'!$B$102),1)</f>
        <v>57.5</v>
      </c>
      <c r="E403">
        <f>ROUND(('Base Stats'!E403+15)*MIN(SQRT(10*1500/(('Base Stats'!$D403+15)*SQRT('Base Stats'!$E403+15)*SQRT('Base Stats'!$F403+15))),'CP Multiplier'!$B$102),1)</f>
        <v>82.8</v>
      </c>
      <c r="F403">
        <f>ROUND(('Base Stats'!F403+15)*MIN(SQRT(10*1500/(('Base Stats'!$D403+15)*SQRT('Base Stats'!$E403+15)*SQRT('Base Stats'!$F403+15))),'CP Multiplier'!$B$102),1)</f>
        <v>114.1</v>
      </c>
      <c r="G403">
        <f>_xlfn.FLOOR.MATH(('Base Stats'!$D403+15)*SQRT('Base Stats'!$E403+15)*SQRT('Base Stats'!$F403+15)*((MIN(SQRT(10*1500/(('Base Stats'!$D403+15)*SQRT('Base Stats'!$E403+15)*SQRT('Base Stats'!$F403+15))),'CP Multiplier'!$B$102))^2)/10)</f>
        <v>558</v>
      </c>
    </row>
    <row r="404" spans="1:7" x14ac:dyDescent="0.25">
      <c r="A404" t="s">
        <v>400</v>
      </c>
      <c r="B404" t="str">
        <f>IFERROR(INDEX('[1]Pokemon Stats'!$D$2:$D$781,MATCH($A404,'[1]Pokemon Stats'!$B$2:$B$781,0),0),"")</f>
        <v>Bug</v>
      </c>
      <c r="C404" t="str">
        <f>IFERROR(INDEX('[1]Pokemon Stats'!$E$2:$E$781,MATCH($A404,'[1]Pokemon Stats'!$B$2:$B$781,0),0),"")</f>
        <v>Grass</v>
      </c>
      <c r="D404">
        <f>ROUND(('Base Stats'!D404+15)*MIN(SQRT(10*1500/(('Base Stats'!$D404+15)*SQRT('Base Stats'!$E404+15)*SQRT('Base Stats'!$F404+15))),'CP Multiplier'!$B$102),1)</f>
        <v>113.4</v>
      </c>
      <c r="E404">
        <f>ROUND(('Base Stats'!E404+15)*MIN(SQRT(10*1500/(('Base Stats'!$D404+15)*SQRT('Base Stats'!$E404+15)*SQRT('Base Stats'!$F404+15))),'CP Multiplier'!$B$102),1)</f>
        <v>141.69999999999999</v>
      </c>
      <c r="F404">
        <f>ROUND(('Base Stats'!F404+15)*MIN(SQRT(10*1500/(('Base Stats'!$D404+15)*SQRT('Base Stats'!$E404+15)*SQRT('Base Stats'!$F404+15))),'CP Multiplier'!$B$102),1)</f>
        <v>123.5</v>
      </c>
      <c r="G404">
        <f>_xlfn.FLOOR.MATH(('Base Stats'!$D404+15)*SQRT('Base Stats'!$E404+15)*SQRT('Base Stats'!$F404+15)*((MIN(SQRT(10*1500/(('Base Stats'!$D404+15)*SQRT('Base Stats'!$E404+15)*SQRT('Base Stats'!$F404+15))),'CP Multiplier'!$B$102))^2)/10)</f>
        <v>1500</v>
      </c>
    </row>
    <row r="405" spans="1:7" x14ac:dyDescent="0.25">
      <c r="A405" t="s">
        <v>401</v>
      </c>
      <c r="B405" t="str">
        <f>IFERROR(INDEX('[1]Pokemon Stats'!$D$2:$D$781,MATCH($A405,'[1]Pokemon Stats'!$B$2:$B$781,0),0),"")</f>
        <v>Bug</v>
      </c>
      <c r="C405" t="str">
        <f>IFERROR(INDEX('[1]Pokemon Stats'!$E$2:$E$781,MATCH($A405,'[1]Pokemon Stats'!$B$2:$B$781,0),0),"")</f>
        <v>Flying</v>
      </c>
      <c r="D405">
        <f>ROUND(('Base Stats'!D405+15)*MIN(SQRT(10*1500/(('Base Stats'!$D405+15)*SQRT('Base Stats'!$E405+15)*SQRT('Base Stats'!$F405+15))),'CP Multiplier'!$B$102),1)</f>
        <v>143.69999999999999</v>
      </c>
      <c r="E405">
        <f>ROUND(('Base Stats'!E405+15)*MIN(SQRT(10*1500/(('Base Stats'!$D405+15)*SQRT('Base Stats'!$E405+15)*SQRT('Base Stats'!$F405+15))),'CP Multiplier'!$B$102),1)</f>
        <v>81.2</v>
      </c>
      <c r="F405">
        <f>ROUND(('Base Stats'!F405+15)*MIN(SQRT(10*1500/(('Base Stats'!$D405+15)*SQRT('Base Stats'!$E405+15)*SQRT('Base Stats'!$F405+15))),'CP Multiplier'!$B$102),1)</f>
        <v>134.30000000000001</v>
      </c>
      <c r="G405">
        <f>_xlfn.FLOOR.MATH(('Base Stats'!$D405+15)*SQRT('Base Stats'!$E405+15)*SQRT('Base Stats'!$F405+15)*((MIN(SQRT(10*1500/(('Base Stats'!$D405+15)*SQRT('Base Stats'!$E405+15)*SQRT('Base Stats'!$F405+15))),'CP Multiplier'!$B$102))^2)/10)</f>
        <v>1500</v>
      </c>
    </row>
    <row r="406" spans="1:7" x14ac:dyDescent="0.25">
      <c r="A406" t="s">
        <v>402</v>
      </c>
      <c r="B406" t="str">
        <f>IFERROR(INDEX('[1]Pokemon Stats'!$D$2:$D$781,MATCH($A406,'[1]Pokemon Stats'!$B$2:$B$781,0),0),"")</f>
        <v>Bug</v>
      </c>
      <c r="C406" t="str">
        <f>IFERROR(INDEX('[1]Pokemon Stats'!$E$2:$E$781,MATCH($A406,'[1]Pokemon Stats'!$B$2:$B$781,0),0),"")</f>
        <v>Flying</v>
      </c>
      <c r="D406">
        <f>ROUND(('Base Stats'!D406+15)*MIN(SQRT(10*1500/(('Base Stats'!$D406+15)*SQRT('Base Stats'!$E406+15)*SQRT('Base Stats'!$F406+15))),'CP Multiplier'!$B$102),1)</f>
        <v>62.6</v>
      </c>
      <c r="E406">
        <f>ROUND(('Base Stats'!E406+15)*MIN(SQRT(10*1500/(('Base Stats'!$D406+15)*SQRT('Base Stats'!$E406+15)*SQRT('Base Stats'!$F406+15))),'CP Multiplier'!$B$102),1)</f>
        <v>82.8</v>
      </c>
      <c r="F406">
        <f>ROUND(('Base Stats'!F406+15)*MIN(SQRT(10*1500/(('Base Stats'!$D406+15)*SQRT('Base Stats'!$E406+15)*SQRT('Base Stats'!$F406+15))),'CP Multiplier'!$B$102),1)</f>
        <v>98.9</v>
      </c>
      <c r="G406">
        <f>_xlfn.FLOOR.MATH(('Base Stats'!$D406+15)*SQRT('Base Stats'!$E406+15)*SQRT('Base Stats'!$F406+15)*((MIN(SQRT(10*1500/(('Base Stats'!$D406+15)*SQRT('Base Stats'!$E406+15)*SQRT('Base Stats'!$F406+15))),'CP Multiplier'!$B$102))^2)/10)</f>
        <v>566</v>
      </c>
    </row>
    <row r="407" spans="1:7" x14ac:dyDescent="0.25">
      <c r="A407" t="s">
        <v>403</v>
      </c>
      <c r="B407" t="str">
        <f>IFERROR(INDEX('[1]Pokemon Stats'!$D$2:$D$781,MATCH($A407,'[1]Pokemon Stats'!$B$2:$B$781,0),0),"")</f>
        <v>Bug</v>
      </c>
      <c r="C407" t="str">
        <f>IFERROR(INDEX('[1]Pokemon Stats'!$E$2:$E$781,MATCH($A407,'[1]Pokemon Stats'!$B$2:$B$781,0),0),"")</f>
        <v>Flying</v>
      </c>
      <c r="D407">
        <f>ROUND(('Base Stats'!D407+15)*MIN(SQRT(10*1500/(('Base Stats'!$D407+15)*SQRT('Base Stats'!$E407+15)*SQRT('Base Stats'!$F407+15))),'CP Multiplier'!$B$102),1)</f>
        <v>112.1</v>
      </c>
      <c r="E407">
        <f>ROUND(('Base Stats'!E407+15)*MIN(SQRT(10*1500/(('Base Stats'!$D407+15)*SQRT('Base Stats'!$E407+15)*SQRT('Base Stats'!$F407+15))),'CP Multiplier'!$B$102),1)</f>
        <v>140.1</v>
      </c>
      <c r="F407">
        <f>ROUND(('Base Stats'!F407+15)*MIN(SQRT(10*1500/(('Base Stats'!$D407+15)*SQRT('Base Stats'!$E407+15)*SQRT('Base Stats'!$F407+15))),'CP Multiplier'!$B$102),1)</f>
        <v>127.8</v>
      </c>
      <c r="G407">
        <f>_xlfn.FLOOR.MATH(('Base Stats'!$D407+15)*SQRT('Base Stats'!$E407+15)*SQRT('Base Stats'!$F407+15)*((MIN(SQRT(10*1500/(('Base Stats'!$D407+15)*SQRT('Base Stats'!$E407+15)*SQRT('Base Stats'!$F407+15))),'CP Multiplier'!$B$102))^2)/10)</f>
        <v>1500</v>
      </c>
    </row>
    <row r="408" spans="1:7" x14ac:dyDescent="0.25">
      <c r="A408" t="s">
        <v>404</v>
      </c>
      <c r="B408" t="str">
        <f>IFERROR(INDEX('[1]Pokemon Stats'!$D$2:$D$781,MATCH($A408,'[1]Pokemon Stats'!$B$2:$B$781,0),0),"")</f>
        <v>Electric</v>
      </c>
      <c r="C408" t="str">
        <f>IFERROR(INDEX('[1]Pokemon Stats'!$E$2:$E$781,MATCH($A408,'[1]Pokemon Stats'!$B$2:$B$781,0),0),"")</f>
        <v>Flying</v>
      </c>
      <c r="D408">
        <f>ROUND(('Base Stats'!D408+15)*MIN(SQRT(10*1500/(('Base Stats'!$D408+15)*SQRT('Base Stats'!$E408+15)*SQRT('Base Stats'!$F408+15))),'CP Multiplier'!$B$102),1)</f>
        <v>92.1</v>
      </c>
      <c r="E408">
        <f>ROUND(('Base Stats'!E408+15)*MIN(SQRT(10*1500/(('Base Stats'!$D408+15)*SQRT('Base Stats'!$E408+15)*SQRT('Base Stats'!$F408+15))),'CP Multiplier'!$B$102),1)</f>
        <v>158.1</v>
      </c>
      <c r="F408">
        <f>ROUND(('Base Stats'!F408+15)*MIN(SQRT(10*1500/(('Base Stats'!$D408+15)*SQRT('Base Stats'!$E408+15)*SQRT('Base Stats'!$F408+15))),'CP Multiplier'!$B$102),1)</f>
        <v>143.69999999999999</v>
      </c>
      <c r="G408">
        <f>_xlfn.FLOOR.MATH(('Base Stats'!$D408+15)*SQRT('Base Stats'!$E408+15)*SQRT('Base Stats'!$F408+15)*((MIN(SQRT(10*1500/(('Base Stats'!$D408+15)*SQRT('Base Stats'!$E408+15)*SQRT('Base Stats'!$F408+15))),'CP Multiplier'!$B$102))^2)/10)</f>
        <v>1388</v>
      </c>
    </row>
    <row r="409" spans="1:7" x14ac:dyDescent="0.25">
      <c r="A409" t="s">
        <v>405</v>
      </c>
      <c r="B409" t="str">
        <f>IFERROR(INDEX('[1]Pokemon Stats'!$D$2:$D$781,MATCH($A409,'[1]Pokemon Stats'!$B$2:$B$781,0),0),"")</f>
        <v>Water</v>
      </c>
      <c r="C409" t="str">
        <f>IFERROR(INDEX('[1]Pokemon Stats'!$E$2:$E$781,MATCH($A409,'[1]Pokemon Stats'!$B$2:$B$781,0),0),"")</f>
        <v>Flying</v>
      </c>
      <c r="D409">
        <f>ROUND(('Base Stats'!D409+15)*MIN(SQRT(10*1500/(('Base Stats'!$D409+15)*SQRT('Base Stats'!$E409+15)*SQRT('Base Stats'!$F409+15))),'CP Multiplier'!$B$102),1)</f>
        <v>124.3</v>
      </c>
      <c r="E409">
        <f>ROUND(('Base Stats'!E409+15)*MIN(SQRT(10*1500/(('Base Stats'!$D409+15)*SQRT('Base Stats'!$E409+15)*SQRT('Base Stats'!$F409+15))),'CP Multiplier'!$B$102),1)</f>
        <v>69.3</v>
      </c>
      <c r="F409">
        <f>ROUND(('Base Stats'!F409+15)*MIN(SQRT(10*1500/(('Base Stats'!$D409+15)*SQRT('Base Stats'!$E409+15)*SQRT('Base Stats'!$F409+15))),'CP Multiplier'!$B$102),1)</f>
        <v>136.1</v>
      </c>
      <c r="G409">
        <f>_xlfn.FLOOR.MATH(('Base Stats'!$D409+15)*SQRT('Base Stats'!$E409+15)*SQRT('Base Stats'!$F409+15)*((MIN(SQRT(10*1500/(('Base Stats'!$D409+15)*SQRT('Base Stats'!$E409+15)*SQRT('Base Stats'!$F409+15))),'CP Multiplier'!$B$102))^2)/10)</f>
        <v>1206</v>
      </c>
    </row>
    <row r="410" spans="1:7" x14ac:dyDescent="0.25">
      <c r="A410" t="s">
        <v>406</v>
      </c>
      <c r="B410" t="str">
        <f>IFERROR(INDEX('[1]Pokemon Stats'!$D$2:$D$781,MATCH($A410,'[1]Pokemon Stats'!$B$2:$B$781,0),0),"")</f>
        <v>Water</v>
      </c>
      <c r="C410" t="str">
        <f>IFERROR(INDEX('[1]Pokemon Stats'!$E$2:$E$781,MATCH($A410,'[1]Pokemon Stats'!$B$2:$B$781,0),0),"")</f>
        <v>Flying</v>
      </c>
      <c r="D410">
        <f>ROUND(('Base Stats'!D410+15)*MIN(SQRT(10*1500/(('Base Stats'!$D410+15)*SQRT('Base Stats'!$E410+15)*SQRT('Base Stats'!$F410+15))),'CP Multiplier'!$B$102),1)</f>
        <v>146.1</v>
      </c>
      <c r="E410">
        <f>ROUND(('Base Stats'!E410+15)*MIN(SQRT(10*1500/(('Base Stats'!$D410+15)*SQRT('Base Stats'!$E410+15)*SQRT('Base Stats'!$F410+15))),'CP Multiplier'!$B$102),1)</f>
        <v>79.900000000000006</v>
      </c>
      <c r="F410">
        <f>ROUND(('Base Stats'!F410+15)*MIN(SQRT(10*1500/(('Base Stats'!$D410+15)*SQRT('Base Stats'!$E410+15)*SQRT('Base Stats'!$F410+15))),'CP Multiplier'!$B$102),1)</f>
        <v>131.9</v>
      </c>
      <c r="G410">
        <f>_xlfn.FLOOR.MATH(('Base Stats'!$D410+15)*SQRT('Base Stats'!$E410+15)*SQRT('Base Stats'!$F410+15)*((MIN(SQRT(10*1500/(('Base Stats'!$D410+15)*SQRT('Base Stats'!$E410+15)*SQRT('Base Stats'!$F410+15))),'CP Multiplier'!$B$102))^2)/10)</f>
        <v>1500</v>
      </c>
    </row>
    <row r="411" spans="1:7" x14ac:dyDescent="0.25">
      <c r="A411" t="s">
        <v>407</v>
      </c>
      <c r="B411" t="str">
        <f>IFERROR(INDEX('[1]Pokemon Stats'!$D$2:$D$781,MATCH($A411,'[1]Pokemon Stats'!$B$2:$B$781,0),0),"")</f>
        <v>Grass</v>
      </c>
      <c r="C411" t="str">
        <f>IFERROR(INDEX('[1]Pokemon Stats'!$E$2:$E$781,MATCH($A411,'[1]Pokemon Stats'!$B$2:$B$781,0),0),"")</f>
        <v>Flying</v>
      </c>
      <c r="D411">
        <f>ROUND(('Base Stats'!D411+15)*MIN(SQRT(10*1500/(('Base Stats'!$D411+15)*SQRT('Base Stats'!$E411+15)*SQRT('Base Stats'!$F411+15))),'CP Multiplier'!$B$102),1)</f>
        <v>104</v>
      </c>
      <c r="E411">
        <f>ROUND(('Base Stats'!E411+15)*MIN(SQRT(10*1500/(('Base Stats'!$D411+15)*SQRT('Base Stats'!$E411+15)*SQRT('Base Stats'!$F411+15))),'CP Multiplier'!$B$102),1)</f>
        <v>90.4</v>
      </c>
      <c r="F411">
        <f>ROUND(('Base Stats'!F411+15)*MIN(SQRT(10*1500/(('Base Stats'!$D411+15)*SQRT('Base Stats'!$E411+15)*SQRT('Base Stats'!$F411+15))),'CP Multiplier'!$B$102),1)</f>
        <v>120.9</v>
      </c>
      <c r="G411">
        <f>_xlfn.FLOOR.MATH(('Base Stats'!$D411+15)*SQRT('Base Stats'!$E411+15)*SQRT('Base Stats'!$F411+15)*((MIN(SQRT(10*1500/(('Base Stats'!$D411+15)*SQRT('Base Stats'!$E411+15)*SQRT('Base Stats'!$F411+15))),'CP Multiplier'!$B$102))^2)/10)</f>
        <v>1087</v>
      </c>
    </row>
    <row r="412" spans="1:7" x14ac:dyDescent="0.25">
      <c r="A412" t="s">
        <v>408</v>
      </c>
      <c r="B412" t="str">
        <f>IFERROR(INDEX('[1]Pokemon Stats'!$D$2:$D$781,MATCH($A412,'[1]Pokemon Stats'!$B$2:$B$781,0),0),"")</f>
        <v>Grass</v>
      </c>
      <c r="C412" t="str">
        <f>IFERROR(INDEX('[1]Pokemon Stats'!$E$2:$E$781,MATCH($A412,'[1]Pokemon Stats'!$B$2:$B$781,0),0),"")</f>
        <v>Flying</v>
      </c>
      <c r="D412">
        <f>ROUND(('Base Stats'!D412+15)*MIN(SQRT(10*1500/(('Base Stats'!$D412+15)*SQRT('Base Stats'!$E412+15)*SQRT('Base Stats'!$F412+15))),'CP Multiplier'!$B$102),1)</f>
        <v>125.1</v>
      </c>
      <c r="E412">
        <f>ROUND(('Base Stats'!E412+15)*MIN(SQRT(10*1500/(('Base Stats'!$D412+15)*SQRT('Base Stats'!$E412+15)*SQRT('Base Stats'!$F412+15))),'CP Multiplier'!$B$102),1)</f>
        <v>113.6</v>
      </c>
      <c r="F412">
        <f>ROUND(('Base Stats'!F412+15)*MIN(SQRT(10*1500/(('Base Stats'!$D412+15)*SQRT('Base Stats'!$E412+15)*SQRT('Base Stats'!$F412+15))),'CP Multiplier'!$B$102),1)</f>
        <v>126.5</v>
      </c>
      <c r="G412">
        <f>_xlfn.FLOOR.MATH(('Base Stats'!$D412+15)*SQRT('Base Stats'!$E412+15)*SQRT('Base Stats'!$F412+15)*((MIN(SQRT(10*1500/(('Base Stats'!$D412+15)*SQRT('Base Stats'!$E412+15)*SQRT('Base Stats'!$F412+15))),'CP Multiplier'!$B$102))^2)/10)</f>
        <v>1500</v>
      </c>
    </row>
    <row r="413" spans="1:7" x14ac:dyDescent="0.25">
      <c r="A413" t="s">
        <v>409</v>
      </c>
      <c r="B413" t="str">
        <f>IFERROR(INDEX('[1]Pokemon Stats'!$D$2:$D$781,MATCH($A413,'[1]Pokemon Stats'!$B$2:$B$781,0),0),"")</f>
        <v>Water</v>
      </c>
      <c r="C413" t="str">
        <f>IFERROR(INDEX('[1]Pokemon Stats'!$E$2:$E$781,MATCH($A413,'[1]Pokemon Stats'!$B$2:$B$781,0),0),"")</f>
        <v>Flying</v>
      </c>
      <c r="D413">
        <f>ROUND(('Base Stats'!D413+15)*MIN(SQRT(10*1500/(('Base Stats'!$D413+15)*SQRT('Base Stats'!$E413+15)*SQRT('Base Stats'!$F413+15))),'CP Multiplier'!$B$102),1)</f>
        <v>99.7</v>
      </c>
      <c r="E413">
        <f>ROUND(('Base Stats'!E413+15)*MIN(SQRT(10*1500/(('Base Stats'!$D413+15)*SQRT('Base Stats'!$E413+15)*SQRT('Base Stats'!$F413+15))),'CP Multiplier'!$B$102),1)</f>
        <v>101.4</v>
      </c>
      <c r="F413">
        <f>ROUND(('Base Stats'!F413+15)*MIN(SQRT(10*1500/(('Base Stats'!$D413+15)*SQRT('Base Stats'!$E413+15)*SQRT('Base Stats'!$F413+15))),'CP Multiplier'!$B$102),1)</f>
        <v>167.4</v>
      </c>
      <c r="G413">
        <f>_xlfn.FLOOR.MATH(('Base Stats'!$D413+15)*SQRT('Base Stats'!$E413+15)*SQRT('Base Stats'!$F413+15)*((MIN(SQRT(10*1500/(('Base Stats'!$D413+15)*SQRT('Base Stats'!$E413+15)*SQRT('Base Stats'!$F413+15))),'CP Multiplier'!$B$102))^2)/10)</f>
        <v>1299</v>
      </c>
    </row>
    <row r="414" spans="1:7" x14ac:dyDescent="0.25">
      <c r="A414" t="s">
        <v>410</v>
      </c>
      <c r="B414" t="str">
        <f>IFERROR(INDEX('[1]Pokemon Stats'!$D$2:$D$781,MATCH($A414,'[1]Pokemon Stats'!$B$2:$B$781,0),0),"")</f>
        <v>Water</v>
      </c>
      <c r="C414" t="str">
        <f>IFERROR(INDEX('[1]Pokemon Stats'!$E$2:$E$781,MATCH($A414,'[1]Pokemon Stats'!$B$2:$B$781,0),0),"")</f>
        <v>Ground</v>
      </c>
      <c r="D414">
        <f>ROUND(('Base Stats'!D414+15)*MIN(SQRT(10*1500/(('Base Stats'!$D414+15)*SQRT('Base Stats'!$E414+15)*SQRT('Base Stats'!$F414+15))),'CP Multiplier'!$B$102),1)</f>
        <v>116.8</v>
      </c>
      <c r="E414">
        <f>ROUND(('Base Stats'!E414+15)*MIN(SQRT(10*1500/(('Base Stats'!$D414+15)*SQRT('Base Stats'!$E414+15)*SQRT('Base Stats'!$F414+15))),'CP Multiplier'!$B$102),1)</f>
        <v>100.3</v>
      </c>
      <c r="F414">
        <f>ROUND(('Base Stats'!F414+15)*MIN(SQRT(10*1500/(('Base Stats'!$D414+15)*SQRT('Base Stats'!$E414+15)*SQRT('Base Stats'!$F414+15))),'CP Multiplier'!$B$102),1)</f>
        <v>164.4</v>
      </c>
      <c r="G414">
        <f>_xlfn.FLOOR.MATH(('Base Stats'!$D414+15)*SQRT('Base Stats'!$E414+15)*SQRT('Base Stats'!$F414+15)*((MIN(SQRT(10*1500/(('Base Stats'!$D414+15)*SQRT('Base Stats'!$E414+15)*SQRT('Base Stats'!$F414+15))),'CP Multiplier'!$B$102))^2)/10)</f>
        <v>1500</v>
      </c>
    </row>
    <row r="415" spans="1:7" x14ac:dyDescent="0.25">
      <c r="A415" t="s">
        <v>411</v>
      </c>
      <c r="B415" t="str">
        <f>IFERROR(INDEX('[1]Pokemon Stats'!$D$2:$D$781,MATCH($A415,'[1]Pokemon Stats'!$B$2:$B$781,0),0),"")</f>
        <v>Normal</v>
      </c>
      <c r="C415" t="str">
        <f>IFERROR(INDEX('[1]Pokemon Stats'!$E$2:$E$781,MATCH($A415,'[1]Pokemon Stats'!$B$2:$B$781,0),0),"")</f>
        <v>Ground</v>
      </c>
      <c r="D415">
        <f>ROUND(('Base Stats'!D415+15)*MIN(SQRT(10*1500/(('Base Stats'!$D415+15)*SQRT('Base Stats'!$E415+15)*SQRT('Base Stats'!$F415+15))),'CP Multiplier'!$B$102),1)</f>
        <v>136.9</v>
      </c>
      <c r="E415">
        <f>ROUND(('Base Stats'!E415+15)*MIN(SQRT(10*1500/(('Base Stats'!$D415+15)*SQRT('Base Stats'!$E415+15)*SQRT('Base Stats'!$F415+15))),'CP Multiplier'!$B$102),1)</f>
        <v>98.3</v>
      </c>
      <c r="F415">
        <f>ROUND(('Base Stats'!F415+15)*MIN(SQRT(10*1500/(('Base Stats'!$D415+15)*SQRT('Base Stats'!$E415+15)*SQRT('Base Stats'!$F415+15))),'CP Multiplier'!$B$102),1)</f>
        <v>122</v>
      </c>
      <c r="G415">
        <f>_xlfn.FLOOR.MATH(('Base Stats'!$D415+15)*SQRT('Base Stats'!$E415+15)*SQRT('Base Stats'!$F415+15)*((MIN(SQRT(10*1500/(('Base Stats'!$D415+15)*SQRT('Base Stats'!$E415+15)*SQRT('Base Stats'!$F415+15))),'CP Multiplier'!$B$102))^2)/10)</f>
        <v>1500</v>
      </c>
    </row>
    <row r="416" spans="1:7" x14ac:dyDescent="0.25">
      <c r="A416" t="s">
        <v>412</v>
      </c>
      <c r="B416" t="str">
        <f>IFERROR(INDEX('[1]Pokemon Stats'!$D$2:$D$781,MATCH($A416,'[1]Pokemon Stats'!$B$2:$B$781,0),0),"")</f>
        <v>Ghost</v>
      </c>
      <c r="C416" t="str">
        <f>IFERROR(INDEX('[1]Pokemon Stats'!$E$2:$E$781,MATCH($A416,'[1]Pokemon Stats'!$B$2:$B$781,0),0),"")</f>
        <v>Flying</v>
      </c>
      <c r="D416">
        <f>ROUND(('Base Stats'!D416+15)*MIN(SQRT(10*1500/(('Base Stats'!$D416+15)*SQRT('Base Stats'!$E416+15)*SQRT('Base Stats'!$F416+15))),'CP Multiplier'!$B$102),1)</f>
        <v>111.6</v>
      </c>
      <c r="E416">
        <f>ROUND(('Base Stats'!E416+15)*MIN(SQRT(10*1500/(('Base Stats'!$D416+15)*SQRT('Base Stats'!$E416+15)*SQRT('Base Stats'!$F416+15))),'CP Multiplier'!$B$102),1)</f>
        <v>80.3</v>
      </c>
      <c r="F416">
        <f>ROUND(('Base Stats'!F416+15)*MIN(SQRT(10*1500/(('Base Stats'!$D416+15)*SQRT('Base Stats'!$E416+15)*SQRT('Base Stats'!$F416+15))),'CP Multiplier'!$B$102),1)</f>
        <v>187.7</v>
      </c>
      <c r="G416">
        <f>_xlfn.FLOOR.MATH(('Base Stats'!$D416+15)*SQRT('Base Stats'!$E416+15)*SQRT('Base Stats'!$F416+15)*((MIN(SQRT(10*1500/(('Base Stats'!$D416+15)*SQRT('Base Stats'!$E416+15)*SQRT('Base Stats'!$F416+15))),'CP Multiplier'!$B$102))^2)/10)</f>
        <v>1369</v>
      </c>
    </row>
    <row r="417" spans="1:7" x14ac:dyDescent="0.25">
      <c r="A417" t="s">
        <v>413</v>
      </c>
      <c r="B417" t="str">
        <f>IFERROR(INDEX('[1]Pokemon Stats'!$D$2:$D$781,MATCH($A417,'[1]Pokemon Stats'!$B$2:$B$781,0),0),"")</f>
        <v>Ghost</v>
      </c>
      <c r="C417" t="str">
        <f>IFERROR(INDEX('[1]Pokemon Stats'!$E$2:$E$781,MATCH($A417,'[1]Pokemon Stats'!$B$2:$B$781,0),0),"")</f>
        <v>Flying</v>
      </c>
      <c r="D417">
        <f>ROUND(('Base Stats'!D417+15)*MIN(SQRT(10*1500/(('Base Stats'!$D417+15)*SQRT('Base Stats'!$E417+15)*SQRT('Base Stats'!$F417+15))),'CP Multiplier'!$B$102),1)</f>
        <v>122.3</v>
      </c>
      <c r="E417">
        <f>ROUND(('Base Stats'!E417+15)*MIN(SQRT(10*1500/(('Base Stats'!$D417+15)*SQRT('Base Stats'!$E417+15)*SQRT('Base Stats'!$F417+15))),'CP Multiplier'!$B$102),1)</f>
        <v>73.400000000000006</v>
      </c>
      <c r="F417">
        <f>ROUND(('Base Stats'!F417+15)*MIN(SQRT(10*1500/(('Base Stats'!$D417+15)*SQRT('Base Stats'!$E417+15)*SQRT('Base Stats'!$F417+15))),'CP Multiplier'!$B$102),1)</f>
        <v>205.1</v>
      </c>
      <c r="G417">
        <f>_xlfn.FLOOR.MATH(('Base Stats'!$D417+15)*SQRT('Base Stats'!$E417+15)*SQRT('Base Stats'!$F417+15)*((MIN(SQRT(10*1500/(('Base Stats'!$D417+15)*SQRT('Base Stats'!$E417+15)*SQRT('Base Stats'!$F417+15))),'CP Multiplier'!$B$102))^2)/10)</f>
        <v>1500</v>
      </c>
    </row>
    <row r="418" spans="1:7" x14ac:dyDescent="0.25">
      <c r="A418" t="s">
        <v>414</v>
      </c>
      <c r="B418" t="str">
        <f>IFERROR(INDEX('[1]Pokemon Stats'!$D$2:$D$781,MATCH($A418,'[1]Pokemon Stats'!$B$2:$B$781,0),0),"")</f>
        <v>Normal</v>
      </c>
      <c r="C418" t="str">
        <f>IFERROR(INDEX('[1]Pokemon Stats'!$E$2:$E$781,MATCH($A418,'[1]Pokemon Stats'!$B$2:$B$781,0),0),"")</f>
        <v>Flying</v>
      </c>
      <c r="D418">
        <f>ROUND(('Base Stats'!D418+15)*MIN(SQRT(10*1500/(('Base Stats'!$D418+15)*SQRT('Base Stats'!$E418+15)*SQRT('Base Stats'!$F418+15))),'CP Multiplier'!$B$102),1)</f>
        <v>122.6</v>
      </c>
      <c r="E418">
        <f>ROUND(('Base Stats'!E418+15)*MIN(SQRT(10*1500/(('Base Stats'!$D418+15)*SQRT('Base Stats'!$E418+15)*SQRT('Base Stats'!$F418+15))),'CP Multiplier'!$B$102),1)</f>
        <v>101.4</v>
      </c>
      <c r="F418">
        <f>ROUND(('Base Stats'!F418+15)*MIN(SQRT(10*1500/(('Base Stats'!$D418+15)*SQRT('Base Stats'!$E418+15)*SQRT('Base Stats'!$F418+15))),'CP Multiplier'!$B$102),1)</f>
        <v>136.1</v>
      </c>
      <c r="G418">
        <f>_xlfn.FLOOR.MATH(('Base Stats'!$D418+15)*SQRT('Base Stats'!$E418+15)*SQRT('Base Stats'!$F418+15)*((MIN(SQRT(10*1500/(('Base Stats'!$D418+15)*SQRT('Base Stats'!$E418+15)*SQRT('Base Stats'!$F418+15))),'CP Multiplier'!$B$102))^2)/10)</f>
        <v>1440</v>
      </c>
    </row>
    <row r="419" spans="1:7" x14ac:dyDescent="0.25">
      <c r="A419" t="s">
        <v>415</v>
      </c>
      <c r="B419" t="str">
        <f>IFERROR(INDEX('[1]Pokemon Stats'!$D$2:$D$781,MATCH($A419,'[1]Pokemon Stats'!$B$2:$B$781,0),0),"")</f>
        <v>Normal</v>
      </c>
      <c r="C419" t="str">
        <f>IFERROR(INDEX('[1]Pokemon Stats'!$E$2:$E$781,MATCH($A419,'[1]Pokemon Stats'!$B$2:$B$781,0),0),"")</f>
        <v>Flying</v>
      </c>
      <c r="D419">
        <f>ROUND(('Base Stats'!D419+15)*MIN(SQRT(10*1500/(('Base Stats'!$D419+15)*SQRT('Base Stats'!$E419+15)*SQRT('Base Stats'!$F419+15))),'CP Multiplier'!$B$102),1)</f>
        <v>115.3</v>
      </c>
      <c r="E419">
        <f>ROUND(('Base Stats'!E419+15)*MIN(SQRT(10*1500/(('Base Stats'!$D419+15)*SQRT('Base Stats'!$E419+15)*SQRT('Base Stats'!$F419+15))),'CP Multiplier'!$B$102),1)</f>
        <v>140.9</v>
      </c>
      <c r="F419">
        <f>ROUND(('Base Stats'!F419+15)*MIN(SQRT(10*1500/(('Base Stats'!$D419+15)*SQRT('Base Stats'!$E419+15)*SQRT('Base Stats'!$F419+15))),'CP Multiplier'!$B$102),1)</f>
        <v>120</v>
      </c>
      <c r="G419">
        <f>_xlfn.FLOOR.MATH(('Base Stats'!$D419+15)*SQRT('Base Stats'!$E419+15)*SQRT('Base Stats'!$F419+15)*((MIN(SQRT(10*1500/(('Base Stats'!$D419+15)*SQRT('Base Stats'!$E419+15)*SQRT('Base Stats'!$F419+15))),'CP Multiplier'!$B$102))^2)/10)</f>
        <v>1500</v>
      </c>
    </row>
    <row r="420" spans="1:7" x14ac:dyDescent="0.25">
      <c r="A420" t="s">
        <v>416</v>
      </c>
      <c r="B420" t="str">
        <f>IFERROR(INDEX('[1]Pokemon Stats'!$D$2:$D$781,MATCH($A420,'[1]Pokemon Stats'!$B$2:$B$781,0),0),"")</f>
        <v>Ghost</v>
      </c>
      <c r="C420" t="str">
        <f>IFERROR(INDEX('[1]Pokemon Stats'!$E$2:$E$781,MATCH($A420,'[1]Pokemon Stats'!$B$2:$B$781,0),0),"")</f>
        <v>Flying</v>
      </c>
      <c r="D420">
        <f>ROUND(('Base Stats'!D420+15)*MIN(SQRT(10*1500/(('Base Stats'!$D420+15)*SQRT('Base Stats'!$E420+15)*SQRT('Base Stats'!$F420+15))),'CP Multiplier'!$B$102),1)</f>
        <v>135.30000000000001</v>
      </c>
      <c r="E420">
        <f>ROUND(('Base Stats'!E420+15)*MIN(SQRT(10*1500/(('Base Stats'!$D420+15)*SQRT('Base Stats'!$E420+15)*SQRT('Base Stats'!$F420+15))),'CP Multiplier'!$B$102),1)</f>
        <v>120.9</v>
      </c>
      <c r="F420">
        <f>ROUND(('Base Stats'!F420+15)*MIN(SQRT(10*1500/(('Base Stats'!$D420+15)*SQRT('Base Stats'!$E420+15)*SQRT('Base Stats'!$F420+15))),'CP Multiplier'!$B$102),1)</f>
        <v>101.7</v>
      </c>
      <c r="G420">
        <f>_xlfn.FLOOR.MATH(('Base Stats'!$D420+15)*SQRT('Base Stats'!$E420+15)*SQRT('Base Stats'!$F420+15)*((MIN(SQRT(10*1500/(('Base Stats'!$D420+15)*SQRT('Base Stats'!$E420+15)*SQRT('Base Stats'!$F420+15))),'CP Multiplier'!$B$102))^2)/10)</f>
        <v>1500</v>
      </c>
    </row>
    <row r="421" spans="1:7" x14ac:dyDescent="0.25">
      <c r="A421" t="s">
        <v>417</v>
      </c>
      <c r="B421" t="str">
        <f>IFERROR(INDEX('[1]Pokemon Stats'!$D$2:$D$781,MATCH($A421,'[1]Pokemon Stats'!$B$2:$B$781,0),0),"")</f>
        <v>Dark</v>
      </c>
      <c r="C421" t="str">
        <f>IFERROR(INDEX('[1]Pokemon Stats'!$E$2:$E$781,MATCH($A421,'[1]Pokemon Stats'!$B$2:$B$781,0),0),"")</f>
        <v>Flying</v>
      </c>
      <c r="D421">
        <f>ROUND(('Base Stats'!D421+15)*MIN(SQRT(10*1500/(('Base Stats'!$D421+15)*SQRT('Base Stats'!$E421+15)*SQRT('Base Stats'!$F421+15))),'CP Multiplier'!$B$102),1)</f>
        <v>151.6</v>
      </c>
      <c r="E421">
        <f>ROUND(('Base Stats'!E421+15)*MIN(SQRT(10*1500/(('Base Stats'!$D421+15)*SQRT('Base Stats'!$E421+15)*SQRT('Base Stats'!$F421+15))),'CP Multiplier'!$B$102),1)</f>
        <v>69.400000000000006</v>
      </c>
      <c r="F421">
        <f>ROUND(('Base Stats'!F421+15)*MIN(SQRT(10*1500/(('Base Stats'!$D421+15)*SQRT('Base Stats'!$E421+15)*SQRT('Base Stats'!$F421+15))),'CP Multiplier'!$B$102),1)</f>
        <v>141.1</v>
      </c>
      <c r="G421">
        <f>_xlfn.FLOOR.MATH(('Base Stats'!$D421+15)*SQRT('Base Stats'!$E421+15)*SQRT('Base Stats'!$F421+15)*((MIN(SQRT(10*1500/(('Base Stats'!$D421+15)*SQRT('Base Stats'!$E421+15)*SQRT('Base Stats'!$F421+15))),'CP Multiplier'!$B$102))^2)/10)</f>
        <v>1500</v>
      </c>
    </row>
    <row r="422" spans="1:7" x14ac:dyDescent="0.25">
      <c r="A422" t="s">
        <v>418</v>
      </c>
      <c r="B422" t="str">
        <f>IFERROR(INDEX('[1]Pokemon Stats'!$D$2:$D$781,MATCH($A422,'[1]Pokemon Stats'!$B$2:$B$781,0),0),"")</f>
        <v>Normal</v>
      </c>
      <c r="C422" t="str">
        <f>IFERROR(INDEX('[1]Pokemon Stats'!$E$2:$E$781,MATCH($A422,'[1]Pokemon Stats'!$B$2:$B$781,0),0),"")</f>
        <v>Flying</v>
      </c>
      <c r="D422">
        <f>ROUND(('Base Stats'!D422+15)*MIN(SQRT(10*1500/(('Base Stats'!$D422+15)*SQRT('Base Stats'!$E422+15)*SQRT('Base Stats'!$F422+15))),'CP Multiplier'!$B$102),1)</f>
        <v>104.8</v>
      </c>
      <c r="E422">
        <f>ROUND(('Base Stats'!E422+15)*MIN(SQRT(10*1500/(('Base Stats'!$D422+15)*SQRT('Base Stats'!$E422+15)*SQRT('Base Stats'!$F422+15))),'CP Multiplier'!$B$102),1)</f>
        <v>82</v>
      </c>
      <c r="F422">
        <f>ROUND(('Base Stats'!F422+15)*MIN(SQRT(10*1500/(('Base Stats'!$D422+15)*SQRT('Base Stats'!$E422+15)*SQRT('Base Stats'!$F422+15))),'CP Multiplier'!$B$102),1)</f>
        <v>126.8</v>
      </c>
      <c r="G422">
        <f>_xlfn.FLOOR.MATH(('Base Stats'!$D422+15)*SQRT('Base Stats'!$E422+15)*SQRT('Base Stats'!$F422+15)*((MIN(SQRT(10*1500/(('Base Stats'!$D422+15)*SQRT('Base Stats'!$E422+15)*SQRT('Base Stats'!$F422+15))),'CP Multiplier'!$B$102))^2)/10)</f>
        <v>1068</v>
      </c>
    </row>
    <row r="423" spans="1:7" x14ac:dyDescent="0.25">
      <c r="A423" t="s">
        <v>419</v>
      </c>
      <c r="B423" t="str">
        <f>IFERROR(INDEX('[1]Pokemon Stats'!$D$2:$D$781,MATCH($A423,'[1]Pokemon Stats'!$B$2:$B$781,0),0),"")</f>
        <v>Normal</v>
      </c>
      <c r="C423" t="str">
        <f>IFERROR(INDEX('[1]Pokemon Stats'!$E$2:$E$781,MATCH($A423,'[1]Pokemon Stats'!$B$2:$B$781,0),0),"")</f>
        <v>Flying</v>
      </c>
      <c r="D423">
        <f>ROUND(('Base Stats'!D423+15)*MIN(SQRT(10*1500/(('Base Stats'!$D423+15)*SQRT('Base Stats'!$E423+15)*SQRT('Base Stats'!$F423+15))),'CP Multiplier'!$B$102),1)</f>
        <v>129.5</v>
      </c>
      <c r="E423">
        <f>ROUND(('Base Stats'!E423+15)*MIN(SQRT(10*1500/(('Base Stats'!$D423+15)*SQRT('Base Stats'!$E423+15)*SQRT('Base Stats'!$F423+15))),'CP Multiplier'!$B$102),1)</f>
        <v>102.5</v>
      </c>
      <c r="F423">
        <f>ROUND(('Base Stats'!F423+15)*MIN(SQRT(10*1500/(('Base Stats'!$D423+15)*SQRT('Base Stats'!$E423+15)*SQRT('Base Stats'!$F423+15))),'CP Multiplier'!$B$102),1)</f>
        <v>130.9</v>
      </c>
      <c r="G423">
        <f>_xlfn.FLOOR.MATH(('Base Stats'!$D423+15)*SQRT('Base Stats'!$E423+15)*SQRT('Base Stats'!$F423+15)*((MIN(SQRT(10*1500/(('Base Stats'!$D423+15)*SQRT('Base Stats'!$E423+15)*SQRT('Base Stats'!$F423+15))),'CP Multiplier'!$B$102))^2)/10)</f>
        <v>1500</v>
      </c>
    </row>
    <row r="424" spans="1:7" x14ac:dyDescent="0.25">
      <c r="A424" t="s">
        <v>420</v>
      </c>
      <c r="B424" t="str">
        <f>IFERROR(INDEX('[1]Pokemon Stats'!$D$2:$D$781,MATCH($A424,'[1]Pokemon Stats'!$B$2:$B$781,0),0),"")</f>
        <v>Psychic</v>
      </c>
      <c r="C424" t="str">
        <f>IFERROR(INDEX('[1]Pokemon Stats'!$E$2:$E$781,MATCH($A424,'[1]Pokemon Stats'!$B$2:$B$781,0),0),"")</f>
        <v>Flying</v>
      </c>
      <c r="D424">
        <f>ROUND(('Base Stats'!D424+15)*MIN(SQRT(10*1500/(('Base Stats'!$D424+15)*SQRT('Base Stats'!$E424+15)*SQRT('Base Stats'!$F424+15))),'CP Multiplier'!$B$102),1)</f>
        <v>109</v>
      </c>
      <c r="E424">
        <f>ROUND(('Base Stats'!E424+15)*MIN(SQRT(10*1500/(('Base Stats'!$D424+15)*SQRT('Base Stats'!$E424+15)*SQRT('Base Stats'!$F424+15))),'CP Multiplier'!$B$102),1)</f>
        <v>92.1</v>
      </c>
      <c r="F424">
        <f>ROUND(('Base Stats'!F424+15)*MIN(SQRT(10*1500/(('Base Stats'!$D424+15)*SQRT('Base Stats'!$E424+15)*SQRT('Base Stats'!$F424+15))),'CP Multiplier'!$B$102),1)</f>
        <v>120.9</v>
      </c>
      <c r="G424">
        <f>_xlfn.FLOOR.MATH(('Base Stats'!$D424+15)*SQRT('Base Stats'!$E424+15)*SQRT('Base Stats'!$F424+15)*((MIN(SQRT(10*1500/(('Base Stats'!$D424+15)*SQRT('Base Stats'!$E424+15)*SQRT('Base Stats'!$F424+15))),'CP Multiplier'!$B$102))^2)/10)</f>
        <v>1150</v>
      </c>
    </row>
    <row r="425" spans="1:7" x14ac:dyDescent="0.25">
      <c r="A425" t="s">
        <v>421</v>
      </c>
      <c r="B425" t="str">
        <f>IFERROR(INDEX('[1]Pokemon Stats'!$D$2:$D$781,MATCH($A425,'[1]Pokemon Stats'!$B$2:$B$781,0),0),"")</f>
        <v>Poison</v>
      </c>
      <c r="C425" t="str">
        <f>IFERROR(INDEX('[1]Pokemon Stats'!$E$2:$E$781,MATCH($A425,'[1]Pokemon Stats'!$B$2:$B$781,0),0),"")</f>
        <v>Dark</v>
      </c>
      <c r="D425">
        <f>ROUND(('Base Stats'!D425+15)*MIN(SQRT(10*1500/(('Base Stats'!$D425+15)*SQRT('Base Stats'!$E425+15)*SQRT('Base Stats'!$F425+15))),'CP Multiplier'!$B$102),1)</f>
        <v>115</v>
      </c>
      <c r="E425">
        <f>ROUND(('Base Stats'!E425+15)*MIN(SQRT(10*1500/(('Base Stats'!$D425+15)*SQRT('Base Stats'!$E425+15)*SQRT('Base Stats'!$F425+15))),'CP Multiplier'!$B$102),1)</f>
        <v>88.8</v>
      </c>
      <c r="F425">
        <f>ROUND(('Base Stats'!F425+15)*MIN(SQRT(10*1500/(('Base Stats'!$D425+15)*SQRT('Base Stats'!$E425+15)*SQRT('Base Stats'!$F425+15))),'CP Multiplier'!$B$102),1)</f>
        <v>147.9</v>
      </c>
      <c r="G425">
        <f>_xlfn.FLOOR.MATH(('Base Stats'!$D425+15)*SQRT('Base Stats'!$E425+15)*SQRT('Base Stats'!$F425+15)*((MIN(SQRT(10*1500/(('Base Stats'!$D425+15)*SQRT('Base Stats'!$E425+15)*SQRT('Base Stats'!$F425+15))),'CP Multiplier'!$B$102))^2)/10)</f>
        <v>1317</v>
      </c>
    </row>
    <row r="426" spans="1:7" x14ac:dyDescent="0.25">
      <c r="A426" t="s">
        <v>422</v>
      </c>
      <c r="B426" t="str">
        <f>IFERROR(INDEX('[1]Pokemon Stats'!$D$2:$D$781,MATCH($A426,'[1]Pokemon Stats'!$B$2:$B$781,0),0),"")</f>
        <v>Poison</v>
      </c>
      <c r="C426" t="str">
        <f>IFERROR(INDEX('[1]Pokemon Stats'!$E$2:$E$781,MATCH($A426,'[1]Pokemon Stats'!$B$2:$B$781,0),0),"")</f>
        <v>Dark</v>
      </c>
      <c r="D426">
        <f>ROUND(('Base Stats'!D426+15)*MIN(SQRT(10*1500/(('Base Stats'!$D426+15)*SQRT('Base Stats'!$E426+15)*SQRT('Base Stats'!$F426+15))),'CP Multiplier'!$B$102),1)</f>
        <v>125.4</v>
      </c>
      <c r="E426">
        <f>ROUND(('Base Stats'!E426+15)*MIN(SQRT(10*1500/(('Base Stats'!$D426+15)*SQRT('Base Stats'!$E426+15)*SQRT('Base Stats'!$F426+15))),'CP Multiplier'!$B$102),1)</f>
        <v>92.6</v>
      </c>
      <c r="F426">
        <f>ROUND(('Base Stats'!F426+15)*MIN(SQRT(10*1500/(('Base Stats'!$D426+15)*SQRT('Base Stats'!$E426+15)*SQRT('Base Stats'!$F426+15))),'CP Multiplier'!$B$102),1)</f>
        <v>154.4</v>
      </c>
      <c r="G426">
        <f>_xlfn.FLOOR.MATH(('Base Stats'!$D426+15)*SQRT('Base Stats'!$E426+15)*SQRT('Base Stats'!$F426+15)*((MIN(SQRT(10*1500/(('Base Stats'!$D426+15)*SQRT('Base Stats'!$E426+15)*SQRT('Base Stats'!$F426+15))),'CP Multiplier'!$B$102))^2)/10)</f>
        <v>1500</v>
      </c>
    </row>
    <row r="427" spans="1:7" x14ac:dyDescent="0.25">
      <c r="A427" t="s">
        <v>423</v>
      </c>
      <c r="B427" t="str">
        <f>IFERROR(INDEX('[1]Pokemon Stats'!$D$2:$D$781,MATCH($A427,'[1]Pokemon Stats'!$B$2:$B$781,0),0),"")</f>
        <v>Steel</v>
      </c>
      <c r="C427" t="str">
        <f>IFERROR(INDEX('[1]Pokemon Stats'!$E$2:$E$781,MATCH($A427,'[1]Pokemon Stats'!$B$2:$B$781,0),0),"")</f>
        <v>Psychic</v>
      </c>
      <c r="D427">
        <f>ROUND(('Base Stats'!D427+15)*MIN(SQRT(10*1500/(('Base Stats'!$D427+15)*SQRT('Base Stats'!$E427+15)*SQRT('Base Stats'!$F427+15))),'CP Multiplier'!$B$102),1)</f>
        <v>49</v>
      </c>
      <c r="E427">
        <f>ROUND(('Base Stats'!E427+15)*MIN(SQRT(10*1500/(('Base Stats'!$D427+15)*SQRT('Base Stats'!$E427+15)*SQRT('Base Stats'!$F427+15))),'CP Multiplier'!$B$102),1)</f>
        <v>142.9</v>
      </c>
      <c r="F427">
        <f>ROUND(('Base Stats'!F427+15)*MIN(SQRT(10*1500/(('Base Stats'!$D427+15)*SQRT('Base Stats'!$E427+15)*SQRT('Base Stats'!$F427+15))),'CP Multiplier'!$B$102),1)</f>
        <v>138.6</v>
      </c>
      <c r="G427">
        <f>_xlfn.FLOOR.MATH(('Base Stats'!$D427+15)*SQRT('Base Stats'!$E427+15)*SQRT('Base Stats'!$F427+15)*((MIN(SQRT(10*1500/(('Base Stats'!$D427+15)*SQRT('Base Stats'!$E427+15)*SQRT('Base Stats'!$F427+15))),'CP Multiplier'!$B$102))^2)/10)</f>
        <v>689</v>
      </c>
    </row>
    <row r="428" spans="1:7" x14ac:dyDescent="0.25">
      <c r="A428" t="s">
        <v>424</v>
      </c>
      <c r="B428" t="str">
        <f>IFERROR(INDEX('[1]Pokemon Stats'!$D$2:$D$781,MATCH($A428,'[1]Pokemon Stats'!$B$2:$B$781,0),0),"")</f>
        <v>Steel</v>
      </c>
      <c r="C428" t="str">
        <f>IFERROR(INDEX('[1]Pokemon Stats'!$E$2:$E$781,MATCH($A428,'[1]Pokemon Stats'!$B$2:$B$781,0),0),"")</f>
        <v>Psychic</v>
      </c>
      <c r="D428">
        <f>ROUND(('Base Stats'!D428+15)*MIN(SQRT(10*1500/(('Base Stats'!$D428+15)*SQRT('Base Stats'!$E428+15)*SQRT('Base Stats'!$F428+15))),'CP Multiplier'!$B$102),1)</f>
        <v>113.8</v>
      </c>
      <c r="E428">
        <f>ROUND(('Base Stats'!E428+15)*MIN(SQRT(10*1500/(('Base Stats'!$D428+15)*SQRT('Base Stats'!$E428+15)*SQRT('Base Stats'!$F428+15))),'CP Multiplier'!$B$102),1)</f>
        <v>147.5</v>
      </c>
      <c r="F428">
        <f>ROUND(('Base Stats'!F428+15)*MIN(SQRT(10*1500/(('Base Stats'!$D428+15)*SQRT('Base Stats'!$E428+15)*SQRT('Base Stats'!$F428+15))),'CP Multiplier'!$B$102),1)</f>
        <v>117.7</v>
      </c>
      <c r="G428">
        <f>_xlfn.FLOOR.MATH(('Base Stats'!$D428+15)*SQRT('Base Stats'!$E428+15)*SQRT('Base Stats'!$F428+15)*((MIN(SQRT(10*1500/(('Base Stats'!$D428+15)*SQRT('Base Stats'!$E428+15)*SQRT('Base Stats'!$F428+15))),'CP Multiplier'!$B$102))^2)/10)</f>
        <v>1500</v>
      </c>
    </row>
    <row r="429" spans="1:7" x14ac:dyDescent="0.25">
      <c r="A429" t="s">
        <v>425</v>
      </c>
      <c r="B429" t="str">
        <f>IFERROR(INDEX('[1]Pokemon Stats'!$D$2:$D$781,MATCH($A429,'[1]Pokemon Stats'!$B$2:$B$781,0),0),"")</f>
        <v>Rock</v>
      </c>
      <c r="C429" t="str">
        <f>IFERROR(INDEX('[1]Pokemon Stats'!$E$2:$E$781,MATCH($A429,'[1]Pokemon Stats'!$B$2:$B$781,0),0),"")</f>
        <v>Psychic</v>
      </c>
      <c r="D429">
        <f>ROUND(('Base Stats'!D429+15)*MIN(SQRT(10*1500/(('Base Stats'!$D429+15)*SQRT('Base Stats'!$E429+15)*SQRT('Base Stats'!$F429+15))),'CP Multiplier'!$B$102),1)</f>
        <v>117.5</v>
      </c>
      <c r="E429">
        <f>ROUND(('Base Stats'!E429+15)*MIN(SQRT(10*1500/(('Base Stats'!$D429+15)*SQRT('Base Stats'!$E429+15)*SQRT('Base Stats'!$F429+15))),'CP Multiplier'!$B$102),1)</f>
        <v>125.1</v>
      </c>
      <c r="F429">
        <f>ROUND(('Base Stats'!F429+15)*MIN(SQRT(10*1500/(('Base Stats'!$D429+15)*SQRT('Base Stats'!$E429+15)*SQRT('Base Stats'!$F429+15))),'CP Multiplier'!$B$102),1)</f>
        <v>128.5</v>
      </c>
      <c r="G429">
        <f>_xlfn.FLOOR.MATH(('Base Stats'!$D429+15)*SQRT('Base Stats'!$E429+15)*SQRT('Base Stats'!$F429+15)*((MIN(SQRT(10*1500/(('Base Stats'!$D429+15)*SQRT('Base Stats'!$E429+15)*SQRT('Base Stats'!$F429+15))),'CP Multiplier'!$B$102))^2)/10)</f>
        <v>1489</v>
      </c>
    </row>
    <row r="430" spans="1:7" x14ac:dyDescent="0.25">
      <c r="A430" t="s">
        <v>426</v>
      </c>
      <c r="B430" t="str">
        <f>IFERROR(INDEX('[1]Pokemon Stats'!$D$2:$D$781,MATCH($A430,'[1]Pokemon Stats'!$B$2:$B$781,0),0),"")</f>
        <v>Psychic</v>
      </c>
      <c r="C430" t="str">
        <f>IFERROR(INDEX('[1]Pokemon Stats'!$E$2:$E$781,MATCH($A430,'[1]Pokemon Stats'!$B$2:$B$781,0),0),"")</f>
        <v>Fairy</v>
      </c>
      <c r="D430">
        <f>ROUND(('Base Stats'!D430+15)*MIN(SQRT(10*1500/(('Base Stats'!$D430+15)*SQRT('Base Stats'!$E430+15)*SQRT('Base Stats'!$F430+15))),'CP Multiplier'!$B$102),1)</f>
        <v>118.3</v>
      </c>
      <c r="E430">
        <f>ROUND(('Base Stats'!E430+15)*MIN(SQRT(10*1500/(('Base Stats'!$D430+15)*SQRT('Base Stats'!$E430+15)*SQRT('Base Stats'!$F430+15))),'CP Multiplier'!$B$102),1)</f>
        <v>132.69999999999999</v>
      </c>
      <c r="F430">
        <f>ROUND(('Base Stats'!F430+15)*MIN(SQRT(10*1500/(('Base Stats'!$D430+15)*SQRT('Base Stats'!$E430+15)*SQRT('Base Stats'!$F430+15))),'CP Multiplier'!$B$102),1)</f>
        <v>84.5</v>
      </c>
      <c r="G430">
        <f>_xlfn.FLOOR.MATH(('Base Stats'!$D430+15)*SQRT('Base Stats'!$E430+15)*SQRT('Base Stats'!$F430+15)*((MIN(SQRT(10*1500/(('Base Stats'!$D430+15)*SQRT('Base Stats'!$E430+15)*SQRT('Base Stats'!$F430+15))),'CP Multiplier'!$B$102))^2)/10)</f>
        <v>1253</v>
      </c>
    </row>
    <row r="431" spans="1:7" x14ac:dyDescent="0.25">
      <c r="A431" t="s">
        <v>427</v>
      </c>
      <c r="B431" t="str">
        <f>IFERROR(INDEX('[1]Pokemon Stats'!$D$2:$D$781,MATCH($A431,'[1]Pokemon Stats'!$B$2:$B$781,0),0),"")</f>
        <v>Normal</v>
      </c>
      <c r="C431" t="str">
        <f>IFERROR(INDEX('[1]Pokemon Stats'!$E$2:$E$781,MATCH($A431,'[1]Pokemon Stats'!$B$2:$B$781,0),0),"")</f>
        <v>Fairy</v>
      </c>
      <c r="D431">
        <f>ROUND(('Base Stats'!D431+15)*MIN(SQRT(10*1500/(('Base Stats'!$D431+15)*SQRT('Base Stats'!$E431+15)*SQRT('Base Stats'!$F431+15))),'CP Multiplier'!$B$102),1)</f>
        <v>33.799999999999997</v>
      </c>
      <c r="E431">
        <f>ROUND(('Base Stats'!E431+15)*MIN(SQRT(10*1500/(('Base Stats'!$D431+15)*SQRT('Base Stats'!$E431+15)*SQRT('Base Stats'!$F431+15))),'CP Multiplier'!$B$102),1)</f>
        <v>77.8</v>
      </c>
      <c r="F431">
        <f>ROUND(('Base Stats'!F431+15)*MIN(SQRT(10*1500/(('Base Stats'!$D431+15)*SQRT('Base Stats'!$E431+15)*SQRT('Base Stats'!$F431+15))),'CP Multiplier'!$B$102),1)</f>
        <v>202.9</v>
      </c>
      <c r="G431">
        <f>_xlfn.FLOOR.MATH(('Base Stats'!$D431+15)*SQRT('Base Stats'!$E431+15)*SQRT('Base Stats'!$F431+15)*((MIN(SQRT(10*1500/(('Base Stats'!$D431+15)*SQRT('Base Stats'!$E431+15)*SQRT('Base Stats'!$F431+15))),'CP Multiplier'!$B$102))^2)/10)</f>
        <v>424</v>
      </c>
    </row>
    <row r="432" spans="1:7" x14ac:dyDescent="0.25">
      <c r="A432" t="s">
        <v>428</v>
      </c>
      <c r="B432" t="str">
        <f>IFERROR(INDEX('[1]Pokemon Stats'!$D$2:$D$781,MATCH($A432,'[1]Pokemon Stats'!$B$2:$B$781,0),0),"")</f>
        <v>Normal</v>
      </c>
      <c r="C432" t="str">
        <f>IFERROR(INDEX('[1]Pokemon Stats'!$E$2:$E$781,MATCH($A432,'[1]Pokemon Stats'!$B$2:$B$781,0),0),"")</f>
        <v>Flying</v>
      </c>
      <c r="D432">
        <f>ROUND(('Base Stats'!D432+15)*MIN(SQRT(10*1500/(('Base Stats'!$D432+15)*SQRT('Base Stats'!$E432+15)*SQRT('Base Stats'!$F432+15))),'CP Multiplier'!$B$102),1)</f>
        <v>143.19999999999999</v>
      </c>
      <c r="E432">
        <f>ROUND(('Base Stats'!E432+15)*MIN(SQRT(10*1500/(('Base Stats'!$D432+15)*SQRT('Base Stats'!$E432+15)*SQRT('Base Stats'!$F432+15))),'CP Multiplier'!$B$102),1)</f>
        <v>76.7</v>
      </c>
      <c r="F432">
        <f>ROUND(('Base Stats'!F432+15)*MIN(SQRT(10*1500/(('Base Stats'!$D432+15)*SQRT('Base Stats'!$E432+15)*SQRT('Base Stats'!$F432+15))),'CP Multiplier'!$B$102),1)</f>
        <v>143.19999999999999</v>
      </c>
      <c r="G432">
        <f>_xlfn.FLOOR.MATH(('Base Stats'!$D432+15)*SQRT('Base Stats'!$E432+15)*SQRT('Base Stats'!$F432+15)*((MIN(SQRT(10*1500/(('Base Stats'!$D432+15)*SQRT('Base Stats'!$E432+15)*SQRT('Base Stats'!$F432+15))),'CP Multiplier'!$B$102))^2)/10)</f>
        <v>1500</v>
      </c>
    </row>
    <row r="433" spans="1:7" x14ac:dyDescent="0.25">
      <c r="A433" t="s">
        <v>429</v>
      </c>
      <c r="B433" t="str">
        <f>IFERROR(INDEX('[1]Pokemon Stats'!$D$2:$D$781,MATCH($A433,'[1]Pokemon Stats'!$B$2:$B$781,0),0),"")</f>
        <v>Ghost</v>
      </c>
      <c r="C433" t="str">
        <f>IFERROR(INDEX('[1]Pokemon Stats'!$E$2:$E$781,MATCH($A433,'[1]Pokemon Stats'!$B$2:$B$781,0),0),"")</f>
        <v>Dark</v>
      </c>
      <c r="D433">
        <f>ROUND(('Base Stats'!D433+15)*MIN(SQRT(10*1500/(('Base Stats'!$D433+15)*SQRT('Base Stats'!$E433+15)*SQRT('Base Stats'!$F433+15))),'CP Multiplier'!$B$102),1)</f>
        <v>123.7</v>
      </c>
      <c r="E433">
        <f>ROUND(('Base Stats'!E433+15)*MIN(SQRT(10*1500/(('Base Stats'!$D433+15)*SQRT('Base Stats'!$E433+15)*SQRT('Base Stats'!$F433+15))),'CP Multiplier'!$B$102),1)</f>
        <v>143.9</v>
      </c>
      <c r="F433">
        <f>ROUND(('Base Stats'!F433+15)*MIN(SQRT(10*1500/(('Base Stats'!$D433+15)*SQRT('Base Stats'!$E433+15)*SQRT('Base Stats'!$F433+15))),'CP Multiplier'!$B$102),1)</f>
        <v>102.2</v>
      </c>
      <c r="G433">
        <f>_xlfn.FLOOR.MATH(('Base Stats'!$D433+15)*SQRT('Base Stats'!$E433+15)*SQRT('Base Stats'!$F433+15)*((MIN(SQRT(10*1500/(('Base Stats'!$D433+15)*SQRT('Base Stats'!$E433+15)*SQRT('Base Stats'!$F433+15))),'CP Multiplier'!$B$102))^2)/10)</f>
        <v>1500</v>
      </c>
    </row>
    <row r="434" spans="1:7" x14ac:dyDescent="0.25">
      <c r="A434" t="s">
        <v>430</v>
      </c>
      <c r="B434" t="str">
        <f>IFERROR(INDEX('[1]Pokemon Stats'!$D$2:$D$781,MATCH($A434,'[1]Pokemon Stats'!$B$2:$B$781,0),0),"")</f>
        <v>Dragon</v>
      </c>
      <c r="C434" t="str">
        <f>IFERROR(INDEX('[1]Pokemon Stats'!$E$2:$E$781,MATCH($A434,'[1]Pokemon Stats'!$B$2:$B$781,0),0),"")</f>
        <v>Ground</v>
      </c>
      <c r="D434">
        <f>ROUND(('Base Stats'!D434+15)*MIN(SQRT(10*1500/(('Base Stats'!$D434+15)*SQRT('Base Stats'!$E434+15)*SQRT('Base Stats'!$F434+15))),'CP Multiplier'!$B$102),1)</f>
        <v>117.5</v>
      </c>
      <c r="E434">
        <f>ROUND(('Base Stats'!E434+15)*MIN(SQRT(10*1500/(('Base Stats'!$D434+15)*SQRT('Base Stats'!$E434+15)*SQRT('Base Stats'!$F434+15))),'CP Multiplier'!$B$102),1)</f>
        <v>83.7</v>
      </c>
      <c r="F434">
        <f>ROUND(('Base Stats'!F434+15)*MIN(SQRT(10*1500/(('Base Stats'!$D434+15)*SQRT('Base Stats'!$E434+15)*SQRT('Base Stats'!$F434+15))),'CP Multiplier'!$B$102),1)</f>
        <v>140.30000000000001</v>
      </c>
      <c r="G434">
        <f>_xlfn.FLOOR.MATH(('Base Stats'!$D434+15)*SQRT('Base Stats'!$E434+15)*SQRT('Base Stats'!$F434+15)*((MIN(SQRT(10*1500/(('Base Stats'!$D434+15)*SQRT('Base Stats'!$E434+15)*SQRT('Base Stats'!$F434+15))),'CP Multiplier'!$B$102))^2)/10)</f>
        <v>1273</v>
      </c>
    </row>
    <row r="435" spans="1:7" x14ac:dyDescent="0.25">
      <c r="A435" t="s">
        <v>431</v>
      </c>
      <c r="B435" t="str">
        <f>IFERROR(INDEX('[1]Pokemon Stats'!$D$2:$D$781,MATCH($A435,'[1]Pokemon Stats'!$B$2:$B$781,0),0),"")</f>
        <v>Dragon</v>
      </c>
      <c r="C435" t="str">
        <f>IFERROR(INDEX('[1]Pokemon Stats'!$E$2:$E$781,MATCH($A435,'[1]Pokemon Stats'!$B$2:$B$781,0),0),"")</f>
        <v>Ground</v>
      </c>
      <c r="D435">
        <f>ROUND(('Base Stats'!D435+15)*MIN(SQRT(10*1500/(('Base Stats'!$D435+15)*SQRT('Base Stats'!$E435+15)*SQRT('Base Stats'!$F435+15))),'CP Multiplier'!$B$102),1)</f>
        <v>132.19999999999999</v>
      </c>
      <c r="E435">
        <f>ROUND(('Base Stats'!E435+15)*MIN(SQRT(10*1500/(('Base Stats'!$D435+15)*SQRT('Base Stats'!$E435+15)*SQRT('Base Stats'!$F435+15))),'CP Multiplier'!$B$102),1)</f>
        <v>99</v>
      </c>
      <c r="F435">
        <f>ROUND(('Base Stats'!F435+15)*MIN(SQRT(10*1500/(('Base Stats'!$D435+15)*SQRT('Base Stats'!$E435+15)*SQRT('Base Stats'!$F435+15))),'CP Multiplier'!$B$102),1)</f>
        <v>130.1</v>
      </c>
      <c r="G435">
        <f>_xlfn.FLOOR.MATH(('Base Stats'!$D435+15)*SQRT('Base Stats'!$E435+15)*SQRT('Base Stats'!$F435+15)*((MIN(SQRT(10*1500/(('Base Stats'!$D435+15)*SQRT('Base Stats'!$E435+15)*SQRT('Base Stats'!$F435+15))),'CP Multiplier'!$B$102))^2)/10)</f>
        <v>1500</v>
      </c>
    </row>
    <row r="436" spans="1:7" x14ac:dyDescent="0.25">
      <c r="A436" t="s">
        <v>432</v>
      </c>
      <c r="B436" t="str">
        <f>IFERROR(INDEX('[1]Pokemon Stats'!$D$2:$D$781,MATCH($A436,'[1]Pokemon Stats'!$B$2:$B$781,0),0),"")</f>
        <v>Dragon</v>
      </c>
      <c r="C436" t="str">
        <f>IFERROR(INDEX('[1]Pokemon Stats'!$E$2:$E$781,MATCH($A436,'[1]Pokemon Stats'!$B$2:$B$781,0),0),"")</f>
        <v>Ground</v>
      </c>
      <c r="D436">
        <f>ROUND(('Base Stats'!D436+15)*MIN(SQRT(10*1500/(('Base Stats'!$D436+15)*SQRT('Base Stats'!$E436+15)*SQRT('Base Stats'!$F436+15))),'CP Multiplier'!$B$102),1)</f>
        <v>134.19999999999999</v>
      </c>
      <c r="E436">
        <f>ROUND(('Base Stats'!E436+15)*MIN(SQRT(10*1500/(('Base Stats'!$D436+15)*SQRT('Base Stats'!$E436+15)*SQRT('Base Stats'!$F436+15))),'CP Multiplier'!$B$102),1)</f>
        <v>101.1</v>
      </c>
      <c r="F436">
        <f>ROUND(('Base Stats'!F436+15)*MIN(SQRT(10*1500/(('Base Stats'!$D436+15)*SQRT('Base Stats'!$E436+15)*SQRT('Base Stats'!$F436+15))),'CP Multiplier'!$B$102),1)</f>
        <v>123.5</v>
      </c>
      <c r="G436">
        <f>_xlfn.FLOOR.MATH(('Base Stats'!$D436+15)*SQRT('Base Stats'!$E436+15)*SQRT('Base Stats'!$F436+15)*((MIN(SQRT(10*1500/(('Base Stats'!$D436+15)*SQRT('Base Stats'!$E436+15)*SQRT('Base Stats'!$F436+15))),'CP Multiplier'!$B$102))^2)/10)</f>
        <v>1500</v>
      </c>
    </row>
    <row r="437" spans="1:7" x14ac:dyDescent="0.25">
      <c r="A437" t="s">
        <v>433</v>
      </c>
      <c r="B437" t="str">
        <f>IFERROR(INDEX('[1]Pokemon Stats'!$D$2:$D$781,MATCH($A437,'[1]Pokemon Stats'!$B$2:$B$781,0),0),"")</f>
        <v>Normal</v>
      </c>
      <c r="C437" t="str">
        <f>IFERROR(INDEX('[1]Pokemon Stats'!$E$2:$E$781,MATCH($A437,'[1]Pokemon Stats'!$B$2:$B$781,0),0),"")</f>
        <v>Ground</v>
      </c>
      <c r="D437">
        <f>ROUND(('Base Stats'!D437+15)*MIN(SQRT(10*1500/(('Base Stats'!$D437+15)*SQRT('Base Stats'!$E437+15)*SQRT('Base Stats'!$F437+15))),'CP Multiplier'!$B$102),1)</f>
        <v>107</v>
      </c>
      <c r="E437">
        <f>ROUND(('Base Stats'!E437+15)*MIN(SQRT(10*1500/(('Base Stats'!$D437+15)*SQRT('Base Stats'!$E437+15)*SQRT('Base Stats'!$F437+15))),'CP Multiplier'!$B$102),1)</f>
        <v>92.9</v>
      </c>
      <c r="F437">
        <f>ROUND(('Base Stats'!F437+15)*MIN(SQRT(10*1500/(('Base Stats'!$D437+15)*SQRT('Base Stats'!$E437+15)*SQRT('Base Stats'!$F437+15))),'CP Multiplier'!$B$102),1)</f>
        <v>211.8</v>
      </c>
      <c r="G437">
        <f>_xlfn.FLOOR.MATH(('Base Stats'!$D437+15)*SQRT('Base Stats'!$E437+15)*SQRT('Base Stats'!$F437+15)*((MIN(SQRT(10*1500/(('Base Stats'!$D437+15)*SQRT('Base Stats'!$E437+15)*SQRT('Base Stats'!$F437+15))),'CP Multiplier'!$B$102))^2)/10)</f>
        <v>1500</v>
      </c>
    </row>
    <row r="438" spans="1:7" x14ac:dyDescent="0.25">
      <c r="A438" t="s">
        <v>434</v>
      </c>
      <c r="B438" t="str">
        <f>IFERROR(INDEX('[1]Pokemon Stats'!$D$2:$D$781,MATCH($A438,'[1]Pokemon Stats'!$B$2:$B$781,0),0),"")</f>
        <v>Fighting</v>
      </c>
      <c r="C438" t="str">
        <f>IFERROR(INDEX('[1]Pokemon Stats'!$E$2:$E$781,MATCH($A438,'[1]Pokemon Stats'!$B$2:$B$781,0),0),"")</f>
        <v>Ground</v>
      </c>
      <c r="D438">
        <f>ROUND(('Base Stats'!D438+15)*MIN(SQRT(10*1500/(('Base Stats'!$D438+15)*SQRT('Base Stats'!$E438+15)*SQRT('Base Stats'!$F438+15))),'CP Multiplier'!$B$102),1)</f>
        <v>120</v>
      </c>
      <c r="E438">
        <f>ROUND(('Base Stats'!E438+15)*MIN(SQRT(10*1500/(('Base Stats'!$D438+15)*SQRT('Base Stats'!$E438+15)*SQRT('Base Stats'!$F438+15))),'CP Multiplier'!$B$102),1)</f>
        <v>78.599999999999994</v>
      </c>
      <c r="F438">
        <f>ROUND(('Base Stats'!F438+15)*MIN(SQRT(10*1500/(('Base Stats'!$D438+15)*SQRT('Base Stats'!$E438+15)*SQRT('Base Stats'!$F438+15))),'CP Multiplier'!$B$102),1)</f>
        <v>114.1</v>
      </c>
      <c r="G438">
        <f>_xlfn.FLOOR.MATH(('Base Stats'!$D438+15)*SQRT('Base Stats'!$E438+15)*SQRT('Base Stats'!$F438+15)*((MIN(SQRT(10*1500/(('Base Stats'!$D438+15)*SQRT('Base Stats'!$E438+15)*SQRT('Base Stats'!$F438+15))),'CP Multiplier'!$B$102))^2)/10)</f>
        <v>1136</v>
      </c>
    </row>
    <row r="439" spans="1:7" x14ac:dyDescent="0.25">
      <c r="A439" t="s">
        <v>435</v>
      </c>
      <c r="B439" t="str">
        <f>IFERROR(INDEX('[1]Pokemon Stats'!$D$2:$D$781,MATCH($A439,'[1]Pokemon Stats'!$B$2:$B$781,0),0),"")</f>
        <v>Fighting</v>
      </c>
      <c r="C439" t="str">
        <f>IFERROR(INDEX('[1]Pokemon Stats'!$E$2:$E$781,MATCH($A439,'[1]Pokemon Stats'!$B$2:$B$781,0),0),"")</f>
        <v>Steel</v>
      </c>
      <c r="D439">
        <f>ROUND(('Base Stats'!D439+15)*MIN(SQRT(10*1500/(('Base Stats'!$D439+15)*SQRT('Base Stats'!$E439+15)*SQRT('Base Stats'!$F439+15))),'CP Multiplier'!$B$102),1)</f>
        <v>147.80000000000001</v>
      </c>
      <c r="E439">
        <f>ROUND(('Base Stats'!E439+15)*MIN(SQRT(10*1500/(('Base Stats'!$D439+15)*SQRT('Base Stats'!$E439+15)*SQRT('Base Stats'!$F439+15))),'CP Multiplier'!$B$102),1)</f>
        <v>93.6</v>
      </c>
      <c r="F439">
        <f>ROUND(('Base Stats'!F439+15)*MIN(SQRT(10*1500/(('Base Stats'!$D439+15)*SQRT('Base Stats'!$E439+15)*SQRT('Base Stats'!$F439+15))),'CP Multiplier'!$B$102),1)</f>
        <v>110.1</v>
      </c>
      <c r="G439">
        <f>_xlfn.FLOOR.MATH(('Base Stats'!$D439+15)*SQRT('Base Stats'!$E439+15)*SQRT('Base Stats'!$F439+15)*((MIN(SQRT(10*1500/(('Base Stats'!$D439+15)*SQRT('Base Stats'!$E439+15)*SQRT('Base Stats'!$F439+15))),'CP Multiplier'!$B$102))^2)/10)</f>
        <v>1500</v>
      </c>
    </row>
    <row r="440" spans="1:7" x14ac:dyDescent="0.25">
      <c r="A440" t="s">
        <v>436</v>
      </c>
      <c r="B440" t="str">
        <f>IFERROR(INDEX('[1]Pokemon Stats'!$D$2:$D$781,MATCH($A440,'[1]Pokemon Stats'!$B$2:$B$781,0),0),"")</f>
        <v>Ground</v>
      </c>
      <c r="C440" t="str">
        <f>IFERROR(INDEX('[1]Pokemon Stats'!$E$2:$E$781,MATCH($A440,'[1]Pokemon Stats'!$B$2:$B$781,0),0),"")</f>
        <v>Steel</v>
      </c>
      <c r="D440">
        <f>ROUND(('Base Stats'!D440+15)*MIN(SQRT(10*1500/(('Base Stats'!$D440+15)*SQRT('Base Stats'!$E440+15)*SQRT('Base Stats'!$F440+15))),'CP Multiplier'!$B$102),1)</f>
        <v>115.4</v>
      </c>
      <c r="E440">
        <f>ROUND(('Base Stats'!E440+15)*MIN(SQRT(10*1500/(('Base Stats'!$D440+15)*SQRT('Base Stats'!$E440+15)*SQRT('Base Stats'!$F440+15))),'CP Multiplier'!$B$102),1)</f>
        <v>110.5</v>
      </c>
      <c r="F440">
        <f>ROUND(('Base Stats'!F440+15)*MIN(SQRT(10*1500/(('Base Stats'!$D440+15)*SQRT('Base Stats'!$E440+15)*SQRT('Base Stats'!$F440+15))),'CP Multiplier'!$B$102),1)</f>
        <v>152.80000000000001</v>
      </c>
      <c r="G440">
        <f>_xlfn.FLOOR.MATH(('Base Stats'!$D440+15)*SQRT('Base Stats'!$E440+15)*SQRT('Base Stats'!$F440+15)*((MIN(SQRT(10*1500/(('Base Stats'!$D440+15)*SQRT('Base Stats'!$E440+15)*SQRT('Base Stats'!$F440+15))),'CP Multiplier'!$B$102))^2)/10)</f>
        <v>1500</v>
      </c>
    </row>
    <row r="441" spans="1:7" x14ac:dyDescent="0.25">
      <c r="A441" t="s">
        <v>437</v>
      </c>
      <c r="B441" t="str">
        <f>IFERROR(INDEX('[1]Pokemon Stats'!$D$2:$D$781,MATCH($A441,'[1]Pokemon Stats'!$B$2:$B$781,0),0),"")</f>
        <v>Ground</v>
      </c>
      <c r="C441" t="str">
        <f>IFERROR(INDEX('[1]Pokemon Stats'!$E$2:$E$781,MATCH($A441,'[1]Pokemon Stats'!$B$2:$B$781,0),0),"")</f>
        <v>Steel</v>
      </c>
      <c r="D441">
        <f>ROUND(('Base Stats'!D441+15)*MIN(SQRT(10*1500/(('Base Stats'!$D441+15)*SQRT('Base Stats'!$E441+15)*SQRT('Base Stats'!$F441+15))),'CP Multiplier'!$B$102),1)</f>
        <v>119</v>
      </c>
      <c r="E441">
        <f>ROUND(('Base Stats'!E441+15)*MIN(SQRT(10*1500/(('Base Stats'!$D441+15)*SQRT('Base Stats'!$E441+15)*SQRT('Base Stats'!$F441+15))),'CP Multiplier'!$B$102),1)</f>
        <v>113.5</v>
      </c>
      <c r="F441">
        <f>ROUND(('Base Stats'!F441+15)*MIN(SQRT(10*1500/(('Base Stats'!$D441+15)*SQRT('Base Stats'!$E441+15)*SQRT('Base Stats'!$F441+15))),'CP Multiplier'!$B$102),1)</f>
        <v>140</v>
      </c>
      <c r="G441">
        <f>_xlfn.FLOOR.MATH(('Base Stats'!$D441+15)*SQRT('Base Stats'!$E441+15)*SQRT('Base Stats'!$F441+15)*((MIN(SQRT(10*1500/(('Base Stats'!$D441+15)*SQRT('Base Stats'!$E441+15)*SQRT('Base Stats'!$F441+15))),'CP Multiplier'!$B$102))^2)/10)</f>
        <v>1500</v>
      </c>
    </row>
    <row r="442" spans="1:7" x14ac:dyDescent="0.25">
      <c r="A442" t="s">
        <v>438</v>
      </c>
      <c r="B442" t="str">
        <f>IFERROR(INDEX('[1]Pokemon Stats'!$D$2:$D$781,MATCH($A442,'[1]Pokemon Stats'!$B$2:$B$781,0),0),"")</f>
        <v>Poison</v>
      </c>
      <c r="C442" t="str">
        <f>IFERROR(INDEX('[1]Pokemon Stats'!$E$2:$E$781,MATCH($A442,'[1]Pokemon Stats'!$B$2:$B$781,0),0),"")</f>
        <v>Bug</v>
      </c>
      <c r="D442">
        <f>ROUND(('Base Stats'!D442+15)*MIN(SQRT(10*1500/(('Base Stats'!$D442+15)*SQRT('Base Stats'!$E442+15)*SQRT('Base Stats'!$F442+15))),'CP Multiplier'!$B$102),1)</f>
        <v>91.3</v>
      </c>
      <c r="E442">
        <f>ROUND(('Base Stats'!E442+15)*MIN(SQRT(10*1500/(('Base Stats'!$D442+15)*SQRT('Base Stats'!$E442+15)*SQRT('Base Stats'!$F442+15))),'CP Multiplier'!$B$102),1)</f>
        <v>140.30000000000001</v>
      </c>
      <c r="F442">
        <f>ROUND(('Base Stats'!F442+15)*MIN(SQRT(10*1500/(('Base Stats'!$D442+15)*SQRT('Base Stats'!$E442+15)*SQRT('Base Stats'!$F442+15))),'CP Multiplier'!$B$102),1)</f>
        <v>114.1</v>
      </c>
      <c r="G442">
        <f>_xlfn.FLOOR.MATH(('Base Stats'!$D442+15)*SQRT('Base Stats'!$E442+15)*SQRT('Base Stats'!$F442+15)*((MIN(SQRT(10*1500/(('Base Stats'!$D442+15)*SQRT('Base Stats'!$E442+15)*SQRT('Base Stats'!$F442+15))),'CP Multiplier'!$B$102))^2)/10)</f>
        <v>1155</v>
      </c>
    </row>
    <row r="443" spans="1:7" x14ac:dyDescent="0.25">
      <c r="A443" t="s">
        <v>439</v>
      </c>
      <c r="B443" t="str">
        <f>IFERROR(INDEX('[1]Pokemon Stats'!$D$2:$D$781,MATCH($A443,'[1]Pokemon Stats'!$B$2:$B$781,0),0),"")</f>
        <v>Poison</v>
      </c>
      <c r="C443" t="str">
        <f>IFERROR(INDEX('[1]Pokemon Stats'!$E$2:$E$781,MATCH($A443,'[1]Pokemon Stats'!$B$2:$B$781,0),0),"")</f>
        <v>Dark</v>
      </c>
      <c r="D443">
        <f>ROUND(('Base Stats'!D443+15)*MIN(SQRT(10*1500/(('Base Stats'!$D443+15)*SQRT('Base Stats'!$E443+15)*SQRT('Base Stats'!$F443+15))),'CP Multiplier'!$B$102),1)</f>
        <v>120.5</v>
      </c>
      <c r="E443">
        <f>ROUND(('Base Stats'!E443+15)*MIN(SQRT(10*1500/(('Base Stats'!$D443+15)*SQRT('Base Stats'!$E443+15)*SQRT('Base Stats'!$F443+15))),'CP Multiplier'!$B$102),1)</f>
        <v>134.1</v>
      </c>
      <c r="F443">
        <f>ROUND(('Base Stats'!F443+15)*MIN(SQRT(10*1500/(('Base Stats'!$D443+15)*SQRT('Base Stats'!$E443+15)*SQRT('Base Stats'!$F443+15))),'CP Multiplier'!$B$102),1)</f>
        <v>115.6</v>
      </c>
      <c r="G443">
        <f>_xlfn.FLOOR.MATH(('Base Stats'!$D443+15)*SQRT('Base Stats'!$E443+15)*SQRT('Base Stats'!$F443+15)*((MIN(SQRT(10*1500/(('Base Stats'!$D443+15)*SQRT('Base Stats'!$E443+15)*SQRT('Base Stats'!$F443+15))),'CP Multiplier'!$B$102))^2)/10)</f>
        <v>1500</v>
      </c>
    </row>
    <row r="444" spans="1:7" x14ac:dyDescent="0.25">
      <c r="A444" t="s">
        <v>440</v>
      </c>
      <c r="B444" t="str">
        <f>IFERROR(INDEX('[1]Pokemon Stats'!$D$2:$D$781,MATCH($A444,'[1]Pokemon Stats'!$B$2:$B$781,0),0),"")</f>
        <v>Poison</v>
      </c>
      <c r="C444" t="str">
        <f>IFERROR(INDEX('[1]Pokemon Stats'!$E$2:$E$781,MATCH($A444,'[1]Pokemon Stats'!$B$2:$B$781,0),0),"")</f>
        <v>Fighting</v>
      </c>
      <c r="D444">
        <f>ROUND(('Base Stats'!D444+15)*MIN(SQRT(10*1500/(('Base Stats'!$D444+15)*SQRT('Base Stats'!$E444+15)*SQRT('Base Stats'!$F444+15))),'CP Multiplier'!$B$102),1)</f>
        <v>110.7</v>
      </c>
      <c r="E444">
        <f>ROUND(('Base Stats'!E444+15)*MIN(SQRT(10*1500/(('Base Stats'!$D444+15)*SQRT('Base Stats'!$E444+15)*SQRT('Base Stats'!$F444+15))),'CP Multiplier'!$B$102),1)</f>
        <v>76.900000000000006</v>
      </c>
      <c r="F444">
        <f>ROUND(('Base Stats'!F444+15)*MIN(SQRT(10*1500/(('Base Stats'!$D444+15)*SQRT('Base Stats'!$E444+15)*SQRT('Base Stats'!$F444+15))),'CP Multiplier'!$B$102),1)</f>
        <v>125.9</v>
      </c>
      <c r="G444">
        <f>_xlfn.FLOOR.MATH(('Base Stats'!$D444+15)*SQRT('Base Stats'!$E444+15)*SQRT('Base Stats'!$F444+15)*((MIN(SQRT(10*1500/(('Base Stats'!$D444+15)*SQRT('Base Stats'!$E444+15)*SQRT('Base Stats'!$F444+15))),'CP Multiplier'!$B$102))^2)/10)</f>
        <v>1089</v>
      </c>
    </row>
    <row r="445" spans="1:7" x14ac:dyDescent="0.25">
      <c r="A445" t="s">
        <v>441</v>
      </c>
      <c r="B445" t="str">
        <f>IFERROR(INDEX('[1]Pokemon Stats'!$D$2:$D$781,MATCH($A445,'[1]Pokemon Stats'!$B$2:$B$781,0),0),"")</f>
        <v>Poison</v>
      </c>
      <c r="C445" t="str">
        <f>IFERROR(INDEX('[1]Pokemon Stats'!$E$2:$E$781,MATCH($A445,'[1]Pokemon Stats'!$B$2:$B$781,0),0),"")</f>
        <v>Fighting</v>
      </c>
      <c r="D445">
        <f>ROUND(('Base Stats'!D445+15)*MIN(SQRT(10*1500/(('Base Stats'!$D445+15)*SQRT('Base Stats'!$E445+15)*SQRT('Base Stats'!$F445+15))),'CP Multiplier'!$B$102),1)</f>
        <v>138.69999999999999</v>
      </c>
      <c r="E445">
        <f>ROUND(('Base Stats'!E445+15)*MIN(SQRT(10*1500/(('Base Stats'!$D445+15)*SQRT('Base Stats'!$E445+15)*SQRT('Base Stats'!$F445+15))),'CP Multiplier'!$B$102),1)</f>
        <v>90.8</v>
      </c>
      <c r="F445">
        <f>ROUND(('Base Stats'!F445+15)*MIN(SQRT(10*1500/(('Base Stats'!$D445+15)*SQRT('Base Stats'!$E445+15)*SQRT('Base Stats'!$F445+15))),'CP Multiplier'!$B$102),1)</f>
        <v>128.9</v>
      </c>
      <c r="G445">
        <f>_xlfn.FLOOR.MATH(('Base Stats'!$D445+15)*SQRT('Base Stats'!$E445+15)*SQRT('Base Stats'!$F445+15)*((MIN(SQRT(10*1500/(('Base Stats'!$D445+15)*SQRT('Base Stats'!$E445+15)*SQRT('Base Stats'!$F445+15))),'CP Multiplier'!$B$102))^2)/10)</f>
        <v>1500</v>
      </c>
    </row>
    <row r="446" spans="1:7" x14ac:dyDescent="0.25">
      <c r="A446" t="s">
        <v>442</v>
      </c>
      <c r="B446" t="str">
        <f>IFERROR(INDEX('[1]Pokemon Stats'!$D$2:$D$781,MATCH($A446,'[1]Pokemon Stats'!$B$2:$B$781,0),0),"")</f>
        <v>Grass</v>
      </c>
      <c r="C446" t="str">
        <f>IFERROR(INDEX('[1]Pokemon Stats'!$E$2:$E$781,MATCH($A446,'[1]Pokemon Stats'!$B$2:$B$781,0),0),"")</f>
        <v>Fighting</v>
      </c>
      <c r="D446">
        <f>ROUND(('Base Stats'!D446+15)*MIN(SQRT(10*1500/(('Base Stats'!$D446+15)*SQRT('Base Stats'!$E446+15)*SQRT('Base Stats'!$F446+15))),'CP Multiplier'!$B$102),1)</f>
        <v>133.1</v>
      </c>
      <c r="E446">
        <f>ROUND(('Base Stats'!E446+15)*MIN(SQRT(10*1500/(('Base Stats'!$D446+15)*SQRT('Base Stats'!$E446+15)*SQRT('Base Stats'!$F446+15))),'CP Multiplier'!$B$102),1)</f>
        <v>99.5</v>
      </c>
      <c r="F446">
        <f>ROUND(('Base Stats'!F446+15)*MIN(SQRT(10*1500/(('Base Stats'!$D446+15)*SQRT('Base Stats'!$E446+15)*SQRT('Base Stats'!$F446+15))),'CP Multiplier'!$B$102),1)</f>
        <v>127.8</v>
      </c>
      <c r="G446">
        <f>_xlfn.FLOOR.MATH(('Base Stats'!$D446+15)*SQRT('Base Stats'!$E446+15)*SQRT('Base Stats'!$F446+15)*((MIN(SQRT(10*1500/(('Base Stats'!$D446+15)*SQRT('Base Stats'!$E446+15)*SQRT('Base Stats'!$F446+15))),'CP Multiplier'!$B$102))^2)/10)</f>
        <v>1500</v>
      </c>
    </row>
    <row r="447" spans="1:7" x14ac:dyDescent="0.25">
      <c r="A447" t="s">
        <v>443</v>
      </c>
      <c r="B447" t="str">
        <f>IFERROR(INDEX('[1]Pokemon Stats'!$D$2:$D$781,MATCH($A447,'[1]Pokemon Stats'!$B$2:$B$781,0),0),"")</f>
        <v>Water</v>
      </c>
      <c r="C447" t="str">
        <f>IFERROR(INDEX('[1]Pokemon Stats'!$E$2:$E$781,MATCH($A447,'[1]Pokemon Stats'!$B$2:$B$781,0),0),"")</f>
        <v>Fighting</v>
      </c>
      <c r="D447">
        <f>ROUND(('Base Stats'!D447+15)*MIN(SQRT(10*1500/(('Base Stats'!$D447+15)*SQRT('Base Stats'!$E447+15)*SQRT('Base Stats'!$F447+15))),'CP Multiplier'!$B$102),1)</f>
        <v>93.8</v>
      </c>
      <c r="E447">
        <f>ROUND(('Base Stats'!E447+15)*MIN(SQRT(10*1500/(('Base Stats'!$D447+15)*SQRT('Base Stats'!$E447+15)*SQRT('Base Stats'!$F447+15))),'CP Multiplier'!$B$102),1)</f>
        <v>110.7</v>
      </c>
      <c r="F447">
        <f>ROUND(('Base Stats'!F447+15)*MIN(SQRT(10*1500/(('Base Stats'!$D447+15)*SQRT('Base Stats'!$E447+15)*SQRT('Base Stats'!$F447+15))),'CP Multiplier'!$B$102),1)</f>
        <v>126.8</v>
      </c>
      <c r="G447">
        <f>_xlfn.FLOOR.MATH(('Base Stats'!$D447+15)*SQRT('Base Stats'!$E447+15)*SQRT('Base Stats'!$F447+15)*((MIN(SQRT(10*1500/(('Base Stats'!$D447+15)*SQRT('Base Stats'!$E447+15)*SQRT('Base Stats'!$F447+15))),'CP Multiplier'!$B$102))^2)/10)</f>
        <v>1111</v>
      </c>
    </row>
    <row r="448" spans="1:7" x14ac:dyDescent="0.25">
      <c r="A448" t="s">
        <v>444</v>
      </c>
      <c r="B448" t="str">
        <f>IFERROR(INDEX('[1]Pokemon Stats'!$D$2:$D$781,MATCH($A448,'[1]Pokemon Stats'!$B$2:$B$781,0),0),"")</f>
        <v>Water</v>
      </c>
      <c r="C448" t="str">
        <f>IFERROR(INDEX('[1]Pokemon Stats'!$E$2:$E$781,MATCH($A448,'[1]Pokemon Stats'!$B$2:$B$781,0),0),"")</f>
        <v>Fighting</v>
      </c>
      <c r="D448">
        <f>ROUND(('Base Stats'!D448+15)*MIN(SQRT(10*1500/(('Base Stats'!$D448+15)*SQRT('Base Stats'!$E448+15)*SQRT('Base Stats'!$F448+15))),'CP Multiplier'!$B$102),1)</f>
        <v>112.8</v>
      </c>
      <c r="E448">
        <f>ROUND(('Base Stats'!E448+15)*MIN(SQRT(10*1500/(('Base Stats'!$D448+15)*SQRT('Base Stats'!$E448+15)*SQRT('Base Stats'!$F448+15))),'CP Multiplier'!$B$102),1)</f>
        <v>132.9</v>
      </c>
      <c r="F448">
        <f>ROUND(('Base Stats'!F448+15)*MIN(SQRT(10*1500/(('Base Stats'!$D448+15)*SQRT('Base Stats'!$E448+15)*SQRT('Base Stats'!$F448+15))),'CP Multiplier'!$B$102),1)</f>
        <v>132.9</v>
      </c>
      <c r="G448">
        <f>_xlfn.FLOOR.MATH(('Base Stats'!$D448+15)*SQRT('Base Stats'!$E448+15)*SQRT('Base Stats'!$F448+15)*((MIN(SQRT(10*1500/(('Base Stats'!$D448+15)*SQRT('Base Stats'!$E448+15)*SQRT('Base Stats'!$F448+15))),'CP Multiplier'!$B$102))^2)/10)</f>
        <v>1500</v>
      </c>
    </row>
    <row r="449" spans="1:7" x14ac:dyDescent="0.25">
      <c r="A449" t="s">
        <v>445</v>
      </c>
      <c r="B449" t="str">
        <f>IFERROR(INDEX('[1]Pokemon Stats'!$D$2:$D$781,MATCH($A449,'[1]Pokemon Stats'!$B$2:$B$781,0),0),"")</f>
        <v>Water</v>
      </c>
      <c r="C449" t="str">
        <f>IFERROR(INDEX('[1]Pokemon Stats'!$E$2:$E$781,MATCH($A449,'[1]Pokemon Stats'!$B$2:$B$781,0),0),"")</f>
        <v>Flying</v>
      </c>
      <c r="D449">
        <f>ROUND(('Base Stats'!D449+15)*MIN(SQRT(10*1500/(('Base Stats'!$D449+15)*SQRT('Base Stats'!$E449+15)*SQRT('Base Stats'!$F449+15))),'CP Multiplier'!$B$102),1)</f>
        <v>101.4</v>
      </c>
      <c r="E449">
        <f>ROUND(('Base Stats'!E449+15)*MIN(SQRT(10*1500/(('Base Stats'!$D449+15)*SQRT('Base Stats'!$E449+15)*SQRT('Base Stats'!$F449+15))),'CP Multiplier'!$B$102),1)</f>
        <v>164</v>
      </c>
      <c r="F449">
        <f>ROUND(('Base Stats'!F449+15)*MIN(SQRT(10*1500/(('Base Stats'!$D449+15)*SQRT('Base Stats'!$E449+15)*SQRT('Base Stats'!$F449+15))),'CP Multiplier'!$B$102),1)</f>
        <v>120.9</v>
      </c>
      <c r="G449">
        <f>_xlfn.FLOOR.MATH(('Base Stats'!$D449+15)*SQRT('Base Stats'!$E449+15)*SQRT('Base Stats'!$F449+15)*((MIN(SQRT(10*1500/(('Base Stats'!$D449+15)*SQRT('Base Stats'!$E449+15)*SQRT('Base Stats'!$F449+15))),'CP Multiplier'!$B$102))^2)/10)</f>
        <v>1428</v>
      </c>
    </row>
    <row r="450" spans="1:7" x14ac:dyDescent="0.25">
      <c r="A450" t="s">
        <v>446</v>
      </c>
      <c r="B450" t="str">
        <f>IFERROR(INDEX('[1]Pokemon Stats'!$D$2:$D$781,MATCH($A450,'[1]Pokemon Stats'!$B$2:$B$781,0),0),"")</f>
        <v>Grass</v>
      </c>
      <c r="C450" t="str">
        <f>IFERROR(INDEX('[1]Pokemon Stats'!$E$2:$E$781,MATCH($A450,'[1]Pokemon Stats'!$B$2:$B$781,0),0),"")</f>
        <v>Ice</v>
      </c>
      <c r="D450">
        <f>ROUND(('Base Stats'!D450+15)*MIN(SQRT(10*1500/(('Base Stats'!$D450+15)*SQRT('Base Stats'!$E450+15)*SQRT('Base Stats'!$F450+15))),'CP Multiplier'!$B$102),1)</f>
        <v>109.9</v>
      </c>
      <c r="E450">
        <f>ROUND(('Base Stats'!E450+15)*MIN(SQRT(10*1500/(('Base Stats'!$D450+15)*SQRT('Base Stats'!$E450+15)*SQRT('Base Stats'!$F450+15))),'CP Multiplier'!$B$102),1)</f>
        <v>101.4</v>
      </c>
      <c r="F450">
        <f>ROUND(('Base Stats'!F450+15)*MIN(SQRT(10*1500/(('Base Stats'!$D450+15)*SQRT('Base Stats'!$E450+15)*SQRT('Base Stats'!$F450+15))),'CP Multiplier'!$B$102),1)</f>
        <v>143.69999999999999</v>
      </c>
      <c r="G450">
        <f>_xlfn.FLOOR.MATH(('Base Stats'!$D450+15)*SQRT('Base Stats'!$E450+15)*SQRT('Base Stats'!$F450+15)*((MIN(SQRT(10*1500/(('Base Stats'!$D450+15)*SQRT('Base Stats'!$E450+15)*SQRT('Base Stats'!$F450+15))),'CP Multiplier'!$B$102))^2)/10)</f>
        <v>1326</v>
      </c>
    </row>
    <row r="451" spans="1:7" x14ac:dyDescent="0.25">
      <c r="A451" t="s">
        <v>447</v>
      </c>
      <c r="B451" t="str">
        <f>IFERROR(INDEX('[1]Pokemon Stats'!$D$2:$D$781,MATCH($A451,'[1]Pokemon Stats'!$B$2:$B$781,0),0),"")</f>
        <v>Grass</v>
      </c>
      <c r="C451" t="str">
        <f>IFERROR(INDEX('[1]Pokemon Stats'!$E$2:$E$781,MATCH($A451,'[1]Pokemon Stats'!$B$2:$B$781,0),0),"")</f>
        <v>Ice</v>
      </c>
      <c r="D451">
        <f>ROUND(('Base Stats'!D451+15)*MIN(SQRT(10*1500/(('Base Stats'!$D451+15)*SQRT('Base Stats'!$E451+15)*SQRT('Base Stats'!$F451+15))),'CP Multiplier'!$B$102),1)</f>
        <v>121.5</v>
      </c>
      <c r="E451">
        <f>ROUND(('Base Stats'!E451+15)*MIN(SQRT(10*1500/(('Base Stats'!$D451+15)*SQRT('Base Stats'!$E451+15)*SQRT('Base Stats'!$F451+15))),'CP Multiplier'!$B$102),1)</f>
        <v>108.9</v>
      </c>
      <c r="F451">
        <f>ROUND(('Base Stats'!F451+15)*MIN(SQRT(10*1500/(('Base Stats'!$D451+15)*SQRT('Base Stats'!$E451+15)*SQRT('Base Stats'!$F451+15))),'CP Multiplier'!$B$102),1)</f>
        <v>139.80000000000001</v>
      </c>
      <c r="G451">
        <f>_xlfn.FLOOR.MATH(('Base Stats'!$D451+15)*SQRT('Base Stats'!$E451+15)*SQRT('Base Stats'!$F451+15)*((MIN(SQRT(10*1500/(('Base Stats'!$D451+15)*SQRT('Base Stats'!$E451+15)*SQRT('Base Stats'!$F451+15))),'CP Multiplier'!$B$102))^2)/10)</f>
        <v>1500</v>
      </c>
    </row>
    <row r="452" spans="1:7" x14ac:dyDescent="0.25">
      <c r="A452" t="s">
        <v>448</v>
      </c>
      <c r="B452" t="str">
        <f>IFERROR(INDEX('[1]Pokemon Stats'!$D$2:$D$781,MATCH($A452,'[1]Pokemon Stats'!$B$2:$B$781,0),0),"")</f>
        <v>Dark</v>
      </c>
      <c r="C452" t="str">
        <f>IFERROR(INDEX('[1]Pokemon Stats'!$E$2:$E$781,MATCH($A452,'[1]Pokemon Stats'!$B$2:$B$781,0),0),"")</f>
        <v>Ice</v>
      </c>
      <c r="D452">
        <f>ROUND(('Base Stats'!D452+15)*MIN(SQRT(10*1500/(('Base Stats'!$D452+15)*SQRT('Base Stats'!$E452+15)*SQRT('Base Stats'!$F452+15))),'CP Multiplier'!$B$102),1)</f>
        <v>144.1</v>
      </c>
      <c r="E452">
        <f>ROUND(('Base Stats'!E452+15)*MIN(SQRT(10*1500/(('Base Stats'!$D452+15)*SQRT('Base Stats'!$E452+15)*SQRT('Base Stats'!$F452+15))),'CP Multiplier'!$B$102),1)</f>
        <v>103.9</v>
      </c>
      <c r="F452">
        <f>ROUND(('Base Stats'!F452+15)*MIN(SQRT(10*1500/(('Base Stats'!$D452+15)*SQRT('Base Stats'!$E452+15)*SQRT('Base Stats'!$F452+15))),'CP Multiplier'!$B$102),1)</f>
        <v>104.4</v>
      </c>
      <c r="G452">
        <f>_xlfn.FLOOR.MATH(('Base Stats'!$D452+15)*SQRT('Base Stats'!$E452+15)*SQRT('Base Stats'!$F452+15)*((MIN(SQRT(10*1500/(('Base Stats'!$D452+15)*SQRT('Base Stats'!$E452+15)*SQRT('Base Stats'!$F452+15))),'CP Multiplier'!$B$102))^2)/10)</f>
        <v>1500</v>
      </c>
    </row>
    <row r="453" spans="1:7" x14ac:dyDescent="0.25">
      <c r="A453" t="s">
        <v>449</v>
      </c>
      <c r="B453" t="str">
        <f>IFERROR(INDEX('[1]Pokemon Stats'!$D$2:$D$781,MATCH($A453,'[1]Pokemon Stats'!$B$2:$B$781,0),0),"")</f>
        <v>Electric</v>
      </c>
      <c r="C453" t="str">
        <f>IFERROR(INDEX('[1]Pokemon Stats'!$E$2:$E$781,MATCH($A453,'[1]Pokemon Stats'!$B$2:$B$781,0),0),"")</f>
        <v>Steel</v>
      </c>
      <c r="D453">
        <f>ROUND(('Base Stats'!D453+15)*MIN(SQRT(10*1500/(('Base Stats'!$D453+15)*SQRT('Base Stats'!$E453+15)*SQRT('Base Stats'!$F453+15))),'CP Multiplier'!$B$102),1)</f>
        <v>136.80000000000001</v>
      </c>
      <c r="E453">
        <f>ROUND(('Base Stats'!E453+15)*MIN(SQRT(10*1500/(('Base Stats'!$D453+15)*SQRT('Base Stats'!$E453+15)*SQRT('Base Stats'!$F453+15))),'CP Multiplier'!$B$102),1)</f>
        <v>118.9</v>
      </c>
      <c r="F453">
        <f>ROUND(('Base Stats'!F453+15)*MIN(SQRT(10*1500/(('Base Stats'!$D453+15)*SQRT('Base Stats'!$E453+15)*SQRT('Base Stats'!$F453+15))),'CP Multiplier'!$B$102),1)</f>
        <v>101.1</v>
      </c>
      <c r="G453">
        <f>_xlfn.FLOOR.MATH(('Base Stats'!$D453+15)*SQRT('Base Stats'!$E453+15)*SQRT('Base Stats'!$F453+15)*((MIN(SQRT(10*1500/(('Base Stats'!$D453+15)*SQRT('Base Stats'!$E453+15)*SQRT('Base Stats'!$F453+15))),'CP Multiplier'!$B$102))^2)/10)</f>
        <v>1500</v>
      </c>
    </row>
    <row r="454" spans="1:7" x14ac:dyDescent="0.25">
      <c r="A454" t="s">
        <v>450</v>
      </c>
      <c r="B454" t="str">
        <f>IFERROR(INDEX('[1]Pokemon Stats'!$D$2:$D$781,MATCH($A454,'[1]Pokemon Stats'!$B$2:$B$781,0),0),"")</f>
        <v>Normal</v>
      </c>
      <c r="C454" t="str">
        <f>IFERROR(INDEX('[1]Pokemon Stats'!$E$2:$E$781,MATCH($A454,'[1]Pokemon Stats'!$B$2:$B$781,0),0),"")</f>
        <v>Steel</v>
      </c>
      <c r="D454">
        <f>ROUND(('Base Stats'!D454+15)*MIN(SQRT(10*1500/(('Base Stats'!$D454+15)*SQRT('Base Stats'!$E454+15)*SQRT('Base Stats'!$F454+15))),'CP Multiplier'!$B$102),1)</f>
        <v>108.5</v>
      </c>
      <c r="E454">
        <f>ROUND(('Base Stats'!E454+15)*MIN(SQRT(10*1500/(('Base Stats'!$D454+15)*SQRT('Base Stats'!$E454+15)*SQRT('Base Stats'!$F454+15))),'CP Multiplier'!$B$102),1)</f>
        <v>120.8</v>
      </c>
      <c r="F454">
        <f>ROUND(('Base Stats'!F454+15)*MIN(SQRT(10*1500/(('Base Stats'!$D454+15)*SQRT('Base Stats'!$E454+15)*SQRT('Base Stats'!$F454+15))),'CP Multiplier'!$B$102),1)</f>
        <v>158.4</v>
      </c>
      <c r="G454">
        <f>_xlfn.FLOOR.MATH(('Base Stats'!$D454+15)*SQRT('Base Stats'!$E454+15)*SQRT('Base Stats'!$F454+15)*((MIN(SQRT(10*1500/(('Base Stats'!$D454+15)*SQRT('Base Stats'!$E454+15)*SQRT('Base Stats'!$F454+15))),'CP Multiplier'!$B$102))^2)/10)</f>
        <v>1500</v>
      </c>
    </row>
    <row r="455" spans="1:7" x14ac:dyDescent="0.25">
      <c r="A455" t="s">
        <v>451</v>
      </c>
      <c r="B455" t="str">
        <f>IFERROR(INDEX('[1]Pokemon Stats'!$D$2:$D$781,MATCH($A455,'[1]Pokemon Stats'!$B$2:$B$781,0),0),"")</f>
        <v>Ground</v>
      </c>
      <c r="C455" t="str">
        <f>IFERROR(INDEX('[1]Pokemon Stats'!$E$2:$E$781,MATCH($A455,'[1]Pokemon Stats'!$B$2:$B$781,0),0),"")</f>
        <v>Rock</v>
      </c>
      <c r="D455">
        <f>ROUND(('Base Stats'!D455+15)*MIN(SQRT(10*1500/(('Base Stats'!$D455+15)*SQRT('Base Stats'!$E455+15)*SQRT('Base Stats'!$F455+15))),'CP Multiplier'!$B$102),1)</f>
        <v>128.19999999999999</v>
      </c>
      <c r="E455">
        <f>ROUND(('Base Stats'!E455+15)*MIN(SQRT(10*1500/(('Base Stats'!$D455+15)*SQRT('Base Stats'!$E455+15)*SQRT('Base Stats'!$F455+15))),'CP Multiplier'!$B$102),1)</f>
        <v>102.7</v>
      </c>
      <c r="F455">
        <f>ROUND(('Base Stats'!F455+15)*MIN(SQRT(10*1500/(('Base Stats'!$D455+15)*SQRT('Base Stats'!$E455+15)*SQRT('Base Stats'!$F455+15))),'CP Multiplier'!$B$102),1)</f>
        <v>133.19999999999999</v>
      </c>
      <c r="G455">
        <f>_xlfn.FLOOR.MATH(('Base Stats'!$D455+15)*SQRT('Base Stats'!$E455+15)*SQRT('Base Stats'!$F455+15)*((MIN(SQRT(10*1500/(('Base Stats'!$D455+15)*SQRT('Base Stats'!$E455+15)*SQRT('Base Stats'!$F455+15))),'CP Multiplier'!$B$102))^2)/10)</f>
        <v>1500</v>
      </c>
    </row>
    <row r="456" spans="1:7" x14ac:dyDescent="0.25">
      <c r="A456" t="s">
        <v>452</v>
      </c>
      <c r="B456" t="str">
        <f>IFERROR(INDEX('[1]Pokemon Stats'!$D$2:$D$781,MATCH($A456,'[1]Pokemon Stats'!$B$2:$B$781,0),0),"")</f>
        <v>Grass</v>
      </c>
      <c r="C456" t="str">
        <f>IFERROR(INDEX('[1]Pokemon Stats'!$E$2:$E$781,MATCH($A456,'[1]Pokemon Stats'!$B$2:$B$781,0),0),"")</f>
        <v>Rock</v>
      </c>
      <c r="D456">
        <f>ROUND(('Base Stats'!D456+15)*MIN(SQRT(10*1500/(('Base Stats'!$D456+15)*SQRT('Base Stats'!$E456+15)*SQRT('Base Stats'!$F456+15))),'CP Multiplier'!$B$102),1)</f>
        <v>123.4</v>
      </c>
      <c r="E456">
        <f>ROUND(('Base Stats'!E456+15)*MIN(SQRT(10*1500/(('Base Stats'!$D456+15)*SQRT('Base Stats'!$E456+15)*SQRT('Base Stats'!$F456+15))),'CP Multiplier'!$B$102),1)</f>
        <v>110.7</v>
      </c>
      <c r="F456">
        <f>ROUND(('Base Stats'!F456+15)*MIN(SQRT(10*1500/(('Base Stats'!$D456+15)*SQRT('Base Stats'!$E456+15)*SQRT('Base Stats'!$F456+15))),'CP Multiplier'!$B$102),1)</f>
        <v>133.4</v>
      </c>
      <c r="G456">
        <f>_xlfn.FLOOR.MATH(('Base Stats'!$D456+15)*SQRT('Base Stats'!$E456+15)*SQRT('Base Stats'!$F456+15)*((MIN(SQRT(10*1500/(('Base Stats'!$D456+15)*SQRT('Base Stats'!$E456+15)*SQRT('Base Stats'!$F456+15))),'CP Multiplier'!$B$102))^2)/10)</f>
        <v>1500</v>
      </c>
    </row>
    <row r="457" spans="1:7" x14ac:dyDescent="0.25">
      <c r="A457" t="s">
        <v>453</v>
      </c>
      <c r="B457" t="str">
        <f>IFERROR(INDEX('[1]Pokemon Stats'!$D$2:$D$781,MATCH($A457,'[1]Pokemon Stats'!$B$2:$B$781,0),0),"")</f>
        <v>Electric</v>
      </c>
      <c r="C457" t="str">
        <f>IFERROR(INDEX('[1]Pokemon Stats'!$E$2:$E$781,MATCH($A457,'[1]Pokemon Stats'!$B$2:$B$781,0),0),"")</f>
        <v>Rock</v>
      </c>
      <c r="D457">
        <f>ROUND(('Base Stats'!D457+15)*MIN(SQRT(10*1500/(('Base Stats'!$D457+15)*SQRT('Base Stats'!$E457+15)*SQRT('Base Stats'!$F457+15))),'CP Multiplier'!$B$102),1)</f>
        <v>145.6</v>
      </c>
      <c r="E457">
        <f>ROUND(('Base Stats'!E457+15)*MIN(SQRT(10*1500/(('Base Stats'!$D457+15)*SQRT('Base Stats'!$E457+15)*SQRT('Base Stats'!$F457+15))),'CP Multiplier'!$B$102),1)</f>
        <v>98.2</v>
      </c>
      <c r="F457">
        <f>ROUND(('Base Stats'!F457+15)*MIN(SQRT(10*1500/(('Base Stats'!$D457+15)*SQRT('Base Stats'!$E457+15)*SQRT('Base Stats'!$F457+15))),'CP Multiplier'!$B$102),1)</f>
        <v>108.1</v>
      </c>
      <c r="G457">
        <f>_xlfn.FLOOR.MATH(('Base Stats'!$D457+15)*SQRT('Base Stats'!$E457+15)*SQRT('Base Stats'!$F457+15)*((MIN(SQRT(10*1500/(('Base Stats'!$D457+15)*SQRT('Base Stats'!$E457+15)*SQRT('Base Stats'!$F457+15))),'CP Multiplier'!$B$102))^2)/10)</f>
        <v>1500</v>
      </c>
    </row>
    <row r="458" spans="1:7" x14ac:dyDescent="0.25">
      <c r="A458" t="s">
        <v>454</v>
      </c>
      <c r="B458" t="str">
        <f>IFERROR(INDEX('[1]Pokemon Stats'!$D$2:$D$781,MATCH($A458,'[1]Pokemon Stats'!$B$2:$B$781,0),0),"")</f>
        <v>Fire</v>
      </c>
      <c r="C458" t="str">
        <f>IFERROR(INDEX('[1]Pokemon Stats'!$E$2:$E$781,MATCH($A458,'[1]Pokemon Stats'!$B$2:$B$781,0),0),"")</f>
        <v>Rock</v>
      </c>
      <c r="D458">
        <f>ROUND(('Base Stats'!D458+15)*MIN(SQRT(10*1500/(('Base Stats'!$D458+15)*SQRT('Base Stats'!$E458+15)*SQRT('Base Stats'!$F458+15))),'CP Multiplier'!$B$102),1)</f>
        <v>143.30000000000001</v>
      </c>
      <c r="E458">
        <f>ROUND(('Base Stats'!E458+15)*MIN(SQRT(10*1500/(('Base Stats'!$D458+15)*SQRT('Base Stats'!$E458+15)*SQRT('Base Stats'!$F458+15))),'CP Multiplier'!$B$102),1)</f>
        <v>102.3</v>
      </c>
      <c r="F458">
        <f>ROUND(('Base Stats'!F458+15)*MIN(SQRT(10*1500/(('Base Stats'!$D458+15)*SQRT('Base Stats'!$E458+15)*SQRT('Base Stats'!$F458+15))),'CP Multiplier'!$B$102),1)</f>
        <v>107.2</v>
      </c>
      <c r="G458">
        <f>_xlfn.FLOOR.MATH(('Base Stats'!$D458+15)*SQRT('Base Stats'!$E458+15)*SQRT('Base Stats'!$F458+15)*((MIN(SQRT(10*1500/(('Base Stats'!$D458+15)*SQRT('Base Stats'!$E458+15)*SQRT('Base Stats'!$F458+15))),'CP Multiplier'!$B$102))^2)/10)</f>
        <v>1500</v>
      </c>
    </row>
    <row r="459" spans="1:7" x14ac:dyDescent="0.25">
      <c r="A459" t="s">
        <v>455</v>
      </c>
      <c r="B459" t="str">
        <f>IFERROR(INDEX('[1]Pokemon Stats'!$D$2:$D$781,MATCH($A459,'[1]Pokemon Stats'!$B$2:$B$781,0),0),"")</f>
        <v>Fairy</v>
      </c>
      <c r="C459" t="str">
        <f>IFERROR(INDEX('[1]Pokemon Stats'!$E$2:$E$781,MATCH($A459,'[1]Pokemon Stats'!$B$2:$B$781,0),0),"")</f>
        <v>Flying</v>
      </c>
      <c r="D459">
        <f>ROUND(('Base Stats'!D459+15)*MIN(SQRT(10*1500/(('Base Stats'!$D459+15)*SQRT('Base Stats'!$E459+15)*SQRT('Base Stats'!$F459+15))),'CP Multiplier'!$B$102),1)</f>
        <v>127.3</v>
      </c>
      <c r="E459">
        <f>ROUND(('Base Stats'!E459+15)*MIN(SQRT(10*1500/(('Base Stats'!$D459+15)*SQRT('Base Stats'!$E459+15)*SQRT('Base Stats'!$F459+15))),'CP Multiplier'!$B$102),1)</f>
        <v>123</v>
      </c>
      <c r="F459">
        <f>ROUND(('Base Stats'!F459+15)*MIN(SQRT(10*1500/(('Base Stats'!$D459+15)*SQRT('Base Stats'!$E459+15)*SQRT('Base Stats'!$F459+15))),'CP Multiplier'!$B$102),1)</f>
        <v>112.9</v>
      </c>
      <c r="G459">
        <f>_xlfn.FLOOR.MATH(('Base Stats'!$D459+15)*SQRT('Base Stats'!$E459+15)*SQRT('Base Stats'!$F459+15)*((MIN(SQRT(10*1500/(('Base Stats'!$D459+15)*SQRT('Base Stats'!$E459+15)*SQRT('Base Stats'!$F459+15))),'CP Multiplier'!$B$102))^2)/10)</f>
        <v>1500</v>
      </c>
    </row>
    <row r="460" spans="1:7" x14ac:dyDescent="0.25">
      <c r="A460" t="s">
        <v>456</v>
      </c>
      <c r="B460" t="str">
        <f>IFERROR(INDEX('[1]Pokemon Stats'!$D$2:$D$781,MATCH($A460,'[1]Pokemon Stats'!$B$2:$B$781,0),0),"")</f>
        <v>Bug</v>
      </c>
      <c r="C460" t="str">
        <f>IFERROR(INDEX('[1]Pokemon Stats'!$E$2:$E$781,MATCH($A460,'[1]Pokemon Stats'!$B$2:$B$781,0),0),"")</f>
        <v>Flying</v>
      </c>
      <c r="D460">
        <f>ROUND(('Base Stats'!D460+15)*MIN(SQRT(10*1500/(('Base Stats'!$D460+15)*SQRT('Base Stats'!$E460+15)*SQRT('Base Stats'!$F460+15))),'CP Multiplier'!$B$102),1)</f>
        <v>138.69999999999999</v>
      </c>
      <c r="E460">
        <f>ROUND(('Base Stats'!E460+15)*MIN(SQRT(10*1500/(('Base Stats'!$D460+15)*SQRT('Base Stats'!$E460+15)*SQRT('Base Stats'!$F460+15))),'CP Multiplier'!$B$102),1)</f>
        <v>96.4</v>
      </c>
      <c r="F460">
        <f>ROUND(('Base Stats'!F460+15)*MIN(SQRT(10*1500/(('Base Stats'!$D460+15)*SQRT('Base Stats'!$E460+15)*SQRT('Base Stats'!$F460+15))),'CP Multiplier'!$B$102),1)</f>
        <v>121.2</v>
      </c>
      <c r="G460">
        <f>_xlfn.FLOOR.MATH(('Base Stats'!$D460+15)*SQRT('Base Stats'!$E460+15)*SQRT('Base Stats'!$F460+15)*((MIN(SQRT(10*1500/(('Base Stats'!$D460+15)*SQRT('Base Stats'!$E460+15)*SQRT('Base Stats'!$F460+15))),'CP Multiplier'!$B$102))^2)/10)</f>
        <v>1500</v>
      </c>
    </row>
    <row r="461" spans="1:7" x14ac:dyDescent="0.25">
      <c r="A461" t="s">
        <v>457</v>
      </c>
      <c r="B461" t="str">
        <f>IFERROR(INDEX('[1]Pokemon Stats'!$D$2:$D$781,MATCH($A461,'[1]Pokemon Stats'!$B$2:$B$781,0),0),"")</f>
        <v>Grass</v>
      </c>
      <c r="C461" t="str">
        <f>IFERROR(INDEX('[1]Pokemon Stats'!$E$2:$E$781,MATCH($A461,'[1]Pokemon Stats'!$B$2:$B$781,0),0),"")</f>
        <v>Flying</v>
      </c>
      <c r="D461">
        <f>ROUND(('Base Stats'!D461+15)*MIN(SQRT(10*1500/(('Base Stats'!$D461+15)*SQRT('Base Stats'!$E461+15)*SQRT('Base Stats'!$F461+15))),'CP Multiplier'!$B$102),1)</f>
        <v>130.30000000000001</v>
      </c>
      <c r="E461">
        <f>ROUND(('Base Stats'!E461+15)*MIN(SQRT(10*1500/(('Base Stats'!$D461+15)*SQRT('Base Stats'!$E461+15)*SQRT('Base Stats'!$F461+15))),'CP Multiplier'!$B$102),1)</f>
        <v>132</v>
      </c>
      <c r="F461">
        <f>ROUND(('Base Stats'!F461+15)*MIN(SQRT(10*1500/(('Base Stats'!$D461+15)*SQRT('Base Stats'!$E461+15)*SQRT('Base Stats'!$F461+15))),'CP Multiplier'!$B$102),1)</f>
        <v>100.4</v>
      </c>
      <c r="G461">
        <f>_xlfn.FLOOR.MATH(('Base Stats'!$D461+15)*SQRT('Base Stats'!$E461+15)*SQRT('Base Stats'!$F461+15)*((MIN(SQRT(10*1500/(('Base Stats'!$D461+15)*SQRT('Base Stats'!$E461+15)*SQRT('Base Stats'!$F461+15))),'CP Multiplier'!$B$102))^2)/10)</f>
        <v>1500</v>
      </c>
    </row>
    <row r="462" spans="1:7" x14ac:dyDescent="0.25">
      <c r="A462" t="s">
        <v>458</v>
      </c>
      <c r="B462" t="str">
        <f>IFERROR(INDEX('[1]Pokemon Stats'!$D$2:$D$781,MATCH($A462,'[1]Pokemon Stats'!$B$2:$B$781,0),0),"")</f>
        <v>Ice</v>
      </c>
      <c r="C462" t="str">
        <f>IFERROR(INDEX('[1]Pokemon Stats'!$E$2:$E$781,MATCH($A462,'[1]Pokemon Stats'!$B$2:$B$781,0),0),"")</f>
        <v>Flying</v>
      </c>
      <c r="D462">
        <f>ROUND(('Base Stats'!D462+15)*MIN(SQRT(10*1500/(('Base Stats'!$D462+15)*SQRT('Base Stats'!$E462+15)*SQRT('Base Stats'!$F462+15))),'CP Multiplier'!$B$102),1)</f>
        <v>138.5</v>
      </c>
      <c r="E462">
        <f>ROUND(('Base Stats'!E462+15)*MIN(SQRT(10*1500/(('Base Stats'!$D462+15)*SQRT('Base Stats'!$E462+15)*SQRT('Base Stats'!$F462+15))),'CP Multiplier'!$B$102),1)</f>
        <v>120.4</v>
      </c>
      <c r="F462">
        <f>ROUND(('Base Stats'!F462+15)*MIN(SQRT(10*1500/(('Base Stats'!$D462+15)*SQRT('Base Stats'!$E462+15)*SQRT('Base Stats'!$F462+15))),'CP Multiplier'!$B$102),1)</f>
        <v>97.4</v>
      </c>
      <c r="G462">
        <f>_xlfn.FLOOR.MATH(('Base Stats'!$D462+15)*SQRT('Base Stats'!$E462+15)*SQRT('Base Stats'!$F462+15)*((MIN(SQRT(10*1500/(('Base Stats'!$D462+15)*SQRT('Base Stats'!$E462+15)*SQRT('Base Stats'!$F462+15))),'CP Multiplier'!$B$102))^2)/10)</f>
        <v>1500</v>
      </c>
    </row>
    <row r="463" spans="1:7" x14ac:dyDescent="0.25">
      <c r="A463" t="s">
        <v>459</v>
      </c>
      <c r="B463" t="str">
        <f>IFERROR(INDEX('[1]Pokemon Stats'!$D$2:$D$781,MATCH($A463,'[1]Pokemon Stats'!$B$2:$B$781,0),0),"")</f>
        <v>Ground</v>
      </c>
      <c r="C463" t="str">
        <f>IFERROR(INDEX('[1]Pokemon Stats'!$E$2:$E$781,MATCH($A463,'[1]Pokemon Stats'!$B$2:$B$781,0),0),"")</f>
        <v>Flying</v>
      </c>
      <c r="D463">
        <f>ROUND(('Base Stats'!D463+15)*MIN(SQRT(10*1500/(('Base Stats'!$D463+15)*SQRT('Base Stats'!$E463+15)*SQRT('Base Stats'!$F463+15))),'CP Multiplier'!$B$102),1)</f>
        <v>118</v>
      </c>
      <c r="E463">
        <f>ROUND(('Base Stats'!E463+15)*MIN(SQRT(10*1500/(('Base Stats'!$D463+15)*SQRT('Base Stats'!$E463+15)*SQRT('Base Stats'!$F463+15))),'CP Multiplier'!$B$102),1)</f>
        <v>139.80000000000001</v>
      </c>
      <c r="F463">
        <f>ROUND(('Base Stats'!F463+15)*MIN(SQRT(10*1500/(('Base Stats'!$D463+15)*SQRT('Base Stats'!$E463+15)*SQRT('Base Stats'!$F463+15))),'CP Multiplier'!$B$102),1)</f>
        <v>115.6</v>
      </c>
      <c r="G463">
        <f>_xlfn.FLOOR.MATH(('Base Stats'!$D463+15)*SQRT('Base Stats'!$E463+15)*SQRT('Base Stats'!$F463+15)*((MIN(SQRT(10*1500/(('Base Stats'!$D463+15)*SQRT('Base Stats'!$E463+15)*SQRT('Base Stats'!$F463+15))),'CP Multiplier'!$B$102))^2)/10)</f>
        <v>1500</v>
      </c>
    </row>
    <row r="464" spans="1:7" x14ac:dyDescent="0.25">
      <c r="A464" t="s">
        <v>460</v>
      </c>
      <c r="B464" t="str">
        <f>IFERROR(INDEX('[1]Pokemon Stats'!$D$2:$D$781,MATCH($A464,'[1]Pokemon Stats'!$B$2:$B$781,0),0),"")</f>
        <v>Ice</v>
      </c>
      <c r="C464" t="str">
        <f>IFERROR(INDEX('[1]Pokemon Stats'!$E$2:$E$781,MATCH($A464,'[1]Pokemon Stats'!$B$2:$B$781,0),0),"")</f>
        <v>Ground</v>
      </c>
      <c r="D464">
        <f>ROUND(('Base Stats'!D464+15)*MIN(SQRT(10*1500/(('Base Stats'!$D464+15)*SQRT('Base Stats'!$E464+15)*SQRT('Base Stats'!$F464+15))),'CP Multiplier'!$B$102),1)</f>
        <v>139</v>
      </c>
      <c r="E464">
        <f>ROUND(('Base Stats'!E464+15)*MIN(SQRT(10*1500/(('Base Stats'!$D464+15)*SQRT('Base Stats'!$E464+15)*SQRT('Base Stats'!$F464+15))),'CP Multiplier'!$B$102),1)</f>
        <v>85.4</v>
      </c>
      <c r="F464">
        <f>ROUND(('Base Stats'!F464+15)*MIN(SQRT(10*1500/(('Base Stats'!$D464+15)*SQRT('Base Stats'!$E464+15)*SQRT('Base Stats'!$F464+15))),'CP Multiplier'!$B$102),1)</f>
        <v>136.30000000000001</v>
      </c>
      <c r="G464">
        <f>_xlfn.FLOOR.MATH(('Base Stats'!$D464+15)*SQRT('Base Stats'!$E464+15)*SQRT('Base Stats'!$F464+15)*((MIN(SQRT(10*1500/(('Base Stats'!$D464+15)*SQRT('Base Stats'!$E464+15)*SQRT('Base Stats'!$F464+15))),'CP Multiplier'!$B$102))^2)/10)</f>
        <v>1500</v>
      </c>
    </row>
    <row r="465" spans="1:7" x14ac:dyDescent="0.25">
      <c r="A465" t="s">
        <v>461</v>
      </c>
      <c r="B465" t="str">
        <f>IFERROR(INDEX('[1]Pokemon Stats'!$D$2:$D$781,MATCH($A465,'[1]Pokemon Stats'!$B$2:$B$781,0),0),"")</f>
        <v>Normal</v>
      </c>
      <c r="C465" t="str">
        <f>IFERROR(INDEX('[1]Pokemon Stats'!$E$2:$E$781,MATCH($A465,'[1]Pokemon Stats'!$B$2:$B$781,0),0),"")</f>
        <v>Ground</v>
      </c>
      <c r="D465">
        <f>ROUND(('Base Stats'!D465+15)*MIN(SQRT(10*1500/(('Base Stats'!$D465+15)*SQRT('Base Stats'!$E465+15)*SQRT('Base Stats'!$F465+15))),'CP Multiplier'!$B$102),1)</f>
        <v>149.4</v>
      </c>
      <c r="E465">
        <f>ROUND(('Base Stats'!E465+15)*MIN(SQRT(10*1500/(('Base Stats'!$D465+15)*SQRT('Base Stats'!$E465+15)*SQRT('Base Stats'!$F465+15))),'CP Multiplier'!$B$102),1)</f>
        <v>88.4</v>
      </c>
      <c r="F465">
        <f>ROUND(('Base Stats'!F465+15)*MIN(SQRT(10*1500/(('Base Stats'!$D465+15)*SQRT('Base Stats'!$E465+15)*SQRT('Base Stats'!$F465+15))),'CP Multiplier'!$B$102),1)</f>
        <v>114.1</v>
      </c>
      <c r="G465">
        <f>_xlfn.FLOOR.MATH(('Base Stats'!$D465+15)*SQRT('Base Stats'!$E465+15)*SQRT('Base Stats'!$F465+15)*((MIN(SQRT(10*1500/(('Base Stats'!$D465+15)*SQRT('Base Stats'!$E465+15)*SQRT('Base Stats'!$F465+15))),'CP Multiplier'!$B$102))^2)/10)</f>
        <v>1500</v>
      </c>
    </row>
    <row r="466" spans="1:7" x14ac:dyDescent="0.25">
      <c r="A466" t="s">
        <v>462</v>
      </c>
      <c r="B466" t="str">
        <f>IFERROR(INDEX('[1]Pokemon Stats'!$D$2:$D$781,MATCH($A466,'[1]Pokemon Stats'!$B$2:$B$781,0),0),"")</f>
        <v>Psychic</v>
      </c>
      <c r="C466" t="str">
        <f>IFERROR(INDEX('[1]Pokemon Stats'!$E$2:$E$781,MATCH($A466,'[1]Pokemon Stats'!$B$2:$B$781,0),0),"")</f>
        <v>Fighting</v>
      </c>
      <c r="D466">
        <f>ROUND(('Base Stats'!D466+15)*MIN(SQRT(10*1500/(('Base Stats'!$D466+15)*SQRT('Base Stats'!$E466+15)*SQRT('Base Stats'!$F466+15))),'CP Multiplier'!$B$102),1)</f>
        <v>138.69999999999999</v>
      </c>
      <c r="E466">
        <f>ROUND(('Base Stats'!E466+15)*MIN(SQRT(10*1500/(('Base Stats'!$D466+15)*SQRT('Base Stats'!$E466+15)*SQRT('Base Stats'!$F466+15))),'CP Multiplier'!$B$102),1)</f>
        <v>115.6</v>
      </c>
      <c r="F466">
        <f>ROUND(('Base Stats'!F466+15)*MIN(SQRT(10*1500/(('Base Stats'!$D466+15)*SQRT('Base Stats'!$E466+15)*SQRT('Base Stats'!$F466+15))),'CP Multiplier'!$B$102),1)</f>
        <v>101.3</v>
      </c>
      <c r="G466">
        <f>_xlfn.FLOOR.MATH(('Base Stats'!$D466+15)*SQRT('Base Stats'!$E466+15)*SQRT('Base Stats'!$F466+15)*((MIN(SQRT(10*1500/(('Base Stats'!$D466+15)*SQRT('Base Stats'!$E466+15)*SQRT('Base Stats'!$F466+15))),'CP Multiplier'!$B$102))^2)/10)</f>
        <v>1500</v>
      </c>
    </row>
    <row r="467" spans="1:7" x14ac:dyDescent="0.25">
      <c r="A467" t="s">
        <v>463</v>
      </c>
      <c r="B467" t="str">
        <f>IFERROR(INDEX('[1]Pokemon Stats'!$D$2:$D$781,MATCH($A467,'[1]Pokemon Stats'!$B$2:$B$781,0),0),"")</f>
        <v>Rock</v>
      </c>
      <c r="C467" t="str">
        <f>IFERROR(INDEX('[1]Pokemon Stats'!$E$2:$E$781,MATCH($A467,'[1]Pokemon Stats'!$B$2:$B$781,0),0),"")</f>
        <v>Steel</v>
      </c>
      <c r="D467">
        <f>ROUND(('Base Stats'!D467+15)*MIN(SQRT(10*1500/(('Base Stats'!$D467+15)*SQRT('Base Stats'!$E467+15)*SQRT('Base Stats'!$F467+15))),'CP Multiplier'!$B$102),1)</f>
        <v>100.7</v>
      </c>
      <c r="E467">
        <f>ROUND(('Base Stats'!E467+15)*MIN(SQRT(10*1500/(('Base Stats'!$D467+15)*SQRT('Base Stats'!$E467+15)*SQRT('Base Stats'!$F467+15))),'CP Multiplier'!$B$102),1)</f>
        <v>194.6</v>
      </c>
      <c r="F467">
        <f>ROUND(('Base Stats'!F467+15)*MIN(SQRT(10*1500/(('Base Stats'!$D467+15)*SQRT('Base Stats'!$E467+15)*SQRT('Base Stats'!$F467+15))),'CP Multiplier'!$B$102),1)</f>
        <v>114.1</v>
      </c>
      <c r="G467">
        <f>_xlfn.FLOOR.MATH(('Base Stats'!$D467+15)*SQRT('Base Stats'!$E467+15)*SQRT('Base Stats'!$F467+15)*((MIN(SQRT(10*1500/(('Base Stats'!$D467+15)*SQRT('Base Stats'!$E467+15)*SQRT('Base Stats'!$F467+15))),'CP Multiplier'!$B$102))^2)/10)</f>
        <v>1500</v>
      </c>
    </row>
    <row r="468" spans="1:7" x14ac:dyDescent="0.25">
      <c r="A468" t="s">
        <v>464</v>
      </c>
      <c r="B468" t="str">
        <f>IFERROR(INDEX('[1]Pokemon Stats'!$D$2:$D$781,MATCH($A468,'[1]Pokemon Stats'!$B$2:$B$781,0),0),"")</f>
        <v>Ghost</v>
      </c>
      <c r="C468" t="str">
        <f>IFERROR(INDEX('[1]Pokemon Stats'!$E$2:$E$781,MATCH($A468,'[1]Pokemon Stats'!$B$2:$B$781,0),0),"")</f>
        <v>Steel</v>
      </c>
      <c r="D468">
        <f>ROUND(('Base Stats'!D468+15)*MIN(SQRT(10*1500/(('Base Stats'!$D468+15)*SQRT('Base Stats'!$E468+15)*SQRT('Base Stats'!$F468+15))),'CP Multiplier'!$B$102),1)</f>
        <v>122.1</v>
      </c>
      <c r="E468">
        <f>ROUND(('Base Stats'!E468+15)*MIN(SQRT(10*1500/(('Base Stats'!$D468+15)*SQRT('Base Stats'!$E468+15)*SQRT('Base Stats'!$F468+15))),'CP Multiplier'!$B$102),1)</f>
        <v>168.5</v>
      </c>
      <c r="F468">
        <f>ROUND(('Base Stats'!F468+15)*MIN(SQRT(10*1500/(('Base Stats'!$D468+15)*SQRT('Base Stats'!$E468+15)*SQRT('Base Stats'!$F468+15))),'CP Multiplier'!$B$102),1)</f>
        <v>89.6</v>
      </c>
      <c r="G468">
        <f>_xlfn.FLOOR.MATH(('Base Stats'!$D468+15)*SQRT('Base Stats'!$E468+15)*SQRT('Base Stats'!$F468+15)*((MIN(SQRT(10*1500/(('Base Stats'!$D468+15)*SQRT('Base Stats'!$E468+15)*SQRT('Base Stats'!$F468+15))),'CP Multiplier'!$B$102))^2)/10)</f>
        <v>1500</v>
      </c>
    </row>
    <row r="469" spans="1:7" x14ac:dyDescent="0.25">
      <c r="A469" t="s">
        <v>465</v>
      </c>
      <c r="B469" t="str">
        <f>IFERROR(INDEX('[1]Pokemon Stats'!$D$2:$D$781,MATCH($A469,'[1]Pokemon Stats'!$B$2:$B$781,0),0),"")</f>
        <v>Ice</v>
      </c>
      <c r="C469" t="str">
        <f>IFERROR(INDEX('[1]Pokemon Stats'!$E$2:$E$781,MATCH($A469,'[1]Pokemon Stats'!$B$2:$B$781,0),0),"")</f>
        <v>Ghost</v>
      </c>
      <c r="D469">
        <f>ROUND(('Base Stats'!D469+15)*MIN(SQRT(10*1500/(('Base Stats'!$D469+15)*SQRT('Base Stats'!$E469+15)*SQRT('Base Stats'!$F469+15))),'CP Multiplier'!$B$102),1)</f>
        <v>126</v>
      </c>
      <c r="E469">
        <f>ROUND(('Base Stats'!E469+15)*MIN(SQRT(10*1500/(('Base Stats'!$D469+15)*SQRT('Base Stats'!$E469+15)*SQRT('Base Stats'!$F469+15))),'CP Multiplier'!$B$102),1)</f>
        <v>111.8</v>
      </c>
      <c r="F469">
        <f>ROUND(('Base Stats'!F469+15)*MIN(SQRT(10*1500/(('Base Stats'!$D469+15)*SQRT('Base Stats'!$E469+15)*SQRT('Base Stats'!$F469+15))),'CP Multiplier'!$B$102),1)</f>
        <v>126.7</v>
      </c>
      <c r="G469">
        <f>_xlfn.FLOOR.MATH(('Base Stats'!$D469+15)*SQRT('Base Stats'!$E469+15)*SQRT('Base Stats'!$F469+15)*((MIN(SQRT(10*1500/(('Base Stats'!$D469+15)*SQRT('Base Stats'!$E469+15)*SQRT('Base Stats'!$F469+15))),'CP Multiplier'!$B$102))^2)/10)</f>
        <v>1500</v>
      </c>
    </row>
    <row r="470" spans="1:7" x14ac:dyDescent="0.25">
      <c r="A470" t="s">
        <v>466</v>
      </c>
      <c r="B470" t="str">
        <f>IFERROR(INDEX('[1]Pokemon Stats'!$D$2:$D$781,MATCH($A470,'[1]Pokemon Stats'!$B$2:$B$781,0),0),"")</f>
        <v>Electric</v>
      </c>
      <c r="C470" t="str">
        <f>IFERROR(INDEX('[1]Pokemon Stats'!$E$2:$E$781,MATCH($A470,'[1]Pokemon Stats'!$B$2:$B$781,0),0),"")</f>
        <v>Water</v>
      </c>
      <c r="D470">
        <f>ROUND(('Base Stats'!D470+15)*MIN(SQRT(10*1500/(('Base Stats'!$D470+15)*SQRT('Base Stats'!$E470+15)*SQRT('Base Stats'!$F470+15))),'CP Multiplier'!$B$102),1)</f>
        <v>135.80000000000001</v>
      </c>
      <c r="E470">
        <f>ROUND(('Base Stats'!E470+15)*MIN(SQRT(10*1500/(('Base Stats'!$D470+15)*SQRT('Base Stats'!$E470+15)*SQRT('Base Stats'!$F470+15))),'CP Multiplier'!$B$102),1)</f>
        <v>118.2</v>
      </c>
      <c r="F470">
        <f>ROUND(('Base Stats'!F470+15)*MIN(SQRT(10*1500/(('Base Stats'!$D470+15)*SQRT('Base Stats'!$E470+15)*SQRT('Base Stats'!$F470+15))),'CP Multiplier'!$B$102),1)</f>
        <v>103.2</v>
      </c>
      <c r="G470">
        <f>_xlfn.FLOOR.MATH(('Base Stats'!$D470+15)*SQRT('Base Stats'!$E470+15)*SQRT('Base Stats'!$F470+15)*((MIN(SQRT(10*1500/(('Base Stats'!$D470+15)*SQRT('Base Stats'!$E470+15)*SQRT('Base Stats'!$F470+15))),'CP Multiplier'!$B$102))^2)/10)</f>
        <v>1500</v>
      </c>
    </row>
    <row r="471" spans="1:7" x14ac:dyDescent="0.25">
      <c r="A471" t="s">
        <v>467</v>
      </c>
      <c r="B471" t="str">
        <f>IFERROR(INDEX('[1]Pokemon Stats'!$D$2:$D$781,MATCH($A471,'[1]Pokemon Stats'!$B$2:$B$781,0),0),"")</f>
        <v>Steel</v>
      </c>
      <c r="C471" t="str">
        <f>IFERROR(INDEX('[1]Pokemon Stats'!$E$2:$E$781,MATCH($A471,'[1]Pokemon Stats'!$B$2:$B$781,0),0),"")</f>
        <v>Dragon</v>
      </c>
      <c r="D471">
        <f>ROUND(('Base Stats'!D471+15)*MIN(SQRT(10*1500/(('Base Stats'!$D471+15)*SQRT('Base Stats'!$E471+15)*SQRT('Base Stats'!$F471+15))),'CP Multiplier'!$B$102),1)</f>
        <v>139.69999999999999</v>
      </c>
      <c r="E471">
        <f>ROUND(('Base Stats'!E471+15)*MIN(SQRT(10*1500/(('Base Stats'!$D471+15)*SQRT('Base Stats'!$E471+15)*SQRT('Base Stats'!$F471+15))),'CP Multiplier'!$B$102),1)</f>
        <v>108.8</v>
      </c>
      <c r="F471">
        <f>ROUND(('Base Stats'!F471+15)*MIN(SQRT(10*1500/(('Base Stats'!$D471+15)*SQRT('Base Stats'!$E471+15)*SQRT('Base Stats'!$F471+15))),'CP Multiplier'!$B$102),1)</f>
        <v>106</v>
      </c>
      <c r="G471">
        <f>_xlfn.FLOOR.MATH(('Base Stats'!$D471+15)*SQRT('Base Stats'!$E471+15)*SQRT('Base Stats'!$F471+15)*((MIN(SQRT(10*1500/(('Base Stats'!$D471+15)*SQRT('Base Stats'!$E471+15)*SQRT('Base Stats'!$F471+15))),'CP Multiplier'!$B$102))^2)/10)</f>
        <v>1500</v>
      </c>
    </row>
    <row r="472" spans="1:7" x14ac:dyDescent="0.25">
      <c r="A472" t="s">
        <v>468</v>
      </c>
      <c r="B472" t="str">
        <f>IFERROR(INDEX('[1]Pokemon Stats'!$D$2:$D$781,MATCH($A472,'[1]Pokemon Stats'!$B$2:$B$781,0),0),"")</f>
        <v>Ghost</v>
      </c>
      <c r="C472" t="str">
        <f>IFERROR(INDEX('[1]Pokemon Stats'!$E$2:$E$781,MATCH($A472,'[1]Pokemon Stats'!$B$2:$B$781,0),0),"")</f>
        <v>Dragon</v>
      </c>
      <c r="D472">
        <f>ROUND(('Base Stats'!D472+15)*MIN(SQRT(10*1500/(('Base Stats'!$D472+15)*SQRT('Base Stats'!$E472+15)*SQRT('Base Stats'!$F472+15))),'CP Multiplier'!$B$102),1)</f>
        <v>106.4</v>
      </c>
      <c r="E472">
        <f>ROUND(('Base Stats'!E472+15)*MIN(SQRT(10*1500/(('Base Stats'!$D472+15)*SQRT('Base Stats'!$E472+15)*SQRT('Base Stats'!$F472+15))),'CP Multiplier'!$B$102),1)</f>
        <v>126.4</v>
      </c>
      <c r="F472">
        <f>ROUND(('Base Stats'!F472+15)*MIN(SQRT(10*1500/(('Base Stats'!$D472+15)*SQRT('Base Stats'!$E472+15)*SQRT('Base Stats'!$F472+15))),'CP Multiplier'!$B$102),1)</f>
        <v>157.4</v>
      </c>
      <c r="G472">
        <f>_xlfn.FLOOR.MATH(('Base Stats'!$D472+15)*SQRT('Base Stats'!$E472+15)*SQRT('Base Stats'!$F472+15)*((MIN(SQRT(10*1500/(('Base Stats'!$D472+15)*SQRT('Base Stats'!$E472+15)*SQRT('Base Stats'!$F472+15))),'CP Multiplier'!$B$102))^2)/10)</f>
        <v>1500</v>
      </c>
    </row>
    <row r="473" spans="1:7" x14ac:dyDescent="0.25">
      <c r="A473" t="s">
        <v>469</v>
      </c>
      <c r="B473" t="str">
        <f>IFERROR(INDEX('[1]Pokemon Stats'!$D$2:$D$781,MATCH($A473,'[1]Pokemon Stats'!$B$2:$B$781,0),0),"")</f>
        <v>Psychic</v>
      </c>
      <c r="C473" t="str">
        <f>IFERROR(INDEX('[1]Pokemon Stats'!$E$2:$E$781,MATCH($A473,'[1]Pokemon Stats'!$B$2:$B$781,0),0),"")</f>
        <v>Dragon</v>
      </c>
      <c r="D473">
        <f>ROUND(('Base Stats'!D473+15)*MIN(SQRT(10*1500/(('Base Stats'!$D473+15)*SQRT('Base Stats'!$E473+15)*SQRT('Base Stats'!$F473+15))),'CP Multiplier'!$B$102),1)</f>
        <v>95.6</v>
      </c>
      <c r="E473">
        <f>ROUND(('Base Stats'!E473+15)*MIN(SQRT(10*1500/(('Base Stats'!$D473+15)*SQRT('Base Stats'!$E473+15)*SQRT('Base Stats'!$F473+15))),'CP Multiplier'!$B$102),1)</f>
        <v>156.30000000000001</v>
      </c>
      <c r="F473">
        <f>ROUND(('Base Stats'!F473+15)*MIN(SQRT(10*1500/(('Base Stats'!$D473+15)*SQRT('Base Stats'!$E473+15)*SQRT('Base Stats'!$F473+15))),'CP Multiplier'!$B$102),1)</f>
        <v>157.5</v>
      </c>
      <c r="G473">
        <f>_xlfn.FLOOR.MATH(('Base Stats'!$D473+15)*SQRT('Base Stats'!$E473+15)*SQRT('Base Stats'!$F473+15)*((MIN(SQRT(10*1500/(('Base Stats'!$D473+15)*SQRT('Base Stats'!$E473+15)*SQRT('Base Stats'!$F473+15))),'CP Multiplier'!$B$102))^2)/10)</f>
        <v>1500</v>
      </c>
    </row>
    <row r="474" spans="1:7" x14ac:dyDescent="0.25">
      <c r="A474" t="s">
        <v>470</v>
      </c>
      <c r="B474" t="str">
        <f>IFERROR(INDEX('[1]Pokemon Stats'!$D$2:$D$781,MATCH($A474,'[1]Pokemon Stats'!$B$2:$B$781,0),0),"")</f>
        <v>Psychic</v>
      </c>
      <c r="C474" t="str">
        <f>IFERROR(INDEX('[1]Pokemon Stats'!$E$2:$E$781,MATCH($A474,'[1]Pokemon Stats'!$B$2:$B$781,0),0),"")</f>
        <v>Fire</v>
      </c>
      <c r="D474">
        <f>ROUND(('Base Stats'!D474+15)*MIN(SQRT(10*1500/(('Base Stats'!$D474+15)*SQRT('Base Stats'!$E474+15)*SQRT('Base Stats'!$F474+15))),'CP Multiplier'!$B$102),1)</f>
        <v>120.5</v>
      </c>
      <c r="E474">
        <f>ROUND(('Base Stats'!E474+15)*MIN(SQRT(10*1500/(('Base Stats'!$D474+15)*SQRT('Base Stats'!$E474+15)*SQRT('Base Stats'!$F474+15))),'CP Multiplier'!$B$102),1)</f>
        <v>120.5</v>
      </c>
      <c r="F474">
        <f>ROUND(('Base Stats'!F474+15)*MIN(SQRT(10*1500/(('Base Stats'!$D474+15)*SQRT('Base Stats'!$E474+15)*SQRT('Base Stats'!$F474+15))),'CP Multiplier'!$B$102),1)</f>
        <v>128.5</v>
      </c>
      <c r="G474">
        <f>_xlfn.FLOOR.MATH(('Base Stats'!$D474+15)*SQRT('Base Stats'!$E474+15)*SQRT('Base Stats'!$F474+15)*((MIN(SQRT(10*1500/(('Base Stats'!$D474+15)*SQRT('Base Stats'!$E474+15)*SQRT('Base Stats'!$F474+15))),'CP Multiplier'!$B$102))^2)/10)</f>
        <v>1500</v>
      </c>
    </row>
    <row r="475" spans="1:7" x14ac:dyDescent="0.25">
      <c r="A475" t="s">
        <v>471</v>
      </c>
      <c r="B475" t="str">
        <f>IFERROR(INDEX('[1]Pokemon Stats'!$D$2:$D$781,MATCH($A475,'[1]Pokemon Stats'!$B$2:$B$781,0),0),"")</f>
        <v>Grass</v>
      </c>
      <c r="C475" t="str">
        <f>IFERROR(INDEX('[1]Pokemon Stats'!$E$2:$E$781,MATCH($A475,'[1]Pokemon Stats'!$B$2:$B$781,0),0),"")</f>
        <v>Fire</v>
      </c>
      <c r="D475">
        <f>ROUND(('Base Stats'!D475+15)*MIN(SQRT(10*1500/(('Base Stats'!$D475+15)*SQRT('Base Stats'!$E475+15)*SQRT('Base Stats'!$F475+15))),'CP Multiplier'!$B$102),1)</f>
        <v>87.1</v>
      </c>
      <c r="E475">
        <f>ROUND(('Base Stats'!E475+15)*MIN(SQRT(10*1500/(('Base Stats'!$D475+15)*SQRT('Base Stats'!$E475+15)*SQRT('Base Stats'!$F475+15))),'CP Multiplier'!$B$102),1)</f>
        <v>103.1</v>
      </c>
      <c r="F475">
        <f>ROUND(('Base Stats'!F475+15)*MIN(SQRT(10*1500/(('Base Stats'!$D475+15)*SQRT('Base Stats'!$E475+15)*SQRT('Base Stats'!$F475+15))),'CP Multiplier'!$B$102),1)</f>
        <v>120.9</v>
      </c>
      <c r="G475">
        <f>_xlfn.FLOOR.MATH(('Base Stats'!$D475+15)*SQRT('Base Stats'!$E475+15)*SQRT('Base Stats'!$F475+15)*((MIN(SQRT(10*1500/(('Base Stats'!$D475+15)*SQRT('Base Stats'!$E475+15)*SQRT('Base Stats'!$F475+15))),'CP Multiplier'!$B$102))^2)/10)</f>
        <v>972</v>
      </c>
    </row>
    <row r="476" spans="1:7" x14ac:dyDescent="0.25">
      <c r="A476" t="s">
        <v>472</v>
      </c>
      <c r="B476" t="str">
        <f>IFERROR(INDEX('[1]Pokemon Stats'!$D$2:$D$781,MATCH($A476,'[1]Pokemon Stats'!$B$2:$B$781,0),0),"")</f>
        <v>Grass</v>
      </c>
      <c r="C476" t="str">
        <f>IFERROR(INDEX('[1]Pokemon Stats'!$E$2:$E$781,MATCH($A476,'[1]Pokemon Stats'!$B$2:$B$781,0),0),"")</f>
        <v>Fire</v>
      </c>
      <c r="D476">
        <f>ROUND(('Base Stats'!D476+15)*MIN(SQRT(10*1500/(('Base Stats'!$D476+15)*SQRT('Base Stats'!$E476+15)*SQRT('Base Stats'!$F476+15))),'CP Multiplier'!$B$102),1)</f>
        <v>110.4</v>
      </c>
      <c r="E476">
        <f>ROUND(('Base Stats'!E476+15)*MIN(SQRT(10*1500/(('Base Stats'!$D476+15)*SQRT('Base Stats'!$E476+15)*SQRT('Base Stats'!$F476+15))),'CP Multiplier'!$B$102),1)</f>
        <v>134.6</v>
      </c>
      <c r="F476">
        <f>ROUND(('Base Stats'!F476+15)*MIN(SQRT(10*1500/(('Base Stats'!$D476+15)*SQRT('Base Stats'!$E476+15)*SQRT('Base Stats'!$F476+15))),'CP Multiplier'!$B$102),1)</f>
        <v>137</v>
      </c>
      <c r="G476">
        <f>_xlfn.FLOOR.MATH(('Base Stats'!$D476+15)*SQRT('Base Stats'!$E476+15)*SQRT('Base Stats'!$F476+15)*((MIN(SQRT(10*1500/(('Base Stats'!$D476+15)*SQRT('Base Stats'!$E476+15)*SQRT('Base Stats'!$F476+15))),'CP Multiplier'!$B$102))^2)/10)</f>
        <v>1500</v>
      </c>
    </row>
    <row r="477" spans="1:7" x14ac:dyDescent="0.25">
      <c r="A477" t="s">
        <v>473</v>
      </c>
      <c r="B477" t="str">
        <f>IFERROR(INDEX('[1]Pokemon Stats'!$D$2:$D$781,MATCH($A477,'[1]Pokemon Stats'!$B$2:$B$781,0),0),"")</f>
        <v>Grass</v>
      </c>
      <c r="C477" t="str">
        <f>IFERROR(INDEX('[1]Pokemon Stats'!$E$2:$E$781,MATCH($A477,'[1]Pokemon Stats'!$B$2:$B$781,0),0),"")</f>
        <v>Fire</v>
      </c>
      <c r="D477">
        <f>ROUND(('Base Stats'!D477+15)*MIN(SQRT(10*1500/(('Base Stats'!$D477+15)*SQRT('Base Stats'!$E477+15)*SQRT('Base Stats'!$F477+15))),'CP Multiplier'!$B$102),1)</f>
        <v>112.9</v>
      </c>
      <c r="E477">
        <f>ROUND(('Base Stats'!E477+15)*MIN(SQRT(10*1500/(('Base Stats'!$D477+15)*SQRT('Base Stats'!$E477+15)*SQRT('Base Stats'!$F477+15))),'CP Multiplier'!$B$102),1)</f>
        <v>140.5</v>
      </c>
      <c r="F477">
        <f>ROUND(('Base Stats'!F477+15)*MIN(SQRT(10*1500/(('Base Stats'!$D477+15)*SQRT('Base Stats'!$E477+15)*SQRT('Base Stats'!$F477+15))),'CP Multiplier'!$B$102),1)</f>
        <v>125.7</v>
      </c>
      <c r="G477">
        <f>_xlfn.FLOOR.MATH(('Base Stats'!$D477+15)*SQRT('Base Stats'!$E477+15)*SQRT('Base Stats'!$F477+15)*((MIN(SQRT(10*1500/(('Base Stats'!$D477+15)*SQRT('Base Stats'!$E477+15)*SQRT('Base Stats'!$F477+15))),'CP Multiplier'!$B$102))^2)/10)</f>
        <v>1500</v>
      </c>
    </row>
    <row r="478" spans="1:7" x14ac:dyDescent="0.25">
      <c r="A478" t="s">
        <v>474</v>
      </c>
      <c r="B478" t="str">
        <f>IFERROR(INDEX('[1]Pokemon Stats'!$D$2:$D$781,MATCH($A478,'[1]Pokemon Stats'!$B$2:$B$781,0),0),"")</f>
        <v>Fire</v>
      </c>
      <c r="C478" t="str">
        <f>IFERROR(INDEX('[1]Pokemon Stats'!$E$2:$E$781,MATCH($A478,'[1]Pokemon Stats'!$B$2:$B$781,0),0),"")</f>
        <v>Fire</v>
      </c>
      <c r="D478">
        <f>ROUND(('Base Stats'!D478+15)*MIN(SQRT(10*1500/(('Base Stats'!$D478+15)*SQRT('Base Stats'!$E478+15)*SQRT('Base Stats'!$F478+15))),'CP Multiplier'!$B$102),1)</f>
        <v>109.9</v>
      </c>
      <c r="E478">
        <f>ROUND(('Base Stats'!E478+15)*MIN(SQRT(10*1500/(('Base Stats'!$D478+15)*SQRT('Base Stats'!$E478+15)*SQRT('Base Stats'!$F478+15))),'CP Multiplier'!$B$102),1)</f>
        <v>84.5</v>
      </c>
      <c r="F478">
        <f>ROUND(('Base Stats'!F478+15)*MIN(SQRT(10*1500/(('Base Stats'!$D478+15)*SQRT('Base Stats'!$E478+15)*SQRT('Base Stats'!$F478+15))),'CP Multiplier'!$B$102),1)</f>
        <v>150.5</v>
      </c>
      <c r="G478">
        <f>_xlfn.FLOOR.MATH(('Base Stats'!$D478+15)*SQRT('Base Stats'!$E478+15)*SQRT('Base Stats'!$F478+15)*((MIN(SQRT(10*1500/(('Base Stats'!$D478+15)*SQRT('Base Stats'!$E478+15)*SQRT('Base Stats'!$F478+15))),'CP Multiplier'!$B$102))^2)/10)</f>
        <v>1239</v>
      </c>
    </row>
    <row r="479" spans="1:7" x14ac:dyDescent="0.25">
      <c r="A479" t="s">
        <v>475</v>
      </c>
      <c r="B479" t="str">
        <f>IFERROR(INDEX('[1]Pokemon Stats'!$D$2:$D$781,MATCH($A479,'[1]Pokemon Stats'!$B$2:$B$781,0),0),"")</f>
        <v>Fire</v>
      </c>
      <c r="C479" t="str">
        <f>IFERROR(INDEX('[1]Pokemon Stats'!$E$2:$E$781,MATCH($A479,'[1]Pokemon Stats'!$B$2:$B$781,0),0),"")</f>
        <v>Fighting</v>
      </c>
      <c r="D479">
        <f>ROUND(('Base Stats'!D479+15)*MIN(SQRT(10*1500/(('Base Stats'!$D479+15)*SQRT('Base Stats'!$E479+15)*SQRT('Base Stats'!$F479+15))),'CP Multiplier'!$B$102),1)</f>
        <v>131.19999999999999</v>
      </c>
      <c r="E479">
        <f>ROUND(('Base Stats'!E479+15)*MIN(SQRT(10*1500/(('Base Stats'!$D479+15)*SQRT('Base Stats'!$E479+15)*SQRT('Base Stats'!$F479+15))),'CP Multiplier'!$B$102),1)</f>
        <v>84.4</v>
      </c>
      <c r="F479">
        <f>ROUND(('Base Stats'!F479+15)*MIN(SQRT(10*1500/(('Base Stats'!$D479+15)*SQRT('Base Stats'!$E479+15)*SQRT('Base Stats'!$F479+15))),'CP Multiplier'!$B$102),1)</f>
        <v>154.9</v>
      </c>
      <c r="G479">
        <f>_xlfn.FLOOR.MATH(('Base Stats'!$D479+15)*SQRT('Base Stats'!$E479+15)*SQRT('Base Stats'!$F479+15)*((MIN(SQRT(10*1500/(('Base Stats'!$D479+15)*SQRT('Base Stats'!$E479+15)*SQRT('Base Stats'!$F479+15))),'CP Multiplier'!$B$102))^2)/10)</f>
        <v>1500</v>
      </c>
    </row>
    <row r="480" spans="1:7" x14ac:dyDescent="0.25">
      <c r="A480" t="s">
        <v>476</v>
      </c>
      <c r="B480" t="str">
        <f>IFERROR(INDEX('[1]Pokemon Stats'!$D$2:$D$781,MATCH($A480,'[1]Pokemon Stats'!$B$2:$B$781,0),0),"")</f>
        <v>Fire</v>
      </c>
      <c r="C480" t="str">
        <f>IFERROR(INDEX('[1]Pokemon Stats'!$E$2:$E$781,MATCH($A480,'[1]Pokemon Stats'!$B$2:$B$781,0),0),"")</f>
        <v>Fighting</v>
      </c>
      <c r="D480">
        <f>ROUND(('Base Stats'!D480+15)*MIN(SQRT(10*1500/(('Base Stats'!$D480+15)*SQRT('Base Stats'!$E480+15)*SQRT('Base Stats'!$F480+15))),'CP Multiplier'!$B$102),1)</f>
        <v>140.1</v>
      </c>
      <c r="E480">
        <f>ROUND(('Base Stats'!E480+15)*MIN(SQRT(10*1500/(('Base Stats'!$D480+15)*SQRT('Base Stats'!$E480+15)*SQRT('Base Stats'!$F480+15))),'CP Multiplier'!$B$102),1)</f>
        <v>79.599999999999994</v>
      </c>
      <c r="F480">
        <f>ROUND(('Base Stats'!F480+15)*MIN(SQRT(10*1500/(('Base Stats'!$D480+15)*SQRT('Base Stats'!$E480+15)*SQRT('Base Stats'!$F480+15))),'CP Multiplier'!$B$102),1)</f>
        <v>144</v>
      </c>
      <c r="G480">
        <f>_xlfn.FLOOR.MATH(('Base Stats'!$D480+15)*SQRT('Base Stats'!$E480+15)*SQRT('Base Stats'!$F480+15)*((MIN(SQRT(10*1500/(('Base Stats'!$D480+15)*SQRT('Base Stats'!$E480+15)*SQRT('Base Stats'!$F480+15))),'CP Multiplier'!$B$102))^2)/10)</f>
        <v>1500</v>
      </c>
    </row>
    <row r="481" spans="1:7" x14ac:dyDescent="0.25">
      <c r="A481" t="s">
        <v>477</v>
      </c>
      <c r="B481" t="str">
        <f>IFERROR(INDEX('[1]Pokemon Stats'!$D$2:$D$781,MATCH($A481,'[1]Pokemon Stats'!$B$2:$B$781,0),0),"")</f>
        <v>Water</v>
      </c>
      <c r="C481" t="str">
        <f>IFERROR(INDEX('[1]Pokemon Stats'!$E$2:$E$781,MATCH($A481,'[1]Pokemon Stats'!$B$2:$B$781,0),0),"")</f>
        <v>Fighting</v>
      </c>
      <c r="D481">
        <f>ROUND(('Base Stats'!D481+15)*MIN(SQRT(10*1500/(('Base Stats'!$D481+15)*SQRT('Base Stats'!$E481+15)*SQRT('Base Stats'!$F481+15))),'CP Multiplier'!$B$102),1)</f>
        <v>111.6</v>
      </c>
      <c r="E481">
        <f>ROUND(('Base Stats'!E481+15)*MIN(SQRT(10*1500/(('Base Stats'!$D481+15)*SQRT('Base Stats'!$E481+15)*SQRT('Base Stats'!$F481+15))),'CP Multiplier'!$B$102),1)</f>
        <v>84.5</v>
      </c>
      <c r="F481">
        <f>ROUND(('Base Stats'!F481+15)*MIN(SQRT(10*1500/(('Base Stats'!$D481+15)*SQRT('Base Stats'!$E481+15)*SQRT('Base Stats'!$F481+15))),'CP Multiplier'!$B$102),1)</f>
        <v>136.1</v>
      </c>
      <c r="G481">
        <f>_xlfn.FLOOR.MATH(('Base Stats'!$D481+15)*SQRT('Base Stats'!$E481+15)*SQRT('Base Stats'!$F481+15)*((MIN(SQRT(10*1500/(('Base Stats'!$D481+15)*SQRT('Base Stats'!$E481+15)*SQRT('Base Stats'!$F481+15))),'CP Multiplier'!$B$102))^2)/10)</f>
        <v>1196</v>
      </c>
    </row>
    <row r="482" spans="1:7" x14ac:dyDescent="0.25">
      <c r="A482" t="s">
        <v>478</v>
      </c>
      <c r="B482" t="str">
        <f>IFERROR(INDEX('[1]Pokemon Stats'!$D$2:$D$781,MATCH($A482,'[1]Pokemon Stats'!$B$2:$B$781,0),0),"")</f>
        <v>Water</v>
      </c>
      <c r="C482" t="str">
        <f>IFERROR(INDEX('[1]Pokemon Stats'!$E$2:$E$781,MATCH($A482,'[1]Pokemon Stats'!$B$2:$B$781,0),0),"")</f>
        <v>Fighting</v>
      </c>
      <c r="D482">
        <f>ROUND(('Base Stats'!D482+15)*MIN(SQRT(10*1500/(('Base Stats'!$D482+15)*SQRT('Base Stats'!$E482+15)*SQRT('Base Stats'!$F482+15))),'CP Multiplier'!$B$102),1)</f>
        <v>127.6</v>
      </c>
      <c r="E482">
        <f>ROUND(('Base Stats'!E482+15)*MIN(SQRT(10*1500/(('Base Stats'!$D482+15)*SQRT('Base Stats'!$E482+15)*SQRT('Base Stats'!$F482+15))),'CP Multiplier'!$B$102),1)</f>
        <v>96.1</v>
      </c>
      <c r="F482">
        <f>ROUND(('Base Stats'!F482+15)*MIN(SQRT(10*1500/(('Base Stats'!$D482+15)*SQRT('Base Stats'!$E482+15)*SQRT('Base Stats'!$F482+15))),'CP Multiplier'!$B$102),1)</f>
        <v>143.80000000000001</v>
      </c>
      <c r="G482">
        <f>_xlfn.FLOOR.MATH(('Base Stats'!$D482+15)*SQRT('Base Stats'!$E482+15)*SQRT('Base Stats'!$F482+15)*((MIN(SQRT(10*1500/(('Base Stats'!$D482+15)*SQRT('Base Stats'!$E482+15)*SQRT('Base Stats'!$F482+15))),'CP Multiplier'!$B$102))^2)/10)</f>
        <v>1500</v>
      </c>
    </row>
    <row r="483" spans="1:7" x14ac:dyDescent="0.25">
      <c r="A483" t="s">
        <v>479</v>
      </c>
      <c r="B483" t="str">
        <f>IFERROR(INDEX('[1]Pokemon Stats'!$D$2:$D$781,MATCH($A483,'[1]Pokemon Stats'!$B$2:$B$781,0),0),"")</f>
        <v>Water</v>
      </c>
      <c r="C483" t="str">
        <f>IFERROR(INDEX('[1]Pokemon Stats'!$E$2:$E$781,MATCH($A483,'[1]Pokemon Stats'!$B$2:$B$781,0),0),"")</f>
        <v>Fighting</v>
      </c>
      <c r="D483">
        <f>ROUND(('Base Stats'!D483+15)*MIN(SQRT(10*1500/(('Base Stats'!$D483+15)*SQRT('Base Stats'!$E483+15)*SQRT('Base Stats'!$F483+15))),'CP Multiplier'!$B$102),1)</f>
        <v>130.69999999999999</v>
      </c>
      <c r="E483">
        <f>ROUND(('Base Stats'!E483+15)*MIN(SQRT(10*1500/(('Base Stats'!$D483+15)*SQRT('Base Stats'!$E483+15)*SQRT('Base Stats'!$F483+15))),'CP Multiplier'!$B$102),1)</f>
        <v>99</v>
      </c>
      <c r="F483">
        <f>ROUND(('Base Stats'!F483+15)*MIN(SQRT(10*1500/(('Base Stats'!$D483+15)*SQRT('Base Stats'!$E483+15)*SQRT('Base Stats'!$F483+15))),'CP Multiplier'!$B$102),1)</f>
        <v>133</v>
      </c>
      <c r="G483">
        <f>_xlfn.FLOOR.MATH(('Base Stats'!$D483+15)*SQRT('Base Stats'!$E483+15)*SQRT('Base Stats'!$F483+15)*((MIN(SQRT(10*1500/(('Base Stats'!$D483+15)*SQRT('Base Stats'!$E483+15)*SQRT('Base Stats'!$F483+15))),'CP Multiplier'!$B$102))^2)/10)</f>
        <v>1500</v>
      </c>
    </row>
    <row r="484" spans="1:7" x14ac:dyDescent="0.25">
      <c r="A484" t="s">
        <v>480</v>
      </c>
      <c r="B484" t="str">
        <f>IFERROR(INDEX('[1]Pokemon Stats'!$D$2:$D$781,MATCH($A484,'[1]Pokemon Stats'!$B$2:$B$781,0),0),"")</f>
        <v>Normal</v>
      </c>
      <c r="C484" t="str">
        <f>IFERROR(INDEX('[1]Pokemon Stats'!$E$2:$E$781,MATCH($A484,'[1]Pokemon Stats'!$B$2:$B$781,0),0),"")</f>
        <v>Fighting</v>
      </c>
      <c r="D484">
        <f>ROUND(('Base Stats'!D484+15)*MIN(SQRT(10*1500/(('Base Stats'!$D484+15)*SQRT('Base Stats'!$E484+15)*SQRT('Base Stats'!$F484+15))),'CP Multiplier'!$B$102),1)</f>
        <v>95.5</v>
      </c>
      <c r="E484">
        <f>ROUND(('Base Stats'!E484+15)*MIN(SQRT(10*1500/(('Base Stats'!$D484+15)*SQRT('Base Stats'!$E484+15)*SQRT('Base Stats'!$F484+15))),'CP Multiplier'!$B$102),1)</f>
        <v>74.400000000000006</v>
      </c>
      <c r="F484">
        <f>ROUND(('Base Stats'!F484+15)*MIN(SQRT(10*1500/(('Base Stats'!$D484+15)*SQRT('Base Stats'!$E484+15)*SQRT('Base Stats'!$F484+15))),'CP Multiplier'!$B$102),1)</f>
        <v>120.9</v>
      </c>
      <c r="G484">
        <f>_xlfn.FLOOR.MATH(('Base Stats'!$D484+15)*SQRT('Base Stats'!$E484+15)*SQRT('Base Stats'!$F484+15)*((MIN(SQRT(10*1500/(('Base Stats'!$D484+15)*SQRT('Base Stats'!$E484+15)*SQRT('Base Stats'!$F484+15))),'CP Multiplier'!$B$102))^2)/10)</f>
        <v>905</v>
      </c>
    </row>
    <row r="485" spans="1:7" x14ac:dyDescent="0.25">
      <c r="A485" t="s">
        <v>481</v>
      </c>
      <c r="B485" t="str">
        <f>IFERROR(INDEX('[1]Pokemon Stats'!$D$2:$D$781,MATCH($A485,'[1]Pokemon Stats'!$B$2:$B$781,0),0),"")</f>
        <v>Normal</v>
      </c>
      <c r="C485" t="str">
        <f>IFERROR(INDEX('[1]Pokemon Stats'!$E$2:$E$781,MATCH($A485,'[1]Pokemon Stats'!$B$2:$B$781,0),0),"")</f>
        <v>Fighting</v>
      </c>
      <c r="D485">
        <f>ROUND(('Base Stats'!D485+15)*MIN(SQRT(10*1500/(('Base Stats'!$D485+15)*SQRT('Base Stats'!$E485+15)*SQRT('Base Stats'!$F485+15))),'CP Multiplier'!$B$102),1)</f>
        <v>129.19999999999999</v>
      </c>
      <c r="E485">
        <f>ROUND(('Base Stats'!E485+15)*MIN(SQRT(10*1500/(('Base Stats'!$D485+15)*SQRT('Base Stats'!$E485+15)*SQRT('Base Stats'!$F485+15))),'CP Multiplier'!$B$102),1)</f>
        <v>110.5</v>
      </c>
      <c r="F485">
        <f>ROUND(('Base Stats'!F485+15)*MIN(SQRT(10*1500/(('Base Stats'!$D485+15)*SQRT('Base Stats'!$E485+15)*SQRT('Base Stats'!$F485+15))),'CP Multiplier'!$B$102),1)</f>
        <v>122</v>
      </c>
      <c r="G485">
        <f>_xlfn.FLOOR.MATH(('Base Stats'!$D485+15)*SQRT('Base Stats'!$E485+15)*SQRT('Base Stats'!$F485+15)*((MIN(SQRT(10*1500/(('Base Stats'!$D485+15)*SQRT('Base Stats'!$E485+15)*SQRT('Base Stats'!$F485+15))),'CP Multiplier'!$B$102))^2)/10)</f>
        <v>1500</v>
      </c>
    </row>
    <row r="486" spans="1:7" x14ac:dyDescent="0.25">
      <c r="A486" t="s">
        <v>482</v>
      </c>
      <c r="B486" t="str">
        <f>IFERROR(INDEX('[1]Pokemon Stats'!$D$2:$D$781,MATCH($A486,'[1]Pokemon Stats'!$B$2:$B$781,0),0),"")</f>
        <v>Normal</v>
      </c>
      <c r="C486" t="str">
        <f>IFERROR(INDEX('[1]Pokemon Stats'!$E$2:$E$781,MATCH($A486,'[1]Pokemon Stats'!$B$2:$B$781,0),0),"")</f>
        <v>Fighting</v>
      </c>
      <c r="D486">
        <f>ROUND(('Base Stats'!D486+15)*MIN(SQRT(10*1500/(('Base Stats'!$D486+15)*SQRT('Base Stats'!$E486+15)*SQRT('Base Stats'!$F486+15))),'CP Multiplier'!$B$102),1)</f>
        <v>103.1</v>
      </c>
      <c r="E486">
        <f>ROUND(('Base Stats'!E486+15)*MIN(SQRT(10*1500/(('Base Stats'!$D486+15)*SQRT('Base Stats'!$E486+15)*SQRT('Base Stats'!$F486+15))),'CP Multiplier'!$B$102),1)</f>
        <v>85.4</v>
      </c>
      <c r="F486">
        <f>ROUND(('Base Stats'!F486+15)*MIN(SQRT(10*1500/(('Base Stats'!$D486+15)*SQRT('Base Stats'!$E486+15)*SQRT('Base Stats'!$F486+15))),'CP Multiplier'!$B$102),1)</f>
        <v>120.9</v>
      </c>
      <c r="G486">
        <f>_xlfn.FLOOR.MATH(('Base Stats'!$D486+15)*SQRT('Base Stats'!$E486+15)*SQRT('Base Stats'!$F486+15)*((MIN(SQRT(10*1500/(('Base Stats'!$D486+15)*SQRT('Base Stats'!$E486+15)*SQRT('Base Stats'!$F486+15))),'CP Multiplier'!$B$102))^2)/10)</f>
        <v>1047</v>
      </c>
    </row>
    <row r="487" spans="1:7" x14ac:dyDescent="0.25">
      <c r="A487" t="s">
        <v>483</v>
      </c>
      <c r="B487" t="str">
        <f>IFERROR(INDEX('[1]Pokemon Stats'!$D$2:$D$781,MATCH($A487,'[1]Pokemon Stats'!$B$2:$B$781,0),0),"")</f>
        <v>Normal</v>
      </c>
      <c r="C487" t="str">
        <f>IFERROR(INDEX('[1]Pokemon Stats'!$E$2:$E$781,MATCH($A487,'[1]Pokemon Stats'!$B$2:$B$781,0),0),"")</f>
        <v>Fighting</v>
      </c>
      <c r="D487">
        <f>ROUND(('Base Stats'!D487+15)*MIN(SQRT(10*1500/(('Base Stats'!$D487+15)*SQRT('Base Stats'!$E487+15)*SQRT('Base Stats'!$F487+15))),'CP Multiplier'!$B$102),1)</f>
        <v>123.1</v>
      </c>
      <c r="E487">
        <f>ROUND(('Base Stats'!E487+15)*MIN(SQRT(10*1500/(('Base Stats'!$D487+15)*SQRT('Base Stats'!$E487+15)*SQRT('Base Stats'!$F487+15))),'CP Multiplier'!$B$102),1)</f>
        <v>108.5</v>
      </c>
      <c r="F487">
        <f>ROUND(('Base Stats'!F487+15)*MIN(SQRT(10*1500/(('Base Stats'!$D487+15)*SQRT('Base Stats'!$E487+15)*SQRT('Base Stats'!$F487+15))),'CP Multiplier'!$B$102),1)</f>
        <v>136.9</v>
      </c>
      <c r="G487">
        <f>_xlfn.FLOOR.MATH(('Base Stats'!$D487+15)*SQRT('Base Stats'!$E487+15)*SQRT('Base Stats'!$F487+15)*((MIN(SQRT(10*1500/(('Base Stats'!$D487+15)*SQRT('Base Stats'!$E487+15)*SQRT('Base Stats'!$F487+15))),'CP Multiplier'!$B$102))^2)/10)</f>
        <v>1500</v>
      </c>
    </row>
    <row r="488" spans="1:7" x14ac:dyDescent="0.25">
      <c r="A488" t="s">
        <v>484</v>
      </c>
      <c r="B488" t="str">
        <f>IFERROR(INDEX('[1]Pokemon Stats'!$D$2:$D$781,MATCH($A488,'[1]Pokemon Stats'!$B$2:$B$781,0),0),"")</f>
        <v>Normal</v>
      </c>
      <c r="C488" t="str">
        <f>IFERROR(INDEX('[1]Pokemon Stats'!$E$2:$E$781,MATCH($A488,'[1]Pokemon Stats'!$B$2:$B$781,0),0),"")</f>
        <v>Fighting</v>
      </c>
      <c r="D488">
        <f>ROUND(('Base Stats'!D488+15)*MIN(SQRT(10*1500/(('Base Stats'!$D488+15)*SQRT('Base Stats'!$E488+15)*SQRT('Base Stats'!$F488+15))),'CP Multiplier'!$B$102),1)</f>
        <v>127.2</v>
      </c>
      <c r="E488">
        <f>ROUND(('Base Stats'!E488+15)*MIN(SQRT(10*1500/(('Base Stats'!$D488+15)*SQRT('Base Stats'!$E488+15)*SQRT('Base Stats'!$F488+15))),'CP Multiplier'!$B$102),1)</f>
        <v>113.4</v>
      </c>
      <c r="F488">
        <f>ROUND(('Base Stats'!F488+15)*MIN(SQRT(10*1500/(('Base Stats'!$D488+15)*SQRT('Base Stats'!$E488+15)*SQRT('Base Stats'!$F488+15))),'CP Multiplier'!$B$102),1)</f>
        <v>122.6</v>
      </c>
      <c r="G488">
        <f>_xlfn.FLOOR.MATH(('Base Stats'!$D488+15)*SQRT('Base Stats'!$E488+15)*SQRT('Base Stats'!$F488+15)*((MIN(SQRT(10*1500/(('Base Stats'!$D488+15)*SQRT('Base Stats'!$E488+15)*SQRT('Base Stats'!$F488+15))),'CP Multiplier'!$B$102))^2)/10)</f>
        <v>1500</v>
      </c>
    </row>
    <row r="489" spans="1:7" x14ac:dyDescent="0.25">
      <c r="A489" t="s">
        <v>485</v>
      </c>
      <c r="B489" t="str">
        <f>IFERROR(INDEX('[1]Pokemon Stats'!$D$2:$D$781,MATCH($A489,'[1]Pokemon Stats'!$B$2:$B$781,0),0),"")</f>
        <v>Dark</v>
      </c>
      <c r="C489" t="str">
        <f>IFERROR(INDEX('[1]Pokemon Stats'!$E$2:$E$781,MATCH($A489,'[1]Pokemon Stats'!$B$2:$B$781,0),0),"")</f>
        <v>Fighting</v>
      </c>
      <c r="D489">
        <f>ROUND(('Base Stats'!D489+15)*MIN(SQRT(10*1500/(('Base Stats'!$D489+15)*SQRT('Base Stats'!$E489+15)*SQRT('Base Stats'!$F489+15))),'CP Multiplier'!$B$102),1)</f>
        <v>95.5</v>
      </c>
      <c r="E489">
        <f>ROUND(('Base Stats'!E489+15)*MIN(SQRT(10*1500/(('Base Stats'!$D489+15)*SQRT('Base Stats'!$E489+15)*SQRT('Base Stats'!$F489+15))),'CP Multiplier'!$B$102),1)</f>
        <v>74.400000000000006</v>
      </c>
      <c r="F489">
        <f>ROUND(('Base Stats'!F489+15)*MIN(SQRT(10*1500/(('Base Stats'!$D489+15)*SQRT('Base Stats'!$E489+15)*SQRT('Base Stats'!$F489+15))),'CP Multiplier'!$B$102),1)</f>
        <v>115</v>
      </c>
      <c r="G489">
        <f>_xlfn.FLOOR.MATH(('Base Stats'!$D489+15)*SQRT('Base Stats'!$E489+15)*SQRT('Base Stats'!$F489+15)*((MIN(SQRT(10*1500/(('Base Stats'!$D489+15)*SQRT('Base Stats'!$E489+15)*SQRT('Base Stats'!$F489+15))),'CP Multiplier'!$B$102))^2)/10)</f>
        <v>883</v>
      </c>
    </row>
    <row r="490" spans="1:7" x14ac:dyDescent="0.25">
      <c r="A490" t="s">
        <v>486</v>
      </c>
      <c r="B490" t="str">
        <f>IFERROR(INDEX('[1]Pokemon Stats'!$D$2:$D$781,MATCH($A490,'[1]Pokemon Stats'!$B$2:$B$781,0),0),"")</f>
        <v>Dark</v>
      </c>
      <c r="C490" t="str">
        <f>IFERROR(INDEX('[1]Pokemon Stats'!$E$2:$E$781,MATCH($A490,'[1]Pokemon Stats'!$B$2:$B$781,0),0),"")</f>
        <v>Fighting</v>
      </c>
      <c r="D490">
        <f>ROUND(('Base Stats'!D490+15)*MIN(SQRT(10*1500/(('Base Stats'!$D490+15)*SQRT('Base Stats'!$E490+15)*SQRT('Base Stats'!$F490+15))),'CP Multiplier'!$B$102),1)</f>
        <v>143.9</v>
      </c>
      <c r="E490">
        <f>ROUND(('Base Stats'!E490+15)*MIN(SQRT(10*1500/(('Base Stats'!$D490+15)*SQRT('Base Stats'!$E490+15)*SQRT('Base Stats'!$F490+15))),'CP Multiplier'!$B$102),1)</f>
        <v>86.2</v>
      </c>
      <c r="F490">
        <f>ROUND(('Base Stats'!F490+15)*MIN(SQRT(10*1500/(('Base Stats'!$D490+15)*SQRT('Base Stats'!$E490+15)*SQRT('Base Stats'!$F490+15))),'CP Multiplier'!$B$102),1)</f>
        <v>126.1</v>
      </c>
      <c r="G490">
        <f>_xlfn.FLOOR.MATH(('Base Stats'!$D490+15)*SQRT('Base Stats'!$E490+15)*SQRT('Base Stats'!$F490+15)*((MIN(SQRT(10*1500/(('Base Stats'!$D490+15)*SQRT('Base Stats'!$E490+15)*SQRT('Base Stats'!$F490+15))),'CP Multiplier'!$B$102))^2)/10)</f>
        <v>1500</v>
      </c>
    </row>
    <row r="491" spans="1:7" x14ac:dyDescent="0.25">
      <c r="A491" t="s">
        <v>487</v>
      </c>
      <c r="B491" t="str">
        <f>IFERROR(INDEX('[1]Pokemon Stats'!$D$2:$D$781,MATCH($A491,'[1]Pokemon Stats'!$B$2:$B$781,0),0),"")</f>
        <v>Grass</v>
      </c>
      <c r="C491" t="str">
        <f>IFERROR(INDEX('[1]Pokemon Stats'!$E$2:$E$781,MATCH($A491,'[1]Pokemon Stats'!$B$2:$B$781,0),0),"")</f>
        <v>Fighting</v>
      </c>
      <c r="D491">
        <f>ROUND(('Base Stats'!D491+15)*MIN(SQRT(10*1500/(('Base Stats'!$D491+15)*SQRT('Base Stats'!$E491+15)*SQRT('Base Stats'!$F491+15))),'CP Multiplier'!$B$102),1)</f>
        <v>100.6</v>
      </c>
      <c r="E491">
        <f>ROUND(('Base Stats'!E491+15)*MIN(SQRT(10*1500/(('Base Stats'!$D491+15)*SQRT('Base Stats'!$E491+15)*SQRT('Base Stats'!$F491+15))),'CP Multiplier'!$B$102),1)</f>
        <v>92.1</v>
      </c>
      <c r="F491">
        <f>ROUND(('Base Stats'!F491+15)*MIN(SQRT(10*1500/(('Base Stats'!$D491+15)*SQRT('Base Stats'!$E491+15)*SQRT('Base Stats'!$F491+15))),'CP Multiplier'!$B$102),1)</f>
        <v>128.5</v>
      </c>
      <c r="G491">
        <f>_xlfn.FLOOR.MATH(('Base Stats'!$D491+15)*SQRT('Base Stats'!$E491+15)*SQRT('Base Stats'!$F491+15)*((MIN(SQRT(10*1500/(('Base Stats'!$D491+15)*SQRT('Base Stats'!$E491+15)*SQRT('Base Stats'!$F491+15))),'CP Multiplier'!$B$102))^2)/10)</f>
        <v>1094</v>
      </c>
    </row>
    <row r="492" spans="1:7" x14ac:dyDescent="0.25">
      <c r="A492" t="s">
        <v>488</v>
      </c>
      <c r="B492" t="str">
        <f>IFERROR(INDEX('[1]Pokemon Stats'!$D$2:$D$781,MATCH($A492,'[1]Pokemon Stats'!$B$2:$B$781,0),0),"")</f>
        <v>Grass</v>
      </c>
      <c r="C492" t="str">
        <f>IFERROR(INDEX('[1]Pokemon Stats'!$E$2:$E$781,MATCH($A492,'[1]Pokemon Stats'!$B$2:$B$781,0),0),"")</f>
        <v>Fighting</v>
      </c>
      <c r="D492">
        <f>ROUND(('Base Stats'!D492+15)*MIN(SQRT(10*1500/(('Base Stats'!$D492+15)*SQRT('Base Stats'!$E492+15)*SQRT('Base Stats'!$F492+15))),'CP Multiplier'!$B$102),1)</f>
        <v>139.5</v>
      </c>
      <c r="E492">
        <f>ROUND(('Base Stats'!E492+15)*MIN(SQRT(10*1500/(('Base Stats'!$D492+15)*SQRT('Base Stats'!$E492+15)*SQRT('Base Stats'!$F492+15))),'CP Multiplier'!$B$102),1)</f>
        <v>93.4</v>
      </c>
      <c r="F492">
        <f>ROUND(('Base Stats'!F492+15)*MIN(SQRT(10*1500/(('Base Stats'!$D492+15)*SQRT('Base Stats'!$E492+15)*SQRT('Base Stats'!$F492+15))),'CP Multiplier'!$B$102),1)</f>
        <v>123.7</v>
      </c>
      <c r="G492">
        <f>_xlfn.FLOOR.MATH(('Base Stats'!$D492+15)*SQRT('Base Stats'!$E492+15)*SQRT('Base Stats'!$F492+15)*((MIN(SQRT(10*1500/(('Base Stats'!$D492+15)*SQRT('Base Stats'!$E492+15)*SQRT('Base Stats'!$F492+15))),'CP Multiplier'!$B$102))^2)/10)</f>
        <v>1500</v>
      </c>
    </row>
    <row r="493" spans="1:7" x14ac:dyDescent="0.25">
      <c r="A493" t="s">
        <v>489</v>
      </c>
      <c r="B493" t="str">
        <f>IFERROR(INDEX('[1]Pokemon Stats'!$D$2:$D$781,MATCH($A493,'[1]Pokemon Stats'!$B$2:$B$781,0),0),"")</f>
        <v>Fire</v>
      </c>
      <c r="C493" t="str">
        <f>IFERROR(INDEX('[1]Pokemon Stats'!$E$2:$E$781,MATCH($A493,'[1]Pokemon Stats'!$B$2:$B$781,0),0),"")</f>
        <v>Fighting</v>
      </c>
      <c r="D493">
        <f>ROUND(('Base Stats'!D493+15)*MIN(SQRT(10*1500/(('Base Stats'!$D493+15)*SQRT('Base Stats'!$E493+15)*SQRT('Base Stats'!$F493+15))),'CP Multiplier'!$B$102),1)</f>
        <v>100.6</v>
      </c>
      <c r="E493">
        <f>ROUND(('Base Stats'!E493+15)*MIN(SQRT(10*1500/(('Base Stats'!$D493+15)*SQRT('Base Stats'!$E493+15)*SQRT('Base Stats'!$F493+15))),'CP Multiplier'!$B$102),1)</f>
        <v>92.1</v>
      </c>
      <c r="F493">
        <f>ROUND(('Base Stats'!F493+15)*MIN(SQRT(10*1500/(('Base Stats'!$D493+15)*SQRT('Base Stats'!$E493+15)*SQRT('Base Stats'!$F493+15))),'CP Multiplier'!$B$102),1)</f>
        <v>128.5</v>
      </c>
      <c r="G493">
        <f>_xlfn.FLOOR.MATH(('Base Stats'!$D493+15)*SQRT('Base Stats'!$E493+15)*SQRT('Base Stats'!$F493+15)*((MIN(SQRT(10*1500/(('Base Stats'!$D493+15)*SQRT('Base Stats'!$E493+15)*SQRT('Base Stats'!$F493+15))),'CP Multiplier'!$B$102))^2)/10)</f>
        <v>1094</v>
      </c>
    </row>
    <row r="494" spans="1:7" x14ac:dyDescent="0.25">
      <c r="A494" t="s">
        <v>490</v>
      </c>
      <c r="B494" t="str">
        <f>IFERROR(INDEX('[1]Pokemon Stats'!$D$2:$D$781,MATCH($A494,'[1]Pokemon Stats'!$B$2:$B$781,0),0),"")</f>
        <v>Fire</v>
      </c>
      <c r="C494" t="str">
        <f>IFERROR(INDEX('[1]Pokemon Stats'!$E$2:$E$781,MATCH($A494,'[1]Pokemon Stats'!$B$2:$B$781,0),0),"")</f>
        <v>Fighting</v>
      </c>
      <c r="D494">
        <f>ROUND(('Base Stats'!D494+15)*MIN(SQRT(10*1500/(('Base Stats'!$D494+15)*SQRT('Base Stats'!$E494+15)*SQRT('Base Stats'!$F494+15))),'CP Multiplier'!$B$102),1)</f>
        <v>139.5</v>
      </c>
      <c r="E494">
        <f>ROUND(('Base Stats'!E494+15)*MIN(SQRT(10*1500/(('Base Stats'!$D494+15)*SQRT('Base Stats'!$E494+15)*SQRT('Base Stats'!$F494+15))),'CP Multiplier'!$B$102),1)</f>
        <v>93.4</v>
      </c>
      <c r="F494">
        <f>ROUND(('Base Stats'!F494+15)*MIN(SQRT(10*1500/(('Base Stats'!$D494+15)*SQRT('Base Stats'!$E494+15)*SQRT('Base Stats'!$F494+15))),'CP Multiplier'!$B$102),1)</f>
        <v>123.7</v>
      </c>
      <c r="G494">
        <f>_xlfn.FLOOR.MATH(('Base Stats'!$D494+15)*SQRT('Base Stats'!$E494+15)*SQRT('Base Stats'!$F494+15)*((MIN(SQRT(10*1500/(('Base Stats'!$D494+15)*SQRT('Base Stats'!$E494+15)*SQRT('Base Stats'!$F494+15))),'CP Multiplier'!$B$102))^2)/10)</f>
        <v>1500</v>
      </c>
    </row>
    <row r="495" spans="1:7" x14ac:dyDescent="0.25">
      <c r="A495" t="s">
        <v>491</v>
      </c>
      <c r="B495" t="str">
        <f>IFERROR(INDEX('[1]Pokemon Stats'!$D$2:$D$781,MATCH($A495,'[1]Pokemon Stats'!$B$2:$B$781,0),0),"")</f>
        <v>Water</v>
      </c>
      <c r="C495" t="str">
        <f>IFERROR(INDEX('[1]Pokemon Stats'!$E$2:$E$781,MATCH($A495,'[1]Pokemon Stats'!$B$2:$B$781,0),0),"")</f>
        <v>Fighting</v>
      </c>
      <c r="D495">
        <f>ROUND(('Base Stats'!D495+15)*MIN(SQRT(10*1500/(('Base Stats'!$D495+15)*SQRT('Base Stats'!$E495+15)*SQRT('Base Stats'!$F495+15))),'CP Multiplier'!$B$102),1)</f>
        <v>100.6</v>
      </c>
      <c r="E495">
        <f>ROUND(('Base Stats'!E495+15)*MIN(SQRT(10*1500/(('Base Stats'!$D495+15)*SQRT('Base Stats'!$E495+15)*SQRT('Base Stats'!$F495+15))),'CP Multiplier'!$B$102),1)</f>
        <v>92.1</v>
      </c>
      <c r="F495">
        <f>ROUND(('Base Stats'!F495+15)*MIN(SQRT(10*1500/(('Base Stats'!$D495+15)*SQRT('Base Stats'!$E495+15)*SQRT('Base Stats'!$F495+15))),'CP Multiplier'!$B$102),1)</f>
        <v>128.5</v>
      </c>
      <c r="G495">
        <f>_xlfn.FLOOR.MATH(('Base Stats'!$D495+15)*SQRT('Base Stats'!$E495+15)*SQRT('Base Stats'!$F495+15)*((MIN(SQRT(10*1500/(('Base Stats'!$D495+15)*SQRT('Base Stats'!$E495+15)*SQRT('Base Stats'!$F495+15))),'CP Multiplier'!$B$102))^2)/10)</f>
        <v>1094</v>
      </c>
    </row>
    <row r="496" spans="1:7" x14ac:dyDescent="0.25">
      <c r="A496" t="s">
        <v>492</v>
      </c>
      <c r="B496" t="str">
        <f>IFERROR(INDEX('[1]Pokemon Stats'!$D$2:$D$781,MATCH($A496,'[1]Pokemon Stats'!$B$2:$B$781,0),0),"")</f>
        <v>Water</v>
      </c>
      <c r="C496" t="str">
        <f>IFERROR(INDEX('[1]Pokemon Stats'!$E$2:$E$781,MATCH($A496,'[1]Pokemon Stats'!$B$2:$B$781,0),0),"")</f>
        <v>Fighting</v>
      </c>
      <c r="D496">
        <f>ROUND(('Base Stats'!D496+15)*MIN(SQRT(10*1500/(('Base Stats'!$D496+15)*SQRT('Base Stats'!$E496+15)*SQRT('Base Stats'!$F496+15))),'CP Multiplier'!$B$102),1)</f>
        <v>139.5</v>
      </c>
      <c r="E496">
        <f>ROUND(('Base Stats'!E496+15)*MIN(SQRT(10*1500/(('Base Stats'!$D496+15)*SQRT('Base Stats'!$E496+15)*SQRT('Base Stats'!$F496+15))),'CP Multiplier'!$B$102),1)</f>
        <v>93.4</v>
      </c>
      <c r="F496">
        <f>ROUND(('Base Stats'!F496+15)*MIN(SQRT(10*1500/(('Base Stats'!$D496+15)*SQRT('Base Stats'!$E496+15)*SQRT('Base Stats'!$F496+15))),'CP Multiplier'!$B$102),1)</f>
        <v>123.7</v>
      </c>
      <c r="G496">
        <f>_xlfn.FLOOR.MATH(('Base Stats'!$D496+15)*SQRT('Base Stats'!$E496+15)*SQRT('Base Stats'!$F496+15)*((MIN(SQRT(10*1500/(('Base Stats'!$D496+15)*SQRT('Base Stats'!$E496+15)*SQRT('Base Stats'!$F496+15))),'CP Multiplier'!$B$102))^2)/10)</f>
        <v>1500</v>
      </c>
    </row>
    <row r="497" spans="1:7" x14ac:dyDescent="0.25">
      <c r="A497" t="s">
        <v>493</v>
      </c>
      <c r="B497" t="str">
        <f>IFERROR(INDEX('[1]Pokemon Stats'!$D$2:$D$781,MATCH($A497,'[1]Pokemon Stats'!$B$2:$B$781,0),0),"")</f>
        <v>Psychic</v>
      </c>
      <c r="C497" t="str">
        <f>IFERROR(INDEX('[1]Pokemon Stats'!$E$2:$E$781,MATCH($A497,'[1]Pokemon Stats'!$B$2:$B$781,0),0),"")</f>
        <v>Fighting</v>
      </c>
      <c r="D497">
        <f>ROUND(('Base Stats'!D497+15)*MIN(SQRT(10*1500/(('Base Stats'!$D497+15)*SQRT('Base Stats'!$E497+15)*SQRT('Base Stats'!$F497+15))),'CP Multiplier'!$B$102),1)</f>
        <v>106.5</v>
      </c>
      <c r="E497">
        <f>ROUND(('Base Stats'!E497+15)*MIN(SQRT(10*1500/(('Base Stats'!$D497+15)*SQRT('Base Stats'!$E497+15)*SQRT('Base Stats'!$F497+15))),'CP Multiplier'!$B$102),1)</f>
        <v>90.4</v>
      </c>
      <c r="F497">
        <f>ROUND(('Base Stats'!F497+15)*MIN(SQRT(10*1500/(('Base Stats'!$D497+15)*SQRT('Base Stats'!$E497+15)*SQRT('Base Stats'!$F497+15))),'CP Multiplier'!$B$102),1)</f>
        <v>167.4</v>
      </c>
      <c r="G497">
        <f>_xlfn.FLOOR.MATH(('Base Stats'!$D497+15)*SQRT('Base Stats'!$E497+15)*SQRT('Base Stats'!$F497+15)*((MIN(SQRT(10*1500/(('Base Stats'!$D497+15)*SQRT('Base Stats'!$E497+15)*SQRT('Base Stats'!$F497+15))),'CP Multiplier'!$B$102))^2)/10)</f>
        <v>1310</v>
      </c>
    </row>
    <row r="498" spans="1:7" x14ac:dyDescent="0.25">
      <c r="A498" t="s">
        <v>494</v>
      </c>
      <c r="B498" t="str">
        <f>IFERROR(INDEX('[1]Pokemon Stats'!$D$2:$D$781,MATCH($A498,'[1]Pokemon Stats'!$B$2:$B$781,0),0),"")</f>
        <v>Psychic</v>
      </c>
      <c r="C498" t="str">
        <f>IFERROR(INDEX('[1]Pokemon Stats'!$E$2:$E$781,MATCH($A498,'[1]Pokemon Stats'!$B$2:$B$781,0),0),"")</f>
        <v>Fighting</v>
      </c>
      <c r="D498">
        <f>ROUND(('Base Stats'!D498+15)*MIN(SQRT(10*1500/(('Base Stats'!$D498+15)*SQRT('Base Stats'!$E498+15)*SQRT('Base Stats'!$F498+15))),'CP Multiplier'!$B$102),1)</f>
        <v>116.1</v>
      </c>
      <c r="E498">
        <f>ROUND(('Base Stats'!E498+15)*MIN(SQRT(10*1500/(('Base Stats'!$D498+15)*SQRT('Base Stats'!$E498+15)*SQRT('Base Stats'!$F498+15))),'CP Multiplier'!$B$102),1)</f>
        <v>106.2</v>
      </c>
      <c r="F498">
        <f>ROUND(('Base Stats'!F498+15)*MIN(SQRT(10*1500/(('Base Stats'!$D498+15)*SQRT('Base Stats'!$E498+15)*SQRT('Base Stats'!$F498+15))),'CP Multiplier'!$B$102),1)</f>
        <v>157.19999999999999</v>
      </c>
      <c r="G498">
        <f>_xlfn.FLOOR.MATH(('Base Stats'!$D498+15)*SQRT('Base Stats'!$E498+15)*SQRT('Base Stats'!$F498+15)*((MIN(SQRT(10*1500/(('Base Stats'!$D498+15)*SQRT('Base Stats'!$E498+15)*SQRT('Base Stats'!$F498+15))),'CP Multiplier'!$B$102))^2)/10)</f>
        <v>1500</v>
      </c>
    </row>
    <row r="499" spans="1:7" x14ac:dyDescent="0.25">
      <c r="A499" t="s">
        <v>495</v>
      </c>
      <c r="B499" t="str">
        <f>IFERROR(INDEX('[1]Pokemon Stats'!$D$2:$D$781,MATCH($A499,'[1]Pokemon Stats'!$B$2:$B$781,0),0),"")</f>
        <v>Normal</v>
      </c>
      <c r="C499" t="str">
        <f>IFERROR(INDEX('[1]Pokemon Stats'!$E$2:$E$781,MATCH($A499,'[1]Pokemon Stats'!$B$2:$B$781,0),0),"")</f>
        <v>Flying</v>
      </c>
      <c r="D499">
        <f>ROUND(('Base Stats'!D499+15)*MIN(SQRT(10*1500/(('Base Stats'!$D499+15)*SQRT('Base Stats'!$E499+15)*SQRT('Base Stats'!$F499+15))),'CP Multiplier'!$B$102),1)</f>
        <v>95.5</v>
      </c>
      <c r="E499">
        <f>ROUND(('Base Stats'!E499+15)*MIN(SQRT(10*1500/(('Base Stats'!$D499+15)*SQRT('Base Stats'!$E499+15)*SQRT('Base Stats'!$F499+15))),'CP Multiplier'!$B$102),1)</f>
        <v>80.3</v>
      </c>
      <c r="F499">
        <f>ROUND(('Base Stats'!F499+15)*MIN(SQRT(10*1500/(('Base Stats'!$D499+15)*SQRT('Base Stats'!$E499+15)*SQRT('Base Stats'!$F499+15))),'CP Multiplier'!$B$102),1)</f>
        <v>128.5</v>
      </c>
      <c r="G499">
        <f>_xlfn.FLOOR.MATH(('Base Stats'!$D499+15)*SQRT('Base Stats'!$E499+15)*SQRT('Base Stats'!$F499+15)*((MIN(SQRT(10*1500/(('Base Stats'!$D499+15)*SQRT('Base Stats'!$E499+15)*SQRT('Base Stats'!$F499+15))),'CP Multiplier'!$B$102))^2)/10)</f>
        <v>970</v>
      </c>
    </row>
    <row r="500" spans="1:7" x14ac:dyDescent="0.25">
      <c r="A500" t="s">
        <v>496</v>
      </c>
      <c r="B500" t="str">
        <f>IFERROR(INDEX('[1]Pokemon Stats'!$D$2:$D$781,MATCH($A500,'[1]Pokemon Stats'!$B$2:$B$781,0),0),"")</f>
        <v>Normal</v>
      </c>
      <c r="C500" t="str">
        <f>IFERROR(INDEX('[1]Pokemon Stats'!$E$2:$E$781,MATCH($A500,'[1]Pokemon Stats'!$B$2:$B$781,0),0),"")</f>
        <v>Flying</v>
      </c>
      <c r="D500">
        <f>ROUND(('Base Stats'!D500+15)*MIN(SQRT(10*1500/(('Base Stats'!$D500+15)*SQRT('Base Stats'!$E500+15)*SQRT('Base Stats'!$F500+15))),'CP Multiplier'!$B$102),1)</f>
        <v>128.1</v>
      </c>
      <c r="E500">
        <f>ROUND(('Base Stats'!E500+15)*MIN(SQRT(10*1500/(('Base Stats'!$D500+15)*SQRT('Base Stats'!$E500+15)*SQRT('Base Stats'!$F500+15))),'CP Multiplier'!$B$102),1)</f>
        <v>98.3</v>
      </c>
      <c r="F500">
        <f>ROUND(('Base Stats'!F500+15)*MIN(SQRT(10*1500/(('Base Stats'!$D500+15)*SQRT('Base Stats'!$E500+15)*SQRT('Base Stats'!$F500+15))),'CP Multiplier'!$B$102),1)</f>
        <v>139.4</v>
      </c>
      <c r="G500">
        <f>_xlfn.FLOOR.MATH(('Base Stats'!$D500+15)*SQRT('Base Stats'!$E500+15)*SQRT('Base Stats'!$F500+15)*((MIN(SQRT(10*1500/(('Base Stats'!$D500+15)*SQRT('Base Stats'!$E500+15)*SQRT('Base Stats'!$F500+15))),'CP Multiplier'!$B$102))^2)/10)</f>
        <v>1500</v>
      </c>
    </row>
    <row r="501" spans="1:7" x14ac:dyDescent="0.25">
      <c r="A501" t="s">
        <v>497</v>
      </c>
      <c r="B501" t="str">
        <f>IFERROR(INDEX('[1]Pokemon Stats'!$D$2:$D$781,MATCH($A501,'[1]Pokemon Stats'!$B$2:$B$781,0),0),"")</f>
        <v>Normal</v>
      </c>
      <c r="C501" t="str">
        <f>IFERROR(INDEX('[1]Pokemon Stats'!$E$2:$E$781,MATCH($A501,'[1]Pokemon Stats'!$B$2:$B$781,0),0),"")</f>
        <v>Flying</v>
      </c>
      <c r="D501">
        <f>ROUND(('Base Stats'!D501+15)*MIN(SQRT(10*1500/(('Base Stats'!$D501+15)*SQRT('Base Stats'!$E501+15)*SQRT('Base Stats'!$F501+15))),'CP Multiplier'!$B$102),1)</f>
        <v>141.1</v>
      </c>
      <c r="E501">
        <f>ROUND(('Base Stats'!E501+15)*MIN(SQRT(10*1500/(('Base Stats'!$D501+15)*SQRT('Base Stats'!$E501+15)*SQRT('Base Stats'!$F501+15))),'CP Multiplier'!$B$102),1)</f>
        <v>94.2</v>
      </c>
      <c r="F501">
        <f>ROUND(('Base Stats'!F501+15)*MIN(SQRT(10*1500/(('Base Stats'!$D501+15)*SQRT('Base Stats'!$E501+15)*SQRT('Base Stats'!$F501+15))),'CP Multiplier'!$B$102),1)</f>
        <v>120</v>
      </c>
      <c r="G501">
        <f>_xlfn.FLOOR.MATH(('Base Stats'!$D501+15)*SQRT('Base Stats'!$E501+15)*SQRT('Base Stats'!$F501+15)*((MIN(SQRT(10*1500/(('Base Stats'!$D501+15)*SQRT('Base Stats'!$E501+15)*SQRT('Base Stats'!$F501+15))),'CP Multiplier'!$B$102))^2)/10)</f>
        <v>1500</v>
      </c>
    </row>
    <row r="502" spans="1:7" x14ac:dyDescent="0.25">
      <c r="A502" t="s">
        <v>498</v>
      </c>
      <c r="B502" t="str">
        <f>IFERROR(INDEX('[1]Pokemon Stats'!$D$2:$D$781,MATCH($A502,'[1]Pokemon Stats'!$B$2:$B$781,0),0),"")</f>
        <v>Electric</v>
      </c>
      <c r="C502" t="str">
        <f>IFERROR(INDEX('[1]Pokemon Stats'!$E$2:$E$781,MATCH($A502,'[1]Pokemon Stats'!$B$2:$B$781,0),0),"")</f>
        <v>Flying</v>
      </c>
      <c r="D502">
        <f>ROUND(('Base Stats'!D502+15)*MIN(SQRT(10*1500/(('Base Stats'!$D502+15)*SQRT('Base Stats'!$E502+15)*SQRT('Base Stats'!$F502+15))),'CP Multiplier'!$B$102),1)</f>
        <v>112.4</v>
      </c>
      <c r="E502">
        <f>ROUND(('Base Stats'!E502+15)*MIN(SQRT(10*1500/(('Base Stats'!$D502+15)*SQRT('Base Stats'!$E502+15)*SQRT('Base Stats'!$F502+15))),'CP Multiplier'!$B$102),1)</f>
        <v>66.8</v>
      </c>
      <c r="F502">
        <f>ROUND(('Base Stats'!F502+15)*MIN(SQRT(10*1500/(('Base Stats'!$D502+15)*SQRT('Base Stats'!$E502+15)*SQRT('Base Stats'!$F502+15))),'CP Multiplier'!$B$102),1)</f>
        <v>120.9</v>
      </c>
      <c r="G502">
        <f>_xlfn.FLOOR.MATH(('Base Stats'!$D502+15)*SQRT('Base Stats'!$E502+15)*SQRT('Base Stats'!$F502+15)*((MIN(SQRT(10*1500/(('Base Stats'!$D502+15)*SQRT('Base Stats'!$E502+15)*SQRT('Base Stats'!$F502+15))),'CP Multiplier'!$B$102))^2)/10)</f>
        <v>1010</v>
      </c>
    </row>
    <row r="503" spans="1:7" x14ac:dyDescent="0.25">
      <c r="A503" t="s">
        <v>499</v>
      </c>
      <c r="B503" t="str">
        <f>IFERROR(INDEX('[1]Pokemon Stats'!$D$2:$D$781,MATCH($A503,'[1]Pokemon Stats'!$B$2:$B$781,0),0),"")</f>
        <v>Electric</v>
      </c>
      <c r="C503" t="str">
        <f>IFERROR(INDEX('[1]Pokemon Stats'!$E$2:$E$781,MATCH($A503,'[1]Pokemon Stats'!$B$2:$B$781,0),0),"")</f>
        <v>Flying</v>
      </c>
      <c r="D503">
        <f>ROUND(('Base Stats'!D503+15)*MIN(SQRT(10*1500/(('Base Stats'!$D503+15)*SQRT('Base Stats'!$E503+15)*SQRT('Base Stats'!$F503+15))),'CP Multiplier'!$B$102),1)</f>
        <v>140.4</v>
      </c>
      <c r="E503">
        <f>ROUND(('Base Stats'!E503+15)*MIN(SQRT(10*1500/(('Base Stats'!$D503+15)*SQRT('Base Stats'!$E503+15)*SQRT('Base Stats'!$F503+15))),'CP Multiplier'!$B$102),1)</f>
        <v>93.8</v>
      </c>
      <c r="F503">
        <f>ROUND(('Base Stats'!F503+15)*MIN(SQRT(10*1500/(('Base Stats'!$D503+15)*SQRT('Base Stats'!$E503+15)*SQRT('Base Stats'!$F503+15))),'CP Multiplier'!$B$102),1)</f>
        <v>121.7</v>
      </c>
      <c r="G503">
        <f>_xlfn.FLOOR.MATH(('Base Stats'!$D503+15)*SQRT('Base Stats'!$E503+15)*SQRT('Base Stats'!$F503+15)*((MIN(SQRT(10*1500/(('Base Stats'!$D503+15)*SQRT('Base Stats'!$E503+15)*SQRT('Base Stats'!$F503+15))),'CP Multiplier'!$B$102))^2)/10)</f>
        <v>1500</v>
      </c>
    </row>
    <row r="504" spans="1:7" x14ac:dyDescent="0.25">
      <c r="A504" t="s">
        <v>500</v>
      </c>
      <c r="B504" t="str">
        <f>IFERROR(INDEX('[1]Pokemon Stats'!$D$2:$D$781,MATCH($A504,'[1]Pokemon Stats'!$B$2:$B$781,0),0),"")</f>
        <v>Rock</v>
      </c>
      <c r="C504" t="str">
        <f>IFERROR(INDEX('[1]Pokemon Stats'!$E$2:$E$781,MATCH($A504,'[1]Pokemon Stats'!$B$2:$B$781,0),0),"")</f>
        <v>Flying</v>
      </c>
      <c r="D504">
        <f>ROUND(('Base Stats'!D504+15)*MIN(SQRT(10*1500/(('Base Stats'!$D504+15)*SQRT('Base Stats'!$E504+15)*SQRT('Base Stats'!$F504+15))),'CP Multiplier'!$B$102),1)</f>
        <v>115</v>
      </c>
      <c r="E504">
        <f>ROUND(('Base Stats'!E504+15)*MIN(SQRT(10*1500/(('Base Stats'!$D504+15)*SQRT('Base Stats'!$E504+15)*SQRT('Base Stats'!$F504+15))),'CP Multiplier'!$B$102),1)</f>
        <v>105.7</v>
      </c>
      <c r="F504">
        <f>ROUND(('Base Stats'!F504+15)*MIN(SQRT(10*1500/(('Base Stats'!$D504+15)*SQRT('Base Stats'!$E504+15)*SQRT('Base Stats'!$F504+15))),'CP Multiplier'!$B$102),1)</f>
        <v>136.1</v>
      </c>
      <c r="G504">
        <f>_xlfn.FLOOR.MATH(('Base Stats'!$D504+15)*SQRT('Base Stats'!$E504+15)*SQRT('Base Stats'!$F504+15)*((MIN(SQRT(10*1500/(('Base Stats'!$D504+15)*SQRT('Base Stats'!$E504+15)*SQRT('Base Stats'!$F504+15))),'CP Multiplier'!$B$102))^2)/10)</f>
        <v>1378</v>
      </c>
    </row>
    <row r="505" spans="1:7" x14ac:dyDescent="0.25">
      <c r="A505" t="s">
        <v>501</v>
      </c>
      <c r="B505" t="str">
        <f>IFERROR(INDEX('[1]Pokemon Stats'!$D$2:$D$781,MATCH($A505,'[1]Pokemon Stats'!$B$2:$B$781,0),0),"")</f>
        <v>Rock</v>
      </c>
      <c r="C505" t="str">
        <f>IFERROR(INDEX('[1]Pokemon Stats'!$E$2:$E$781,MATCH($A505,'[1]Pokemon Stats'!$B$2:$B$781,0),0),"")</f>
        <v>Flying</v>
      </c>
      <c r="D505">
        <f>ROUND(('Base Stats'!D505+15)*MIN(SQRT(10*1500/(('Base Stats'!$D505+15)*SQRT('Base Stats'!$E505+15)*SQRT('Base Stats'!$F505+15))),'CP Multiplier'!$B$102),1)</f>
        <v>128.4</v>
      </c>
      <c r="E505">
        <f>ROUND(('Base Stats'!E505+15)*MIN(SQRT(10*1500/(('Base Stats'!$D505+15)*SQRT('Base Stats'!$E505+15)*SQRT('Base Stats'!$F505+15))),'CP Multiplier'!$B$102),1)</f>
        <v>107.4</v>
      </c>
      <c r="F505">
        <f>ROUND(('Base Stats'!F505+15)*MIN(SQRT(10*1500/(('Base Stats'!$D505+15)*SQRT('Base Stats'!$E505+15)*SQRT('Base Stats'!$F505+15))),'CP Multiplier'!$B$102),1)</f>
        <v>127.1</v>
      </c>
      <c r="G505">
        <f>_xlfn.FLOOR.MATH(('Base Stats'!$D505+15)*SQRT('Base Stats'!$E505+15)*SQRT('Base Stats'!$F505+15)*((MIN(SQRT(10*1500/(('Base Stats'!$D505+15)*SQRT('Base Stats'!$E505+15)*SQRT('Base Stats'!$F505+15))),'CP Multiplier'!$B$102))^2)/10)</f>
        <v>1500</v>
      </c>
    </row>
    <row r="506" spans="1:7" x14ac:dyDescent="0.25">
      <c r="A506" t="s">
        <v>502</v>
      </c>
      <c r="B506" t="str">
        <f>IFERROR(INDEX('[1]Pokemon Stats'!$D$2:$D$781,MATCH($A506,'[1]Pokemon Stats'!$B$2:$B$781,0),0),"")</f>
        <v>Rock</v>
      </c>
      <c r="C506" t="str">
        <f>IFERROR(INDEX('[1]Pokemon Stats'!$E$2:$E$781,MATCH($A506,'[1]Pokemon Stats'!$B$2:$B$781,0),0),"")</f>
        <v>Flying</v>
      </c>
      <c r="D506">
        <f>ROUND(('Base Stats'!D506+15)*MIN(SQRT(10*1500/(('Base Stats'!$D506+15)*SQRT('Base Stats'!$E506+15)*SQRT('Base Stats'!$F506+15))),'CP Multiplier'!$B$102),1)</f>
        <v>129.80000000000001</v>
      </c>
      <c r="E506">
        <f>ROUND(('Base Stats'!E506+15)*MIN(SQRT(10*1500/(('Base Stats'!$D506+15)*SQRT('Base Stats'!$E506+15)*SQRT('Base Stats'!$F506+15))),'CP Multiplier'!$B$102),1)</f>
        <v>116.4</v>
      </c>
      <c r="F506">
        <f>ROUND(('Base Stats'!F506+15)*MIN(SQRT(10*1500/(('Base Stats'!$D506+15)*SQRT('Base Stats'!$E506+15)*SQRT('Base Stats'!$F506+15))),'CP Multiplier'!$B$102),1)</f>
        <v>114.7</v>
      </c>
      <c r="G506">
        <f>_xlfn.FLOOR.MATH(('Base Stats'!$D506+15)*SQRT('Base Stats'!$E506+15)*SQRT('Base Stats'!$F506+15)*((MIN(SQRT(10*1500/(('Base Stats'!$D506+15)*SQRT('Base Stats'!$E506+15)*SQRT('Base Stats'!$F506+15))),'CP Multiplier'!$B$102))^2)/10)</f>
        <v>1500</v>
      </c>
    </row>
    <row r="507" spans="1:7" x14ac:dyDescent="0.25">
      <c r="A507" t="s">
        <v>503</v>
      </c>
      <c r="B507" t="str">
        <f>IFERROR(INDEX('[1]Pokemon Stats'!$D$2:$D$781,MATCH($A507,'[1]Pokemon Stats'!$B$2:$B$781,0),0),"")</f>
        <v>Psychic</v>
      </c>
      <c r="C507" t="str">
        <f>IFERROR(INDEX('[1]Pokemon Stats'!$E$2:$E$781,MATCH($A507,'[1]Pokemon Stats'!$B$2:$B$781,0),0),"")</f>
        <v>Flying</v>
      </c>
      <c r="D507">
        <f>ROUND(('Base Stats'!D507+15)*MIN(SQRT(10*1500/(('Base Stats'!$D507+15)*SQRT('Base Stats'!$E507+15)*SQRT('Base Stats'!$F507+15))),'CP Multiplier'!$B$102),1)</f>
        <v>103.1</v>
      </c>
      <c r="E507">
        <f>ROUND(('Base Stats'!E507+15)*MIN(SQRT(10*1500/(('Base Stats'!$D507+15)*SQRT('Base Stats'!$E507+15)*SQRT('Base Stats'!$F507+15))),'CP Multiplier'!$B$102),1)</f>
        <v>84.5</v>
      </c>
      <c r="F507">
        <f>ROUND(('Base Stats'!F507+15)*MIN(SQRT(10*1500/(('Base Stats'!$D507+15)*SQRT('Base Stats'!$E507+15)*SQRT('Base Stats'!$F507+15))),'CP Multiplier'!$B$102),1)</f>
        <v>150.5</v>
      </c>
      <c r="G507">
        <f>_xlfn.FLOOR.MATH(('Base Stats'!$D507+15)*SQRT('Base Stats'!$E507+15)*SQRT('Base Stats'!$F507+15)*((MIN(SQRT(10*1500/(('Base Stats'!$D507+15)*SQRT('Base Stats'!$E507+15)*SQRT('Base Stats'!$F507+15))),'CP Multiplier'!$B$102))^2)/10)</f>
        <v>1163</v>
      </c>
    </row>
    <row r="508" spans="1:7" x14ac:dyDescent="0.25">
      <c r="A508" t="s">
        <v>504</v>
      </c>
      <c r="B508" t="str">
        <f>IFERROR(INDEX('[1]Pokemon Stats'!$D$2:$D$781,MATCH($A508,'[1]Pokemon Stats'!$B$2:$B$781,0),0),"")</f>
        <v>Psychic</v>
      </c>
      <c r="C508" t="str">
        <f>IFERROR(INDEX('[1]Pokemon Stats'!$E$2:$E$781,MATCH($A508,'[1]Pokemon Stats'!$B$2:$B$781,0),0),"")</f>
        <v>Flying</v>
      </c>
      <c r="D508">
        <f>ROUND(('Base Stats'!D508+15)*MIN(SQRT(10*1500/(('Base Stats'!$D508+15)*SQRT('Base Stats'!$E508+15)*SQRT('Base Stats'!$F508+15))),'CP Multiplier'!$B$102),1)</f>
        <v>130</v>
      </c>
      <c r="E508">
        <f>ROUND(('Base Stats'!E508+15)*MIN(SQRT(10*1500/(('Base Stats'!$D508+15)*SQRT('Base Stats'!$E508+15)*SQRT('Base Stats'!$F508+15))),'CP Multiplier'!$B$102),1)</f>
        <v>99</v>
      </c>
      <c r="F508">
        <f>ROUND(('Base Stats'!F508+15)*MIN(SQRT(10*1500/(('Base Stats'!$D508+15)*SQRT('Base Stats'!$E508+15)*SQRT('Base Stats'!$F508+15))),'CP Multiplier'!$B$102),1)</f>
        <v>134.5</v>
      </c>
      <c r="G508">
        <f>_xlfn.FLOOR.MATH(('Base Stats'!$D508+15)*SQRT('Base Stats'!$E508+15)*SQRT('Base Stats'!$F508+15)*((MIN(SQRT(10*1500/(('Base Stats'!$D508+15)*SQRT('Base Stats'!$E508+15)*SQRT('Base Stats'!$F508+15))),'CP Multiplier'!$B$102))^2)/10)</f>
        <v>1500</v>
      </c>
    </row>
    <row r="509" spans="1:7" x14ac:dyDescent="0.25">
      <c r="A509" t="s">
        <v>505</v>
      </c>
      <c r="B509" t="str">
        <f>IFERROR(INDEX('[1]Pokemon Stats'!$D$2:$D$781,MATCH($A509,'[1]Pokemon Stats'!$B$2:$B$781,0),0),"")</f>
        <v>Ground</v>
      </c>
      <c r="C509" t="str">
        <f>IFERROR(INDEX('[1]Pokemon Stats'!$E$2:$E$781,MATCH($A509,'[1]Pokemon Stats'!$B$2:$B$781,0),0),"")</f>
        <v>Flying</v>
      </c>
      <c r="D509">
        <f>ROUND(('Base Stats'!D509+15)*MIN(SQRT(10*1500/(('Base Stats'!$D509+15)*SQRT('Base Stats'!$E509+15)*SQRT('Base Stats'!$F509+15))),'CP Multiplier'!$B$102),1)</f>
        <v>139.4</v>
      </c>
      <c r="E509">
        <f>ROUND(('Base Stats'!E509+15)*MIN(SQRT(10*1500/(('Base Stats'!$D509+15)*SQRT('Base Stats'!$E509+15)*SQRT('Base Stats'!$F509+15))),'CP Multiplier'!$B$102),1)</f>
        <v>82.5</v>
      </c>
      <c r="F509">
        <f>ROUND(('Base Stats'!F509+15)*MIN(SQRT(10*1500/(('Base Stats'!$D509+15)*SQRT('Base Stats'!$E509+15)*SQRT('Base Stats'!$F509+15))),'CP Multiplier'!$B$102),1)</f>
        <v>140.30000000000001</v>
      </c>
      <c r="G509">
        <f>_xlfn.FLOOR.MATH(('Base Stats'!$D509+15)*SQRT('Base Stats'!$E509+15)*SQRT('Base Stats'!$F509+15)*((MIN(SQRT(10*1500/(('Base Stats'!$D509+15)*SQRT('Base Stats'!$E509+15)*SQRT('Base Stats'!$F509+15))),'CP Multiplier'!$B$102))^2)/10)</f>
        <v>1500</v>
      </c>
    </row>
    <row r="510" spans="1:7" x14ac:dyDescent="0.25">
      <c r="A510" t="s">
        <v>506</v>
      </c>
      <c r="B510" t="str">
        <f>IFERROR(INDEX('[1]Pokemon Stats'!$D$2:$D$781,MATCH($A510,'[1]Pokemon Stats'!$B$2:$B$781,0),0),"")</f>
        <v>Ground</v>
      </c>
      <c r="C510" t="str">
        <f>IFERROR(INDEX('[1]Pokemon Stats'!$E$2:$E$781,MATCH($A510,'[1]Pokemon Stats'!$B$2:$B$781,0),0),"")</f>
        <v>Steel</v>
      </c>
      <c r="D510">
        <f>ROUND(('Base Stats'!D510+15)*MIN(SQRT(10*1500/(('Base Stats'!$D510+15)*SQRT('Base Stats'!$E510+15)*SQRT('Base Stats'!$F510+15))),'CP Multiplier'!$B$102),1)</f>
        <v>145.1</v>
      </c>
      <c r="E510">
        <f>ROUND(('Base Stats'!E510+15)*MIN(SQRT(10*1500/(('Base Stats'!$D510+15)*SQRT('Base Stats'!$E510+15)*SQRT('Base Stats'!$F510+15))),'CP Multiplier'!$B$102),1)</f>
        <v>77.400000000000006</v>
      </c>
      <c r="F510">
        <f>ROUND(('Base Stats'!F510+15)*MIN(SQRT(10*1500/(('Base Stats'!$D510+15)*SQRT('Base Stats'!$E510+15)*SQRT('Base Stats'!$F510+15))),'CP Multiplier'!$B$102),1)</f>
        <v>138.1</v>
      </c>
      <c r="G510">
        <f>_xlfn.FLOOR.MATH(('Base Stats'!$D510+15)*SQRT('Base Stats'!$E510+15)*SQRT('Base Stats'!$F510+15)*((MIN(SQRT(10*1500/(('Base Stats'!$D510+15)*SQRT('Base Stats'!$E510+15)*SQRT('Base Stats'!$F510+15))),'CP Multiplier'!$B$102))^2)/10)</f>
        <v>1500</v>
      </c>
    </row>
    <row r="511" spans="1:7" x14ac:dyDescent="0.25">
      <c r="A511" t="s">
        <v>507</v>
      </c>
      <c r="B511" t="str">
        <f>IFERROR(INDEX('[1]Pokemon Stats'!$D$2:$D$781,MATCH($A511,'[1]Pokemon Stats'!$B$2:$B$781,0),0),"")</f>
        <v>Normal</v>
      </c>
      <c r="C511" t="str">
        <f>IFERROR(INDEX('[1]Pokemon Stats'!$E$2:$E$781,MATCH($A511,'[1]Pokemon Stats'!$B$2:$B$781,0),0),"")</f>
        <v>Steel</v>
      </c>
      <c r="D511">
        <f>ROUND(('Base Stats'!D511+15)*MIN(SQRT(10*1500/(('Base Stats'!$D511+15)*SQRT('Base Stats'!$E511+15)*SQRT('Base Stats'!$F511+15))),'CP Multiplier'!$B$102),1)</f>
        <v>96.3</v>
      </c>
      <c r="E511">
        <f>ROUND(('Base Stats'!E511+15)*MIN(SQRT(10*1500/(('Base Stats'!$D511+15)*SQRT('Base Stats'!$E511+15)*SQRT('Base Stats'!$F511+15))),'CP Multiplier'!$B$102),1)</f>
        <v>132.80000000000001</v>
      </c>
      <c r="F511">
        <f>ROUND(('Base Stats'!F511+15)*MIN(SQRT(10*1500/(('Base Stats'!$D511+15)*SQRT('Base Stats'!$E511+15)*SQRT('Base Stats'!$F511+15))),'CP Multiplier'!$B$102),1)</f>
        <v>182.8</v>
      </c>
      <c r="G511">
        <f>_xlfn.FLOOR.MATH(('Base Stats'!$D511+15)*SQRT('Base Stats'!$E511+15)*SQRT('Base Stats'!$F511+15)*((MIN(SQRT(10*1500/(('Base Stats'!$D511+15)*SQRT('Base Stats'!$E511+15)*SQRT('Base Stats'!$F511+15))),'CP Multiplier'!$B$102))^2)/10)</f>
        <v>1500</v>
      </c>
    </row>
    <row r="512" spans="1:7" x14ac:dyDescent="0.25">
      <c r="A512" t="s">
        <v>508</v>
      </c>
      <c r="B512" t="str">
        <f>IFERROR(INDEX('[1]Pokemon Stats'!$D$2:$D$781,MATCH($A512,'[1]Pokemon Stats'!$B$2:$B$781,0),0),"")</f>
        <v>Fighting</v>
      </c>
      <c r="C512" t="str">
        <f>IFERROR(INDEX('[1]Pokemon Stats'!$E$2:$E$781,MATCH($A512,'[1]Pokemon Stats'!$B$2:$B$781,0),0),"")</f>
        <v>Steel</v>
      </c>
      <c r="D512">
        <f>ROUND(('Base Stats'!D512+15)*MIN(SQRT(10*1500/(('Base Stats'!$D512+15)*SQRT('Base Stats'!$E512+15)*SQRT('Base Stats'!$F512+15))),'CP Multiplier'!$B$102),1)</f>
        <v>125.7</v>
      </c>
      <c r="E512">
        <f>ROUND(('Base Stats'!E512+15)*MIN(SQRT(10*1500/(('Base Stats'!$D512+15)*SQRT('Base Stats'!$E512+15)*SQRT('Base Stats'!$F512+15))),'CP Multiplier'!$B$102),1)</f>
        <v>86.1</v>
      </c>
      <c r="F512">
        <f>ROUND(('Base Stats'!F512+15)*MIN(SQRT(10*1500/(('Base Stats'!$D512+15)*SQRT('Base Stats'!$E512+15)*SQRT('Base Stats'!$F512+15))),'CP Multiplier'!$B$102),1)</f>
        <v>165.4</v>
      </c>
      <c r="G512">
        <f>_xlfn.FLOOR.MATH(('Base Stats'!$D512+15)*SQRT('Base Stats'!$E512+15)*SQRT('Base Stats'!$F512+15)*((MIN(SQRT(10*1500/(('Base Stats'!$D512+15)*SQRT('Base Stats'!$E512+15)*SQRT('Base Stats'!$F512+15))),'CP Multiplier'!$B$102))^2)/10)</f>
        <v>1500</v>
      </c>
    </row>
    <row r="513" spans="1:7" x14ac:dyDescent="0.25">
      <c r="A513" t="s">
        <v>509</v>
      </c>
      <c r="B513" t="str">
        <f>IFERROR(INDEX('[1]Pokemon Stats'!$D$2:$D$781,MATCH($A513,'[1]Pokemon Stats'!$B$2:$B$781,0),0),"")</f>
        <v>Fighting</v>
      </c>
      <c r="C513" t="str">
        <f>IFERROR(INDEX('[1]Pokemon Stats'!$E$2:$E$781,MATCH($A513,'[1]Pokemon Stats'!$B$2:$B$781,0),0),"")</f>
        <v>Steel</v>
      </c>
      <c r="D513">
        <f>ROUND(('Base Stats'!D513+15)*MIN(SQRT(10*1500/(('Base Stats'!$D513+15)*SQRT('Base Stats'!$E513+15)*SQRT('Base Stats'!$F513+15))),'CP Multiplier'!$B$102),1)</f>
        <v>128.1</v>
      </c>
      <c r="E513">
        <f>ROUND(('Base Stats'!E513+15)*MIN(SQRT(10*1500/(('Base Stats'!$D513+15)*SQRT('Base Stats'!$E513+15)*SQRT('Base Stats'!$F513+15))),'CP Multiplier'!$B$102),1)</f>
        <v>97.9</v>
      </c>
      <c r="F513">
        <f>ROUND(('Base Stats'!F513+15)*MIN(SQRT(10*1500/(('Base Stats'!$D513+15)*SQRT('Base Stats'!$E513+15)*SQRT('Base Stats'!$F513+15))),'CP Multiplier'!$B$102),1)</f>
        <v>140</v>
      </c>
      <c r="G513">
        <f>_xlfn.FLOOR.MATH(('Base Stats'!$D513+15)*SQRT('Base Stats'!$E513+15)*SQRT('Base Stats'!$F513+15)*((MIN(SQRT(10*1500/(('Base Stats'!$D513+15)*SQRT('Base Stats'!$E513+15)*SQRT('Base Stats'!$F513+15))),'CP Multiplier'!$B$102))^2)/10)</f>
        <v>1500</v>
      </c>
    </row>
    <row r="514" spans="1:7" x14ac:dyDescent="0.25">
      <c r="A514" t="s">
        <v>510</v>
      </c>
      <c r="B514" t="str">
        <f>IFERROR(INDEX('[1]Pokemon Stats'!$D$2:$D$781,MATCH($A514,'[1]Pokemon Stats'!$B$2:$B$781,0),0),"")</f>
        <v>Fighting</v>
      </c>
      <c r="C514" t="str">
        <f>IFERROR(INDEX('[1]Pokemon Stats'!$E$2:$E$781,MATCH($A514,'[1]Pokemon Stats'!$B$2:$B$781,0),0),"")</f>
        <v>Steel</v>
      </c>
      <c r="D514">
        <f>ROUND(('Base Stats'!D514+15)*MIN(SQRT(10*1500/(('Base Stats'!$D514+15)*SQRT('Base Stats'!$E514+15)*SQRT('Base Stats'!$F514+15))),'CP Multiplier'!$B$102),1)</f>
        <v>136.69999999999999</v>
      </c>
      <c r="E514">
        <f>ROUND(('Base Stats'!E514+15)*MIN(SQRT(10*1500/(('Base Stats'!$D514+15)*SQRT('Base Stats'!$E514+15)*SQRT('Base Stats'!$F514+15))),'CP Multiplier'!$B$102),1)</f>
        <v>91.7</v>
      </c>
      <c r="F514">
        <f>ROUND(('Base Stats'!F514+15)*MIN(SQRT(10*1500/(('Base Stats'!$D514+15)*SQRT('Base Stats'!$E514+15)*SQRT('Base Stats'!$F514+15))),'CP Multiplier'!$B$102),1)</f>
        <v>131.4</v>
      </c>
      <c r="G514">
        <f>_xlfn.FLOOR.MATH(('Base Stats'!$D514+15)*SQRT('Base Stats'!$E514+15)*SQRT('Base Stats'!$F514+15)*((MIN(SQRT(10*1500/(('Base Stats'!$D514+15)*SQRT('Base Stats'!$E514+15)*SQRT('Base Stats'!$F514+15))),'CP Multiplier'!$B$102))^2)/10)</f>
        <v>1500</v>
      </c>
    </row>
    <row r="515" spans="1:7" x14ac:dyDescent="0.25">
      <c r="A515" t="s">
        <v>511</v>
      </c>
      <c r="B515" t="str">
        <f>IFERROR(INDEX('[1]Pokemon Stats'!$D$2:$D$781,MATCH($A515,'[1]Pokemon Stats'!$B$2:$B$781,0),0),"")</f>
        <v>Water</v>
      </c>
      <c r="C515" t="str">
        <f>IFERROR(INDEX('[1]Pokemon Stats'!$E$2:$E$781,MATCH($A515,'[1]Pokemon Stats'!$B$2:$B$781,0),0),"")</f>
        <v>Steel</v>
      </c>
      <c r="D515">
        <f>ROUND(('Base Stats'!D515+15)*MIN(SQRT(10*1500/(('Base Stats'!$D515+15)*SQRT('Base Stats'!$E515+15)*SQRT('Base Stats'!$F515+15))),'CP Multiplier'!$B$102),1)</f>
        <v>95.5</v>
      </c>
      <c r="E515">
        <f>ROUND(('Base Stats'!E515+15)*MIN(SQRT(10*1500/(('Base Stats'!$D515+15)*SQRT('Base Stats'!$E515+15)*SQRT('Base Stats'!$F515+15))),'CP Multiplier'!$B$102),1)</f>
        <v>78.599999999999994</v>
      </c>
      <c r="F515">
        <f>ROUND(('Base Stats'!F515+15)*MIN(SQRT(10*1500/(('Base Stats'!$D515+15)*SQRT('Base Stats'!$E515+15)*SQRT('Base Stats'!$F515+15))),'CP Multiplier'!$B$102),1)</f>
        <v>128.5</v>
      </c>
      <c r="G515">
        <f>_xlfn.FLOOR.MATH(('Base Stats'!$D515+15)*SQRT('Base Stats'!$E515+15)*SQRT('Base Stats'!$F515+15)*((MIN(SQRT(10*1500/(('Base Stats'!$D515+15)*SQRT('Base Stats'!$E515+15)*SQRT('Base Stats'!$F515+15))),'CP Multiplier'!$B$102))^2)/10)</f>
        <v>959</v>
      </c>
    </row>
    <row r="516" spans="1:7" x14ac:dyDescent="0.25">
      <c r="A516" t="s">
        <v>512</v>
      </c>
      <c r="B516" t="str">
        <f>IFERROR(INDEX('[1]Pokemon Stats'!$D$2:$D$781,MATCH($A516,'[1]Pokemon Stats'!$B$2:$B$781,0),0),"")</f>
        <v>Water</v>
      </c>
      <c r="C516" t="str">
        <f>IFERROR(INDEX('[1]Pokemon Stats'!$E$2:$E$781,MATCH($A516,'[1]Pokemon Stats'!$B$2:$B$781,0),0),"")</f>
        <v>Ground</v>
      </c>
      <c r="D516">
        <f>ROUND(('Base Stats'!D516+15)*MIN(SQRT(10*1500/(('Base Stats'!$D516+15)*SQRT('Base Stats'!$E516+15)*SQRT('Base Stats'!$F516+15))),'CP Multiplier'!$B$102),1)</f>
        <v>117.3</v>
      </c>
      <c r="E516">
        <f>ROUND(('Base Stats'!E516+15)*MIN(SQRT(10*1500/(('Base Stats'!$D516+15)*SQRT('Base Stats'!$E516+15)*SQRT('Base Stats'!$F516+15))),'CP Multiplier'!$B$102),1)</f>
        <v>101.7</v>
      </c>
      <c r="F516">
        <f>ROUND(('Base Stats'!F516+15)*MIN(SQRT(10*1500/(('Base Stats'!$D516+15)*SQRT('Base Stats'!$E516+15)*SQRT('Base Stats'!$F516+15))),'CP Multiplier'!$B$102),1)</f>
        <v>160.80000000000001</v>
      </c>
      <c r="G516">
        <f>_xlfn.FLOOR.MATH(('Base Stats'!$D516+15)*SQRT('Base Stats'!$E516+15)*SQRT('Base Stats'!$F516+15)*((MIN(SQRT(10*1500/(('Base Stats'!$D516+15)*SQRT('Base Stats'!$E516+15)*SQRT('Base Stats'!$F516+15))),'CP Multiplier'!$B$102))^2)/10)</f>
        <v>1500</v>
      </c>
    </row>
    <row r="517" spans="1:7" x14ac:dyDescent="0.25">
      <c r="A517" t="s">
        <v>513</v>
      </c>
      <c r="B517" t="str">
        <f>IFERROR(INDEX('[1]Pokemon Stats'!$D$2:$D$781,MATCH($A517,'[1]Pokemon Stats'!$B$2:$B$781,0),0),"")</f>
        <v>Water</v>
      </c>
      <c r="C517" t="str">
        <f>IFERROR(INDEX('[1]Pokemon Stats'!$E$2:$E$781,MATCH($A517,'[1]Pokemon Stats'!$B$2:$B$781,0),0),"")</f>
        <v>Ground</v>
      </c>
      <c r="D517">
        <f>ROUND(('Base Stats'!D517+15)*MIN(SQRT(10*1500/(('Base Stats'!$D517+15)*SQRT('Base Stats'!$E517+15)*SQRT('Base Stats'!$F517+15))),'CP Multiplier'!$B$102),1)</f>
        <v>122.7</v>
      </c>
      <c r="E517">
        <f>ROUND(('Base Stats'!E517+15)*MIN(SQRT(10*1500/(('Base Stats'!$D517+15)*SQRT('Base Stats'!$E517+15)*SQRT('Base Stats'!$F517+15))),'CP Multiplier'!$B$102),1)</f>
        <v>99.7</v>
      </c>
      <c r="F517">
        <f>ROUND(('Base Stats'!F517+15)*MIN(SQRT(10*1500/(('Base Stats'!$D517+15)*SQRT('Base Stats'!$E517+15)*SQRT('Base Stats'!$F517+15))),'CP Multiplier'!$B$102),1)</f>
        <v>149.9</v>
      </c>
      <c r="G517">
        <f>_xlfn.FLOOR.MATH(('Base Stats'!$D517+15)*SQRT('Base Stats'!$E517+15)*SQRT('Base Stats'!$F517+15)*((MIN(SQRT(10*1500/(('Base Stats'!$D517+15)*SQRT('Base Stats'!$E517+15)*SQRT('Base Stats'!$F517+15))),'CP Multiplier'!$B$102))^2)/10)</f>
        <v>1500</v>
      </c>
    </row>
    <row r="518" spans="1:7" x14ac:dyDescent="0.25">
      <c r="A518" t="s">
        <v>514</v>
      </c>
      <c r="B518" t="str">
        <f>IFERROR(INDEX('[1]Pokemon Stats'!$D$2:$D$781,MATCH($A518,'[1]Pokemon Stats'!$B$2:$B$781,0),0),"")</f>
        <v>Fighting</v>
      </c>
      <c r="C518" t="str">
        <f>IFERROR(INDEX('[1]Pokemon Stats'!$E$2:$E$781,MATCH($A518,'[1]Pokemon Stats'!$B$2:$B$781,0),0),"")</f>
        <v>Ground</v>
      </c>
      <c r="D518">
        <f>ROUND(('Base Stats'!D518+15)*MIN(SQRT(10*1500/(('Base Stats'!$D518+15)*SQRT('Base Stats'!$E518+15)*SQRT('Base Stats'!$F518+15))),'CP Multiplier'!$B$102),1)</f>
        <v>113.1</v>
      </c>
      <c r="E518">
        <f>ROUND(('Base Stats'!E518+15)*MIN(SQRT(10*1500/(('Base Stats'!$D518+15)*SQRT('Base Stats'!$E518+15)*SQRT('Base Stats'!$F518+15))),'CP Multiplier'!$B$102),1)</f>
        <v>105.8</v>
      </c>
      <c r="F518">
        <f>ROUND(('Base Stats'!F518+15)*MIN(SQRT(10*1500/(('Base Stats'!$D518+15)*SQRT('Base Stats'!$E518+15)*SQRT('Base Stats'!$F518+15))),'CP Multiplier'!$B$102),1)</f>
        <v>166.3</v>
      </c>
      <c r="G518">
        <f>_xlfn.FLOOR.MATH(('Base Stats'!$D518+15)*SQRT('Base Stats'!$E518+15)*SQRT('Base Stats'!$F518+15)*((MIN(SQRT(10*1500/(('Base Stats'!$D518+15)*SQRT('Base Stats'!$E518+15)*SQRT('Base Stats'!$F518+15))),'CP Multiplier'!$B$102))^2)/10)</f>
        <v>1500</v>
      </c>
    </row>
    <row r="519" spans="1:7" x14ac:dyDescent="0.25">
      <c r="A519" t="s">
        <v>515</v>
      </c>
      <c r="B519" t="str">
        <f>IFERROR(INDEX('[1]Pokemon Stats'!$D$2:$D$781,MATCH($A519,'[1]Pokemon Stats'!$B$2:$B$781,0),0),"")</f>
        <v>Fighting</v>
      </c>
      <c r="C519" t="str">
        <f>IFERROR(INDEX('[1]Pokemon Stats'!$E$2:$E$781,MATCH($A519,'[1]Pokemon Stats'!$B$2:$B$781,0),0),"")</f>
        <v>Ground</v>
      </c>
      <c r="D519">
        <f>ROUND(('Base Stats'!D519+15)*MIN(SQRT(10*1500/(('Base Stats'!$D519+15)*SQRT('Base Stats'!$E519+15)*SQRT('Base Stats'!$F519+15))),'CP Multiplier'!$B$102),1)</f>
        <v>142.6</v>
      </c>
      <c r="E519">
        <f>ROUND(('Base Stats'!E519+15)*MIN(SQRT(10*1500/(('Base Stats'!$D519+15)*SQRT('Base Stats'!$E519+15)*SQRT('Base Stats'!$F519+15))),'CP Multiplier'!$B$102),1)</f>
        <v>97.4</v>
      </c>
      <c r="F519">
        <f>ROUND(('Base Stats'!F519+15)*MIN(SQRT(10*1500/(('Base Stats'!$D519+15)*SQRT('Base Stats'!$E519+15)*SQRT('Base Stats'!$F519+15))),'CP Multiplier'!$B$102),1)</f>
        <v>113.6</v>
      </c>
      <c r="G519">
        <f>_xlfn.FLOOR.MATH(('Base Stats'!$D519+15)*SQRT('Base Stats'!$E519+15)*SQRT('Base Stats'!$F519+15)*((MIN(SQRT(10*1500/(('Base Stats'!$D519+15)*SQRT('Base Stats'!$E519+15)*SQRT('Base Stats'!$F519+15))),'CP Multiplier'!$B$102))^2)/10)</f>
        <v>1500</v>
      </c>
    </row>
    <row r="520" spans="1:7" x14ac:dyDescent="0.25">
      <c r="A520" t="s">
        <v>516</v>
      </c>
      <c r="B520" t="str">
        <f>IFERROR(INDEX('[1]Pokemon Stats'!$D$2:$D$781,MATCH($A520,'[1]Pokemon Stats'!$B$2:$B$781,0),0),"")</f>
        <v>Bug</v>
      </c>
      <c r="C520" t="str">
        <f>IFERROR(INDEX('[1]Pokemon Stats'!$E$2:$E$781,MATCH($A520,'[1]Pokemon Stats'!$B$2:$B$781,0),0),"")</f>
        <v>Grass</v>
      </c>
      <c r="D520">
        <f>ROUND(('Base Stats'!D520+15)*MIN(SQRT(10*1500/(('Base Stats'!$D520+15)*SQRT('Base Stats'!$E520+15)*SQRT('Base Stats'!$F520+15))),'CP Multiplier'!$B$102),1)</f>
        <v>93.8</v>
      </c>
      <c r="E520">
        <f>ROUND(('Base Stats'!E520+15)*MIN(SQRT(10*1500/(('Base Stats'!$D520+15)*SQRT('Base Stats'!$E520+15)*SQRT('Base Stats'!$F520+15))),'CP Multiplier'!$B$102),1)</f>
        <v>117.5</v>
      </c>
      <c r="F520">
        <f>ROUND(('Base Stats'!F520+15)*MIN(SQRT(10*1500/(('Base Stats'!$D520+15)*SQRT('Base Stats'!$E520+15)*SQRT('Base Stats'!$F520+15))),'CP Multiplier'!$B$102),1)</f>
        <v>120.9</v>
      </c>
      <c r="G520">
        <f>_xlfn.FLOOR.MATH(('Base Stats'!$D520+15)*SQRT('Base Stats'!$E520+15)*SQRT('Base Stats'!$F520+15)*((MIN(SQRT(10*1500/(('Base Stats'!$D520+15)*SQRT('Base Stats'!$E520+15)*SQRT('Base Stats'!$F520+15))),'CP Multiplier'!$B$102))^2)/10)</f>
        <v>1118</v>
      </c>
    </row>
    <row r="521" spans="1:7" x14ac:dyDescent="0.25">
      <c r="A521" t="s">
        <v>517</v>
      </c>
      <c r="B521" t="str">
        <f>IFERROR(INDEX('[1]Pokemon Stats'!$D$2:$D$781,MATCH($A521,'[1]Pokemon Stats'!$B$2:$B$781,0),0),"")</f>
        <v>Bug</v>
      </c>
      <c r="C521" t="str">
        <f>IFERROR(INDEX('[1]Pokemon Stats'!$E$2:$E$781,MATCH($A521,'[1]Pokemon Stats'!$B$2:$B$781,0),0),"")</f>
        <v>Grass</v>
      </c>
      <c r="D521">
        <f>ROUND(('Base Stats'!D521+15)*MIN(SQRT(10*1500/(('Base Stats'!$D521+15)*SQRT('Base Stats'!$E521+15)*SQRT('Base Stats'!$F521+15))),'CP Multiplier'!$B$102),1)</f>
        <v>107.5</v>
      </c>
      <c r="E521">
        <f>ROUND(('Base Stats'!E521+15)*MIN(SQRT(10*1500/(('Base Stats'!$D521+15)*SQRT('Base Stats'!$E521+15)*SQRT('Base Stats'!$F521+15))),'CP Multiplier'!$B$102),1)</f>
        <v>146.30000000000001</v>
      </c>
      <c r="F521">
        <f>ROUND(('Base Stats'!F521+15)*MIN(SQRT(10*1500/(('Base Stats'!$D521+15)*SQRT('Base Stats'!$E521+15)*SQRT('Base Stats'!$F521+15))),'CP Multiplier'!$B$102),1)</f>
        <v>133.1</v>
      </c>
      <c r="G521">
        <f>_xlfn.FLOOR.MATH(('Base Stats'!$D521+15)*SQRT('Base Stats'!$E521+15)*SQRT('Base Stats'!$F521+15)*((MIN(SQRT(10*1500/(('Base Stats'!$D521+15)*SQRT('Base Stats'!$E521+15)*SQRT('Base Stats'!$F521+15))),'CP Multiplier'!$B$102))^2)/10)</f>
        <v>1500</v>
      </c>
    </row>
    <row r="522" spans="1:7" x14ac:dyDescent="0.25">
      <c r="A522" t="s">
        <v>518</v>
      </c>
      <c r="B522" t="str">
        <f>IFERROR(INDEX('[1]Pokemon Stats'!$D$2:$D$781,MATCH($A522,'[1]Pokemon Stats'!$B$2:$B$781,0),0),"")</f>
        <v>Bug</v>
      </c>
      <c r="C522" t="str">
        <f>IFERROR(INDEX('[1]Pokemon Stats'!$E$2:$E$781,MATCH($A522,'[1]Pokemon Stats'!$B$2:$B$781,0),0),"")</f>
        <v>Grass</v>
      </c>
      <c r="D522">
        <f>ROUND(('Base Stats'!D522+15)*MIN(SQRT(10*1500/(('Base Stats'!$D522+15)*SQRT('Base Stats'!$E522+15)*SQRT('Base Stats'!$F522+15))),'CP Multiplier'!$B$102),1)</f>
        <v>132.5</v>
      </c>
      <c r="E522">
        <f>ROUND(('Base Stats'!E522+15)*MIN(SQRT(10*1500/(('Base Stats'!$D522+15)*SQRT('Base Stats'!$E522+15)*SQRT('Base Stats'!$F522+15))),'CP Multiplier'!$B$102),1)</f>
        <v>108.4</v>
      </c>
      <c r="F522">
        <f>ROUND(('Base Stats'!F522+15)*MIN(SQRT(10*1500/(('Base Stats'!$D522+15)*SQRT('Base Stats'!$E522+15)*SQRT('Base Stats'!$F522+15))),'CP Multiplier'!$B$102),1)</f>
        <v>118.1</v>
      </c>
      <c r="G522">
        <f>_xlfn.FLOOR.MATH(('Base Stats'!$D522+15)*SQRT('Base Stats'!$E522+15)*SQRT('Base Stats'!$F522+15)*((MIN(SQRT(10*1500/(('Base Stats'!$D522+15)*SQRT('Base Stats'!$E522+15)*SQRT('Base Stats'!$F522+15))),'CP Multiplier'!$B$102))^2)/10)</f>
        <v>1500</v>
      </c>
    </row>
    <row r="523" spans="1:7" x14ac:dyDescent="0.25">
      <c r="A523" t="s">
        <v>519</v>
      </c>
      <c r="B523" t="str">
        <f>IFERROR(INDEX('[1]Pokemon Stats'!$D$2:$D$781,MATCH($A523,'[1]Pokemon Stats'!$B$2:$B$781,0),0),"")</f>
        <v>Bug</v>
      </c>
      <c r="C523" t="str">
        <f>IFERROR(INDEX('[1]Pokemon Stats'!$E$2:$E$781,MATCH($A523,'[1]Pokemon Stats'!$B$2:$B$781,0),0),"")</f>
        <v>Poison</v>
      </c>
      <c r="D523">
        <f>ROUND(('Base Stats'!D523+15)*MIN(SQRT(10*1500/(('Base Stats'!$D523+15)*SQRT('Base Stats'!$E523+15)*SQRT('Base Stats'!$F523+15))),'CP Multiplier'!$B$102),1)</f>
        <v>82.8</v>
      </c>
      <c r="E523">
        <f>ROUND(('Base Stats'!E523+15)*MIN(SQRT(10*1500/(('Base Stats'!$D523+15)*SQRT('Base Stats'!$E523+15)*SQRT('Base Stats'!$F523+15))),'CP Multiplier'!$B$102),1)</f>
        <v>96.4</v>
      </c>
      <c r="F523">
        <f>ROUND(('Base Stats'!F523+15)*MIN(SQRT(10*1500/(('Base Stats'!$D523+15)*SQRT('Base Stats'!$E523+15)*SQRT('Base Stats'!$F523+15))),'CP Multiplier'!$B$102),1)</f>
        <v>98.9</v>
      </c>
      <c r="G523">
        <f>_xlfn.FLOOR.MATH(('Base Stats'!$D523+15)*SQRT('Base Stats'!$E523+15)*SQRT('Base Stats'!$F523+15)*((MIN(SQRT(10*1500/(('Base Stats'!$D523+15)*SQRT('Base Stats'!$E523+15)*SQRT('Base Stats'!$F523+15))),'CP Multiplier'!$B$102))^2)/10)</f>
        <v>808</v>
      </c>
    </row>
    <row r="524" spans="1:7" x14ac:dyDescent="0.25">
      <c r="A524" t="s">
        <v>520</v>
      </c>
      <c r="B524" t="str">
        <f>IFERROR(INDEX('[1]Pokemon Stats'!$D$2:$D$781,MATCH($A524,'[1]Pokemon Stats'!$B$2:$B$781,0),0),"")</f>
        <v>Bug</v>
      </c>
      <c r="C524" t="str">
        <f>IFERROR(INDEX('[1]Pokemon Stats'!$E$2:$E$781,MATCH($A524,'[1]Pokemon Stats'!$B$2:$B$781,0),0),"")</f>
        <v>Poison</v>
      </c>
      <c r="D524">
        <f>ROUND(('Base Stats'!D524+15)*MIN(SQRT(10*1500/(('Base Stats'!$D524+15)*SQRT('Base Stats'!$E524+15)*SQRT('Base Stats'!$F524+15))),'CP Multiplier'!$B$102),1)</f>
        <v>97.2</v>
      </c>
      <c r="E524">
        <f>ROUND(('Base Stats'!E524+15)*MIN(SQRT(10*1500/(('Base Stats'!$D524+15)*SQRT('Base Stats'!$E524+15)*SQRT('Base Stats'!$F524+15))),'CP Multiplier'!$B$102),1)</f>
        <v>158.9</v>
      </c>
      <c r="F524">
        <f>ROUND(('Base Stats'!F524+15)*MIN(SQRT(10*1500/(('Base Stats'!$D524+15)*SQRT('Base Stats'!$E524+15)*SQRT('Base Stats'!$F524+15))),'CP Multiplier'!$B$102),1)</f>
        <v>114.1</v>
      </c>
      <c r="G524">
        <f>_xlfn.FLOOR.MATH(('Base Stats'!$D524+15)*SQRT('Base Stats'!$E524+15)*SQRT('Base Stats'!$F524+15)*((MIN(SQRT(10*1500/(('Base Stats'!$D524+15)*SQRT('Base Stats'!$E524+15)*SQRT('Base Stats'!$F524+15))),'CP Multiplier'!$B$102))^2)/10)</f>
        <v>1309</v>
      </c>
    </row>
    <row r="525" spans="1:7" x14ac:dyDescent="0.25">
      <c r="A525" t="s">
        <v>521</v>
      </c>
      <c r="B525" t="str">
        <f>IFERROR(INDEX('[1]Pokemon Stats'!$D$2:$D$781,MATCH($A525,'[1]Pokemon Stats'!$B$2:$B$781,0),0),"")</f>
        <v>Bug</v>
      </c>
      <c r="C525" t="str">
        <f>IFERROR(INDEX('[1]Pokemon Stats'!$E$2:$E$781,MATCH($A525,'[1]Pokemon Stats'!$B$2:$B$781,0),0),"")</f>
        <v>Poison</v>
      </c>
      <c r="D525">
        <f>ROUND(('Base Stats'!D525+15)*MIN(SQRT(10*1500/(('Base Stats'!$D525+15)*SQRT('Base Stats'!$E525+15)*SQRT('Base Stats'!$F525+15))),'CP Multiplier'!$B$102),1)</f>
        <v>134.9</v>
      </c>
      <c r="E525">
        <f>ROUND(('Base Stats'!E525+15)*MIN(SQRT(10*1500/(('Base Stats'!$D525+15)*SQRT('Base Stats'!$E525+15)*SQRT('Base Stats'!$F525+15))),'CP Multiplier'!$B$102),1)</f>
        <v>117.6</v>
      </c>
      <c r="F525">
        <f>ROUND(('Base Stats'!F525+15)*MIN(SQRT(10*1500/(('Base Stats'!$D525+15)*SQRT('Base Stats'!$E525+15)*SQRT('Base Stats'!$F525+15))),'CP Multiplier'!$B$102),1)</f>
        <v>105.2</v>
      </c>
      <c r="G525">
        <f>_xlfn.FLOOR.MATH(('Base Stats'!$D525+15)*SQRT('Base Stats'!$E525+15)*SQRT('Base Stats'!$F525+15)*((MIN(SQRT(10*1500/(('Base Stats'!$D525+15)*SQRT('Base Stats'!$E525+15)*SQRT('Base Stats'!$F525+15))),'CP Multiplier'!$B$102))^2)/10)</f>
        <v>1500</v>
      </c>
    </row>
    <row r="526" spans="1:7" x14ac:dyDescent="0.25">
      <c r="A526" t="s">
        <v>522</v>
      </c>
      <c r="B526" t="str">
        <f>IFERROR(INDEX('[1]Pokemon Stats'!$D$2:$D$781,MATCH($A526,'[1]Pokemon Stats'!$B$2:$B$781,0),0),"")</f>
        <v>Grass</v>
      </c>
      <c r="C526" t="str">
        <f>IFERROR(INDEX('[1]Pokemon Stats'!$E$2:$E$781,MATCH($A526,'[1]Pokemon Stats'!$B$2:$B$781,0),0),"")</f>
        <v>Fairy</v>
      </c>
      <c r="D526">
        <f>ROUND(('Base Stats'!D526+15)*MIN(SQRT(10*1500/(('Base Stats'!$D526+15)*SQRT('Base Stats'!$E526+15)*SQRT('Base Stats'!$F526+15))),'CP Multiplier'!$B$102),1)</f>
        <v>72.7</v>
      </c>
      <c r="E526">
        <f>ROUND(('Base Stats'!E526+15)*MIN(SQRT(10*1500/(('Base Stats'!$D526+15)*SQRT('Base Stats'!$E526+15)*SQRT('Base Stats'!$F526+15))),'CP Multiplier'!$B$102),1)</f>
        <v>106.5</v>
      </c>
      <c r="F526">
        <f>ROUND(('Base Stats'!F526+15)*MIN(SQRT(10*1500/(('Base Stats'!$D526+15)*SQRT('Base Stats'!$E526+15)*SQRT('Base Stats'!$F526+15))),'CP Multiplier'!$B$102),1)</f>
        <v>114.1</v>
      </c>
      <c r="G526">
        <f>_xlfn.FLOOR.MATH(('Base Stats'!$D526+15)*SQRT('Base Stats'!$E526+15)*SQRT('Base Stats'!$F526+15)*((MIN(SQRT(10*1500/(('Base Stats'!$D526+15)*SQRT('Base Stats'!$E526+15)*SQRT('Base Stats'!$F526+15))),'CP Multiplier'!$B$102))^2)/10)</f>
        <v>801</v>
      </c>
    </row>
    <row r="527" spans="1:7" x14ac:dyDescent="0.25">
      <c r="A527" t="s">
        <v>523</v>
      </c>
      <c r="B527" t="str">
        <f>IFERROR(INDEX('[1]Pokemon Stats'!$D$2:$D$781,MATCH($A527,'[1]Pokemon Stats'!$B$2:$B$781,0),0),"")</f>
        <v>Grass</v>
      </c>
      <c r="C527" t="str">
        <f>IFERROR(INDEX('[1]Pokemon Stats'!$E$2:$E$781,MATCH($A527,'[1]Pokemon Stats'!$B$2:$B$781,0),0),"")</f>
        <v>Fairy</v>
      </c>
      <c r="D527">
        <f>ROUND(('Base Stats'!D527+15)*MIN(SQRT(10*1500/(('Base Stats'!$D527+15)*SQRT('Base Stats'!$E527+15)*SQRT('Base Stats'!$F527+15))),'CP Multiplier'!$B$102),1)</f>
        <v>122.1</v>
      </c>
      <c r="E527">
        <f>ROUND(('Base Stats'!E527+15)*MIN(SQRT(10*1500/(('Base Stats'!$D527+15)*SQRT('Base Stats'!$E527+15)*SQRT('Base Stats'!$F527+15))),'CP Multiplier'!$B$102),1)</f>
        <v>130.30000000000001</v>
      </c>
      <c r="F527">
        <f>ROUND(('Base Stats'!F527+15)*MIN(SQRT(10*1500/(('Base Stats'!$D527+15)*SQRT('Base Stats'!$E527+15)*SQRT('Base Stats'!$F527+15))),'CP Multiplier'!$B$102),1)</f>
        <v>115.9</v>
      </c>
      <c r="G527">
        <f>_xlfn.FLOOR.MATH(('Base Stats'!$D527+15)*SQRT('Base Stats'!$E527+15)*SQRT('Base Stats'!$F527+15)*((MIN(SQRT(10*1500/(('Base Stats'!$D527+15)*SQRT('Base Stats'!$E527+15)*SQRT('Base Stats'!$F527+15))),'CP Multiplier'!$B$102))^2)/10)</f>
        <v>1500</v>
      </c>
    </row>
    <row r="528" spans="1:7" x14ac:dyDescent="0.25">
      <c r="A528" t="s">
        <v>524</v>
      </c>
      <c r="B528" t="str">
        <f>IFERROR(INDEX('[1]Pokemon Stats'!$D$2:$D$781,MATCH($A528,'[1]Pokemon Stats'!$B$2:$B$781,0),0),"")</f>
        <v>Grass</v>
      </c>
      <c r="C528" t="str">
        <f>IFERROR(INDEX('[1]Pokemon Stats'!$E$2:$E$781,MATCH($A528,'[1]Pokemon Stats'!$B$2:$B$781,0),0),"")</f>
        <v>Fairy</v>
      </c>
      <c r="D528">
        <f>ROUND(('Base Stats'!D528+15)*MIN(SQRT(10*1500/(('Base Stats'!$D528+15)*SQRT('Base Stats'!$E528+15)*SQRT('Base Stats'!$F528+15))),'CP Multiplier'!$B$102),1)</f>
        <v>113.3</v>
      </c>
      <c r="E528">
        <f>ROUND(('Base Stats'!E528+15)*MIN(SQRT(10*1500/(('Base Stats'!$D528+15)*SQRT('Base Stats'!$E528+15)*SQRT('Base Stats'!$F528+15))),'CP Multiplier'!$B$102),1)</f>
        <v>89.6</v>
      </c>
      <c r="F528">
        <f>ROUND(('Base Stats'!F528+15)*MIN(SQRT(10*1500/(('Base Stats'!$D528+15)*SQRT('Base Stats'!$E528+15)*SQRT('Base Stats'!$F528+15))),'CP Multiplier'!$B$102),1)</f>
        <v>120.9</v>
      </c>
      <c r="G528">
        <f>_xlfn.FLOOR.MATH(('Base Stats'!$D528+15)*SQRT('Base Stats'!$E528+15)*SQRT('Base Stats'!$F528+15)*((MIN(SQRT(10*1500/(('Base Stats'!$D528+15)*SQRT('Base Stats'!$E528+15)*SQRT('Base Stats'!$F528+15))),'CP Multiplier'!$B$102))^2)/10)</f>
        <v>1178</v>
      </c>
    </row>
    <row r="529" spans="1:7" x14ac:dyDescent="0.25">
      <c r="A529" t="s">
        <v>525</v>
      </c>
      <c r="B529" t="str">
        <f>IFERROR(INDEX('[1]Pokemon Stats'!$D$2:$D$781,MATCH($A529,'[1]Pokemon Stats'!$B$2:$B$781,0),0),"")</f>
        <v>Grass</v>
      </c>
      <c r="C529" t="str">
        <f>IFERROR(INDEX('[1]Pokemon Stats'!$E$2:$E$781,MATCH($A529,'[1]Pokemon Stats'!$B$2:$B$781,0),0),"")</f>
        <v>Fairy</v>
      </c>
      <c r="D529">
        <f>ROUND(('Base Stats'!D529+15)*MIN(SQRT(10*1500/(('Base Stats'!$D529+15)*SQRT('Base Stats'!$E529+15)*SQRT('Base Stats'!$F529+15))),'CP Multiplier'!$B$102),1)</f>
        <v>138.80000000000001</v>
      </c>
      <c r="E529">
        <f>ROUND(('Base Stats'!E529+15)*MIN(SQRT(10*1500/(('Base Stats'!$D529+15)*SQRT('Base Stats'!$E529+15)*SQRT('Base Stats'!$F529+15))),'CP Multiplier'!$B$102),1)</f>
        <v>103</v>
      </c>
      <c r="F529">
        <f>ROUND(('Base Stats'!F529+15)*MIN(SQRT(10*1500/(('Base Stats'!$D529+15)*SQRT('Base Stats'!$E529+15)*SQRT('Base Stats'!$F529+15))),'CP Multiplier'!$B$102),1)</f>
        <v>113.3</v>
      </c>
      <c r="G529">
        <f>_xlfn.FLOOR.MATH(('Base Stats'!$D529+15)*SQRT('Base Stats'!$E529+15)*SQRT('Base Stats'!$F529+15)*((MIN(SQRT(10*1500/(('Base Stats'!$D529+15)*SQRT('Base Stats'!$E529+15)*SQRT('Base Stats'!$F529+15))),'CP Multiplier'!$B$102))^2)/10)</f>
        <v>1500</v>
      </c>
    </row>
    <row r="530" spans="1:7" x14ac:dyDescent="0.25">
      <c r="A530" t="s">
        <v>526</v>
      </c>
      <c r="B530" t="str">
        <f>IFERROR(INDEX('[1]Pokemon Stats'!$D$2:$D$781,MATCH($A530,'[1]Pokemon Stats'!$B$2:$B$781,0),0),"")</f>
        <v>Water</v>
      </c>
      <c r="C530" t="str">
        <f>IFERROR(INDEX('[1]Pokemon Stats'!$E$2:$E$781,MATCH($A530,'[1]Pokemon Stats'!$B$2:$B$781,0),0),"")</f>
        <v>Fairy</v>
      </c>
      <c r="D530">
        <f>ROUND(('Base Stats'!D530+15)*MIN(SQRT(10*1500/(('Base Stats'!$D530+15)*SQRT('Base Stats'!$E530+15)*SQRT('Base Stats'!$F530+15))),'CP Multiplier'!$B$102),1)</f>
        <v>136.6</v>
      </c>
      <c r="E530">
        <f>ROUND(('Base Stats'!E530+15)*MIN(SQRT(10*1500/(('Base Stats'!$D530+15)*SQRT('Base Stats'!$E530+15)*SQRT('Base Stats'!$F530+15))),'CP Multiplier'!$B$102),1)</f>
        <v>96.4</v>
      </c>
      <c r="F530">
        <f>ROUND(('Base Stats'!F530+15)*MIN(SQRT(10*1500/(('Base Stats'!$D530+15)*SQRT('Base Stats'!$E530+15)*SQRT('Base Stats'!$F530+15))),'CP Multiplier'!$B$102),1)</f>
        <v>125.2</v>
      </c>
      <c r="G530">
        <f>_xlfn.FLOOR.MATH(('Base Stats'!$D530+15)*SQRT('Base Stats'!$E530+15)*SQRT('Base Stats'!$F530+15)*((MIN(SQRT(10*1500/(('Base Stats'!$D530+15)*SQRT('Base Stats'!$E530+15)*SQRT('Base Stats'!$F530+15))),'CP Multiplier'!$B$102))^2)/10)</f>
        <v>1500</v>
      </c>
    </row>
    <row r="531" spans="1:7" x14ac:dyDescent="0.25">
      <c r="A531" t="s">
        <v>527</v>
      </c>
      <c r="B531" t="str">
        <f>IFERROR(INDEX('[1]Pokemon Stats'!$D$2:$D$781,MATCH($A531,'[1]Pokemon Stats'!$B$2:$B$781,0),0),"")</f>
        <v>Ground</v>
      </c>
      <c r="C531" t="str">
        <f>IFERROR(INDEX('[1]Pokemon Stats'!$E$2:$E$781,MATCH($A531,'[1]Pokemon Stats'!$B$2:$B$781,0),0),"")</f>
        <v>Dark</v>
      </c>
      <c r="D531">
        <f>ROUND(('Base Stats'!D531+15)*MIN(SQRT(10*1500/(('Base Stats'!$D531+15)*SQRT('Base Stats'!$E531+15)*SQRT('Base Stats'!$F531+15))),'CP Multiplier'!$B$102),1)</f>
        <v>124.3</v>
      </c>
      <c r="E531">
        <f>ROUND(('Base Stats'!E531+15)*MIN(SQRT(10*1500/(('Base Stats'!$D531+15)*SQRT('Base Stats'!$E531+15)*SQRT('Base Stats'!$F531+15))),'CP Multiplier'!$B$102),1)</f>
        <v>71</v>
      </c>
      <c r="F531">
        <f>ROUND(('Base Stats'!F531+15)*MIN(SQRT(10*1500/(('Base Stats'!$D531+15)*SQRT('Base Stats'!$E531+15)*SQRT('Base Stats'!$F531+15))),'CP Multiplier'!$B$102),1)</f>
        <v>128.5</v>
      </c>
      <c r="G531">
        <f>_xlfn.FLOOR.MATH(('Base Stats'!$D531+15)*SQRT('Base Stats'!$E531+15)*SQRT('Base Stats'!$F531+15)*((MIN(SQRT(10*1500/(('Base Stats'!$D531+15)*SQRT('Base Stats'!$E531+15)*SQRT('Base Stats'!$F531+15))),'CP Multiplier'!$B$102))^2)/10)</f>
        <v>1186</v>
      </c>
    </row>
    <row r="532" spans="1:7" x14ac:dyDescent="0.25">
      <c r="A532" t="s">
        <v>528</v>
      </c>
      <c r="B532" t="str">
        <f>IFERROR(INDEX('[1]Pokemon Stats'!$D$2:$D$781,MATCH($A532,'[1]Pokemon Stats'!$B$2:$B$781,0),0),"")</f>
        <v>Ground</v>
      </c>
      <c r="C532" t="str">
        <f>IFERROR(INDEX('[1]Pokemon Stats'!$E$2:$E$781,MATCH($A532,'[1]Pokemon Stats'!$B$2:$B$781,0),0),"")</f>
        <v>Dark</v>
      </c>
      <c r="D532">
        <f>ROUND(('Base Stats'!D532+15)*MIN(SQRT(10*1500/(('Base Stats'!$D532+15)*SQRT('Base Stats'!$E532+15)*SQRT('Base Stats'!$F532+15))),'CP Multiplier'!$B$102),1)</f>
        <v>138.19999999999999</v>
      </c>
      <c r="E532">
        <f>ROUND(('Base Stats'!E532+15)*MIN(SQRT(10*1500/(('Base Stats'!$D532+15)*SQRT('Base Stats'!$E532+15)*SQRT('Base Stats'!$F532+15))),'CP Multiplier'!$B$102),1)</f>
        <v>85.3</v>
      </c>
      <c r="F532">
        <f>ROUND(('Base Stats'!F532+15)*MIN(SQRT(10*1500/(('Base Stats'!$D532+15)*SQRT('Base Stats'!$E532+15)*SQRT('Base Stats'!$F532+15))),'CP Multiplier'!$B$102),1)</f>
        <v>138.19999999999999</v>
      </c>
      <c r="G532">
        <f>_xlfn.FLOOR.MATH(('Base Stats'!$D532+15)*SQRT('Base Stats'!$E532+15)*SQRT('Base Stats'!$F532+15)*((MIN(SQRT(10*1500/(('Base Stats'!$D532+15)*SQRT('Base Stats'!$E532+15)*SQRT('Base Stats'!$F532+15))),'CP Multiplier'!$B$102))^2)/10)</f>
        <v>1500</v>
      </c>
    </row>
    <row r="533" spans="1:7" x14ac:dyDescent="0.25">
      <c r="A533" t="s">
        <v>529</v>
      </c>
      <c r="B533" t="str">
        <f>IFERROR(INDEX('[1]Pokemon Stats'!$D$2:$D$781,MATCH($A533,'[1]Pokemon Stats'!$B$2:$B$781,0),0),"")</f>
        <v>Ground</v>
      </c>
      <c r="C533" t="str">
        <f>IFERROR(INDEX('[1]Pokemon Stats'!$E$2:$E$781,MATCH($A533,'[1]Pokemon Stats'!$B$2:$B$781,0),0),"")</f>
        <v>Dark</v>
      </c>
      <c r="D533">
        <f>ROUND(('Base Stats'!D533+15)*MIN(SQRT(10*1500/(('Base Stats'!$D533+15)*SQRT('Base Stats'!$E533+15)*SQRT('Base Stats'!$F533+15))),'CP Multiplier'!$B$102),1)</f>
        <v>135.30000000000001</v>
      </c>
      <c r="E533">
        <f>ROUND(('Base Stats'!E533+15)*MIN(SQRT(10*1500/(('Base Stats'!$D533+15)*SQRT('Base Stats'!$E533+15)*SQRT('Base Stats'!$F533+15))),'CP Multiplier'!$B$102),1)</f>
        <v>95.9</v>
      </c>
      <c r="F533">
        <f>ROUND(('Base Stats'!F533+15)*MIN(SQRT(10*1500/(('Base Stats'!$D533+15)*SQRT('Base Stats'!$E533+15)*SQRT('Base Stats'!$F533+15))),'CP Multiplier'!$B$102),1)</f>
        <v>128.1</v>
      </c>
      <c r="G533">
        <f>_xlfn.FLOOR.MATH(('Base Stats'!$D533+15)*SQRT('Base Stats'!$E533+15)*SQRT('Base Stats'!$F533+15)*((MIN(SQRT(10*1500/(('Base Stats'!$D533+15)*SQRT('Base Stats'!$E533+15)*SQRT('Base Stats'!$F533+15))),'CP Multiplier'!$B$102))^2)/10)</f>
        <v>1500</v>
      </c>
    </row>
    <row r="534" spans="1:7" x14ac:dyDescent="0.25">
      <c r="A534" t="s">
        <v>530</v>
      </c>
      <c r="B534" t="str">
        <f>IFERROR(INDEX('[1]Pokemon Stats'!$D$2:$D$781,MATCH($A534,'[1]Pokemon Stats'!$B$2:$B$781,0),0),"")</f>
        <v>Fire</v>
      </c>
      <c r="C534" t="str">
        <f>IFERROR(INDEX('[1]Pokemon Stats'!$E$2:$E$781,MATCH($A534,'[1]Pokemon Stats'!$B$2:$B$781,0),0),"")</f>
        <v>Dark</v>
      </c>
      <c r="D534">
        <f>ROUND(('Base Stats'!D534+15)*MIN(SQRT(10*1500/(('Base Stats'!$D534+15)*SQRT('Base Stats'!$E534+15)*SQRT('Base Stats'!$F534+15))),'CP Multiplier'!$B$102),1)</f>
        <v>135.4</v>
      </c>
      <c r="E534">
        <f>ROUND(('Base Stats'!E534+15)*MIN(SQRT(10*1500/(('Base Stats'!$D534+15)*SQRT('Base Stats'!$E534+15)*SQRT('Base Stats'!$F534+15))),'CP Multiplier'!$B$102),1)</f>
        <v>81.400000000000006</v>
      </c>
      <c r="F534">
        <f>ROUND(('Base Stats'!F534+15)*MIN(SQRT(10*1500/(('Base Stats'!$D534+15)*SQRT('Base Stats'!$E534+15)*SQRT('Base Stats'!$F534+15))),'CP Multiplier'!$B$102),1)</f>
        <v>150.69999999999999</v>
      </c>
      <c r="G534">
        <f>_xlfn.FLOOR.MATH(('Base Stats'!$D534+15)*SQRT('Base Stats'!$E534+15)*SQRT('Base Stats'!$F534+15)*((MIN(SQRT(10*1500/(('Base Stats'!$D534+15)*SQRT('Base Stats'!$E534+15)*SQRT('Base Stats'!$F534+15))),'CP Multiplier'!$B$102))^2)/10)</f>
        <v>1500</v>
      </c>
    </row>
    <row r="535" spans="1:7" x14ac:dyDescent="0.25">
      <c r="A535" t="s">
        <v>531</v>
      </c>
      <c r="B535" t="str">
        <f>IFERROR(INDEX('[1]Pokemon Stats'!$D$2:$D$781,MATCH($A535,'[1]Pokemon Stats'!$B$2:$B$781,0),0),"")</f>
        <v>Fire</v>
      </c>
      <c r="C535" t="str">
        <f>IFERROR(INDEX('[1]Pokemon Stats'!$E$2:$E$781,MATCH($A535,'[1]Pokemon Stats'!$B$2:$B$781,0),0),"")</f>
        <v>Dark</v>
      </c>
      <c r="D535">
        <f>ROUND(('Base Stats'!D535+15)*MIN(SQRT(10*1500/(('Base Stats'!$D535+15)*SQRT('Base Stats'!$E535+15)*SQRT('Base Stats'!$F535+15))),'CP Multiplier'!$B$102),1)</f>
        <v>152.69999999999999</v>
      </c>
      <c r="E535">
        <f>ROUND(('Base Stats'!E535+15)*MIN(SQRT(10*1500/(('Base Stats'!$D535+15)*SQRT('Base Stats'!$E535+15)*SQRT('Base Stats'!$F535+15))),'CP Multiplier'!$B$102),1)</f>
        <v>70.900000000000006</v>
      </c>
      <c r="F535">
        <f>ROUND(('Base Stats'!F535+15)*MIN(SQRT(10*1500/(('Base Stats'!$D535+15)*SQRT('Base Stats'!$E535+15)*SQRT('Base Stats'!$F535+15))),'CP Multiplier'!$B$102),1)</f>
        <v>136.19999999999999</v>
      </c>
      <c r="G535">
        <f>_xlfn.FLOOR.MATH(('Base Stats'!$D535+15)*SQRT('Base Stats'!$E535+15)*SQRT('Base Stats'!$F535+15)*((MIN(SQRT(10*1500/(('Base Stats'!$D535+15)*SQRT('Base Stats'!$E535+15)*SQRT('Base Stats'!$F535+15))),'CP Multiplier'!$B$102))^2)/10)</f>
        <v>1500</v>
      </c>
    </row>
    <row r="536" spans="1:7" x14ac:dyDescent="0.25">
      <c r="A536" t="s">
        <v>532</v>
      </c>
      <c r="B536" t="str">
        <f>IFERROR(INDEX('[1]Pokemon Stats'!$D$2:$D$781,MATCH($A536,'[1]Pokemon Stats'!$B$2:$B$781,0),0),"")</f>
        <v>Grass</v>
      </c>
      <c r="C536" t="str">
        <f>IFERROR(INDEX('[1]Pokemon Stats'!$E$2:$E$781,MATCH($A536,'[1]Pokemon Stats'!$B$2:$B$781,0),0),"")</f>
        <v>Dark</v>
      </c>
      <c r="D536">
        <f>ROUND(('Base Stats'!D536+15)*MIN(SQRT(10*1500/(('Base Stats'!$D536+15)*SQRT('Base Stats'!$E536+15)*SQRT('Base Stats'!$F536+15))),'CP Multiplier'!$B$102),1)</f>
        <v>138.6</v>
      </c>
      <c r="E536">
        <f>ROUND(('Base Stats'!E536+15)*MIN(SQRT(10*1500/(('Base Stats'!$D536+15)*SQRT('Base Stats'!$E536+15)*SQRT('Base Stats'!$F536+15))),'CP Multiplier'!$B$102),1)</f>
        <v>93.1</v>
      </c>
      <c r="F536">
        <f>ROUND(('Base Stats'!F536+15)*MIN(SQRT(10*1500/(('Base Stats'!$D536+15)*SQRT('Base Stats'!$E536+15)*SQRT('Base Stats'!$F536+15))),'CP Multiplier'!$B$102),1)</f>
        <v>125.8</v>
      </c>
      <c r="G536">
        <f>_xlfn.FLOOR.MATH(('Base Stats'!$D536+15)*SQRT('Base Stats'!$E536+15)*SQRT('Base Stats'!$F536+15)*((MIN(SQRT(10*1500/(('Base Stats'!$D536+15)*SQRT('Base Stats'!$E536+15)*SQRT('Base Stats'!$F536+15))),'CP Multiplier'!$B$102))^2)/10)</f>
        <v>1500</v>
      </c>
    </row>
    <row r="537" spans="1:7" x14ac:dyDescent="0.25">
      <c r="A537" t="s">
        <v>533</v>
      </c>
      <c r="B537" t="str">
        <f>IFERROR(INDEX('[1]Pokemon Stats'!$D$2:$D$781,MATCH($A537,'[1]Pokemon Stats'!$B$2:$B$781,0),0),"")</f>
        <v>Bug</v>
      </c>
      <c r="C537" t="str">
        <f>IFERROR(INDEX('[1]Pokemon Stats'!$E$2:$E$781,MATCH($A537,'[1]Pokemon Stats'!$B$2:$B$781,0),0),"")</f>
        <v>Rock</v>
      </c>
      <c r="D537">
        <f>ROUND(('Base Stats'!D537+15)*MIN(SQRT(10*1500/(('Base Stats'!$D537+15)*SQRT('Base Stats'!$E537+15)*SQRT('Base Stats'!$F537+15))),'CP Multiplier'!$B$102),1)</f>
        <v>112.4</v>
      </c>
      <c r="E537">
        <f>ROUND(('Base Stats'!E537+15)*MIN(SQRT(10*1500/(('Base Stats'!$D537+15)*SQRT('Base Stats'!$E537+15)*SQRT('Base Stats'!$F537+15))),'CP Multiplier'!$B$102),1)</f>
        <v>120.9</v>
      </c>
      <c r="F537">
        <f>ROUND(('Base Stats'!F537+15)*MIN(SQRT(10*1500/(('Base Stats'!$D537+15)*SQRT('Base Stats'!$E537+15)*SQRT('Base Stats'!$F537+15))),'CP Multiplier'!$B$102),1)</f>
        <v>128.5</v>
      </c>
      <c r="G537">
        <f>_xlfn.FLOOR.MATH(('Base Stats'!$D537+15)*SQRT('Base Stats'!$E537+15)*SQRT('Base Stats'!$F537+15)*((MIN(SQRT(10*1500/(('Base Stats'!$D537+15)*SQRT('Base Stats'!$E537+15)*SQRT('Base Stats'!$F537+15))),'CP Multiplier'!$B$102))^2)/10)</f>
        <v>1401</v>
      </c>
    </row>
    <row r="538" spans="1:7" x14ac:dyDescent="0.25">
      <c r="A538" t="s">
        <v>534</v>
      </c>
      <c r="B538" t="str">
        <f>IFERROR(INDEX('[1]Pokemon Stats'!$D$2:$D$781,MATCH($A538,'[1]Pokemon Stats'!$B$2:$B$781,0),0),"")</f>
        <v>Bug</v>
      </c>
      <c r="C538" t="str">
        <f>IFERROR(INDEX('[1]Pokemon Stats'!$E$2:$E$781,MATCH($A538,'[1]Pokemon Stats'!$B$2:$B$781,0),0),"")</f>
        <v>Rock</v>
      </c>
      <c r="D538">
        <f>ROUND(('Base Stats'!D538+15)*MIN(SQRT(10*1500/(('Base Stats'!$D538+15)*SQRT('Base Stats'!$E538+15)*SQRT('Base Stats'!$F538+15))),'CP Multiplier'!$B$102),1)</f>
        <v>123.2</v>
      </c>
      <c r="E538">
        <f>ROUND(('Base Stats'!E538+15)*MIN(SQRT(10*1500/(('Base Stats'!$D538+15)*SQRT('Base Stats'!$E538+15)*SQRT('Base Stats'!$F538+15))),'CP Multiplier'!$B$102),1)</f>
        <v>130.5</v>
      </c>
      <c r="F538">
        <f>ROUND(('Base Stats'!F538+15)*MIN(SQRT(10*1500/(('Base Stats'!$D538+15)*SQRT('Base Stats'!$E538+15)*SQRT('Base Stats'!$F538+15))),'CP Multiplier'!$B$102),1)</f>
        <v>113.5</v>
      </c>
      <c r="G538">
        <f>_xlfn.FLOOR.MATH(('Base Stats'!$D538+15)*SQRT('Base Stats'!$E538+15)*SQRT('Base Stats'!$F538+15)*((MIN(SQRT(10*1500/(('Base Stats'!$D538+15)*SQRT('Base Stats'!$E538+15)*SQRT('Base Stats'!$F538+15))),'CP Multiplier'!$B$102))^2)/10)</f>
        <v>1500</v>
      </c>
    </row>
    <row r="539" spans="1:7" x14ac:dyDescent="0.25">
      <c r="A539" t="s">
        <v>535</v>
      </c>
      <c r="B539" t="str">
        <f>IFERROR(INDEX('[1]Pokemon Stats'!$D$2:$D$781,MATCH($A539,'[1]Pokemon Stats'!$B$2:$B$781,0),0),"")</f>
        <v>Dark</v>
      </c>
      <c r="C539" t="str">
        <f>IFERROR(INDEX('[1]Pokemon Stats'!$E$2:$E$781,MATCH($A539,'[1]Pokemon Stats'!$B$2:$B$781,0),0),"")</f>
        <v>Fighting</v>
      </c>
      <c r="D539">
        <f>ROUND(('Base Stats'!D539+15)*MIN(SQRT(10*1500/(('Base Stats'!$D539+15)*SQRT('Base Stats'!$E539+15)*SQRT('Base Stats'!$F539+15))),'CP Multiplier'!$B$102),1)</f>
        <v>121.5</v>
      </c>
      <c r="E539">
        <f>ROUND(('Base Stats'!E539+15)*MIN(SQRT(10*1500/(('Base Stats'!$D539+15)*SQRT('Base Stats'!$E539+15)*SQRT('Base Stats'!$F539+15))),'CP Multiplier'!$B$102),1)</f>
        <v>121.5</v>
      </c>
      <c r="F539">
        <f>ROUND(('Base Stats'!F539+15)*MIN(SQRT(10*1500/(('Base Stats'!$D539+15)*SQRT('Base Stats'!$E539+15)*SQRT('Base Stats'!$F539+15))),'CP Multiplier'!$B$102),1)</f>
        <v>125.6</v>
      </c>
      <c r="G539">
        <f>_xlfn.FLOOR.MATH(('Base Stats'!$D539+15)*SQRT('Base Stats'!$E539+15)*SQRT('Base Stats'!$F539+15)*((MIN(SQRT(10*1500/(('Base Stats'!$D539+15)*SQRT('Base Stats'!$E539+15)*SQRT('Base Stats'!$F539+15))),'CP Multiplier'!$B$102))^2)/10)</f>
        <v>1500</v>
      </c>
    </row>
    <row r="540" spans="1:7" x14ac:dyDescent="0.25">
      <c r="A540" t="s">
        <v>536</v>
      </c>
      <c r="B540" t="str">
        <f>IFERROR(INDEX('[1]Pokemon Stats'!$D$2:$D$781,MATCH($A540,'[1]Pokemon Stats'!$B$2:$B$781,0),0),"")</f>
        <v>Dark</v>
      </c>
      <c r="C540" t="str">
        <f>IFERROR(INDEX('[1]Pokemon Stats'!$E$2:$E$781,MATCH($A540,'[1]Pokemon Stats'!$B$2:$B$781,0),0),"")</f>
        <v>Fighting</v>
      </c>
      <c r="D540">
        <f>ROUND(('Base Stats'!D540+15)*MIN(SQRT(10*1500/(('Base Stats'!$D540+15)*SQRT('Base Stats'!$E540+15)*SQRT('Base Stats'!$F540+15))),'CP Multiplier'!$B$102),1)</f>
        <v>114</v>
      </c>
      <c r="E540">
        <f>ROUND(('Base Stats'!E540+15)*MIN(SQRT(10*1500/(('Base Stats'!$D540+15)*SQRT('Base Stats'!$E540+15)*SQRT('Base Stats'!$F540+15))),'CP Multiplier'!$B$102),1)</f>
        <v>151.80000000000001</v>
      </c>
      <c r="F540">
        <f>ROUND(('Base Stats'!F540+15)*MIN(SQRT(10*1500/(('Base Stats'!$D540+15)*SQRT('Base Stats'!$E540+15)*SQRT('Base Stats'!$F540+15))),'CP Multiplier'!$B$102),1)</f>
        <v>114</v>
      </c>
      <c r="G540">
        <f>_xlfn.FLOOR.MATH(('Base Stats'!$D540+15)*SQRT('Base Stats'!$E540+15)*SQRT('Base Stats'!$F540+15)*((MIN(SQRT(10*1500/(('Base Stats'!$D540+15)*SQRT('Base Stats'!$E540+15)*SQRT('Base Stats'!$F540+15))),'CP Multiplier'!$B$102))^2)/10)</f>
        <v>1500</v>
      </c>
    </row>
    <row r="541" spans="1:7" x14ac:dyDescent="0.25">
      <c r="A541" t="s">
        <v>537</v>
      </c>
      <c r="B541" t="str">
        <f>IFERROR(INDEX('[1]Pokemon Stats'!$D$2:$D$781,MATCH($A541,'[1]Pokemon Stats'!$B$2:$B$781,0),0),"")</f>
        <v>Psychic</v>
      </c>
      <c r="C541" t="str">
        <f>IFERROR(INDEX('[1]Pokemon Stats'!$E$2:$E$781,MATCH($A541,'[1]Pokemon Stats'!$B$2:$B$781,0),0),"")</f>
        <v>Flying</v>
      </c>
      <c r="D541">
        <f>ROUND(('Base Stats'!D541+15)*MIN(SQRT(10*1500/(('Base Stats'!$D541+15)*SQRT('Base Stats'!$E541+15)*SQRT('Base Stats'!$F541+15))),'CP Multiplier'!$B$102),1)</f>
        <v>132.69999999999999</v>
      </c>
      <c r="E541">
        <f>ROUND(('Base Stats'!E541+15)*MIN(SQRT(10*1500/(('Base Stats'!$D541+15)*SQRT('Base Stats'!$E541+15)*SQRT('Base Stats'!$F541+15))),'CP Multiplier'!$B$102),1)</f>
        <v>110.3</v>
      </c>
      <c r="F541">
        <f>ROUND(('Base Stats'!F541+15)*MIN(SQRT(10*1500/(('Base Stats'!$D541+15)*SQRT('Base Stats'!$E541+15)*SQRT('Base Stats'!$F541+15))),'CP Multiplier'!$B$102),1)</f>
        <v>115.8</v>
      </c>
      <c r="G541">
        <f>_xlfn.FLOOR.MATH(('Base Stats'!$D541+15)*SQRT('Base Stats'!$E541+15)*SQRT('Base Stats'!$F541+15)*((MIN(SQRT(10*1500/(('Base Stats'!$D541+15)*SQRT('Base Stats'!$E541+15)*SQRT('Base Stats'!$F541+15))),'CP Multiplier'!$B$102))^2)/10)</f>
        <v>1500</v>
      </c>
    </row>
    <row r="542" spans="1:7" x14ac:dyDescent="0.25">
      <c r="A542" t="s">
        <v>538</v>
      </c>
      <c r="B542" t="str">
        <f>IFERROR(INDEX('[1]Pokemon Stats'!$D$2:$D$781,MATCH($A542,'[1]Pokemon Stats'!$B$2:$B$781,0),0),"")</f>
        <v>Ghost</v>
      </c>
      <c r="C542" t="str">
        <f>IFERROR(INDEX('[1]Pokemon Stats'!$E$2:$E$781,MATCH($A542,'[1]Pokemon Stats'!$B$2:$B$781,0),0),"")</f>
        <v>Flying</v>
      </c>
      <c r="D542">
        <f>ROUND(('Base Stats'!D542+15)*MIN(SQRT(10*1500/(('Base Stats'!$D542+15)*SQRT('Base Stats'!$E542+15)*SQRT('Base Stats'!$F542+15))),'CP Multiplier'!$B$102),1)</f>
        <v>93</v>
      </c>
      <c r="E542">
        <f>ROUND(('Base Stats'!E542+15)*MIN(SQRT(10*1500/(('Base Stats'!$D542+15)*SQRT('Base Stats'!$E542+15)*SQRT('Base Stats'!$F542+15))),'CP Multiplier'!$B$102),1)</f>
        <v>131.9</v>
      </c>
      <c r="F542">
        <f>ROUND(('Base Stats'!F542+15)*MIN(SQRT(10*1500/(('Base Stats'!$D542+15)*SQRT('Base Stats'!$E542+15)*SQRT('Base Stats'!$F542+15))),'CP Multiplier'!$B$102),1)</f>
        <v>110.7</v>
      </c>
      <c r="G542">
        <f>_xlfn.FLOOR.MATH(('Base Stats'!$D542+15)*SQRT('Base Stats'!$E542+15)*SQRT('Base Stats'!$F542+15)*((MIN(SQRT(10*1500/(('Base Stats'!$D542+15)*SQRT('Base Stats'!$E542+15)*SQRT('Base Stats'!$F542+15))),'CP Multiplier'!$B$102))^2)/10)</f>
        <v>1123</v>
      </c>
    </row>
    <row r="543" spans="1:7" x14ac:dyDescent="0.25">
      <c r="A543" t="s">
        <v>539</v>
      </c>
      <c r="B543" t="str">
        <f>IFERROR(INDEX('[1]Pokemon Stats'!$D$2:$D$781,MATCH($A543,'[1]Pokemon Stats'!$B$2:$B$781,0),0),"")</f>
        <v>Ghost</v>
      </c>
      <c r="C543" t="str">
        <f>IFERROR(INDEX('[1]Pokemon Stats'!$E$2:$E$781,MATCH($A543,'[1]Pokemon Stats'!$B$2:$B$781,0),0),"")</f>
        <v>Ghost</v>
      </c>
      <c r="D543">
        <f>ROUND(('Base Stats'!D543+15)*MIN(SQRT(10*1500/(('Base Stats'!$D543+15)*SQRT('Base Stats'!$E543+15)*SQRT('Base Stats'!$F543+15))),'CP Multiplier'!$B$102),1)</f>
        <v>114.3</v>
      </c>
      <c r="E543">
        <f>ROUND(('Base Stats'!E543+15)*MIN(SQRT(10*1500/(('Base Stats'!$D543+15)*SQRT('Base Stats'!$E543+15)*SQRT('Base Stats'!$F543+15))),'CP Multiplier'!$B$102),1)</f>
        <v>161.80000000000001</v>
      </c>
      <c r="F543">
        <f>ROUND(('Base Stats'!F543+15)*MIN(SQRT(10*1500/(('Base Stats'!$D543+15)*SQRT('Base Stats'!$E543+15)*SQRT('Base Stats'!$F543+15))),'CP Multiplier'!$B$102),1)</f>
        <v>106.6</v>
      </c>
      <c r="G543">
        <f>_xlfn.FLOOR.MATH(('Base Stats'!$D543+15)*SQRT('Base Stats'!$E543+15)*SQRT('Base Stats'!$F543+15)*((MIN(SQRT(10*1500/(('Base Stats'!$D543+15)*SQRT('Base Stats'!$E543+15)*SQRT('Base Stats'!$F543+15))),'CP Multiplier'!$B$102))^2)/10)</f>
        <v>1500</v>
      </c>
    </row>
    <row r="544" spans="1:7" x14ac:dyDescent="0.25">
      <c r="A544" t="s">
        <v>540</v>
      </c>
      <c r="B544" t="str">
        <f>IFERROR(INDEX('[1]Pokemon Stats'!$D$2:$D$781,MATCH($A544,'[1]Pokemon Stats'!$B$2:$B$781,0),0),"")</f>
        <v>Water</v>
      </c>
      <c r="C544" t="str">
        <f>IFERROR(INDEX('[1]Pokemon Stats'!$E$2:$E$781,MATCH($A544,'[1]Pokemon Stats'!$B$2:$B$781,0),0),"")</f>
        <v>Rock</v>
      </c>
      <c r="D544">
        <f>ROUND(('Base Stats'!D544+15)*MIN(SQRT(10*1500/(('Base Stats'!$D544+15)*SQRT('Base Stats'!$E544+15)*SQRT('Base Stats'!$F544+15))),'CP Multiplier'!$B$102),1)</f>
        <v>118.2</v>
      </c>
      <c r="E544">
        <f>ROUND(('Base Stats'!E544+15)*MIN(SQRT(10*1500/(('Base Stats'!$D544+15)*SQRT('Base Stats'!$E544+15)*SQRT('Base Stats'!$F544+15))),'CP Multiplier'!$B$102),1)</f>
        <v>127.7</v>
      </c>
      <c r="F544">
        <f>ROUND(('Base Stats'!F544+15)*MIN(SQRT(10*1500/(('Base Stats'!$D544+15)*SQRT('Base Stats'!$E544+15)*SQRT('Base Stats'!$F544+15))),'CP Multiplier'!$B$102),1)</f>
        <v>126.1</v>
      </c>
      <c r="G544">
        <f>_xlfn.FLOOR.MATH(('Base Stats'!$D544+15)*SQRT('Base Stats'!$E544+15)*SQRT('Base Stats'!$F544+15)*((MIN(SQRT(10*1500/(('Base Stats'!$D544+15)*SQRT('Base Stats'!$E544+15)*SQRT('Base Stats'!$F544+15))),'CP Multiplier'!$B$102))^2)/10)</f>
        <v>1500</v>
      </c>
    </row>
    <row r="545" spans="1:7" x14ac:dyDescent="0.25">
      <c r="A545" t="s">
        <v>541</v>
      </c>
      <c r="B545" t="str">
        <f>IFERROR(INDEX('[1]Pokemon Stats'!$D$2:$D$781,MATCH($A545,'[1]Pokemon Stats'!$B$2:$B$781,0),0),"")</f>
        <v>Water</v>
      </c>
      <c r="C545" t="str">
        <f>IFERROR(INDEX('[1]Pokemon Stats'!$E$2:$E$781,MATCH($A545,'[1]Pokemon Stats'!$B$2:$B$781,0),0),"")</f>
        <v>Rock</v>
      </c>
      <c r="D545">
        <f>ROUND(('Base Stats'!D545+15)*MIN(SQRT(10*1500/(('Base Stats'!$D545+15)*SQRT('Base Stats'!$E545+15)*SQRT('Base Stats'!$F545+15))),'CP Multiplier'!$B$102),1)</f>
        <v>123.7</v>
      </c>
      <c r="E545">
        <f>ROUND(('Base Stats'!E545+15)*MIN(SQRT(10*1500/(('Base Stats'!$D545+15)*SQRT('Base Stats'!$E545+15)*SQRT('Base Stats'!$F545+15))),'CP Multiplier'!$B$102),1)</f>
        <v>126.7</v>
      </c>
      <c r="F545">
        <f>ROUND(('Base Stats'!F545+15)*MIN(SQRT(10*1500/(('Base Stats'!$D545+15)*SQRT('Base Stats'!$E545+15)*SQRT('Base Stats'!$F545+15))),'CP Multiplier'!$B$102),1)</f>
        <v>116</v>
      </c>
      <c r="G545">
        <f>_xlfn.FLOOR.MATH(('Base Stats'!$D545+15)*SQRT('Base Stats'!$E545+15)*SQRT('Base Stats'!$F545+15)*((MIN(SQRT(10*1500/(('Base Stats'!$D545+15)*SQRT('Base Stats'!$E545+15)*SQRT('Base Stats'!$F545+15))),'CP Multiplier'!$B$102))^2)/10)</f>
        <v>1500</v>
      </c>
    </row>
    <row r="546" spans="1:7" x14ac:dyDescent="0.25">
      <c r="A546" t="s">
        <v>542</v>
      </c>
      <c r="B546" t="str">
        <f>IFERROR(INDEX('[1]Pokemon Stats'!$D$2:$D$781,MATCH($A546,'[1]Pokemon Stats'!$B$2:$B$781,0),0),"")</f>
        <v>Rock</v>
      </c>
      <c r="C546" t="str">
        <f>IFERROR(INDEX('[1]Pokemon Stats'!$E$2:$E$781,MATCH($A546,'[1]Pokemon Stats'!$B$2:$B$781,0),0),"")</f>
        <v>Flying</v>
      </c>
      <c r="D546">
        <f>ROUND(('Base Stats'!D546+15)*MIN(SQRT(10*1500/(('Base Stats'!$D546+15)*SQRT('Base Stats'!$E546+15)*SQRT('Base Stats'!$F546+15))),'CP Multiplier'!$B$102),1)</f>
        <v>162.6</v>
      </c>
      <c r="E546">
        <f>ROUND(('Base Stats'!E546+15)*MIN(SQRT(10*1500/(('Base Stats'!$D546+15)*SQRT('Base Stats'!$E546+15)*SQRT('Base Stats'!$F546+15))),'CP Multiplier'!$B$102),1)</f>
        <v>74.2</v>
      </c>
      <c r="F546">
        <f>ROUND(('Base Stats'!F546+15)*MIN(SQRT(10*1500/(('Base Stats'!$D546+15)*SQRT('Base Stats'!$E546+15)*SQRT('Base Stats'!$F546+15))),'CP Multiplier'!$B$102),1)</f>
        <v>114.8</v>
      </c>
      <c r="G546">
        <f>_xlfn.FLOOR.MATH(('Base Stats'!$D546+15)*SQRT('Base Stats'!$E546+15)*SQRT('Base Stats'!$F546+15)*((MIN(SQRT(10*1500/(('Base Stats'!$D546+15)*SQRT('Base Stats'!$E546+15)*SQRT('Base Stats'!$F546+15))),'CP Multiplier'!$B$102))^2)/10)</f>
        <v>1500</v>
      </c>
    </row>
    <row r="547" spans="1:7" x14ac:dyDescent="0.25">
      <c r="A547" t="s">
        <v>543</v>
      </c>
      <c r="B547" t="str">
        <f>IFERROR(INDEX('[1]Pokemon Stats'!$D$2:$D$781,MATCH($A547,'[1]Pokemon Stats'!$B$2:$B$781,0),0),"")</f>
        <v>Rock</v>
      </c>
      <c r="C547" t="str">
        <f>IFERROR(INDEX('[1]Pokemon Stats'!$E$2:$E$781,MATCH($A547,'[1]Pokemon Stats'!$B$2:$B$781,0),0),"")</f>
        <v>Flying</v>
      </c>
      <c r="D547">
        <f>ROUND(('Base Stats'!D547+15)*MIN(SQRT(10*1500/(('Base Stats'!$D547+15)*SQRT('Base Stats'!$E547+15)*SQRT('Base Stats'!$F547+15))),'CP Multiplier'!$B$102),1)</f>
        <v>162.80000000000001</v>
      </c>
      <c r="E547">
        <f>ROUND(('Base Stats'!E547+15)*MIN(SQRT(10*1500/(('Base Stats'!$D547+15)*SQRT('Base Stats'!$E547+15)*SQRT('Base Stats'!$F547+15))),'CP Multiplier'!$B$102),1)</f>
        <v>81.7</v>
      </c>
      <c r="F547">
        <f>ROUND(('Base Stats'!F547+15)*MIN(SQRT(10*1500/(('Base Stats'!$D547+15)*SQRT('Base Stats'!$E547+15)*SQRT('Base Stats'!$F547+15))),'CP Multiplier'!$B$102),1)</f>
        <v>103.9</v>
      </c>
      <c r="G547">
        <f>_xlfn.FLOOR.MATH(('Base Stats'!$D547+15)*SQRT('Base Stats'!$E547+15)*SQRT('Base Stats'!$F547+15)*((MIN(SQRT(10*1500/(('Base Stats'!$D547+15)*SQRT('Base Stats'!$E547+15)*SQRT('Base Stats'!$F547+15))),'CP Multiplier'!$B$102))^2)/10)</f>
        <v>1500</v>
      </c>
    </row>
    <row r="548" spans="1:7" x14ac:dyDescent="0.25">
      <c r="A548" t="s">
        <v>544</v>
      </c>
      <c r="B548" t="str">
        <f>IFERROR(INDEX('[1]Pokemon Stats'!$D$2:$D$781,MATCH($A548,'[1]Pokemon Stats'!$B$2:$B$781,0),0),"")</f>
        <v>Poison</v>
      </c>
      <c r="C548" t="str">
        <f>IFERROR(INDEX('[1]Pokemon Stats'!$E$2:$E$781,MATCH($A548,'[1]Pokemon Stats'!$B$2:$B$781,0),0),"")</f>
        <v>Flying</v>
      </c>
      <c r="D548">
        <f>ROUND(('Base Stats'!D548+15)*MIN(SQRT(10*1500/(('Base Stats'!$D548+15)*SQRT('Base Stats'!$E548+15)*SQRT('Base Stats'!$F548+15))),'CP Multiplier'!$B$102),1)</f>
        <v>93.8</v>
      </c>
      <c r="E548">
        <f>ROUND(('Base Stats'!E548+15)*MIN(SQRT(10*1500/(('Base Stats'!$D548+15)*SQRT('Base Stats'!$E548+15)*SQRT('Base Stats'!$F548+15))),'CP Multiplier'!$B$102),1)</f>
        <v>115.8</v>
      </c>
      <c r="F548">
        <f>ROUND(('Base Stats'!F548+15)*MIN(SQRT(10*1500/(('Base Stats'!$D548+15)*SQRT('Base Stats'!$E548+15)*SQRT('Base Stats'!$F548+15))),'CP Multiplier'!$B$102),1)</f>
        <v>128.5</v>
      </c>
      <c r="G548">
        <f>_xlfn.FLOOR.MATH(('Base Stats'!$D548+15)*SQRT('Base Stats'!$E548+15)*SQRT('Base Stats'!$F548+15)*((MIN(SQRT(10*1500/(('Base Stats'!$D548+15)*SQRT('Base Stats'!$E548+15)*SQRT('Base Stats'!$F548+15))),'CP Multiplier'!$B$102))^2)/10)</f>
        <v>1144</v>
      </c>
    </row>
    <row r="549" spans="1:7" x14ac:dyDescent="0.25">
      <c r="A549" t="s">
        <v>545</v>
      </c>
      <c r="B549" t="str">
        <f>IFERROR(INDEX('[1]Pokemon Stats'!$D$2:$D$781,MATCH($A549,'[1]Pokemon Stats'!$B$2:$B$781,0),0),"")</f>
        <v>Poison</v>
      </c>
      <c r="C549" t="str">
        <f>IFERROR(INDEX('[1]Pokemon Stats'!$E$2:$E$781,MATCH($A549,'[1]Pokemon Stats'!$B$2:$B$781,0),0),"")</f>
        <v>Flying</v>
      </c>
      <c r="D549">
        <f>ROUND(('Base Stats'!D549+15)*MIN(SQRT(10*1500/(('Base Stats'!$D549+15)*SQRT('Base Stats'!$E549+15)*SQRT('Base Stats'!$F549+15))),'CP Multiplier'!$B$102),1)</f>
        <v>123.9</v>
      </c>
      <c r="E549">
        <f>ROUND(('Base Stats'!E549+15)*MIN(SQRT(10*1500/(('Base Stats'!$D549+15)*SQRT('Base Stats'!$E549+15)*SQRT('Base Stats'!$F549+15))),'CP Multiplier'!$B$102),1)</f>
        <v>113.1</v>
      </c>
      <c r="F549">
        <f>ROUND(('Base Stats'!F549+15)*MIN(SQRT(10*1500/(('Base Stats'!$D549+15)*SQRT('Base Stats'!$E549+15)*SQRT('Base Stats'!$F549+15))),'CP Multiplier'!$B$102),1)</f>
        <v>129.6</v>
      </c>
      <c r="G549">
        <f>_xlfn.FLOOR.MATH(('Base Stats'!$D549+15)*SQRT('Base Stats'!$E549+15)*SQRT('Base Stats'!$F549+15)*((MIN(SQRT(10*1500/(('Base Stats'!$D549+15)*SQRT('Base Stats'!$E549+15)*SQRT('Base Stats'!$F549+15))),'CP Multiplier'!$B$102))^2)/10)</f>
        <v>1500</v>
      </c>
    </row>
    <row r="550" spans="1:7" x14ac:dyDescent="0.25">
      <c r="A550" t="s">
        <v>546</v>
      </c>
      <c r="B550" t="str">
        <f>IFERROR(INDEX('[1]Pokemon Stats'!$D$2:$D$781,MATCH($A550,'[1]Pokemon Stats'!$B$2:$B$781,0),0),"")</f>
        <v>Normal</v>
      </c>
      <c r="C550" t="str">
        <f>IFERROR(INDEX('[1]Pokemon Stats'!$E$2:$E$781,MATCH($A550,'[1]Pokemon Stats'!$B$2:$B$781,0),0),"")</f>
        <v>Flying</v>
      </c>
      <c r="D550">
        <f>ROUND(('Base Stats'!D550+15)*MIN(SQRT(10*1500/(('Base Stats'!$D550+15)*SQRT('Base Stats'!$E550+15)*SQRT('Base Stats'!$F550+15))),'CP Multiplier'!$B$102),1)</f>
        <v>95.5</v>
      </c>
      <c r="E550">
        <f>ROUND(('Base Stats'!E550+15)*MIN(SQRT(10*1500/(('Base Stats'!$D550+15)*SQRT('Base Stats'!$E550+15)*SQRT('Base Stats'!$F550+15))),'CP Multiplier'!$B$102),1)</f>
        <v>80.3</v>
      </c>
      <c r="F550">
        <f>ROUND(('Base Stats'!F550+15)*MIN(SQRT(10*1500/(('Base Stats'!$D550+15)*SQRT('Base Stats'!$E550+15)*SQRT('Base Stats'!$F550+15))),'CP Multiplier'!$B$102),1)</f>
        <v>136.1</v>
      </c>
      <c r="G550">
        <f>_xlfn.FLOOR.MATH(('Base Stats'!$D550+15)*SQRT('Base Stats'!$E550+15)*SQRT('Base Stats'!$F550+15)*((MIN(SQRT(10*1500/(('Base Stats'!$D550+15)*SQRT('Base Stats'!$E550+15)*SQRT('Base Stats'!$F550+15))),'CP Multiplier'!$B$102))^2)/10)</f>
        <v>998</v>
      </c>
    </row>
    <row r="551" spans="1:7" x14ac:dyDescent="0.25">
      <c r="A551" t="s">
        <v>547</v>
      </c>
      <c r="B551" t="str">
        <f>IFERROR(INDEX('[1]Pokemon Stats'!$D$2:$D$781,MATCH($A551,'[1]Pokemon Stats'!$B$2:$B$781,0),0),"")</f>
        <v>Normal</v>
      </c>
      <c r="C551" t="str">
        <f>IFERROR(INDEX('[1]Pokemon Stats'!$E$2:$E$781,MATCH($A551,'[1]Pokemon Stats'!$B$2:$B$781,0),0),"")</f>
        <v>Flying</v>
      </c>
      <c r="D551">
        <f>ROUND(('Base Stats'!D551+15)*MIN(SQRT(10*1500/(('Base Stats'!$D551+15)*SQRT('Base Stats'!$E551+15)*SQRT('Base Stats'!$F551+15))),'CP Multiplier'!$B$102),1)</f>
        <v>137.69999999999999</v>
      </c>
      <c r="E551">
        <f>ROUND(('Base Stats'!E551+15)*MIN(SQRT(10*1500/(('Base Stats'!$D551+15)*SQRT('Base Stats'!$E551+15)*SQRT('Base Stats'!$F551+15))),'CP Multiplier'!$B$102),1)</f>
        <v>93.7</v>
      </c>
      <c r="F551">
        <f>ROUND(('Base Stats'!F551+15)*MIN(SQRT(10*1500/(('Base Stats'!$D551+15)*SQRT('Base Stats'!$E551+15)*SQRT('Base Stats'!$F551+15))),'CP Multiplier'!$B$102),1)</f>
        <v>126.7</v>
      </c>
      <c r="G551">
        <f>_xlfn.FLOOR.MATH(('Base Stats'!$D551+15)*SQRT('Base Stats'!$E551+15)*SQRT('Base Stats'!$F551+15)*((MIN(SQRT(10*1500/(('Base Stats'!$D551+15)*SQRT('Base Stats'!$E551+15)*SQRT('Base Stats'!$F551+15))),'CP Multiplier'!$B$102))^2)/10)</f>
        <v>1500</v>
      </c>
    </row>
    <row r="552" spans="1:7" x14ac:dyDescent="0.25">
      <c r="A552" t="s">
        <v>548</v>
      </c>
      <c r="B552" t="str">
        <f>IFERROR(INDEX('[1]Pokemon Stats'!$D$2:$D$781,MATCH($A552,'[1]Pokemon Stats'!$B$2:$B$781,0),0),"")</f>
        <v>Psychic</v>
      </c>
      <c r="C552" t="str">
        <f>IFERROR(INDEX('[1]Pokemon Stats'!$E$2:$E$781,MATCH($A552,'[1]Pokemon Stats'!$B$2:$B$781,0),0),"")</f>
        <v>Flying</v>
      </c>
      <c r="D552">
        <f>ROUND(('Base Stats'!D552+15)*MIN(SQRT(10*1500/(('Base Stats'!$D552+15)*SQRT('Base Stats'!$E552+15)*SQRT('Base Stats'!$F552+15))),'CP Multiplier'!$B$102),1)</f>
        <v>95.5</v>
      </c>
      <c r="E552">
        <f>ROUND(('Base Stats'!E552+15)*MIN(SQRT(10*1500/(('Base Stats'!$D552+15)*SQRT('Base Stats'!$E552+15)*SQRT('Base Stats'!$F552+15))),'CP Multiplier'!$B$102),1)</f>
        <v>107.4</v>
      </c>
      <c r="F552">
        <f>ROUND(('Base Stats'!F552+15)*MIN(SQRT(10*1500/(('Base Stats'!$D552+15)*SQRT('Base Stats'!$E552+15)*SQRT('Base Stats'!$F552+15))),'CP Multiplier'!$B$102),1)</f>
        <v>120.9</v>
      </c>
      <c r="G552">
        <f>_xlfn.FLOOR.MATH(('Base Stats'!$D552+15)*SQRT('Base Stats'!$E552+15)*SQRT('Base Stats'!$F552+15)*((MIN(SQRT(10*1500/(('Base Stats'!$D552+15)*SQRT('Base Stats'!$E552+15)*SQRT('Base Stats'!$F552+15))),'CP Multiplier'!$B$102))^2)/10)</f>
        <v>1088</v>
      </c>
    </row>
    <row r="553" spans="1:7" x14ac:dyDescent="0.25">
      <c r="A553" t="s">
        <v>549</v>
      </c>
      <c r="B553" t="str">
        <f>IFERROR(INDEX('[1]Pokemon Stats'!$D$2:$D$781,MATCH($A553,'[1]Pokemon Stats'!$B$2:$B$781,0),0),"")</f>
        <v>Psychic</v>
      </c>
      <c r="C553" t="str">
        <f>IFERROR(INDEX('[1]Pokemon Stats'!$E$2:$E$781,MATCH($A553,'[1]Pokemon Stats'!$B$2:$B$781,0),0),"")</f>
        <v>Flying</v>
      </c>
      <c r="D553">
        <f>ROUND(('Base Stats'!D553+15)*MIN(SQRT(10*1500/(('Base Stats'!$D553+15)*SQRT('Base Stats'!$E553+15)*SQRT('Base Stats'!$F553+15))),'CP Multiplier'!$B$102),1)</f>
        <v>116.2</v>
      </c>
      <c r="E553">
        <f>ROUND(('Base Stats'!E553+15)*MIN(SQRT(10*1500/(('Base Stats'!$D553+15)*SQRT('Base Stats'!$E553+15)*SQRT('Base Stats'!$F553+15))),'CP Multiplier'!$B$102),1)</f>
        <v>128.4</v>
      </c>
      <c r="F553">
        <f>ROUND(('Base Stats'!F553+15)*MIN(SQRT(10*1500/(('Base Stats'!$D553+15)*SQRT('Base Stats'!$E553+15)*SQRT('Base Stats'!$F553+15))),'CP Multiplier'!$B$102),1)</f>
        <v>129.9</v>
      </c>
      <c r="G553">
        <f>_xlfn.FLOOR.MATH(('Base Stats'!$D553+15)*SQRT('Base Stats'!$E553+15)*SQRT('Base Stats'!$F553+15)*((MIN(SQRT(10*1500/(('Base Stats'!$D553+15)*SQRT('Base Stats'!$E553+15)*SQRT('Base Stats'!$F553+15))),'CP Multiplier'!$B$102))^2)/10)</f>
        <v>1500</v>
      </c>
    </row>
    <row r="554" spans="1:7" x14ac:dyDescent="0.25">
      <c r="A554" t="s">
        <v>550</v>
      </c>
      <c r="B554" t="str">
        <f>IFERROR(INDEX('[1]Pokemon Stats'!$D$2:$D$781,MATCH($A554,'[1]Pokemon Stats'!$B$2:$B$781,0),0),"")</f>
        <v>Psychic</v>
      </c>
      <c r="C554" t="str">
        <f>IFERROR(INDEX('[1]Pokemon Stats'!$E$2:$E$781,MATCH($A554,'[1]Pokemon Stats'!$B$2:$B$781,0),0),"")</f>
        <v>Flying</v>
      </c>
      <c r="D554">
        <f>ROUND(('Base Stats'!D554+15)*MIN(SQRT(10*1500/(('Base Stats'!$D554+15)*SQRT('Base Stats'!$E554+15)*SQRT('Base Stats'!$F554+15))),'CP Multiplier'!$B$102),1)</f>
        <v>118.8</v>
      </c>
      <c r="E554">
        <f>ROUND(('Base Stats'!E554+15)*MIN(SQRT(10*1500/(('Base Stats'!$D554+15)*SQRT('Base Stats'!$E554+15)*SQRT('Base Stats'!$F554+15))),'CP Multiplier'!$B$102),1)</f>
        <v>136.9</v>
      </c>
      <c r="F554">
        <f>ROUND(('Base Stats'!F554+15)*MIN(SQRT(10*1500/(('Base Stats'!$D554+15)*SQRT('Base Stats'!$E554+15)*SQRT('Base Stats'!$F554+15))),'CP Multiplier'!$B$102),1)</f>
        <v>116.4</v>
      </c>
      <c r="G554">
        <f>_xlfn.FLOOR.MATH(('Base Stats'!$D554+15)*SQRT('Base Stats'!$E554+15)*SQRT('Base Stats'!$F554+15)*((MIN(SQRT(10*1500/(('Base Stats'!$D554+15)*SQRT('Base Stats'!$E554+15)*SQRT('Base Stats'!$F554+15))),'CP Multiplier'!$B$102))^2)/10)</f>
        <v>1500</v>
      </c>
    </row>
    <row r="555" spans="1:7" x14ac:dyDescent="0.25">
      <c r="A555" t="s">
        <v>551</v>
      </c>
      <c r="B555" t="str">
        <f>IFERROR(INDEX('[1]Pokemon Stats'!$D$2:$D$781,MATCH($A555,'[1]Pokemon Stats'!$B$2:$B$781,0),0),"")</f>
        <v>Psychic</v>
      </c>
      <c r="C555" t="str">
        <f>IFERROR(INDEX('[1]Pokemon Stats'!$E$2:$E$781,MATCH($A555,'[1]Pokemon Stats'!$B$2:$B$781,0),0),"")</f>
        <v>Flying</v>
      </c>
      <c r="D555">
        <f>ROUND(('Base Stats'!D555+15)*MIN(SQRT(10*1500/(('Base Stats'!$D555+15)*SQRT('Base Stats'!$E555+15)*SQRT('Base Stats'!$F555+15))),'CP Multiplier'!$B$102),1)</f>
        <v>153.1</v>
      </c>
      <c r="E555">
        <f>ROUND(('Base Stats'!E555+15)*MIN(SQRT(10*1500/(('Base Stats'!$D555+15)*SQRT('Base Stats'!$E555+15)*SQRT('Base Stats'!$F555+15))),'CP Multiplier'!$B$102),1)</f>
        <v>81.099999999999994</v>
      </c>
      <c r="F555">
        <f>ROUND(('Base Stats'!F555+15)*MIN(SQRT(10*1500/(('Base Stats'!$D555+15)*SQRT('Base Stats'!$E555+15)*SQRT('Base Stats'!$F555+15))),'CP Multiplier'!$B$102),1)</f>
        <v>118.3</v>
      </c>
      <c r="G555">
        <f>_xlfn.FLOOR.MATH(('Base Stats'!$D555+15)*SQRT('Base Stats'!$E555+15)*SQRT('Base Stats'!$F555+15)*((MIN(SQRT(10*1500/(('Base Stats'!$D555+15)*SQRT('Base Stats'!$E555+15)*SQRT('Base Stats'!$F555+15))),'CP Multiplier'!$B$102))^2)/10)</f>
        <v>1500</v>
      </c>
    </row>
    <row r="556" spans="1:7" x14ac:dyDescent="0.25">
      <c r="A556" t="s">
        <v>552</v>
      </c>
      <c r="B556" t="str">
        <f>IFERROR(INDEX('[1]Pokemon Stats'!$D$2:$D$781,MATCH($A556,'[1]Pokemon Stats'!$B$2:$B$781,0),0),"")</f>
        <v>Psychic</v>
      </c>
      <c r="C556" t="str">
        <f>IFERROR(INDEX('[1]Pokemon Stats'!$E$2:$E$781,MATCH($A556,'[1]Pokemon Stats'!$B$2:$B$781,0),0),"")</f>
        <v>Flying</v>
      </c>
      <c r="D556">
        <f>ROUND(('Base Stats'!D556+15)*MIN(SQRT(10*1500/(('Base Stats'!$D556+15)*SQRT('Base Stats'!$E556+15)*SQRT('Base Stats'!$F556+15))),'CP Multiplier'!$B$102),1)</f>
        <v>151.9</v>
      </c>
      <c r="E556">
        <f>ROUND(('Base Stats'!E556+15)*MIN(SQRT(10*1500/(('Base Stats'!$D556+15)*SQRT('Base Stats'!$E556+15)*SQRT('Base Stats'!$F556+15))),'CP Multiplier'!$B$102),1)</f>
        <v>80.400000000000006</v>
      </c>
      <c r="F556">
        <f>ROUND(('Base Stats'!F556+15)*MIN(SQRT(10*1500/(('Base Stats'!$D556+15)*SQRT('Base Stats'!$E556+15)*SQRT('Base Stats'!$F556+15))),'CP Multiplier'!$B$102),1)</f>
        <v>121.3</v>
      </c>
      <c r="G556">
        <f>_xlfn.FLOOR.MATH(('Base Stats'!$D556+15)*SQRT('Base Stats'!$E556+15)*SQRT('Base Stats'!$F556+15)*((MIN(SQRT(10*1500/(('Base Stats'!$D556+15)*SQRT('Base Stats'!$E556+15)*SQRT('Base Stats'!$F556+15))),'CP Multiplier'!$B$102))^2)/10)</f>
        <v>1500</v>
      </c>
    </row>
    <row r="557" spans="1:7" x14ac:dyDescent="0.25">
      <c r="A557" t="s">
        <v>553</v>
      </c>
      <c r="B557" t="str">
        <f>IFERROR(INDEX('[1]Pokemon Stats'!$D$2:$D$781,MATCH($A557,'[1]Pokemon Stats'!$B$2:$B$781,0),0),"")</f>
        <v>Psychic</v>
      </c>
      <c r="C557" t="str">
        <f>IFERROR(INDEX('[1]Pokemon Stats'!$E$2:$E$781,MATCH($A557,'[1]Pokemon Stats'!$B$2:$B$781,0),0),"")</f>
        <v>Flying</v>
      </c>
      <c r="D557">
        <f>ROUND(('Base Stats'!D557+15)*MIN(SQRT(10*1500/(('Base Stats'!$D557+15)*SQRT('Base Stats'!$E557+15)*SQRT('Base Stats'!$F557+15))),'CP Multiplier'!$B$102),1)</f>
        <v>129.5</v>
      </c>
      <c r="E557">
        <f>ROUND(('Base Stats'!E557+15)*MIN(SQRT(10*1500/(('Base Stats'!$D557+15)*SQRT('Base Stats'!$E557+15)*SQRT('Base Stats'!$F557+15))),'CP Multiplier'!$B$102),1)</f>
        <v>92.2</v>
      </c>
      <c r="F557">
        <f>ROUND(('Base Stats'!F557+15)*MIN(SQRT(10*1500/(('Base Stats'!$D557+15)*SQRT('Base Stats'!$E557+15)*SQRT('Base Stats'!$F557+15))),'CP Multiplier'!$B$102),1)</f>
        <v>145.4</v>
      </c>
      <c r="G557">
        <f>_xlfn.FLOOR.MATH(('Base Stats'!$D557+15)*SQRT('Base Stats'!$E557+15)*SQRT('Base Stats'!$F557+15)*((MIN(SQRT(10*1500/(('Base Stats'!$D557+15)*SQRT('Base Stats'!$E557+15)*SQRT('Base Stats'!$F557+15))),'CP Multiplier'!$B$102))^2)/10)</f>
        <v>1500</v>
      </c>
    </row>
    <row r="558" spans="1:7" x14ac:dyDescent="0.25">
      <c r="A558" t="s">
        <v>554</v>
      </c>
      <c r="B558" t="str">
        <f>IFERROR(INDEX('[1]Pokemon Stats'!$D$2:$D$781,MATCH($A558,'[1]Pokemon Stats'!$B$2:$B$781,0),0),"")</f>
        <v>Water</v>
      </c>
      <c r="C558" t="str">
        <f>IFERROR(INDEX('[1]Pokemon Stats'!$E$2:$E$781,MATCH($A558,'[1]Pokemon Stats'!$B$2:$B$781,0),0),"")</f>
        <v>Flying</v>
      </c>
      <c r="D558">
        <f>ROUND(('Base Stats'!D558+15)*MIN(SQRT(10*1500/(('Base Stats'!$D558+15)*SQRT('Base Stats'!$E558+15)*SQRT('Base Stats'!$F558+15))),'CP Multiplier'!$B$102),1)</f>
        <v>83.7</v>
      </c>
      <c r="E558">
        <f>ROUND(('Base Stats'!E558+15)*MIN(SQRT(10*1500/(('Base Stats'!$D558+15)*SQRT('Base Stats'!$E558+15)*SQRT('Base Stats'!$F558+15))),'CP Multiplier'!$B$102),1)</f>
        <v>93.8</v>
      </c>
      <c r="F558">
        <f>ROUND(('Base Stats'!F558+15)*MIN(SQRT(10*1500/(('Base Stats'!$D558+15)*SQRT('Base Stats'!$E558+15)*SQRT('Base Stats'!$F558+15))),'CP Multiplier'!$B$102),1)</f>
        <v>146.19999999999999</v>
      </c>
      <c r="G558">
        <f>_xlfn.FLOOR.MATH(('Base Stats'!$D558+15)*SQRT('Base Stats'!$E558+15)*SQRT('Base Stats'!$F558+15)*((MIN(SQRT(10*1500/(('Base Stats'!$D558+15)*SQRT('Base Stats'!$E558+15)*SQRT('Base Stats'!$F558+15))),'CP Multiplier'!$B$102))^2)/10)</f>
        <v>980</v>
      </c>
    </row>
    <row r="559" spans="1:7" x14ac:dyDescent="0.25">
      <c r="A559" t="s">
        <v>555</v>
      </c>
      <c r="B559" t="str">
        <f>IFERROR(INDEX('[1]Pokemon Stats'!$D$2:$D$781,MATCH($A559,'[1]Pokemon Stats'!$B$2:$B$781,0),0),"")</f>
        <v>Water</v>
      </c>
      <c r="C559" t="str">
        <f>IFERROR(INDEX('[1]Pokemon Stats'!$E$2:$E$781,MATCH($A559,'[1]Pokemon Stats'!$B$2:$B$781,0),0),"")</f>
        <v>Flying</v>
      </c>
      <c r="D559">
        <f>ROUND(('Base Stats'!D559+15)*MIN(SQRT(10*1500/(('Base Stats'!$D559+15)*SQRT('Base Stats'!$E559+15)*SQRT('Base Stats'!$F559+15))),'CP Multiplier'!$B$102),1)</f>
        <v>131.9</v>
      </c>
      <c r="E559">
        <f>ROUND(('Base Stats'!E559+15)*MIN(SQRT(10*1500/(('Base Stats'!$D559+15)*SQRT('Base Stats'!$E559+15)*SQRT('Base Stats'!$F559+15))),'CP Multiplier'!$B$102),1)</f>
        <v>98.5</v>
      </c>
      <c r="F559">
        <f>ROUND(('Base Stats'!F559+15)*MIN(SQRT(10*1500/(('Base Stats'!$D559+15)*SQRT('Base Stats'!$E559+15)*SQRT('Base Stats'!$F559+15))),'CP Multiplier'!$B$102),1)</f>
        <v>131.30000000000001</v>
      </c>
      <c r="G559">
        <f>_xlfn.FLOOR.MATH(('Base Stats'!$D559+15)*SQRT('Base Stats'!$E559+15)*SQRT('Base Stats'!$F559+15)*((MIN(SQRT(10*1500/(('Base Stats'!$D559+15)*SQRT('Base Stats'!$E559+15)*SQRT('Base Stats'!$F559+15))),'CP Multiplier'!$B$102))^2)/10)</f>
        <v>1500</v>
      </c>
    </row>
    <row r="560" spans="1:7" x14ac:dyDescent="0.25">
      <c r="A560" t="s">
        <v>556</v>
      </c>
      <c r="B560" t="str">
        <f>IFERROR(INDEX('[1]Pokemon Stats'!$D$2:$D$781,MATCH($A560,'[1]Pokemon Stats'!$B$2:$B$781,0),0),"")</f>
        <v>Ice</v>
      </c>
      <c r="C560" t="str">
        <f>IFERROR(INDEX('[1]Pokemon Stats'!$E$2:$E$781,MATCH($A560,'[1]Pokemon Stats'!$B$2:$B$781,0),0),"")</f>
        <v>Flying</v>
      </c>
      <c r="D560">
        <f>ROUND(('Base Stats'!D560+15)*MIN(SQRT(10*1500/(('Base Stats'!$D560+15)*SQRT('Base Stats'!$E560+15)*SQRT('Base Stats'!$F560+15))),'CP Multiplier'!$B$102),1)</f>
        <v>112.4</v>
      </c>
      <c r="E560">
        <f>ROUND(('Base Stats'!E560+15)*MIN(SQRT(10*1500/(('Base Stats'!$D560+15)*SQRT('Base Stats'!$E560+15)*SQRT('Base Stats'!$F560+15))),'CP Multiplier'!$B$102),1)</f>
        <v>102.3</v>
      </c>
      <c r="F560">
        <f>ROUND(('Base Stats'!F560+15)*MIN(SQRT(10*1500/(('Base Stats'!$D560+15)*SQRT('Base Stats'!$E560+15)*SQRT('Base Stats'!$F560+15))),'CP Multiplier'!$B$102),1)</f>
        <v>108.2</v>
      </c>
      <c r="G560">
        <f>_xlfn.FLOOR.MATH(('Base Stats'!$D560+15)*SQRT('Base Stats'!$E560+15)*SQRT('Base Stats'!$F560+15)*((MIN(SQRT(10*1500/(('Base Stats'!$D560+15)*SQRT('Base Stats'!$E560+15)*SQRT('Base Stats'!$F560+15))),'CP Multiplier'!$B$102))^2)/10)</f>
        <v>1182</v>
      </c>
    </row>
    <row r="561" spans="1:7" x14ac:dyDescent="0.25">
      <c r="A561" t="s">
        <v>557</v>
      </c>
      <c r="B561" t="str">
        <f>IFERROR(INDEX('[1]Pokemon Stats'!$D$2:$D$781,MATCH($A561,'[1]Pokemon Stats'!$B$2:$B$781,0),0),"")</f>
        <v>Ice</v>
      </c>
      <c r="C561" t="str">
        <f>IFERROR(INDEX('[1]Pokemon Stats'!$E$2:$E$781,MATCH($A561,'[1]Pokemon Stats'!$B$2:$B$781,0),0),"")</f>
        <v>Flying</v>
      </c>
      <c r="D561">
        <f>ROUND(('Base Stats'!D561+15)*MIN(SQRT(10*1500/(('Base Stats'!$D561+15)*SQRT('Base Stats'!$E561+15)*SQRT('Base Stats'!$F561+15))),'CP Multiplier'!$B$102),1)</f>
        <v>127.4</v>
      </c>
      <c r="E561">
        <f>ROUND(('Base Stats'!E561+15)*MIN(SQRT(10*1500/(('Base Stats'!$D561+15)*SQRT('Base Stats'!$E561+15)*SQRT('Base Stats'!$F561+15))),'CP Multiplier'!$B$102),1)</f>
        <v>117.4</v>
      </c>
      <c r="F561">
        <f>ROUND(('Base Stats'!F561+15)*MIN(SQRT(10*1500/(('Base Stats'!$D561+15)*SQRT('Base Stats'!$E561+15)*SQRT('Base Stats'!$F561+15))),'CP Multiplier'!$B$102),1)</f>
        <v>118.2</v>
      </c>
      <c r="G561">
        <f>_xlfn.FLOOR.MATH(('Base Stats'!$D561+15)*SQRT('Base Stats'!$E561+15)*SQRT('Base Stats'!$F561+15)*((MIN(SQRT(10*1500/(('Base Stats'!$D561+15)*SQRT('Base Stats'!$E561+15)*SQRT('Base Stats'!$F561+15))),'CP Multiplier'!$B$102))^2)/10)</f>
        <v>1500</v>
      </c>
    </row>
    <row r="562" spans="1:7" x14ac:dyDescent="0.25">
      <c r="A562" t="s">
        <v>558</v>
      </c>
      <c r="B562" t="str">
        <f>IFERROR(INDEX('[1]Pokemon Stats'!$D$2:$D$781,MATCH($A562,'[1]Pokemon Stats'!$B$2:$B$781,0),0),"")</f>
        <v>Ice</v>
      </c>
      <c r="C562" t="str">
        <f>IFERROR(INDEX('[1]Pokemon Stats'!$E$2:$E$781,MATCH($A562,'[1]Pokemon Stats'!$B$2:$B$781,0),0),"")</f>
        <v>Flying</v>
      </c>
      <c r="D562">
        <f>ROUND(('Base Stats'!D562+15)*MIN(SQRT(10*1500/(('Base Stats'!$D562+15)*SQRT('Base Stats'!$E562+15)*SQRT('Base Stats'!$F562+15))),'CP Multiplier'!$B$102),1)</f>
        <v>134.19999999999999</v>
      </c>
      <c r="E562">
        <f>ROUND(('Base Stats'!E562+15)*MIN(SQRT(10*1500/(('Base Stats'!$D562+15)*SQRT('Base Stats'!$E562+15)*SQRT('Base Stats'!$F562+15))),'CP Multiplier'!$B$102),1)</f>
        <v>114.7</v>
      </c>
      <c r="F562">
        <f>ROUND(('Base Stats'!F562+15)*MIN(SQRT(10*1500/(('Base Stats'!$D562+15)*SQRT('Base Stats'!$E562+15)*SQRT('Base Stats'!$F562+15))),'CP Multiplier'!$B$102),1)</f>
        <v>108.9</v>
      </c>
      <c r="G562">
        <f>_xlfn.FLOOR.MATH(('Base Stats'!$D562+15)*SQRT('Base Stats'!$E562+15)*SQRT('Base Stats'!$F562+15)*((MIN(SQRT(10*1500/(('Base Stats'!$D562+15)*SQRT('Base Stats'!$E562+15)*SQRT('Base Stats'!$F562+15))),'CP Multiplier'!$B$102))^2)/10)</f>
        <v>1500</v>
      </c>
    </row>
    <row r="563" spans="1:7" x14ac:dyDescent="0.25">
      <c r="A563" t="s">
        <v>559</v>
      </c>
      <c r="B563" t="str">
        <f>IFERROR(INDEX('[1]Pokemon Stats'!$D$2:$D$781,MATCH($A563,'[1]Pokemon Stats'!$B$2:$B$781,0),0),"")</f>
        <v>Normal</v>
      </c>
      <c r="C563" t="str">
        <f>IFERROR(INDEX('[1]Pokemon Stats'!$E$2:$E$781,MATCH($A563,'[1]Pokemon Stats'!$B$2:$B$781,0),0),"")</f>
        <v>Grass</v>
      </c>
      <c r="D563">
        <f>ROUND(('Base Stats'!D563+15)*MIN(SQRT(10*1500/(('Base Stats'!$D563+15)*SQRT('Base Stats'!$E563+15)*SQRT('Base Stats'!$F563+15))),'CP Multiplier'!$B$102),1)</f>
        <v>109.9</v>
      </c>
      <c r="E563">
        <f>ROUND(('Base Stats'!E563+15)*MIN(SQRT(10*1500/(('Base Stats'!$D563+15)*SQRT('Base Stats'!$E563+15)*SQRT('Base Stats'!$F563+15))),'CP Multiplier'!$B$102),1)</f>
        <v>97.2</v>
      </c>
      <c r="F563">
        <f>ROUND(('Base Stats'!F563+15)*MIN(SQRT(10*1500/(('Base Stats'!$D563+15)*SQRT('Base Stats'!$E563+15)*SQRT('Base Stats'!$F563+15))),'CP Multiplier'!$B$102),1)</f>
        <v>143.69999999999999</v>
      </c>
      <c r="G563">
        <f>_xlfn.FLOOR.MATH(('Base Stats'!$D563+15)*SQRT('Base Stats'!$E563+15)*SQRT('Base Stats'!$F563+15)*((MIN(SQRT(10*1500/(('Base Stats'!$D563+15)*SQRT('Base Stats'!$E563+15)*SQRT('Base Stats'!$F563+15))),'CP Multiplier'!$B$102))^2)/10)</f>
        <v>1298</v>
      </c>
    </row>
    <row r="564" spans="1:7" x14ac:dyDescent="0.25">
      <c r="A564" t="s">
        <v>560</v>
      </c>
      <c r="B564" t="str">
        <f>IFERROR(INDEX('[1]Pokemon Stats'!$D$2:$D$781,MATCH($A564,'[1]Pokemon Stats'!$B$2:$B$781,0),0),"")</f>
        <v>Normal</v>
      </c>
      <c r="C564" t="str">
        <f>IFERROR(INDEX('[1]Pokemon Stats'!$E$2:$E$781,MATCH($A564,'[1]Pokemon Stats'!$B$2:$B$781,0),0),"")</f>
        <v>Grass</v>
      </c>
      <c r="D564">
        <f>ROUND(('Base Stats'!D564+15)*MIN(SQRT(10*1500/(('Base Stats'!$D564+15)*SQRT('Base Stats'!$E564+15)*SQRT('Base Stats'!$F564+15))),'CP Multiplier'!$B$102),1)</f>
        <v>132.6</v>
      </c>
      <c r="E564">
        <f>ROUND(('Base Stats'!E564+15)*MIN(SQRT(10*1500/(('Base Stats'!$D564+15)*SQRT('Base Stats'!$E564+15)*SQRT('Base Stats'!$F564+15))),'CP Multiplier'!$B$102),1)</f>
        <v>100.2</v>
      </c>
      <c r="F564">
        <f>ROUND(('Base Stats'!F564+15)*MIN(SQRT(10*1500/(('Base Stats'!$D564+15)*SQRT('Base Stats'!$E564+15)*SQRT('Base Stats'!$F564+15))),'CP Multiplier'!$B$102),1)</f>
        <v>127.6</v>
      </c>
      <c r="G564">
        <f>_xlfn.FLOOR.MATH(('Base Stats'!$D564+15)*SQRT('Base Stats'!$E564+15)*SQRT('Base Stats'!$F564+15)*((MIN(SQRT(10*1500/(('Base Stats'!$D564+15)*SQRT('Base Stats'!$E564+15)*SQRT('Base Stats'!$F564+15))),'CP Multiplier'!$B$102))^2)/10)</f>
        <v>1500</v>
      </c>
    </row>
    <row r="565" spans="1:7" x14ac:dyDescent="0.25">
      <c r="A565" t="s">
        <v>561</v>
      </c>
      <c r="B565" t="str">
        <f>IFERROR(INDEX('[1]Pokemon Stats'!$D$2:$D$781,MATCH($A565,'[1]Pokemon Stats'!$B$2:$B$781,0),0),"")</f>
        <v>Electric</v>
      </c>
      <c r="C565" t="str">
        <f>IFERROR(INDEX('[1]Pokemon Stats'!$E$2:$E$781,MATCH($A565,'[1]Pokemon Stats'!$B$2:$B$781,0),0),"")</f>
        <v>Flying</v>
      </c>
      <c r="D565">
        <f>ROUND(('Base Stats'!D565+15)*MIN(SQRT(10*1500/(('Base Stats'!$D565+15)*SQRT('Base Stats'!$E565+15)*SQRT('Base Stats'!$F565+15))),'CP Multiplier'!$B$102),1)</f>
        <v>131</v>
      </c>
      <c r="E565">
        <f>ROUND(('Base Stats'!E565+15)*MIN(SQRT(10*1500/(('Base Stats'!$D565+15)*SQRT('Base Stats'!$E565+15)*SQRT('Base Stats'!$F565+15))),'CP Multiplier'!$B$102),1)</f>
        <v>107.5</v>
      </c>
      <c r="F565">
        <f>ROUND(('Base Stats'!F565+15)*MIN(SQRT(10*1500/(('Base Stats'!$D565+15)*SQRT('Base Stats'!$E565+15)*SQRT('Base Stats'!$F565+15))),'CP Multiplier'!$B$102),1)</f>
        <v>121.9</v>
      </c>
      <c r="G565">
        <f>_xlfn.FLOOR.MATH(('Base Stats'!$D565+15)*SQRT('Base Stats'!$E565+15)*SQRT('Base Stats'!$F565+15)*((MIN(SQRT(10*1500/(('Base Stats'!$D565+15)*SQRT('Base Stats'!$E565+15)*SQRT('Base Stats'!$F565+15))),'CP Multiplier'!$B$102))^2)/10)</f>
        <v>1500</v>
      </c>
    </row>
    <row r="566" spans="1:7" x14ac:dyDescent="0.25">
      <c r="A566" t="s">
        <v>562</v>
      </c>
      <c r="B566" t="str">
        <f>IFERROR(INDEX('[1]Pokemon Stats'!$D$2:$D$781,MATCH($A566,'[1]Pokemon Stats'!$B$2:$B$781,0),0),"")</f>
        <v>Bug</v>
      </c>
      <c r="C566" t="str">
        <f>IFERROR(INDEX('[1]Pokemon Stats'!$E$2:$E$781,MATCH($A566,'[1]Pokemon Stats'!$B$2:$B$781,0),0),"")</f>
        <v>Flying</v>
      </c>
      <c r="D566">
        <f>ROUND(('Base Stats'!D566+15)*MIN(SQRT(10*1500/(('Base Stats'!$D566+15)*SQRT('Base Stats'!$E566+15)*SQRT('Base Stats'!$F566+15))),'CP Multiplier'!$B$102),1)</f>
        <v>128.5</v>
      </c>
      <c r="E566">
        <f>ROUND(('Base Stats'!E566+15)*MIN(SQRT(10*1500/(('Base Stats'!$D566+15)*SQRT('Base Stats'!$E566+15)*SQRT('Base Stats'!$F566+15))),'CP Multiplier'!$B$102),1)</f>
        <v>86.2</v>
      </c>
      <c r="F566">
        <f>ROUND(('Base Stats'!F566+15)*MIN(SQRT(10*1500/(('Base Stats'!$D566+15)*SQRT('Base Stats'!$E566+15)*SQRT('Base Stats'!$F566+15))),'CP Multiplier'!$B$102),1)</f>
        <v>128.5</v>
      </c>
      <c r="G566">
        <f>_xlfn.FLOOR.MATH(('Base Stats'!$D566+15)*SQRT('Base Stats'!$E566+15)*SQRT('Base Stats'!$F566+15)*((MIN(SQRT(10*1500/(('Base Stats'!$D566+15)*SQRT('Base Stats'!$E566+15)*SQRT('Base Stats'!$F566+15))),'CP Multiplier'!$B$102))^2)/10)</f>
        <v>1352</v>
      </c>
    </row>
    <row r="567" spans="1:7" x14ac:dyDescent="0.25">
      <c r="A567" t="s">
        <v>563</v>
      </c>
      <c r="B567" t="str">
        <f>IFERROR(INDEX('[1]Pokemon Stats'!$D$2:$D$781,MATCH($A567,'[1]Pokemon Stats'!$B$2:$B$781,0),0),"")</f>
        <v>Bug</v>
      </c>
      <c r="C567" t="str">
        <f>IFERROR(INDEX('[1]Pokemon Stats'!$E$2:$E$781,MATCH($A567,'[1]Pokemon Stats'!$B$2:$B$781,0),0),"")</f>
        <v>Steel</v>
      </c>
      <c r="D567">
        <f>ROUND(('Base Stats'!D567+15)*MIN(SQRT(10*1500/(('Base Stats'!$D567+15)*SQRT('Base Stats'!$E567+15)*SQRT('Base Stats'!$F567+15))),'CP Multiplier'!$B$102),1)</f>
        <v>135.5</v>
      </c>
      <c r="E567">
        <f>ROUND(('Base Stats'!E567+15)*MIN(SQRT(10*1500/(('Base Stats'!$D567+15)*SQRT('Base Stats'!$E567+15)*SQRT('Base Stats'!$F567+15))),'CP Multiplier'!$B$102),1)</f>
        <v>115</v>
      </c>
      <c r="F567">
        <f>ROUND(('Base Stats'!F567+15)*MIN(SQRT(10*1500/(('Base Stats'!$D567+15)*SQRT('Base Stats'!$E567+15)*SQRT('Base Stats'!$F567+15))),'CP Multiplier'!$B$102),1)</f>
        <v>106.5</v>
      </c>
      <c r="G567">
        <f>_xlfn.FLOOR.MATH(('Base Stats'!$D567+15)*SQRT('Base Stats'!$E567+15)*SQRT('Base Stats'!$F567+15)*((MIN(SQRT(10*1500/(('Base Stats'!$D567+15)*SQRT('Base Stats'!$E567+15)*SQRT('Base Stats'!$F567+15))),'CP Multiplier'!$B$102))^2)/10)</f>
        <v>1500</v>
      </c>
    </row>
    <row r="568" spans="1:7" x14ac:dyDescent="0.25">
      <c r="A568" t="s">
        <v>564</v>
      </c>
      <c r="B568" t="str">
        <f>IFERROR(INDEX('[1]Pokemon Stats'!$D$2:$D$781,MATCH($A568,'[1]Pokemon Stats'!$B$2:$B$781,0),0),"")</f>
        <v>Grass</v>
      </c>
      <c r="C568" t="str">
        <f>IFERROR(INDEX('[1]Pokemon Stats'!$E$2:$E$781,MATCH($A568,'[1]Pokemon Stats'!$B$2:$B$781,0),0),"")</f>
        <v>Poison</v>
      </c>
      <c r="D568">
        <f>ROUND(('Base Stats'!D568+15)*MIN(SQRT(10*1500/(('Base Stats'!$D568+15)*SQRT('Base Stats'!$E568+15)*SQRT('Base Stats'!$F568+15))),'CP Multiplier'!$B$102),1)</f>
        <v>94.7</v>
      </c>
      <c r="E568">
        <f>ROUND(('Base Stats'!E568+15)*MIN(SQRT(10*1500/(('Base Stats'!$D568+15)*SQRT('Base Stats'!$E568+15)*SQRT('Base Stats'!$F568+15))),'CP Multiplier'!$B$102),1)</f>
        <v>89.6</v>
      </c>
      <c r="F568">
        <f>ROUND(('Base Stats'!F568+15)*MIN(SQRT(10*1500/(('Base Stats'!$D568+15)*SQRT('Base Stats'!$E568+15)*SQRT('Base Stats'!$F568+15))),'CP Multiplier'!$B$102),1)</f>
        <v>156.4</v>
      </c>
      <c r="G568">
        <f>_xlfn.FLOOR.MATH(('Base Stats'!$D568+15)*SQRT('Base Stats'!$E568+15)*SQRT('Base Stats'!$F568+15)*((MIN(SQRT(10*1500/(('Base Stats'!$D568+15)*SQRT('Base Stats'!$E568+15)*SQRT('Base Stats'!$F568+15))),'CP Multiplier'!$B$102))^2)/10)</f>
        <v>1120</v>
      </c>
    </row>
    <row r="569" spans="1:7" x14ac:dyDescent="0.25">
      <c r="A569" t="s">
        <v>565</v>
      </c>
      <c r="B569" t="str">
        <f>IFERROR(INDEX('[1]Pokemon Stats'!$D$2:$D$781,MATCH($A569,'[1]Pokemon Stats'!$B$2:$B$781,0),0),"")</f>
        <v>Grass</v>
      </c>
      <c r="C569" t="str">
        <f>IFERROR(INDEX('[1]Pokemon Stats'!$E$2:$E$781,MATCH($A569,'[1]Pokemon Stats'!$B$2:$B$781,0),0),"")</f>
        <v>Poison</v>
      </c>
      <c r="D569">
        <f>ROUND(('Base Stats'!D569+15)*MIN(SQRT(10*1500/(('Base Stats'!$D569+15)*SQRT('Base Stats'!$E569+15)*SQRT('Base Stats'!$F569+15))),'CP Multiplier'!$B$102),1)</f>
        <v>112.5</v>
      </c>
      <c r="E569">
        <f>ROUND(('Base Stats'!E569+15)*MIN(SQRT(10*1500/(('Base Stats'!$D569+15)*SQRT('Base Stats'!$E569+15)*SQRT('Base Stats'!$F569+15))),'CP Multiplier'!$B$102),1)</f>
        <v>101.9</v>
      </c>
      <c r="F569">
        <f>ROUND(('Base Stats'!F569+15)*MIN(SQRT(10*1500/(('Base Stats'!$D569+15)*SQRT('Base Stats'!$E569+15)*SQRT('Base Stats'!$F569+15))),'CP Multiplier'!$B$102),1)</f>
        <v>174.6</v>
      </c>
      <c r="G569">
        <f>_xlfn.FLOOR.MATH(('Base Stats'!$D569+15)*SQRT('Base Stats'!$E569+15)*SQRT('Base Stats'!$F569+15)*((MIN(SQRT(10*1500/(('Base Stats'!$D569+15)*SQRT('Base Stats'!$E569+15)*SQRT('Base Stats'!$F569+15))),'CP Multiplier'!$B$102))^2)/10)</f>
        <v>1500</v>
      </c>
    </row>
    <row r="570" spans="1:7" x14ac:dyDescent="0.25">
      <c r="A570" t="s">
        <v>566</v>
      </c>
      <c r="B570" t="str">
        <f>IFERROR(INDEX('[1]Pokemon Stats'!$D$2:$D$781,MATCH($A570,'[1]Pokemon Stats'!$B$2:$B$781,0),0),"")</f>
        <v>Water</v>
      </c>
      <c r="C570" t="str">
        <f>IFERROR(INDEX('[1]Pokemon Stats'!$E$2:$E$781,MATCH($A570,'[1]Pokemon Stats'!$B$2:$B$781,0),0),"")</f>
        <v>Ghost</v>
      </c>
      <c r="D570">
        <f>ROUND(('Base Stats'!D570+15)*MIN(SQRT(10*1500/(('Base Stats'!$D570+15)*SQRT('Base Stats'!$E570+15)*SQRT('Base Stats'!$F570+15))),'CP Multiplier'!$B$102),1)</f>
        <v>109.9</v>
      </c>
      <c r="E570">
        <f>ROUND(('Base Stats'!E570+15)*MIN(SQRT(10*1500/(('Base Stats'!$D570+15)*SQRT('Base Stats'!$E570+15)*SQRT('Base Stats'!$F570+15))),'CP Multiplier'!$B$102),1)</f>
        <v>125.9</v>
      </c>
      <c r="F570">
        <f>ROUND(('Base Stats'!F570+15)*MIN(SQRT(10*1500/(('Base Stats'!$D570+15)*SQRT('Base Stats'!$E570+15)*SQRT('Base Stats'!$F570+15))),'CP Multiplier'!$B$102),1)</f>
        <v>136.1</v>
      </c>
      <c r="G570">
        <f>_xlfn.FLOOR.MATH(('Base Stats'!$D570+15)*SQRT('Base Stats'!$E570+15)*SQRT('Base Stats'!$F570+15)*((MIN(SQRT(10*1500/(('Base Stats'!$D570+15)*SQRT('Base Stats'!$E570+15)*SQRT('Base Stats'!$F570+15))),'CP Multiplier'!$B$102))^2)/10)</f>
        <v>1438</v>
      </c>
    </row>
    <row r="571" spans="1:7" x14ac:dyDescent="0.25">
      <c r="A571" t="s">
        <v>567</v>
      </c>
      <c r="B571" t="str">
        <f>IFERROR(INDEX('[1]Pokemon Stats'!$D$2:$D$781,MATCH($A571,'[1]Pokemon Stats'!$B$2:$B$781,0),0),"")</f>
        <v>Water</v>
      </c>
      <c r="C571" t="str">
        <f>IFERROR(INDEX('[1]Pokemon Stats'!$E$2:$E$781,MATCH($A571,'[1]Pokemon Stats'!$B$2:$B$781,0),0),"")</f>
        <v>Ghost</v>
      </c>
      <c r="D571">
        <f>ROUND(('Base Stats'!D571+15)*MIN(SQRT(10*1500/(('Base Stats'!$D571+15)*SQRT('Base Stats'!$E571+15)*SQRT('Base Stats'!$F571+15))),'CP Multiplier'!$B$102),1)</f>
        <v>110.1</v>
      </c>
      <c r="E571">
        <f>ROUND(('Base Stats'!E571+15)*MIN(SQRT(10*1500/(('Base Stats'!$D571+15)*SQRT('Base Stats'!$E571+15)*SQRT('Base Stats'!$F571+15))),'CP Multiplier'!$B$102),1)</f>
        <v>122.1</v>
      </c>
      <c r="F571">
        <f>ROUND(('Base Stats'!F571+15)*MIN(SQRT(10*1500/(('Base Stats'!$D571+15)*SQRT('Base Stats'!$E571+15)*SQRT('Base Stats'!$F571+15))),'CP Multiplier'!$B$102),1)</f>
        <v>151.9</v>
      </c>
      <c r="G571">
        <f>_xlfn.FLOOR.MATH(('Base Stats'!$D571+15)*SQRT('Base Stats'!$E571+15)*SQRT('Base Stats'!$F571+15)*((MIN(SQRT(10*1500/(('Base Stats'!$D571+15)*SQRT('Base Stats'!$E571+15)*SQRT('Base Stats'!$F571+15))),'CP Multiplier'!$B$102))^2)/10)</f>
        <v>1500</v>
      </c>
    </row>
    <row r="572" spans="1:7" x14ac:dyDescent="0.25">
      <c r="A572" t="s">
        <v>568</v>
      </c>
      <c r="B572" t="str">
        <f>IFERROR(INDEX('[1]Pokemon Stats'!$D$2:$D$781,MATCH($A572,'[1]Pokemon Stats'!$B$2:$B$781,0),0),"")</f>
        <v>Water</v>
      </c>
      <c r="C572" t="str">
        <f>IFERROR(INDEX('[1]Pokemon Stats'!$E$2:$E$781,MATCH($A572,'[1]Pokemon Stats'!$B$2:$B$781,0),0),"")</f>
        <v>Ghost</v>
      </c>
      <c r="D572">
        <f>ROUND(('Base Stats'!D572+15)*MIN(SQRT(10*1500/(('Base Stats'!$D572+15)*SQRT('Base Stats'!$E572+15)*SQRT('Base Stats'!$F572+15))),'CP Multiplier'!$B$102),1)</f>
        <v>100.5</v>
      </c>
      <c r="E572">
        <f>ROUND(('Base Stats'!E572+15)*MIN(SQRT(10*1500/(('Base Stats'!$D572+15)*SQRT('Base Stats'!$E572+15)*SQRT('Base Stats'!$F572+15))),'CP Multiplier'!$B$102),1)</f>
        <v>95.9</v>
      </c>
      <c r="F572">
        <f>ROUND(('Base Stats'!F572+15)*MIN(SQRT(10*1500/(('Base Stats'!$D572+15)*SQRT('Base Stats'!$E572+15)*SQRT('Base Stats'!$F572+15))),'CP Multiplier'!$B$102),1)</f>
        <v>232</v>
      </c>
      <c r="G572">
        <f>_xlfn.FLOOR.MATH(('Base Stats'!$D572+15)*SQRT('Base Stats'!$E572+15)*SQRT('Base Stats'!$F572+15)*((MIN(SQRT(10*1500/(('Base Stats'!$D572+15)*SQRT('Base Stats'!$E572+15)*SQRT('Base Stats'!$F572+15))),'CP Multiplier'!$B$102))^2)/10)</f>
        <v>1500</v>
      </c>
    </row>
    <row r="573" spans="1:7" x14ac:dyDescent="0.25">
      <c r="A573" t="s">
        <v>569</v>
      </c>
      <c r="B573" t="str">
        <f>IFERROR(INDEX('[1]Pokemon Stats'!$D$2:$D$781,MATCH($A573,'[1]Pokemon Stats'!$B$2:$B$781,0),0),"")</f>
        <v>Bug</v>
      </c>
      <c r="C573" t="str">
        <f>IFERROR(INDEX('[1]Pokemon Stats'!$E$2:$E$781,MATCH($A573,'[1]Pokemon Stats'!$B$2:$B$781,0),0),"")</f>
        <v>Electric</v>
      </c>
      <c r="D573">
        <f>ROUND(('Base Stats'!D573+15)*MIN(SQRT(10*1500/(('Base Stats'!$D573+15)*SQRT('Base Stats'!$E573+15)*SQRT('Base Stats'!$F573+15))),'CP Multiplier'!$B$102),1)</f>
        <v>105.7</v>
      </c>
      <c r="E573">
        <f>ROUND(('Base Stats'!E573+15)*MIN(SQRT(10*1500/(('Base Stats'!$D573+15)*SQRT('Base Stats'!$E573+15)*SQRT('Base Stats'!$F573+15))),'CP Multiplier'!$B$102),1)</f>
        <v>95.5</v>
      </c>
      <c r="F573">
        <f>ROUND(('Base Stats'!F573+15)*MIN(SQRT(10*1500/(('Base Stats'!$D573+15)*SQRT('Base Stats'!$E573+15)*SQRT('Base Stats'!$F573+15))),'CP Multiplier'!$B$102),1)</f>
        <v>128.5</v>
      </c>
      <c r="G573">
        <f>_xlfn.FLOOR.MATH(('Base Stats'!$D573+15)*SQRT('Base Stats'!$E573+15)*SQRT('Base Stats'!$F573+15)*((MIN(SQRT(10*1500/(('Base Stats'!$D573+15)*SQRT('Base Stats'!$E573+15)*SQRT('Base Stats'!$F573+15))),'CP Multiplier'!$B$102))^2)/10)</f>
        <v>1170</v>
      </c>
    </row>
    <row r="574" spans="1:7" x14ac:dyDescent="0.25">
      <c r="A574" t="s">
        <v>570</v>
      </c>
      <c r="B574" t="str">
        <f>IFERROR(INDEX('[1]Pokemon Stats'!$D$2:$D$781,MATCH($A574,'[1]Pokemon Stats'!$B$2:$B$781,0),0),"")</f>
        <v>Bug</v>
      </c>
      <c r="C574" t="str">
        <f>IFERROR(INDEX('[1]Pokemon Stats'!$E$2:$E$781,MATCH($A574,'[1]Pokemon Stats'!$B$2:$B$781,0),0),"")</f>
        <v>Electric</v>
      </c>
      <c r="D574">
        <f>ROUND(('Base Stats'!D574+15)*MIN(SQRT(10*1500/(('Base Stats'!$D574+15)*SQRT('Base Stats'!$E574+15)*SQRT('Base Stats'!$F574+15))),'CP Multiplier'!$B$102),1)</f>
        <v>140.80000000000001</v>
      </c>
      <c r="E574">
        <f>ROUND(('Base Stats'!E574+15)*MIN(SQRT(10*1500/(('Base Stats'!$D574+15)*SQRT('Base Stats'!$E574+15)*SQRT('Base Stats'!$F574+15))),'CP Multiplier'!$B$102),1)</f>
        <v>93.2</v>
      </c>
      <c r="F574">
        <f>ROUND(('Base Stats'!F574+15)*MIN(SQRT(10*1500/(('Base Stats'!$D574+15)*SQRT('Base Stats'!$E574+15)*SQRT('Base Stats'!$F574+15))),'CP Multiplier'!$B$102),1)</f>
        <v>121.9</v>
      </c>
      <c r="G574">
        <f>_xlfn.FLOOR.MATH(('Base Stats'!$D574+15)*SQRT('Base Stats'!$E574+15)*SQRT('Base Stats'!$F574+15)*((MIN(SQRT(10*1500/(('Base Stats'!$D574+15)*SQRT('Base Stats'!$E574+15)*SQRT('Base Stats'!$F574+15))),'CP Multiplier'!$B$102))^2)/10)</f>
        <v>1500</v>
      </c>
    </row>
    <row r="575" spans="1:7" x14ac:dyDescent="0.25">
      <c r="A575" t="s">
        <v>571</v>
      </c>
      <c r="B575" t="str">
        <f>IFERROR(INDEX('[1]Pokemon Stats'!$D$2:$D$781,MATCH($A575,'[1]Pokemon Stats'!$B$2:$B$781,0),0),"")</f>
        <v>Grass</v>
      </c>
      <c r="C575" t="str">
        <f>IFERROR(INDEX('[1]Pokemon Stats'!$E$2:$E$781,MATCH($A575,'[1]Pokemon Stats'!$B$2:$B$781,0),0),"")</f>
        <v>Steel</v>
      </c>
      <c r="D575">
        <f>ROUND(('Base Stats'!D575+15)*MIN(SQRT(10*1500/(('Base Stats'!$D575+15)*SQRT('Base Stats'!$E575+15)*SQRT('Base Stats'!$F575+15))),'CP Multiplier'!$B$102),1)</f>
        <v>82</v>
      </c>
      <c r="E575">
        <f>ROUND(('Base Stats'!E575+15)*MIN(SQRT(10*1500/(('Base Stats'!$D575+15)*SQRT('Base Stats'!$E575+15)*SQRT('Base Stats'!$F575+15))),'CP Multiplier'!$B$102),1)</f>
        <v>143.69999999999999</v>
      </c>
      <c r="F575">
        <f>ROUND(('Base Stats'!F575+15)*MIN(SQRT(10*1500/(('Base Stats'!$D575+15)*SQRT('Base Stats'!$E575+15)*SQRT('Base Stats'!$F575+15))),'CP Multiplier'!$B$102),1)</f>
        <v>120</v>
      </c>
      <c r="G575">
        <f>_xlfn.FLOOR.MATH(('Base Stats'!$D575+15)*SQRT('Base Stats'!$E575+15)*SQRT('Base Stats'!$F575+15)*((MIN(SQRT(10*1500/(('Base Stats'!$D575+15)*SQRT('Base Stats'!$E575+15)*SQRT('Base Stats'!$F575+15))),'CP Multiplier'!$B$102))^2)/10)</f>
        <v>1076</v>
      </c>
    </row>
    <row r="576" spans="1:7" x14ac:dyDescent="0.25">
      <c r="A576" t="s">
        <v>572</v>
      </c>
      <c r="B576" t="str">
        <f>IFERROR(INDEX('[1]Pokemon Stats'!$D$2:$D$781,MATCH($A576,'[1]Pokemon Stats'!$B$2:$B$781,0),0),"")</f>
        <v>Grass</v>
      </c>
      <c r="C576" t="str">
        <f>IFERROR(INDEX('[1]Pokemon Stats'!$E$2:$E$781,MATCH($A576,'[1]Pokemon Stats'!$B$2:$B$781,0),0),"")</f>
        <v>Steel</v>
      </c>
      <c r="D576">
        <f>ROUND(('Base Stats'!D576+15)*MIN(SQRT(10*1500/(('Base Stats'!$D576+15)*SQRT('Base Stats'!$E576+15)*SQRT('Base Stats'!$F576+15))),'CP Multiplier'!$B$102),1)</f>
        <v>109.9</v>
      </c>
      <c r="E576">
        <f>ROUND(('Base Stats'!E576+15)*MIN(SQRT(10*1500/(('Base Stats'!$D576+15)*SQRT('Base Stats'!$E576+15)*SQRT('Base Stats'!$F576+15))),'CP Multiplier'!$B$102),1)</f>
        <v>151.19999999999999</v>
      </c>
      <c r="F576">
        <f>ROUND(('Base Stats'!F576+15)*MIN(SQRT(10*1500/(('Base Stats'!$D576+15)*SQRT('Base Stats'!$E576+15)*SQRT('Base Stats'!$F576+15))),'CP Multiplier'!$B$102),1)</f>
        <v>123.2</v>
      </c>
      <c r="G576">
        <f>_xlfn.FLOOR.MATH(('Base Stats'!$D576+15)*SQRT('Base Stats'!$E576+15)*SQRT('Base Stats'!$F576+15)*((MIN(SQRT(10*1500/(('Base Stats'!$D576+15)*SQRT('Base Stats'!$E576+15)*SQRT('Base Stats'!$F576+15))),'CP Multiplier'!$B$102))^2)/10)</f>
        <v>1500</v>
      </c>
    </row>
    <row r="577" spans="1:7" x14ac:dyDescent="0.25">
      <c r="A577" t="s">
        <v>573</v>
      </c>
      <c r="B577" t="str">
        <f>IFERROR(INDEX('[1]Pokemon Stats'!$D$2:$D$781,MATCH($A577,'[1]Pokemon Stats'!$B$2:$B$781,0),0),"")</f>
        <v>Steel</v>
      </c>
      <c r="C577" t="str">
        <f>IFERROR(INDEX('[1]Pokemon Stats'!$E$2:$E$781,MATCH($A577,'[1]Pokemon Stats'!$B$2:$B$781,0),0),"")</f>
        <v>Steel</v>
      </c>
      <c r="D577">
        <f>ROUND(('Base Stats'!D577+15)*MIN(SQRT(10*1500/(('Base Stats'!$D577+15)*SQRT('Base Stats'!$E577+15)*SQRT('Base Stats'!$F577+15))),'CP Multiplier'!$B$102),1)</f>
        <v>95.5</v>
      </c>
      <c r="E577">
        <f>ROUND(('Base Stats'!E577+15)*MIN(SQRT(10*1500/(('Base Stats'!$D577+15)*SQRT('Base Stats'!$E577+15)*SQRT('Base Stats'!$F577+15))),'CP Multiplier'!$B$102),1)</f>
        <v>115</v>
      </c>
      <c r="F577">
        <f>ROUND(('Base Stats'!F577+15)*MIN(SQRT(10*1500/(('Base Stats'!$D577+15)*SQRT('Base Stats'!$E577+15)*SQRT('Base Stats'!$F577+15))),'CP Multiplier'!$B$102),1)</f>
        <v>114.1</v>
      </c>
      <c r="G577">
        <f>_xlfn.FLOOR.MATH(('Base Stats'!$D577+15)*SQRT('Base Stats'!$E577+15)*SQRT('Base Stats'!$F577+15)*((MIN(SQRT(10*1500/(('Base Stats'!$D577+15)*SQRT('Base Stats'!$E577+15)*SQRT('Base Stats'!$F577+15))),'CP Multiplier'!$B$102))^2)/10)</f>
        <v>1094</v>
      </c>
    </row>
    <row r="578" spans="1:7" x14ac:dyDescent="0.25">
      <c r="A578" t="s">
        <v>574</v>
      </c>
      <c r="B578" t="str">
        <f>IFERROR(INDEX('[1]Pokemon Stats'!$D$2:$D$781,MATCH($A578,'[1]Pokemon Stats'!$B$2:$B$781,0),0),"")</f>
        <v>Steel</v>
      </c>
      <c r="C578" t="str">
        <f>IFERROR(INDEX('[1]Pokemon Stats'!$E$2:$E$781,MATCH($A578,'[1]Pokemon Stats'!$B$2:$B$781,0),0),"")</f>
        <v>Steel</v>
      </c>
      <c r="D578">
        <f>ROUND(('Base Stats'!D578+15)*MIN(SQRT(10*1500/(('Base Stats'!$D578+15)*SQRT('Base Stats'!$E578+15)*SQRT('Base Stats'!$F578+15))),'CP Multiplier'!$B$102),1)</f>
        <v>117.5</v>
      </c>
      <c r="E578">
        <f>ROUND(('Base Stats'!E578+15)*MIN(SQRT(10*1500/(('Base Stats'!$D578+15)*SQRT('Base Stats'!$E578+15)*SQRT('Base Stats'!$F578+15))),'CP Multiplier'!$B$102),1)</f>
        <v>134.6</v>
      </c>
      <c r="F578">
        <f>ROUND(('Base Stats'!F578+15)*MIN(SQRT(10*1500/(('Base Stats'!$D578+15)*SQRT('Base Stats'!$E578+15)*SQRT('Base Stats'!$F578+15))),'CP Multiplier'!$B$102),1)</f>
        <v>121.1</v>
      </c>
      <c r="G578">
        <f>_xlfn.FLOOR.MATH(('Base Stats'!$D578+15)*SQRT('Base Stats'!$E578+15)*SQRT('Base Stats'!$F578+15)*((MIN(SQRT(10*1500/(('Base Stats'!$D578+15)*SQRT('Base Stats'!$E578+15)*SQRT('Base Stats'!$F578+15))),'CP Multiplier'!$B$102))^2)/10)</f>
        <v>1500</v>
      </c>
    </row>
    <row r="579" spans="1:7" x14ac:dyDescent="0.25">
      <c r="A579" t="s">
        <v>575</v>
      </c>
      <c r="B579" t="str">
        <f>IFERROR(INDEX('[1]Pokemon Stats'!$D$2:$D$781,MATCH($A579,'[1]Pokemon Stats'!$B$2:$B$781,0),0),"")</f>
        <v>Steel</v>
      </c>
      <c r="C579" t="str">
        <f>IFERROR(INDEX('[1]Pokemon Stats'!$E$2:$E$781,MATCH($A579,'[1]Pokemon Stats'!$B$2:$B$781,0),0),"")</f>
        <v>Steel</v>
      </c>
      <c r="D579">
        <f>ROUND(('Base Stats'!D579+15)*MIN(SQRT(10*1500/(('Base Stats'!$D579+15)*SQRT('Base Stats'!$E579+15)*SQRT('Base Stats'!$F579+15))),'CP Multiplier'!$B$102),1)</f>
        <v>127.6</v>
      </c>
      <c r="E579">
        <f>ROUND(('Base Stats'!E579+15)*MIN(SQRT(10*1500/(('Base Stats'!$D579+15)*SQRT('Base Stats'!$E579+15)*SQRT('Base Stats'!$F579+15))),'CP Multiplier'!$B$102),1)</f>
        <v>136.5</v>
      </c>
      <c r="F579">
        <f>ROUND(('Base Stats'!F579+15)*MIN(SQRT(10*1500/(('Base Stats'!$D579+15)*SQRT('Base Stats'!$E579+15)*SQRT('Base Stats'!$F579+15))),'CP Multiplier'!$B$102),1)</f>
        <v>101.3</v>
      </c>
      <c r="G579">
        <f>_xlfn.FLOOR.MATH(('Base Stats'!$D579+15)*SQRT('Base Stats'!$E579+15)*SQRT('Base Stats'!$F579+15)*((MIN(SQRT(10*1500/(('Base Stats'!$D579+15)*SQRT('Base Stats'!$E579+15)*SQRT('Base Stats'!$F579+15))),'CP Multiplier'!$B$102))^2)/10)</f>
        <v>1500</v>
      </c>
    </row>
    <row r="580" spans="1:7" x14ac:dyDescent="0.25">
      <c r="A580" t="s">
        <v>576</v>
      </c>
      <c r="B580" t="str">
        <f>IFERROR(INDEX('[1]Pokemon Stats'!$D$2:$D$781,MATCH($A580,'[1]Pokemon Stats'!$B$2:$B$781,0),0),"")</f>
        <v>Electric</v>
      </c>
      <c r="C580" t="str">
        <f>IFERROR(INDEX('[1]Pokemon Stats'!$E$2:$E$781,MATCH($A580,'[1]Pokemon Stats'!$B$2:$B$781,0),0),"")</f>
        <v>Steel</v>
      </c>
      <c r="D580">
        <f>ROUND(('Base Stats'!D580+15)*MIN(SQRT(10*1500/(('Base Stats'!$D580+15)*SQRT('Base Stats'!$E580+15)*SQRT('Base Stats'!$F580+15))),'CP Multiplier'!$B$102),1)</f>
        <v>101.4</v>
      </c>
      <c r="E580">
        <f>ROUND(('Base Stats'!E580+15)*MIN(SQRT(10*1500/(('Base Stats'!$D580+15)*SQRT('Base Stats'!$E580+15)*SQRT('Base Stats'!$F580+15))),'CP Multiplier'!$B$102),1)</f>
        <v>78.599999999999994</v>
      </c>
      <c r="F580">
        <f>ROUND(('Base Stats'!F580+15)*MIN(SQRT(10*1500/(('Base Stats'!$D580+15)*SQRT('Base Stats'!$E580+15)*SQRT('Base Stats'!$F580+15))),'CP Multiplier'!$B$102),1)</f>
        <v>106.5</v>
      </c>
      <c r="G580">
        <f>_xlfn.FLOOR.MATH(('Base Stats'!$D580+15)*SQRT('Base Stats'!$E580+15)*SQRT('Base Stats'!$F580+15)*((MIN(SQRT(10*1500/(('Base Stats'!$D580+15)*SQRT('Base Stats'!$E580+15)*SQRT('Base Stats'!$F580+15))),'CP Multiplier'!$B$102))^2)/10)</f>
        <v>928</v>
      </c>
    </row>
    <row r="581" spans="1:7" x14ac:dyDescent="0.25">
      <c r="A581" t="s">
        <v>577</v>
      </c>
      <c r="B581" t="str">
        <f>IFERROR(INDEX('[1]Pokemon Stats'!$D$2:$D$781,MATCH($A581,'[1]Pokemon Stats'!$B$2:$B$781,0),0),"")</f>
        <v>Electric</v>
      </c>
      <c r="C581" t="str">
        <f>IFERROR(INDEX('[1]Pokemon Stats'!$E$2:$E$781,MATCH($A581,'[1]Pokemon Stats'!$B$2:$B$781,0),0),"")</f>
        <v>Steel</v>
      </c>
      <c r="D581">
        <f>ROUND(('Base Stats'!D581+15)*MIN(SQRT(10*1500/(('Base Stats'!$D581+15)*SQRT('Base Stats'!$E581+15)*SQRT('Base Stats'!$F581+15))),'CP Multiplier'!$B$102),1)</f>
        <v>126.4</v>
      </c>
      <c r="E581">
        <f>ROUND(('Base Stats'!E581+15)*MIN(SQRT(10*1500/(('Base Stats'!$D581+15)*SQRT('Base Stats'!$E581+15)*SQRT('Base Stats'!$F581+15))),'CP Multiplier'!$B$102),1)</f>
        <v>107.1</v>
      </c>
      <c r="F581">
        <f>ROUND(('Base Stats'!F581+15)*MIN(SQRT(10*1500/(('Base Stats'!$D581+15)*SQRT('Base Stats'!$E581+15)*SQRT('Base Stats'!$F581+15))),'CP Multiplier'!$B$102),1)</f>
        <v>131.5</v>
      </c>
      <c r="G581">
        <f>_xlfn.FLOOR.MATH(('Base Stats'!$D581+15)*SQRT('Base Stats'!$E581+15)*SQRT('Base Stats'!$F581+15)*((MIN(SQRT(10*1500/(('Base Stats'!$D581+15)*SQRT('Base Stats'!$E581+15)*SQRT('Base Stats'!$F581+15))),'CP Multiplier'!$B$102))^2)/10)</f>
        <v>1500</v>
      </c>
    </row>
    <row r="582" spans="1:7" x14ac:dyDescent="0.25">
      <c r="A582" t="s">
        <v>578</v>
      </c>
      <c r="B582" t="str">
        <f>IFERROR(INDEX('[1]Pokemon Stats'!$D$2:$D$781,MATCH($A582,'[1]Pokemon Stats'!$B$2:$B$781,0),0),"")</f>
        <v>Electric</v>
      </c>
      <c r="C582" t="str">
        <f>IFERROR(INDEX('[1]Pokemon Stats'!$E$2:$E$781,MATCH($A582,'[1]Pokemon Stats'!$B$2:$B$781,0),0),"")</f>
        <v>Steel</v>
      </c>
      <c r="D582">
        <f>ROUND(('Base Stats'!D582+15)*MIN(SQRT(10*1500/(('Base Stats'!$D582+15)*SQRT('Base Stats'!$E582+15)*SQRT('Base Stats'!$F582+15))),'CP Multiplier'!$B$102),1)</f>
        <v>135.80000000000001</v>
      </c>
      <c r="E582">
        <f>ROUND(('Base Stats'!E582+15)*MIN(SQRT(10*1500/(('Base Stats'!$D582+15)*SQRT('Base Stats'!$E582+15)*SQRT('Base Stats'!$F582+15))),'CP Multiplier'!$B$102),1)</f>
        <v>97.8</v>
      </c>
      <c r="F582">
        <f>ROUND(('Base Stats'!F582+15)*MIN(SQRT(10*1500/(('Base Stats'!$D582+15)*SQRT('Base Stats'!$E582+15)*SQRT('Base Stats'!$F582+15))),'CP Multiplier'!$B$102),1)</f>
        <v>124.7</v>
      </c>
      <c r="G582">
        <f>_xlfn.FLOOR.MATH(('Base Stats'!$D582+15)*SQRT('Base Stats'!$E582+15)*SQRT('Base Stats'!$F582+15)*((MIN(SQRT(10*1500/(('Base Stats'!$D582+15)*SQRT('Base Stats'!$E582+15)*SQRT('Base Stats'!$F582+15))),'CP Multiplier'!$B$102))^2)/10)</f>
        <v>1500</v>
      </c>
    </row>
    <row r="583" spans="1:7" x14ac:dyDescent="0.25">
      <c r="A583" t="s">
        <v>579</v>
      </c>
      <c r="B583" t="str">
        <f>IFERROR(INDEX('[1]Pokemon Stats'!$D$2:$D$781,MATCH($A583,'[1]Pokemon Stats'!$B$2:$B$781,0),0),"")</f>
        <v>Psychic</v>
      </c>
      <c r="C583" t="str">
        <f>IFERROR(INDEX('[1]Pokemon Stats'!$E$2:$E$781,MATCH($A583,'[1]Pokemon Stats'!$B$2:$B$781,0),0),"")</f>
        <v>Steel</v>
      </c>
      <c r="D583">
        <f>ROUND(('Base Stats'!D583+15)*MIN(SQRT(10*1500/(('Base Stats'!$D583+15)*SQRT('Base Stats'!$E583+15)*SQRT('Base Stats'!$F583+15))),'CP Multiplier'!$B$102),1)</f>
        <v>134</v>
      </c>
      <c r="E583">
        <f>ROUND(('Base Stats'!E583+15)*MIN(SQRT(10*1500/(('Base Stats'!$D583+15)*SQRT('Base Stats'!$E583+15)*SQRT('Base Stats'!$F583+15))),'CP Multiplier'!$B$102),1)</f>
        <v>94.6</v>
      </c>
      <c r="F583">
        <f>ROUND(('Base Stats'!F583+15)*MIN(SQRT(10*1500/(('Base Stats'!$D583+15)*SQRT('Base Stats'!$E583+15)*SQRT('Base Stats'!$F583+15))),'CP Multiplier'!$B$102),1)</f>
        <v>132.4</v>
      </c>
      <c r="G583">
        <f>_xlfn.FLOOR.MATH(('Base Stats'!$D583+15)*SQRT('Base Stats'!$E583+15)*SQRT('Base Stats'!$F583+15)*((MIN(SQRT(10*1500/(('Base Stats'!$D583+15)*SQRT('Base Stats'!$E583+15)*SQRT('Base Stats'!$F583+15))),'CP Multiplier'!$B$102))^2)/10)</f>
        <v>1500</v>
      </c>
    </row>
    <row r="584" spans="1:7" x14ac:dyDescent="0.25">
      <c r="A584" t="s">
        <v>580</v>
      </c>
      <c r="B584" t="str">
        <f>IFERROR(INDEX('[1]Pokemon Stats'!$D$2:$D$781,MATCH($A584,'[1]Pokemon Stats'!$B$2:$B$781,0),0),"")</f>
        <v>Psychic</v>
      </c>
      <c r="C584" t="str">
        <f>IFERROR(INDEX('[1]Pokemon Stats'!$E$2:$E$781,MATCH($A584,'[1]Pokemon Stats'!$B$2:$B$781,0),0),"")</f>
        <v>Steel</v>
      </c>
      <c r="D584">
        <f>ROUND(('Base Stats'!D584+15)*MIN(SQRT(10*1500/(('Base Stats'!$D584+15)*SQRT('Base Stats'!$E584+15)*SQRT('Base Stats'!$F584+15))),'CP Multiplier'!$B$102),1)</f>
        <v>137.69999999999999</v>
      </c>
      <c r="E584">
        <f>ROUND(('Base Stats'!E584+15)*MIN(SQRT(10*1500/(('Base Stats'!$D584+15)*SQRT('Base Stats'!$E584+15)*SQRT('Base Stats'!$F584+15))),'CP Multiplier'!$B$102),1)</f>
        <v>103.8</v>
      </c>
      <c r="F584">
        <f>ROUND(('Base Stats'!F584+15)*MIN(SQRT(10*1500/(('Base Stats'!$D584+15)*SQRT('Base Stats'!$E584+15)*SQRT('Base Stats'!$F584+15))),'CP Multiplier'!$B$102),1)</f>
        <v>114.3</v>
      </c>
      <c r="G584">
        <f>_xlfn.FLOOR.MATH(('Base Stats'!$D584+15)*SQRT('Base Stats'!$E584+15)*SQRT('Base Stats'!$F584+15)*((MIN(SQRT(10*1500/(('Base Stats'!$D584+15)*SQRT('Base Stats'!$E584+15)*SQRT('Base Stats'!$F584+15))),'CP Multiplier'!$B$102))^2)/10)</f>
        <v>1500</v>
      </c>
    </row>
    <row r="585" spans="1:7" x14ac:dyDescent="0.25">
      <c r="A585" t="s">
        <v>581</v>
      </c>
      <c r="B585" t="str">
        <f>IFERROR(INDEX('[1]Pokemon Stats'!$D$2:$D$781,MATCH($A585,'[1]Pokemon Stats'!$B$2:$B$781,0),0),"")</f>
        <v>Ghost</v>
      </c>
      <c r="C585" t="str">
        <f>IFERROR(INDEX('[1]Pokemon Stats'!$E$2:$E$781,MATCH($A585,'[1]Pokemon Stats'!$B$2:$B$781,0),0),"")</f>
        <v>Fire</v>
      </c>
      <c r="D585">
        <f>ROUND(('Base Stats'!D585+15)*MIN(SQRT(10*1500/(('Base Stats'!$D585+15)*SQRT('Base Stats'!$E585+15)*SQRT('Base Stats'!$F585+15))),'CP Multiplier'!$B$102),1)</f>
        <v>104</v>
      </c>
      <c r="E585">
        <f>ROUND(('Base Stats'!E585+15)*MIN(SQRT(10*1500/(('Base Stats'!$D585+15)*SQRT('Base Stats'!$E585+15)*SQRT('Base Stats'!$F585+15))),'CP Multiplier'!$B$102),1)</f>
        <v>95.5</v>
      </c>
      <c r="F585">
        <f>ROUND(('Base Stats'!F585+15)*MIN(SQRT(10*1500/(('Base Stats'!$D585+15)*SQRT('Base Stats'!$E585+15)*SQRT('Base Stats'!$F585+15))),'CP Multiplier'!$B$102),1)</f>
        <v>128.5</v>
      </c>
      <c r="G585">
        <f>_xlfn.FLOOR.MATH(('Base Stats'!$D585+15)*SQRT('Base Stats'!$E585+15)*SQRT('Base Stats'!$F585+15)*((MIN(SQRT(10*1500/(('Base Stats'!$D585+15)*SQRT('Base Stats'!$E585+15)*SQRT('Base Stats'!$F585+15))),'CP Multiplier'!$B$102))^2)/10)</f>
        <v>1151</v>
      </c>
    </row>
    <row r="586" spans="1:7" x14ac:dyDescent="0.25">
      <c r="A586" t="s">
        <v>582</v>
      </c>
      <c r="B586" t="str">
        <f>IFERROR(INDEX('[1]Pokemon Stats'!$D$2:$D$781,MATCH($A586,'[1]Pokemon Stats'!$B$2:$B$781,0),0),"")</f>
        <v>Ghost</v>
      </c>
      <c r="C586" t="str">
        <f>IFERROR(INDEX('[1]Pokemon Stats'!$E$2:$E$781,MATCH($A586,'[1]Pokemon Stats'!$B$2:$B$781,0),0),"")</f>
        <v>Fire</v>
      </c>
      <c r="D586">
        <f>ROUND(('Base Stats'!D586+15)*MIN(SQRT(10*1500/(('Base Stats'!$D586+15)*SQRT('Base Stats'!$E586+15)*SQRT('Base Stats'!$F586+15))),'CP Multiplier'!$B$102),1)</f>
        <v>136.30000000000001</v>
      </c>
      <c r="E586">
        <f>ROUND(('Base Stats'!E586+15)*MIN(SQRT(10*1500/(('Base Stats'!$D586+15)*SQRT('Base Stats'!$E586+15)*SQRT('Base Stats'!$F586+15))),'CP Multiplier'!$B$102),1)</f>
        <v>96.3</v>
      </c>
      <c r="F586">
        <f>ROUND(('Base Stats'!F586+15)*MIN(SQRT(10*1500/(('Base Stats'!$D586+15)*SQRT('Base Stats'!$E586+15)*SQRT('Base Stats'!$F586+15))),'CP Multiplier'!$B$102),1)</f>
        <v>125.9</v>
      </c>
      <c r="G586">
        <f>_xlfn.FLOOR.MATH(('Base Stats'!$D586+15)*SQRT('Base Stats'!$E586+15)*SQRT('Base Stats'!$F586+15)*((MIN(SQRT(10*1500/(('Base Stats'!$D586+15)*SQRT('Base Stats'!$E586+15)*SQRT('Base Stats'!$F586+15))),'CP Multiplier'!$B$102))^2)/10)</f>
        <v>1500</v>
      </c>
    </row>
    <row r="587" spans="1:7" x14ac:dyDescent="0.25">
      <c r="A587" t="s">
        <v>583</v>
      </c>
      <c r="B587" t="str">
        <f>IFERROR(INDEX('[1]Pokemon Stats'!$D$2:$D$781,MATCH($A587,'[1]Pokemon Stats'!$B$2:$B$781,0),0),"")</f>
        <v>Ghost</v>
      </c>
      <c r="C587" t="str">
        <f>IFERROR(INDEX('[1]Pokemon Stats'!$E$2:$E$781,MATCH($A587,'[1]Pokemon Stats'!$B$2:$B$781,0),0),"")</f>
        <v>Fire</v>
      </c>
      <c r="D587">
        <f>ROUND(('Base Stats'!D587+15)*MIN(SQRT(10*1500/(('Base Stats'!$D587+15)*SQRT('Base Stats'!$E587+15)*SQRT('Base Stats'!$F587+15))),'CP Multiplier'!$B$102),1)</f>
        <v>153.1</v>
      </c>
      <c r="E587">
        <f>ROUND(('Base Stats'!E587+15)*MIN(SQRT(10*1500/(('Base Stats'!$D587+15)*SQRT('Base Stats'!$E587+15)*SQRT('Base Stats'!$F587+15))),'CP Multiplier'!$B$102),1)</f>
        <v>105.5</v>
      </c>
      <c r="F587">
        <f>ROUND(('Base Stats'!F587+15)*MIN(SQRT(10*1500/(('Base Stats'!$D587+15)*SQRT('Base Stats'!$E587+15)*SQRT('Base Stats'!$F587+15))),'CP Multiplier'!$B$102),1)</f>
        <v>91</v>
      </c>
      <c r="G587">
        <f>_xlfn.FLOOR.MATH(('Base Stats'!$D587+15)*SQRT('Base Stats'!$E587+15)*SQRT('Base Stats'!$F587+15)*((MIN(SQRT(10*1500/(('Base Stats'!$D587+15)*SQRT('Base Stats'!$E587+15)*SQRT('Base Stats'!$F587+15))),'CP Multiplier'!$B$102))^2)/10)</f>
        <v>1500</v>
      </c>
    </row>
    <row r="588" spans="1:7" x14ac:dyDescent="0.25">
      <c r="A588" t="s">
        <v>584</v>
      </c>
      <c r="B588" t="str">
        <f>IFERROR(INDEX('[1]Pokemon Stats'!$D$2:$D$781,MATCH($A588,'[1]Pokemon Stats'!$B$2:$B$781,0),0),"")</f>
        <v>Dragon</v>
      </c>
      <c r="C588" t="str">
        <f>IFERROR(INDEX('[1]Pokemon Stats'!$E$2:$E$781,MATCH($A588,'[1]Pokemon Stats'!$B$2:$B$781,0),0),"")</f>
        <v>Fire</v>
      </c>
      <c r="D588">
        <f>ROUND(('Base Stats'!D588+15)*MIN(SQRT(10*1500/(('Base Stats'!$D588+15)*SQRT('Base Stats'!$E588+15)*SQRT('Base Stats'!$F588+15))),'CP Multiplier'!$B$102),1)</f>
        <v>139.80000000000001</v>
      </c>
      <c r="E588">
        <f>ROUND(('Base Stats'!E588+15)*MIN(SQRT(10*1500/(('Base Stats'!$D588+15)*SQRT('Base Stats'!$E588+15)*SQRT('Base Stats'!$F588+15))),'CP Multiplier'!$B$102),1)</f>
        <v>96</v>
      </c>
      <c r="F588">
        <f>ROUND(('Base Stats'!F588+15)*MIN(SQRT(10*1500/(('Base Stats'!$D588+15)*SQRT('Base Stats'!$E588+15)*SQRT('Base Stats'!$F588+15))),'CP Multiplier'!$B$102),1)</f>
        <v>120</v>
      </c>
      <c r="G588">
        <f>_xlfn.FLOOR.MATH(('Base Stats'!$D588+15)*SQRT('Base Stats'!$E588+15)*SQRT('Base Stats'!$F588+15)*((MIN(SQRT(10*1500/(('Base Stats'!$D588+15)*SQRT('Base Stats'!$E588+15)*SQRT('Base Stats'!$F588+15))),'CP Multiplier'!$B$102))^2)/10)</f>
        <v>1500</v>
      </c>
    </row>
    <row r="589" spans="1:7" x14ac:dyDescent="0.25">
      <c r="A589" t="s">
        <v>585</v>
      </c>
      <c r="B589" t="str">
        <f>IFERROR(INDEX('[1]Pokemon Stats'!$D$2:$D$781,MATCH($A589,'[1]Pokemon Stats'!$B$2:$B$781,0),0),"")</f>
        <v>Dragon</v>
      </c>
      <c r="C589" t="str">
        <f>IFERROR(INDEX('[1]Pokemon Stats'!$E$2:$E$781,MATCH($A589,'[1]Pokemon Stats'!$B$2:$B$781,0),0),"")</f>
        <v>Fire</v>
      </c>
      <c r="D589">
        <f>ROUND(('Base Stats'!D589+15)*MIN(SQRT(10*1500/(('Base Stats'!$D589+15)*SQRT('Base Stats'!$E589+15)*SQRT('Base Stats'!$F589+15))),'CP Multiplier'!$B$102),1)</f>
        <v>147</v>
      </c>
      <c r="E589">
        <f>ROUND(('Base Stats'!E589+15)*MIN(SQRT(10*1500/(('Base Stats'!$D589+15)*SQRT('Base Stats'!$E589+15)*SQRT('Base Stats'!$F589+15))),'CP Multiplier'!$B$102),1)</f>
        <v>89.4</v>
      </c>
      <c r="F589">
        <f>ROUND(('Base Stats'!F589+15)*MIN(SQRT(10*1500/(('Base Stats'!$D589+15)*SQRT('Base Stats'!$E589+15)*SQRT('Base Stats'!$F589+15))),'CP Multiplier'!$B$102),1)</f>
        <v>116.6</v>
      </c>
      <c r="G589">
        <f>_xlfn.FLOOR.MATH(('Base Stats'!$D589+15)*SQRT('Base Stats'!$E589+15)*SQRT('Base Stats'!$F589+15)*((MIN(SQRT(10*1500/(('Base Stats'!$D589+15)*SQRT('Base Stats'!$E589+15)*SQRT('Base Stats'!$F589+15))),'CP Multiplier'!$B$102))^2)/10)</f>
        <v>1500</v>
      </c>
    </row>
    <row r="590" spans="1:7" x14ac:dyDescent="0.25">
      <c r="A590" t="s">
        <v>586</v>
      </c>
      <c r="B590" t="str">
        <f>IFERROR(INDEX('[1]Pokemon Stats'!$D$2:$D$781,MATCH($A590,'[1]Pokemon Stats'!$B$2:$B$781,0),0),"")</f>
        <v>Dragon</v>
      </c>
      <c r="C590" t="str">
        <f>IFERROR(INDEX('[1]Pokemon Stats'!$E$2:$E$781,MATCH($A590,'[1]Pokemon Stats'!$B$2:$B$781,0),0),"")</f>
        <v>Fire</v>
      </c>
      <c r="D590">
        <f>ROUND(('Base Stats'!D590+15)*MIN(SQRT(10*1500/(('Base Stats'!$D590+15)*SQRT('Base Stats'!$E590+15)*SQRT('Base Stats'!$F590+15))),'CP Multiplier'!$B$102),1)</f>
        <v>152.69999999999999</v>
      </c>
      <c r="E590">
        <f>ROUND(('Base Stats'!E590+15)*MIN(SQRT(10*1500/(('Base Stats'!$D590+15)*SQRT('Base Stats'!$E590+15)*SQRT('Base Stats'!$F590+15))),'CP Multiplier'!$B$102),1)</f>
        <v>95.5</v>
      </c>
      <c r="F590">
        <f>ROUND(('Base Stats'!F590+15)*MIN(SQRT(10*1500/(('Base Stats'!$D590+15)*SQRT('Base Stats'!$E590+15)*SQRT('Base Stats'!$F590+15))),'CP Multiplier'!$B$102),1)</f>
        <v>101.1</v>
      </c>
      <c r="G590">
        <f>_xlfn.FLOOR.MATH(('Base Stats'!$D590+15)*SQRT('Base Stats'!$E590+15)*SQRT('Base Stats'!$F590+15)*((MIN(SQRT(10*1500/(('Base Stats'!$D590+15)*SQRT('Base Stats'!$E590+15)*SQRT('Base Stats'!$F590+15))),'CP Multiplier'!$B$102))^2)/10)</f>
        <v>1500</v>
      </c>
    </row>
    <row r="591" spans="1:7" x14ac:dyDescent="0.25">
      <c r="A591" t="s">
        <v>587</v>
      </c>
      <c r="B591" t="str">
        <f>IFERROR(INDEX('[1]Pokemon Stats'!$D$2:$D$781,MATCH($A591,'[1]Pokemon Stats'!$B$2:$B$781,0),0),"")</f>
        <v>Ice</v>
      </c>
      <c r="C591" t="str">
        <f>IFERROR(INDEX('[1]Pokemon Stats'!$E$2:$E$781,MATCH($A591,'[1]Pokemon Stats'!$B$2:$B$781,0),0),"")</f>
        <v>Fire</v>
      </c>
      <c r="D591">
        <f>ROUND(('Base Stats'!D591+15)*MIN(SQRT(10*1500/(('Base Stats'!$D591+15)*SQRT('Base Stats'!$E591+15)*SQRT('Base Stats'!$F591+15))),'CP Multiplier'!$B$102),1)</f>
        <v>120.9</v>
      </c>
      <c r="E591">
        <f>ROUND(('Base Stats'!E591+15)*MIN(SQRT(10*1500/(('Base Stats'!$D591+15)*SQRT('Base Stats'!$E591+15)*SQRT('Base Stats'!$F591+15))),'CP Multiplier'!$B$102),1)</f>
        <v>75.2</v>
      </c>
      <c r="F591">
        <f>ROUND(('Base Stats'!F591+15)*MIN(SQRT(10*1500/(('Base Stats'!$D591+15)*SQRT('Base Stats'!$E591+15)*SQRT('Base Stats'!$F591+15))),'CP Multiplier'!$B$102),1)</f>
        <v>136.1</v>
      </c>
      <c r="G591">
        <f>_xlfn.FLOOR.MATH(('Base Stats'!$D591+15)*SQRT('Base Stats'!$E591+15)*SQRT('Base Stats'!$F591+15)*((MIN(SQRT(10*1500/(('Base Stats'!$D591+15)*SQRT('Base Stats'!$E591+15)*SQRT('Base Stats'!$F591+15))),'CP Multiplier'!$B$102))^2)/10)</f>
        <v>1223</v>
      </c>
    </row>
    <row r="592" spans="1:7" x14ac:dyDescent="0.25">
      <c r="A592" t="s">
        <v>588</v>
      </c>
      <c r="B592" t="str">
        <f>IFERROR(INDEX('[1]Pokemon Stats'!$D$2:$D$781,MATCH($A592,'[1]Pokemon Stats'!$B$2:$B$781,0),0),"")</f>
        <v>Ice</v>
      </c>
      <c r="C592" t="str">
        <f>IFERROR(INDEX('[1]Pokemon Stats'!$E$2:$E$781,MATCH($A592,'[1]Pokemon Stats'!$B$2:$B$781,0),0),"")</f>
        <v>Fire</v>
      </c>
      <c r="D592">
        <f>ROUND(('Base Stats'!D592+15)*MIN(SQRT(10*1500/(('Base Stats'!$D592+15)*SQRT('Base Stats'!$E592+15)*SQRT('Base Stats'!$F592+15))),'CP Multiplier'!$B$102),1)</f>
        <v>137.6</v>
      </c>
      <c r="E592">
        <f>ROUND(('Base Stats'!E592+15)*MIN(SQRT(10*1500/(('Base Stats'!$D592+15)*SQRT('Base Stats'!$E592+15)*SQRT('Base Stats'!$F592+15))),'CP Multiplier'!$B$102),1)</f>
        <v>92.7</v>
      </c>
      <c r="F592">
        <f>ROUND(('Base Stats'!F592+15)*MIN(SQRT(10*1500/(('Base Stats'!$D592+15)*SQRT('Base Stats'!$E592+15)*SQRT('Base Stats'!$F592+15))),'CP Multiplier'!$B$102),1)</f>
        <v>128.19999999999999</v>
      </c>
      <c r="G592">
        <f>_xlfn.FLOOR.MATH(('Base Stats'!$D592+15)*SQRT('Base Stats'!$E592+15)*SQRT('Base Stats'!$F592+15)*((MIN(SQRT(10*1500/(('Base Stats'!$D592+15)*SQRT('Base Stats'!$E592+15)*SQRT('Base Stats'!$F592+15))),'CP Multiplier'!$B$102))^2)/10)</f>
        <v>1500</v>
      </c>
    </row>
    <row r="593" spans="1:7" x14ac:dyDescent="0.25">
      <c r="A593" t="s">
        <v>589</v>
      </c>
      <c r="B593" t="str">
        <f>IFERROR(INDEX('[1]Pokemon Stats'!$D$2:$D$781,MATCH($A593,'[1]Pokemon Stats'!$B$2:$B$781,0),0),"")</f>
        <v>Ice</v>
      </c>
      <c r="C593" t="str">
        <f>IFERROR(INDEX('[1]Pokemon Stats'!$E$2:$E$781,MATCH($A593,'[1]Pokemon Stats'!$B$2:$B$781,0),0),"")</f>
        <v>Fire</v>
      </c>
      <c r="D593">
        <f>ROUND(('Base Stats'!D593+15)*MIN(SQRT(10*1500/(('Base Stats'!$D593+15)*SQRT('Base Stats'!$E593+15)*SQRT('Base Stats'!$F593+15))),'CP Multiplier'!$B$102),1)</f>
        <v>118.6</v>
      </c>
      <c r="E593">
        <f>ROUND(('Base Stats'!E593+15)*MIN(SQRT(10*1500/(('Base Stats'!$D593+15)*SQRT('Base Stats'!$E593+15)*SQRT('Base Stats'!$F593+15))),'CP Multiplier'!$B$102),1)</f>
        <v>134.80000000000001</v>
      </c>
      <c r="F593">
        <f>ROUND(('Base Stats'!F593+15)*MIN(SQRT(10*1500/(('Base Stats'!$D593+15)*SQRT('Base Stats'!$E593+15)*SQRT('Base Stats'!$F593+15))),'CP Multiplier'!$B$102),1)</f>
        <v>118.6</v>
      </c>
      <c r="G593">
        <f>_xlfn.FLOOR.MATH(('Base Stats'!$D593+15)*SQRT('Base Stats'!$E593+15)*SQRT('Base Stats'!$F593+15)*((MIN(SQRT(10*1500/(('Base Stats'!$D593+15)*SQRT('Base Stats'!$E593+15)*SQRT('Base Stats'!$F593+15))),'CP Multiplier'!$B$102))^2)/10)</f>
        <v>1500</v>
      </c>
    </row>
    <row r="594" spans="1:7" x14ac:dyDescent="0.25">
      <c r="A594" t="s">
        <v>590</v>
      </c>
      <c r="B594" t="str">
        <f>IFERROR(INDEX('[1]Pokemon Stats'!$D$2:$D$781,MATCH($A594,'[1]Pokemon Stats'!$B$2:$B$781,0),0),"")</f>
        <v>Bug</v>
      </c>
      <c r="C594" t="str">
        <f>IFERROR(INDEX('[1]Pokemon Stats'!$E$2:$E$781,MATCH($A594,'[1]Pokemon Stats'!$B$2:$B$781,0),0),"")</f>
        <v>Fire</v>
      </c>
      <c r="D594">
        <f>ROUND(('Base Stats'!D594+15)*MIN(SQRT(10*1500/(('Base Stats'!$D594+15)*SQRT('Base Stats'!$E594+15)*SQRT('Base Stats'!$F594+15))),'CP Multiplier'!$B$102),1)</f>
        <v>73.5</v>
      </c>
      <c r="E594">
        <f>ROUND(('Base Stats'!E594+15)*MIN(SQRT(10*1500/(('Base Stats'!$D594+15)*SQRT('Base Stats'!$E594+15)*SQRT('Base Stats'!$F594+15))),'CP Multiplier'!$B$102),1)</f>
        <v>131</v>
      </c>
      <c r="F594">
        <f>ROUND(('Base Stats'!F594+15)*MIN(SQRT(10*1500/(('Base Stats'!$D594+15)*SQRT('Base Stats'!$E594+15)*SQRT('Base Stats'!$F594+15))),'CP Multiplier'!$B$102),1)</f>
        <v>128.5</v>
      </c>
      <c r="G594">
        <f>_xlfn.FLOOR.MATH(('Base Stats'!$D594+15)*SQRT('Base Stats'!$E594+15)*SQRT('Base Stats'!$F594+15)*((MIN(SQRT(10*1500/(('Base Stats'!$D594+15)*SQRT('Base Stats'!$E594+15)*SQRT('Base Stats'!$F594+15))),'CP Multiplier'!$B$102))^2)/10)</f>
        <v>954</v>
      </c>
    </row>
    <row r="595" spans="1:7" x14ac:dyDescent="0.25">
      <c r="A595" t="s">
        <v>591</v>
      </c>
      <c r="B595" t="str">
        <f>IFERROR(INDEX('[1]Pokemon Stats'!$D$2:$D$781,MATCH($A595,'[1]Pokemon Stats'!$B$2:$B$781,0),0),"")</f>
        <v>Bug</v>
      </c>
      <c r="C595" t="str">
        <f>IFERROR(INDEX('[1]Pokemon Stats'!$E$2:$E$781,MATCH($A595,'[1]Pokemon Stats'!$B$2:$B$781,0),0),"")</f>
        <v>Fire</v>
      </c>
      <c r="D595">
        <f>ROUND(('Base Stats'!D595+15)*MIN(SQRT(10*1500/(('Base Stats'!$D595+15)*SQRT('Base Stats'!$E595+15)*SQRT('Base Stats'!$F595+15))),'CP Multiplier'!$B$102),1)</f>
        <v>145.6</v>
      </c>
      <c r="E595">
        <f>ROUND(('Base Stats'!E595+15)*MIN(SQRT(10*1500/(('Base Stats'!$D595+15)*SQRT('Base Stats'!$E595+15)*SQRT('Base Stats'!$F595+15))),'CP Multiplier'!$B$102),1)</f>
        <v>83.6</v>
      </c>
      <c r="F595">
        <f>ROUND(('Base Stats'!F595+15)*MIN(SQRT(10*1500/(('Base Stats'!$D595+15)*SQRT('Base Stats'!$E595+15)*SQRT('Base Stats'!$F595+15))),'CP Multiplier'!$B$102),1)</f>
        <v>127</v>
      </c>
      <c r="G595">
        <f>_xlfn.FLOOR.MATH(('Base Stats'!$D595+15)*SQRT('Base Stats'!$E595+15)*SQRT('Base Stats'!$F595+15)*((MIN(SQRT(10*1500/(('Base Stats'!$D595+15)*SQRT('Base Stats'!$E595+15)*SQRT('Base Stats'!$F595+15))),'CP Multiplier'!$B$102))^2)/10)</f>
        <v>1500</v>
      </c>
    </row>
    <row r="596" spans="1:7" x14ac:dyDescent="0.25">
      <c r="A596" t="s">
        <v>592</v>
      </c>
      <c r="B596" t="str">
        <f>IFERROR(INDEX('[1]Pokemon Stats'!$D$2:$D$781,MATCH($A596,'[1]Pokemon Stats'!$B$2:$B$781,0),0),"")</f>
        <v>Ground</v>
      </c>
      <c r="C596" t="str">
        <f>IFERROR(INDEX('[1]Pokemon Stats'!$E$2:$E$781,MATCH($A596,'[1]Pokemon Stats'!$B$2:$B$781,0),0),"")</f>
        <v>Electric</v>
      </c>
      <c r="D596">
        <f>ROUND(('Base Stats'!D596+15)*MIN(SQRT(10*1500/(('Base Stats'!$D596+15)*SQRT('Base Stats'!$E596+15)*SQRT('Base Stats'!$F596+15))),'CP Multiplier'!$B$102),1)</f>
        <v>104.6</v>
      </c>
      <c r="E596">
        <f>ROUND(('Base Stats'!E596+15)*MIN(SQRT(10*1500/(('Base Stats'!$D596+15)*SQRT('Base Stats'!$E596+15)*SQRT('Base Stats'!$F596+15))),'CP Multiplier'!$B$102),1)</f>
        <v>122.4</v>
      </c>
      <c r="F596">
        <f>ROUND(('Base Stats'!F596+15)*MIN(SQRT(10*1500/(('Base Stats'!$D596+15)*SQRT('Base Stats'!$E596+15)*SQRT('Base Stats'!$F596+15))),'CP Multiplier'!$B$102),1)</f>
        <v>167.8</v>
      </c>
      <c r="G596">
        <f>_xlfn.FLOOR.MATH(('Base Stats'!$D596+15)*SQRT('Base Stats'!$E596+15)*SQRT('Base Stats'!$F596+15)*((MIN(SQRT(10*1500/(('Base Stats'!$D596+15)*SQRT('Base Stats'!$E596+15)*SQRT('Base Stats'!$F596+15))),'CP Multiplier'!$B$102))^2)/10)</f>
        <v>1500</v>
      </c>
    </row>
    <row r="597" spans="1:7" x14ac:dyDescent="0.25">
      <c r="A597" t="s">
        <v>593</v>
      </c>
      <c r="B597" t="str">
        <f>IFERROR(INDEX('[1]Pokemon Stats'!$D$2:$D$781,MATCH($A597,'[1]Pokemon Stats'!$B$2:$B$781,0),0),"")</f>
        <v>Fighting</v>
      </c>
      <c r="C597" t="str">
        <f>IFERROR(INDEX('[1]Pokemon Stats'!$E$2:$E$781,MATCH($A597,'[1]Pokemon Stats'!$B$2:$B$781,0),0),"")</f>
        <v>Steel</v>
      </c>
      <c r="D597">
        <f>ROUND(('Base Stats'!D597+15)*MIN(SQRT(10*1500/(('Base Stats'!$D597+15)*SQRT('Base Stats'!$E597+15)*SQRT('Base Stats'!$F597+15))),'CP Multiplier'!$B$102),1)</f>
        <v>143.69999999999999</v>
      </c>
      <c r="E597">
        <f>ROUND(('Base Stats'!E597+15)*MIN(SQRT(10*1500/(('Base Stats'!$D597+15)*SQRT('Base Stats'!$E597+15)*SQRT('Base Stats'!$F597+15))),'CP Multiplier'!$B$102),1)</f>
        <v>92.8</v>
      </c>
      <c r="F597">
        <f>ROUND(('Base Stats'!F597+15)*MIN(SQRT(10*1500/(('Base Stats'!$D597+15)*SQRT('Base Stats'!$E597+15)*SQRT('Base Stats'!$F597+15))),'CP Multiplier'!$B$102),1)</f>
        <v>117.4</v>
      </c>
      <c r="G597">
        <f>_xlfn.FLOOR.MATH(('Base Stats'!$D597+15)*SQRT('Base Stats'!$E597+15)*SQRT('Base Stats'!$F597+15)*((MIN(SQRT(10*1500/(('Base Stats'!$D597+15)*SQRT('Base Stats'!$E597+15)*SQRT('Base Stats'!$F597+15))),'CP Multiplier'!$B$102))^2)/10)</f>
        <v>1500</v>
      </c>
    </row>
    <row r="598" spans="1:7" x14ac:dyDescent="0.25">
      <c r="A598" t="s">
        <v>594</v>
      </c>
      <c r="B598" t="str">
        <f>IFERROR(INDEX('[1]Pokemon Stats'!$D$2:$D$781,MATCH($A598,'[1]Pokemon Stats'!$B$2:$B$781,0),0),"")</f>
        <v>Fighting</v>
      </c>
      <c r="C598" t="str">
        <f>IFERROR(INDEX('[1]Pokemon Stats'!$E$2:$E$781,MATCH($A598,'[1]Pokemon Stats'!$B$2:$B$781,0),0),"")</f>
        <v>Steel</v>
      </c>
      <c r="D598">
        <f>ROUND(('Base Stats'!D598+15)*MIN(SQRT(10*1500/(('Base Stats'!$D598+15)*SQRT('Base Stats'!$E598+15)*SQRT('Base Stats'!$F598+15))),'CP Multiplier'!$B$102),1)</f>
        <v>160.5</v>
      </c>
      <c r="E598">
        <f>ROUND(('Base Stats'!E598+15)*MIN(SQRT(10*1500/(('Base Stats'!$D598+15)*SQRT('Base Stats'!$E598+15)*SQRT('Base Stats'!$F598+15))),'CP Multiplier'!$B$102),1)</f>
        <v>83.5</v>
      </c>
      <c r="F598">
        <f>ROUND(('Base Stats'!F598+15)*MIN(SQRT(10*1500/(('Base Stats'!$D598+15)*SQRT('Base Stats'!$E598+15)*SQRT('Base Stats'!$F598+15))),'CP Multiplier'!$B$102),1)</f>
        <v>104.6</v>
      </c>
      <c r="G598">
        <f>_xlfn.FLOOR.MATH(('Base Stats'!$D598+15)*SQRT('Base Stats'!$E598+15)*SQRT('Base Stats'!$F598+15)*((MIN(SQRT(10*1500/(('Base Stats'!$D598+15)*SQRT('Base Stats'!$E598+15)*SQRT('Base Stats'!$F598+15))),'CP Multiplier'!$B$102))^2)/10)</f>
        <v>1500</v>
      </c>
    </row>
    <row r="599" spans="1:7" x14ac:dyDescent="0.25">
      <c r="A599" t="s">
        <v>595</v>
      </c>
      <c r="B599" t="str">
        <f>IFERROR(INDEX('[1]Pokemon Stats'!$D$2:$D$781,MATCH($A599,'[1]Pokemon Stats'!$B$2:$B$781,0),0),"")</f>
        <v>Ground</v>
      </c>
      <c r="C599" t="str">
        <f>IFERROR(INDEX('[1]Pokemon Stats'!$E$2:$E$781,MATCH($A599,'[1]Pokemon Stats'!$B$2:$B$781,0),0),"")</f>
        <v>Ghost</v>
      </c>
      <c r="D599">
        <f>ROUND(('Base Stats'!D599+15)*MIN(SQRT(10*1500/(('Base Stats'!$D599+15)*SQRT('Base Stats'!$E599+15)*SQRT('Base Stats'!$F599+15))),'CP Multiplier'!$B$102),1)</f>
        <v>120</v>
      </c>
      <c r="E599">
        <f>ROUND(('Base Stats'!E599+15)*MIN(SQRT(10*1500/(('Base Stats'!$D599+15)*SQRT('Base Stats'!$E599+15)*SQRT('Base Stats'!$F599+15))),'CP Multiplier'!$B$102),1)</f>
        <v>90.4</v>
      </c>
      <c r="F599">
        <f>ROUND(('Base Stats'!F599+15)*MIN(SQRT(10*1500/(('Base Stats'!$D599+15)*SQRT('Base Stats'!$E599+15)*SQRT('Base Stats'!$F599+15))),'CP Multiplier'!$B$102),1)</f>
        <v>142</v>
      </c>
      <c r="G599">
        <f>_xlfn.FLOOR.MATH(('Base Stats'!$D599+15)*SQRT('Base Stats'!$E599+15)*SQRT('Base Stats'!$F599+15)*((MIN(SQRT(10*1500/(('Base Stats'!$D599+15)*SQRT('Base Stats'!$E599+15)*SQRT('Base Stats'!$F599+15))),'CP Multiplier'!$B$102))^2)/10)</f>
        <v>1360</v>
      </c>
    </row>
    <row r="600" spans="1:7" x14ac:dyDescent="0.25">
      <c r="A600" t="s">
        <v>596</v>
      </c>
      <c r="B600" t="str">
        <f>IFERROR(INDEX('[1]Pokemon Stats'!$D$2:$D$781,MATCH($A600,'[1]Pokemon Stats'!$B$2:$B$781,0),0),"")</f>
        <v>Ground</v>
      </c>
      <c r="C600" t="str">
        <f>IFERROR(INDEX('[1]Pokemon Stats'!$E$2:$E$781,MATCH($A600,'[1]Pokemon Stats'!$B$2:$B$781,0),0),"")</f>
        <v>Ghost</v>
      </c>
      <c r="D600">
        <f>ROUND(('Base Stats'!D600+15)*MIN(SQRT(10*1500/(('Base Stats'!$D600+15)*SQRT('Base Stats'!$E600+15)*SQRT('Base Stats'!$F600+15))),'CP Multiplier'!$B$102),1)</f>
        <v>135.80000000000001</v>
      </c>
      <c r="E600">
        <f>ROUND(('Base Stats'!E600+15)*MIN(SQRT(10*1500/(('Base Stats'!$D600+15)*SQRT('Base Stats'!$E600+15)*SQRT('Base Stats'!$F600+15))),'CP Multiplier'!$B$102),1)</f>
        <v>96.8</v>
      </c>
      <c r="F600">
        <f>ROUND(('Base Stats'!F600+15)*MIN(SQRT(10*1500/(('Base Stats'!$D600+15)*SQRT('Base Stats'!$E600+15)*SQRT('Base Stats'!$F600+15))),'CP Multiplier'!$B$102),1)</f>
        <v>126</v>
      </c>
      <c r="G600">
        <f>_xlfn.FLOOR.MATH(('Base Stats'!$D600+15)*SQRT('Base Stats'!$E600+15)*SQRT('Base Stats'!$F600+15)*((MIN(SQRT(10*1500/(('Base Stats'!$D600+15)*SQRT('Base Stats'!$E600+15)*SQRT('Base Stats'!$F600+15))),'CP Multiplier'!$B$102))^2)/10)</f>
        <v>1500</v>
      </c>
    </row>
    <row r="601" spans="1:7" x14ac:dyDescent="0.25">
      <c r="A601" t="s">
        <v>597</v>
      </c>
      <c r="B601" t="str">
        <f>IFERROR(INDEX('[1]Pokemon Stats'!$D$2:$D$781,MATCH($A601,'[1]Pokemon Stats'!$B$2:$B$781,0),0),"")</f>
        <v>Dark</v>
      </c>
      <c r="C601" t="str">
        <f>IFERROR(INDEX('[1]Pokemon Stats'!$E$2:$E$781,MATCH($A601,'[1]Pokemon Stats'!$B$2:$B$781,0),0),"")</f>
        <v>Steel</v>
      </c>
      <c r="D601">
        <f>ROUND(('Base Stats'!D601+15)*MIN(SQRT(10*1500/(('Base Stats'!$D601+15)*SQRT('Base Stats'!$E601+15)*SQRT('Base Stats'!$F601+15))),'CP Multiplier'!$B$102),1)</f>
        <v>136.6</v>
      </c>
      <c r="E601">
        <f>ROUND(('Base Stats'!E601+15)*MIN(SQRT(10*1500/(('Base Stats'!$D601+15)*SQRT('Base Stats'!$E601+15)*SQRT('Base Stats'!$F601+15))),'CP Multiplier'!$B$102),1)</f>
        <v>104.3</v>
      </c>
      <c r="F601">
        <f>ROUND(('Base Stats'!F601+15)*MIN(SQRT(10*1500/(('Base Stats'!$D601+15)*SQRT('Base Stats'!$E601+15)*SQRT('Base Stats'!$F601+15))),'CP Multiplier'!$B$102),1)</f>
        <v>115.6</v>
      </c>
      <c r="G601">
        <f>_xlfn.FLOOR.MATH(('Base Stats'!$D601+15)*SQRT('Base Stats'!$E601+15)*SQRT('Base Stats'!$F601+15)*((MIN(SQRT(10*1500/(('Base Stats'!$D601+15)*SQRT('Base Stats'!$E601+15)*SQRT('Base Stats'!$F601+15))),'CP Multiplier'!$B$102))^2)/10)</f>
        <v>1500</v>
      </c>
    </row>
    <row r="602" spans="1:7" x14ac:dyDescent="0.25">
      <c r="A602" t="s">
        <v>598</v>
      </c>
      <c r="B602" t="str">
        <f>IFERROR(INDEX('[1]Pokemon Stats'!$D$2:$D$781,MATCH($A602,'[1]Pokemon Stats'!$B$2:$B$781,0),0),"")</f>
        <v>Dark</v>
      </c>
      <c r="C602" t="str">
        <f>IFERROR(INDEX('[1]Pokemon Stats'!$E$2:$E$781,MATCH($A602,'[1]Pokemon Stats'!$B$2:$B$781,0),0),"")</f>
        <v>Steel</v>
      </c>
      <c r="D602">
        <f>ROUND(('Base Stats'!D602+15)*MIN(SQRT(10*1500/(('Base Stats'!$D602+15)*SQRT('Base Stats'!$E602+15)*SQRT('Base Stats'!$F602+15))),'CP Multiplier'!$B$102),1)</f>
        <v>141.80000000000001</v>
      </c>
      <c r="E602">
        <f>ROUND(('Base Stats'!E602+15)*MIN(SQRT(10*1500/(('Base Stats'!$D602+15)*SQRT('Base Stats'!$E602+15)*SQRT('Base Stats'!$F602+15))),'CP Multiplier'!$B$102),1)</f>
        <v>109.6</v>
      </c>
      <c r="F602">
        <f>ROUND(('Base Stats'!F602+15)*MIN(SQRT(10*1500/(('Base Stats'!$D602+15)*SQRT('Base Stats'!$E602+15)*SQRT('Base Stats'!$F602+15))),'CP Multiplier'!$B$102),1)</f>
        <v>102.2</v>
      </c>
      <c r="G602">
        <f>_xlfn.FLOOR.MATH(('Base Stats'!$D602+15)*SQRT('Base Stats'!$E602+15)*SQRT('Base Stats'!$F602+15)*((MIN(SQRT(10*1500/(('Base Stats'!$D602+15)*SQRT('Base Stats'!$E602+15)*SQRT('Base Stats'!$F602+15))),'CP Multiplier'!$B$102))^2)/10)</f>
        <v>1500</v>
      </c>
    </row>
    <row r="603" spans="1:7" x14ac:dyDescent="0.25">
      <c r="A603" t="s">
        <v>599</v>
      </c>
      <c r="B603" t="str">
        <f>IFERROR(INDEX('[1]Pokemon Stats'!$D$2:$D$781,MATCH($A603,'[1]Pokemon Stats'!$B$2:$B$781,0),0),"")</f>
        <v>Normal</v>
      </c>
      <c r="C603" t="str">
        <f>IFERROR(INDEX('[1]Pokemon Stats'!$E$2:$E$781,MATCH($A603,'[1]Pokemon Stats'!$B$2:$B$781,0),0),"")</f>
        <v>Steel</v>
      </c>
      <c r="D603">
        <f>ROUND(('Base Stats'!D603+15)*MIN(SQRT(10*1500/(('Base Stats'!$D603+15)*SQRT('Base Stats'!$E603+15)*SQRT('Base Stats'!$F603+15))),'CP Multiplier'!$B$102),1)</f>
        <v>121.5</v>
      </c>
      <c r="E603">
        <f>ROUND(('Base Stats'!E603+15)*MIN(SQRT(10*1500/(('Base Stats'!$D603+15)*SQRT('Base Stats'!$E603+15)*SQRT('Base Stats'!$F603+15))),'CP Multiplier'!$B$102),1)</f>
        <v>114</v>
      </c>
      <c r="F603">
        <f>ROUND(('Base Stats'!F603+15)*MIN(SQRT(10*1500/(('Base Stats'!$D603+15)*SQRT('Base Stats'!$E603+15)*SQRT('Base Stats'!$F603+15))),'CP Multiplier'!$B$102),1)</f>
        <v>133.69999999999999</v>
      </c>
      <c r="G603">
        <f>_xlfn.FLOOR.MATH(('Base Stats'!$D603+15)*SQRT('Base Stats'!$E603+15)*SQRT('Base Stats'!$F603+15)*((MIN(SQRT(10*1500/(('Base Stats'!$D603+15)*SQRT('Base Stats'!$E603+15)*SQRT('Base Stats'!$F603+15))),'CP Multiplier'!$B$102))^2)/10)</f>
        <v>1500</v>
      </c>
    </row>
    <row r="604" spans="1:7" x14ac:dyDescent="0.25">
      <c r="A604" t="s">
        <v>600</v>
      </c>
      <c r="B604" t="str">
        <f>IFERROR(INDEX('[1]Pokemon Stats'!$D$2:$D$781,MATCH($A604,'[1]Pokemon Stats'!$B$2:$B$781,0),0),"")</f>
        <v>Normal</v>
      </c>
      <c r="C604" t="str">
        <f>IFERROR(INDEX('[1]Pokemon Stats'!$E$2:$E$781,MATCH($A604,'[1]Pokemon Stats'!$B$2:$B$781,0),0),"")</f>
        <v>Flying</v>
      </c>
      <c r="D604">
        <f>ROUND(('Base Stats'!D604+15)*MIN(SQRT(10*1500/(('Base Stats'!$D604+15)*SQRT('Base Stats'!$E604+15)*SQRT('Base Stats'!$F604+15))),'CP Multiplier'!$B$102),1)</f>
        <v>130.80000000000001</v>
      </c>
      <c r="E604">
        <f>ROUND(('Base Stats'!E604+15)*MIN(SQRT(10*1500/(('Base Stats'!$D604+15)*SQRT('Base Stats'!$E604+15)*SQRT('Base Stats'!$F604+15))),'CP Multiplier'!$B$102),1)</f>
        <v>88.8</v>
      </c>
      <c r="F604">
        <f>ROUND(('Base Stats'!F604+15)*MIN(SQRT(10*1500/(('Base Stats'!$D604+15)*SQRT('Base Stats'!$E604+15)*SQRT('Base Stats'!$F604+15))),'CP Multiplier'!$B$102),1)</f>
        <v>148.19999999999999</v>
      </c>
      <c r="G604">
        <f>_xlfn.FLOOR.MATH(('Base Stats'!$D604+15)*SQRT('Base Stats'!$E604+15)*SQRT('Base Stats'!$F604+15)*((MIN(SQRT(10*1500/(('Base Stats'!$D604+15)*SQRT('Base Stats'!$E604+15)*SQRT('Base Stats'!$F604+15))),'CP Multiplier'!$B$102))^2)/10)</f>
        <v>1500</v>
      </c>
    </row>
    <row r="605" spans="1:7" x14ac:dyDescent="0.25">
      <c r="A605" t="s">
        <v>601</v>
      </c>
      <c r="B605" t="str">
        <f>IFERROR(INDEX('[1]Pokemon Stats'!$D$2:$D$781,MATCH($A605,'[1]Pokemon Stats'!$B$2:$B$781,0),0),"")</f>
        <v>Normal</v>
      </c>
      <c r="C605" t="str">
        <f>IFERROR(INDEX('[1]Pokemon Stats'!$E$2:$E$781,MATCH($A605,'[1]Pokemon Stats'!$B$2:$B$781,0),0),"")</f>
        <v>Flying</v>
      </c>
      <c r="D605">
        <f>ROUND(('Base Stats'!D605+15)*MIN(SQRT(10*1500/(('Base Stats'!$D605+15)*SQRT('Base Stats'!$E605+15)*SQRT('Base Stats'!$F605+15))),'CP Multiplier'!$B$102),1)</f>
        <v>136</v>
      </c>
      <c r="E605">
        <f>ROUND(('Base Stats'!E605+15)*MIN(SQRT(10*1500/(('Base Stats'!$D605+15)*SQRT('Base Stats'!$E605+15)*SQRT('Base Stats'!$F605+15))),'CP Multiplier'!$B$102),1)</f>
        <v>92</v>
      </c>
      <c r="F605">
        <f>ROUND(('Base Stats'!F605+15)*MIN(SQRT(10*1500/(('Base Stats'!$D605+15)*SQRT('Base Stats'!$E605+15)*SQRT('Base Stats'!$F605+15))),'CP Multiplier'!$B$102),1)</f>
        <v>132.19999999999999</v>
      </c>
      <c r="G605">
        <f>_xlfn.FLOOR.MATH(('Base Stats'!$D605+15)*SQRT('Base Stats'!$E605+15)*SQRT('Base Stats'!$F605+15)*((MIN(SQRT(10*1500/(('Base Stats'!$D605+15)*SQRT('Base Stats'!$E605+15)*SQRT('Base Stats'!$F605+15))),'CP Multiplier'!$B$102))^2)/10)</f>
        <v>1500</v>
      </c>
    </row>
    <row r="606" spans="1:7" x14ac:dyDescent="0.25">
      <c r="A606" t="s">
        <v>602</v>
      </c>
      <c r="B606" t="str">
        <f>IFERROR(INDEX('[1]Pokemon Stats'!$D$2:$D$781,MATCH($A606,'[1]Pokemon Stats'!$B$2:$B$781,0),0),"")</f>
        <v>Dark</v>
      </c>
      <c r="C606" t="str">
        <f>IFERROR(INDEX('[1]Pokemon Stats'!$E$2:$E$781,MATCH($A606,'[1]Pokemon Stats'!$B$2:$B$781,0),0),"")</f>
        <v>Flying</v>
      </c>
      <c r="D606">
        <f>ROUND(('Base Stats'!D606+15)*MIN(SQRT(10*1500/(('Base Stats'!$D606+15)*SQRT('Base Stats'!$E606+15)*SQRT('Base Stats'!$F606+15))),'CP Multiplier'!$B$102),1)</f>
        <v>101.4</v>
      </c>
      <c r="E606">
        <f>ROUND(('Base Stats'!E606+15)*MIN(SQRT(10*1500/(('Base Stats'!$D606+15)*SQRT('Base Stats'!$E606+15)*SQRT('Base Stats'!$F606+15))),'CP Multiplier'!$B$102),1)</f>
        <v>130.19999999999999</v>
      </c>
      <c r="F606">
        <f>ROUND(('Base Stats'!F606+15)*MIN(SQRT(10*1500/(('Base Stats'!$D606+15)*SQRT('Base Stats'!$E606+15)*SQRT('Base Stats'!$F606+15))),'CP Multiplier'!$B$102),1)</f>
        <v>158.1</v>
      </c>
      <c r="G606">
        <f>_xlfn.FLOOR.MATH(('Base Stats'!$D606+15)*SQRT('Base Stats'!$E606+15)*SQRT('Base Stats'!$F606+15)*((MIN(SQRT(10*1500/(('Base Stats'!$D606+15)*SQRT('Base Stats'!$E606+15)*SQRT('Base Stats'!$F606+15))),'CP Multiplier'!$B$102))^2)/10)</f>
        <v>1455</v>
      </c>
    </row>
    <row r="607" spans="1:7" x14ac:dyDescent="0.25">
      <c r="A607" t="s">
        <v>603</v>
      </c>
      <c r="B607" t="str">
        <f>IFERROR(INDEX('[1]Pokemon Stats'!$D$2:$D$781,MATCH($A607,'[1]Pokemon Stats'!$B$2:$B$781,0),0),"")</f>
        <v>Dark</v>
      </c>
      <c r="C607" t="str">
        <f>IFERROR(INDEX('[1]Pokemon Stats'!$E$2:$E$781,MATCH($A607,'[1]Pokemon Stats'!$B$2:$B$781,0),0),"")</f>
        <v>Flying</v>
      </c>
      <c r="D607">
        <f>ROUND(('Base Stats'!D607+15)*MIN(SQRT(10*1500/(('Base Stats'!$D607+15)*SQRT('Base Stats'!$E607+15)*SQRT('Base Stats'!$F607+15))),'CP Multiplier'!$B$102),1)</f>
        <v>95.3</v>
      </c>
      <c r="E607">
        <f>ROUND(('Base Stats'!E607+15)*MIN(SQRT(10*1500/(('Base Stats'!$D607+15)*SQRT('Base Stats'!$E607+15)*SQRT('Base Stats'!$F607+15))),'CP Multiplier'!$B$102),1)</f>
        <v>145.6</v>
      </c>
      <c r="F607">
        <f>ROUND(('Base Stats'!F607+15)*MIN(SQRT(10*1500/(('Base Stats'!$D607+15)*SQRT('Base Stats'!$E607+15)*SQRT('Base Stats'!$F607+15))),'CP Multiplier'!$B$102),1)</f>
        <v>170.1</v>
      </c>
      <c r="G607">
        <f>_xlfn.FLOOR.MATH(('Base Stats'!$D607+15)*SQRT('Base Stats'!$E607+15)*SQRT('Base Stats'!$F607+15)*((MIN(SQRT(10*1500/(('Base Stats'!$D607+15)*SQRT('Base Stats'!$E607+15)*SQRT('Base Stats'!$F607+15))),'CP Multiplier'!$B$102))^2)/10)</f>
        <v>1500</v>
      </c>
    </row>
    <row r="608" spans="1:7" x14ac:dyDescent="0.25">
      <c r="A608" t="s">
        <v>604</v>
      </c>
      <c r="B608" t="str">
        <f>IFERROR(INDEX('[1]Pokemon Stats'!$D$2:$D$781,MATCH($A608,'[1]Pokemon Stats'!$B$2:$B$781,0),0),"")</f>
        <v>Fire</v>
      </c>
      <c r="C608" t="str">
        <f>IFERROR(INDEX('[1]Pokemon Stats'!$E$2:$E$781,MATCH($A608,'[1]Pokemon Stats'!$B$2:$B$781,0),0),"")</f>
        <v>Flying</v>
      </c>
      <c r="D608">
        <f>ROUND(('Base Stats'!D608+15)*MIN(SQRT(10*1500/(('Base Stats'!$D608+15)*SQRT('Base Stats'!$E608+15)*SQRT('Base Stats'!$F608+15))),'CP Multiplier'!$B$102),1)</f>
        <v>137</v>
      </c>
      <c r="E608">
        <f>ROUND(('Base Stats'!E608+15)*MIN(SQRT(10*1500/(('Base Stats'!$D608+15)*SQRT('Base Stats'!$E608+15)*SQRT('Base Stats'!$F608+15))),'CP Multiplier'!$B$102),1)</f>
        <v>90.1</v>
      </c>
      <c r="F608">
        <f>ROUND(('Base Stats'!F608+15)*MIN(SQRT(10*1500/(('Base Stats'!$D608+15)*SQRT('Base Stats'!$E608+15)*SQRT('Base Stats'!$F608+15))),'CP Multiplier'!$B$102),1)</f>
        <v>133.19999999999999</v>
      </c>
      <c r="G608">
        <f>_xlfn.FLOOR.MATH(('Base Stats'!$D608+15)*SQRT('Base Stats'!$E608+15)*SQRT('Base Stats'!$F608+15)*((MIN(SQRT(10*1500/(('Base Stats'!$D608+15)*SQRT('Base Stats'!$E608+15)*SQRT('Base Stats'!$F608+15))),'CP Multiplier'!$B$102))^2)/10)</f>
        <v>1500</v>
      </c>
    </row>
    <row r="609" spans="1:7" x14ac:dyDescent="0.25">
      <c r="A609" t="s">
        <v>605</v>
      </c>
      <c r="B609" t="str">
        <f>IFERROR(INDEX('[1]Pokemon Stats'!$D$2:$D$781,MATCH($A609,'[1]Pokemon Stats'!$B$2:$B$781,0),0),"")</f>
        <v>Bug</v>
      </c>
      <c r="C609" t="str">
        <f>IFERROR(INDEX('[1]Pokemon Stats'!$E$2:$E$781,MATCH($A609,'[1]Pokemon Stats'!$B$2:$B$781,0),0),"")</f>
        <v>Steel</v>
      </c>
      <c r="D609">
        <f>ROUND(('Base Stats'!D609+15)*MIN(SQRT(10*1500/(('Base Stats'!$D609+15)*SQRT('Base Stats'!$E609+15)*SQRT('Base Stats'!$F609+15))),'CP Multiplier'!$B$102),1)</f>
        <v>137.69999999999999</v>
      </c>
      <c r="E609">
        <f>ROUND(('Base Stats'!E609+15)*MIN(SQRT(10*1500/(('Base Stats'!$D609+15)*SQRT('Base Stats'!$E609+15)*SQRT('Base Stats'!$F609+15))),'CP Multiplier'!$B$102),1)</f>
        <v>120.5</v>
      </c>
      <c r="F609">
        <f>ROUND(('Base Stats'!F609+15)*MIN(SQRT(10*1500/(('Base Stats'!$D609+15)*SQRT('Base Stats'!$E609+15)*SQRT('Base Stats'!$F609+15))),'CP Multiplier'!$B$102),1)</f>
        <v>98.5</v>
      </c>
      <c r="G609">
        <f>_xlfn.FLOOR.MATH(('Base Stats'!$D609+15)*SQRT('Base Stats'!$E609+15)*SQRT('Base Stats'!$F609+15)*((MIN(SQRT(10*1500/(('Base Stats'!$D609+15)*SQRT('Base Stats'!$E609+15)*SQRT('Base Stats'!$F609+15))),'CP Multiplier'!$B$102))^2)/10)</f>
        <v>1500</v>
      </c>
    </row>
    <row r="610" spans="1:7" x14ac:dyDescent="0.25">
      <c r="A610" t="s">
        <v>606</v>
      </c>
      <c r="B610" t="str">
        <f>IFERROR(INDEX('[1]Pokemon Stats'!$D$2:$D$781,MATCH($A610,'[1]Pokemon Stats'!$B$2:$B$781,0),0),"")</f>
        <v>Dark</v>
      </c>
      <c r="C610" t="str">
        <f>IFERROR(INDEX('[1]Pokemon Stats'!$E$2:$E$781,MATCH($A610,'[1]Pokemon Stats'!$B$2:$B$781,0),0),"")</f>
        <v>Dragon</v>
      </c>
      <c r="D610">
        <f>ROUND(('Base Stats'!D610+15)*MIN(SQRT(10*1500/(('Base Stats'!$D610+15)*SQRT('Base Stats'!$E610+15)*SQRT('Base Stats'!$F610+15))),'CP Multiplier'!$B$102),1)</f>
        <v>110.7</v>
      </c>
      <c r="E610">
        <f>ROUND(('Base Stats'!E610+15)*MIN(SQRT(10*1500/(('Base Stats'!$D610+15)*SQRT('Base Stats'!$E610+15)*SQRT('Base Stats'!$F610+15))),'CP Multiplier'!$B$102),1)</f>
        <v>91.3</v>
      </c>
      <c r="F610">
        <f>ROUND(('Base Stats'!F610+15)*MIN(SQRT(10*1500/(('Base Stats'!$D610+15)*SQRT('Base Stats'!$E610+15)*SQRT('Base Stats'!$F610+15))),'CP Multiplier'!$B$102),1)</f>
        <v>131.9</v>
      </c>
      <c r="G610">
        <f>_xlfn.FLOOR.MATH(('Base Stats'!$D610+15)*SQRT('Base Stats'!$E610+15)*SQRT('Base Stats'!$F610+15)*((MIN(SQRT(10*1500/(('Base Stats'!$D610+15)*SQRT('Base Stats'!$E610+15)*SQRT('Base Stats'!$F610+15))),'CP Multiplier'!$B$102))^2)/10)</f>
        <v>1214</v>
      </c>
    </row>
    <row r="611" spans="1:7" x14ac:dyDescent="0.25">
      <c r="A611" t="s">
        <v>607</v>
      </c>
      <c r="B611" t="str">
        <f>IFERROR(INDEX('[1]Pokemon Stats'!$D$2:$D$781,MATCH($A611,'[1]Pokemon Stats'!$B$2:$B$781,0),0),"")</f>
        <v>Dark</v>
      </c>
      <c r="C611" t="str">
        <f>IFERROR(INDEX('[1]Pokemon Stats'!$E$2:$E$781,MATCH($A611,'[1]Pokemon Stats'!$B$2:$B$781,0),0),"")</f>
        <v>Dragon</v>
      </c>
      <c r="D611">
        <f>ROUND(('Base Stats'!D611+15)*MIN(SQRT(10*1500/(('Base Stats'!$D611+15)*SQRT('Base Stats'!$E611+15)*SQRT('Base Stats'!$F611+15))),'CP Multiplier'!$B$102),1)</f>
        <v>124.2</v>
      </c>
      <c r="E611">
        <f>ROUND(('Base Stats'!E611+15)*MIN(SQRT(10*1500/(('Base Stats'!$D611+15)*SQRT('Base Stats'!$E611+15)*SQRT('Base Stats'!$F611+15))),'CP Multiplier'!$B$102),1)</f>
        <v>107</v>
      </c>
      <c r="F611">
        <f>ROUND(('Base Stats'!F611+15)*MIN(SQRT(10*1500/(('Base Stats'!$D611+15)*SQRT('Base Stats'!$E611+15)*SQRT('Base Stats'!$F611+15))),'CP Multiplier'!$B$102),1)</f>
        <v>136.30000000000001</v>
      </c>
      <c r="G611">
        <f>_xlfn.FLOOR.MATH(('Base Stats'!$D611+15)*SQRT('Base Stats'!$E611+15)*SQRT('Base Stats'!$F611+15)*((MIN(SQRT(10*1500/(('Base Stats'!$D611+15)*SQRT('Base Stats'!$E611+15)*SQRT('Base Stats'!$F611+15))),'CP Multiplier'!$B$102))^2)/10)</f>
        <v>1500</v>
      </c>
    </row>
    <row r="612" spans="1:7" x14ac:dyDescent="0.25">
      <c r="A612" t="s">
        <v>608</v>
      </c>
      <c r="B612" t="str">
        <f>IFERROR(INDEX('[1]Pokemon Stats'!$D$2:$D$781,MATCH($A612,'[1]Pokemon Stats'!$B$2:$B$781,0),0),"")</f>
        <v>Dark</v>
      </c>
      <c r="C612" t="str">
        <f>IFERROR(INDEX('[1]Pokemon Stats'!$E$2:$E$781,MATCH($A612,'[1]Pokemon Stats'!$B$2:$B$781,0),0),"")</f>
        <v>Dragon</v>
      </c>
      <c r="D612">
        <f>ROUND(('Base Stats'!D612+15)*MIN(SQRT(10*1500/(('Base Stats'!$D612+15)*SQRT('Base Stats'!$E612+15)*SQRT('Base Stats'!$F612+15))),'CP Multiplier'!$B$102),1)</f>
        <v>137.80000000000001</v>
      </c>
      <c r="E612">
        <f>ROUND(('Base Stats'!E612+15)*MIN(SQRT(10*1500/(('Base Stats'!$D612+15)*SQRT('Base Stats'!$E612+15)*SQRT('Base Stats'!$F612+15))),'CP Multiplier'!$B$102),1)</f>
        <v>103.2</v>
      </c>
      <c r="F612">
        <f>ROUND(('Base Stats'!F612+15)*MIN(SQRT(10*1500/(('Base Stats'!$D612+15)*SQRT('Base Stats'!$E612+15)*SQRT('Base Stats'!$F612+15))),'CP Multiplier'!$B$102),1)</f>
        <v>114.9</v>
      </c>
      <c r="G612">
        <f>_xlfn.FLOOR.MATH(('Base Stats'!$D612+15)*SQRT('Base Stats'!$E612+15)*SQRT('Base Stats'!$F612+15)*((MIN(SQRT(10*1500/(('Base Stats'!$D612+15)*SQRT('Base Stats'!$E612+15)*SQRT('Base Stats'!$F612+15))),'CP Multiplier'!$B$102))^2)/10)</f>
        <v>1500</v>
      </c>
    </row>
    <row r="613" spans="1:7" x14ac:dyDescent="0.25">
      <c r="A613" t="s">
        <v>609</v>
      </c>
      <c r="B613" t="str">
        <f>IFERROR(INDEX('[1]Pokemon Stats'!$D$2:$D$781,MATCH($A613,'[1]Pokemon Stats'!$B$2:$B$781,0),0),"")</f>
        <v>Steel</v>
      </c>
      <c r="C613" t="str">
        <f>IFERROR(INDEX('[1]Pokemon Stats'!$E$2:$E$781,MATCH($A613,'[1]Pokemon Stats'!$B$2:$B$781,0),0),"")</f>
        <v>Fighting</v>
      </c>
      <c r="D613">
        <f>ROUND(('Base Stats'!D613+15)*MIN(SQRT(10*1500/(('Base Stats'!$D613+15)*SQRT('Base Stats'!$E613+15)*SQRT('Base Stats'!$F613+15))),'CP Multiplier'!$B$102),1)</f>
        <v>115.2</v>
      </c>
      <c r="E613">
        <f>ROUND(('Base Stats'!E613+15)*MIN(SQRT(10*1500/(('Base Stats'!$D613+15)*SQRT('Base Stats'!$E613+15)*SQRT('Base Stats'!$F613+15))),'CP Multiplier'!$B$102),1)</f>
        <v>135.80000000000001</v>
      </c>
      <c r="F613">
        <f>ROUND(('Base Stats'!F613+15)*MIN(SQRT(10*1500/(('Base Stats'!$D613+15)*SQRT('Base Stats'!$E613+15)*SQRT('Base Stats'!$F613+15))),'CP Multiplier'!$B$102),1)</f>
        <v>124.7</v>
      </c>
      <c r="G613">
        <f>_xlfn.FLOOR.MATH(('Base Stats'!$D613+15)*SQRT('Base Stats'!$E613+15)*SQRT('Base Stats'!$F613+15)*((MIN(SQRT(10*1500/(('Base Stats'!$D613+15)*SQRT('Base Stats'!$E613+15)*SQRT('Base Stats'!$F613+15))),'CP Multiplier'!$B$102))^2)/10)</f>
        <v>1500</v>
      </c>
    </row>
    <row r="614" spans="1:7" x14ac:dyDescent="0.25">
      <c r="A614" t="s">
        <v>610</v>
      </c>
      <c r="B614" t="str">
        <f>IFERROR(INDEX('[1]Pokemon Stats'!$D$2:$D$781,MATCH($A614,'[1]Pokemon Stats'!$B$2:$B$781,0),0),"")</f>
        <v>Rock</v>
      </c>
      <c r="C614" t="str">
        <f>IFERROR(INDEX('[1]Pokemon Stats'!$E$2:$E$781,MATCH($A614,'[1]Pokemon Stats'!$B$2:$B$781,0),0),"")</f>
        <v>Fighting</v>
      </c>
      <c r="D614">
        <f>ROUND(('Base Stats'!D614+15)*MIN(SQRT(10*1500/(('Base Stats'!$D614+15)*SQRT('Base Stats'!$E614+15)*SQRT('Base Stats'!$F614+15))),'CP Multiplier'!$B$102),1)</f>
        <v>138.4</v>
      </c>
      <c r="E614">
        <f>ROUND(('Base Stats'!E614+15)*MIN(SQRT(10*1500/(('Base Stats'!$D614+15)*SQRT('Base Stats'!$E614+15)*SQRT('Base Stats'!$F614+15))),'CP Multiplier'!$B$102),1)</f>
        <v>104.2</v>
      </c>
      <c r="F614">
        <f>ROUND(('Base Stats'!F614+15)*MIN(SQRT(10*1500/(('Base Stats'!$D614+15)*SQRT('Base Stats'!$E614+15)*SQRT('Base Stats'!$F614+15))),'CP Multiplier'!$B$102),1)</f>
        <v>112.7</v>
      </c>
      <c r="G614">
        <f>_xlfn.FLOOR.MATH(('Base Stats'!$D614+15)*SQRT('Base Stats'!$E614+15)*SQRT('Base Stats'!$F614+15)*((MIN(SQRT(10*1500/(('Base Stats'!$D614+15)*SQRT('Base Stats'!$E614+15)*SQRT('Base Stats'!$F614+15))),'CP Multiplier'!$B$102))^2)/10)</f>
        <v>1500</v>
      </c>
    </row>
    <row r="615" spans="1:7" x14ac:dyDescent="0.25">
      <c r="A615" t="s">
        <v>611</v>
      </c>
      <c r="B615" t="str">
        <f>IFERROR(INDEX('[1]Pokemon Stats'!$D$2:$D$781,MATCH($A615,'[1]Pokemon Stats'!$B$2:$B$781,0),0),"")</f>
        <v>Grass</v>
      </c>
      <c r="C615" t="str">
        <f>IFERROR(INDEX('[1]Pokemon Stats'!$E$2:$E$781,MATCH($A615,'[1]Pokemon Stats'!$B$2:$B$781,0),0),"")</f>
        <v>Fighting</v>
      </c>
      <c r="D615">
        <f>ROUND(('Base Stats'!D615+15)*MIN(SQRT(10*1500/(('Base Stats'!$D615+15)*SQRT('Base Stats'!$E615+15)*SQRT('Base Stats'!$F615+15))),'CP Multiplier'!$B$102),1)</f>
        <v>115.2</v>
      </c>
      <c r="E615">
        <f>ROUND(('Base Stats'!E615+15)*MIN(SQRT(10*1500/(('Base Stats'!$D615+15)*SQRT('Base Stats'!$E615+15)*SQRT('Base Stats'!$F615+15))),'CP Multiplier'!$B$102),1)</f>
        <v>135.80000000000001</v>
      </c>
      <c r="F615">
        <f>ROUND(('Base Stats'!F615+15)*MIN(SQRT(10*1500/(('Base Stats'!$D615+15)*SQRT('Base Stats'!$E615+15)*SQRT('Base Stats'!$F615+15))),'CP Multiplier'!$B$102),1)</f>
        <v>124.7</v>
      </c>
      <c r="G615">
        <f>_xlfn.FLOOR.MATH(('Base Stats'!$D615+15)*SQRT('Base Stats'!$E615+15)*SQRT('Base Stats'!$F615+15)*((MIN(SQRT(10*1500/(('Base Stats'!$D615+15)*SQRT('Base Stats'!$E615+15)*SQRT('Base Stats'!$F615+15))),'CP Multiplier'!$B$102))^2)/10)</f>
        <v>1500</v>
      </c>
    </row>
    <row r="616" spans="1:7" x14ac:dyDescent="0.25">
      <c r="A616" t="s">
        <v>612</v>
      </c>
      <c r="B616" t="str">
        <f>IFERROR(INDEX('[1]Pokemon Stats'!$D$2:$D$781,MATCH($A616,'[1]Pokemon Stats'!$B$2:$B$781,0),0),"")</f>
        <v>Flying</v>
      </c>
      <c r="C616" t="str">
        <f>IFERROR(INDEX('[1]Pokemon Stats'!$E$2:$E$781,MATCH($A616,'[1]Pokemon Stats'!$B$2:$B$781,0),0),"")</f>
        <v>Fighting</v>
      </c>
      <c r="D616">
        <f>ROUND(('Base Stats'!D616+15)*MIN(SQRT(10*1500/(('Base Stats'!$D616+15)*SQRT('Base Stats'!$E616+15)*SQRT('Base Stats'!$F616+15))),'CP Multiplier'!$B$102),1)</f>
        <v>148.69999999999999</v>
      </c>
      <c r="E616">
        <f>ROUND(('Base Stats'!E616+15)*MIN(SQRT(10*1500/(('Base Stats'!$D616+15)*SQRT('Base Stats'!$E616+15)*SQRT('Base Stats'!$F616+15))),'CP Multiplier'!$B$102),1)</f>
        <v>94.7</v>
      </c>
      <c r="F616">
        <f>ROUND(('Base Stats'!F616+15)*MIN(SQRT(10*1500/(('Base Stats'!$D616+15)*SQRT('Base Stats'!$E616+15)*SQRT('Base Stats'!$F616+15))),'CP Multiplier'!$B$102),1)</f>
        <v>107.4</v>
      </c>
      <c r="G616">
        <f>_xlfn.FLOOR.MATH(('Base Stats'!$D616+15)*SQRT('Base Stats'!$E616+15)*SQRT('Base Stats'!$F616+15)*((MIN(SQRT(10*1500/(('Base Stats'!$D616+15)*SQRT('Base Stats'!$E616+15)*SQRT('Base Stats'!$F616+15))),'CP Multiplier'!$B$102))^2)/10)</f>
        <v>1500</v>
      </c>
    </row>
    <row r="617" spans="1:7" x14ac:dyDescent="0.25">
      <c r="A617" t="s">
        <v>613</v>
      </c>
      <c r="B617" t="str">
        <f>IFERROR(INDEX('[1]Pokemon Stats'!$D$2:$D$781,MATCH($A617,'[1]Pokemon Stats'!$B$2:$B$781,0),0),"")</f>
        <v>Electric</v>
      </c>
      <c r="C617" t="str">
        <f>IFERROR(INDEX('[1]Pokemon Stats'!$E$2:$E$781,MATCH($A617,'[1]Pokemon Stats'!$B$2:$B$781,0),0),"")</f>
        <v>Flying</v>
      </c>
      <c r="D617">
        <f>ROUND(('Base Stats'!D617+15)*MIN(SQRT(10*1500/(('Base Stats'!$D617+15)*SQRT('Base Stats'!$E617+15)*SQRT('Base Stats'!$F617+15))),'CP Multiplier'!$B$102),1)</f>
        <v>148.69999999999999</v>
      </c>
      <c r="E617">
        <f>ROUND(('Base Stats'!E617+15)*MIN(SQRT(10*1500/(('Base Stats'!$D617+15)*SQRT('Base Stats'!$E617+15)*SQRT('Base Stats'!$F617+15))),'CP Multiplier'!$B$102),1)</f>
        <v>94.7</v>
      </c>
      <c r="F617">
        <f>ROUND(('Base Stats'!F617+15)*MIN(SQRT(10*1500/(('Base Stats'!$D617+15)*SQRT('Base Stats'!$E617+15)*SQRT('Base Stats'!$F617+15))),'CP Multiplier'!$B$102),1)</f>
        <v>107.4</v>
      </c>
      <c r="G617">
        <f>_xlfn.FLOOR.MATH(('Base Stats'!$D617+15)*SQRT('Base Stats'!$E617+15)*SQRT('Base Stats'!$F617+15)*((MIN(SQRT(10*1500/(('Base Stats'!$D617+15)*SQRT('Base Stats'!$E617+15)*SQRT('Base Stats'!$F617+15))),'CP Multiplier'!$B$102))^2)/10)</f>
        <v>1500</v>
      </c>
    </row>
    <row r="618" spans="1:7" x14ac:dyDescent="0.25">
      <c r="A618" t="s">
        <v>614</v>
      </c>
      <c r="B618" t="str">
        <f>IFERROR(INDEX('[1]Pokemon Stats'!$D$2:$D$781,MATCH($A618,'[1]Pokemon Stats'!$B$2:$B$781,0),0),"")</f>
        <v>Dragon</v>
      </c>
      <c r="C618" t="str">
        <f>IFERROR(INDEX('[1]Pokemon Stats'!$E$2:$E$781,MATCH($A618,'[1]Pokemon Stats'!$B$2:$B$781,0),0),"")</f>
        <v>Fire</v>
      </c>
      <c r="D618">
        <f>ROUND(('Base Stats'!D618+15)*MIN(SQRT(10*1500/(('Base Stats'!$D618+15)*SQRT('Base Stats'!$E618+15)*SQRT('Base Stats'!$F618+15))),'CP Multiplier'!$B$102),1)</f>
        <v>139.69999999999999</v>
      </c>
      <c r="E618">
        <f>ROUND(('Base Stats'!E618+15)*MIN(SQRT(10*1500/(('Base Stats'!$D618+15)*SQRT('Base Stats'!$E618+15)*SQRT('Base Stats'!$F618+15))),'CP Multiplier'!$B$102),1)</f>
        <v>108.8</v>
      </c>
      <c r="F618">
        <f>ROUND(('Base Stats'!F618+15)*MIN(SQRT(10*1500/(('Base Stats'!$D618+15)*SQRT('Base Stats'!$E618+15)*SQRT('Base Stats'!$F618+15))),'CP Multiplier'!$B$102),1)</f>
        <v>106</v>
      </c>
      <c r="G618">
        <f>_xlfn.FLOOR.MATH(('Base Stats'!$D618+15)*SQRT('Base Stats'!$E618+15)*SQRT('Base Stats'!$F618+15)*((MIN(SQRT(10*1500/(('Base Stats'!$D618+15)*SQRT('Base Stats'!$E618+15)*SQRT('Base Stats'!$F618+15))),'CP Multiplier'!$B$102))^2)/10)</f>
        <v>1500</v>
      </c>
    </row>
    <row r="619" spans="1:7" x14ac:dyDescent="0.25">
      <c r="A619" t="s">
        <v>615</v>
      </c>
      <c r="B619" t="str">
        <f>IFERROR(INDEX('[1]Pokemon Stats'!$D$2:$D$781,MATCH($A619,'[1]Pokemon Stats'!$B$2:$B$781,0),0),"")</f>
        <v>Dragon</v>
      </c>
      <c r="C619" t="str">
        <f>IFERROR(INDEX('[1]Pokemon Stats'!$E$2:$E$781,MATCH($A619,'[1]Pokemon Stats'!$B$2:$B$781,0),0),"")</f>
        <v>Electric</v>
      </c>
      <c r="D619">
        <f>ROUND(('Base Stats'!D619+15)*MIN(SQRT(10*1500/(('Base Stats'!$D619+15)*SQRT('Base Stats'!$E619+15)*SQRT('Base Stats'!$F619+15))),'CP Multiplier'!$B$102),1)</f>
        <v>139.69999999999999</v>
      </c>
      <c r="E619">
        <f>ROUND(('Base Stats'!E619+15)*MIN(SQRT(10*1500/(('Base Stats'!$D619+15)*SQRT('Base Stats'!$E619+15)*SQRT('Base Stats'!$F619+15))),'CP Multiplier'!$B$102),1)</f>
        <v>108.8</v>
      </c>
      <c r="F619">
        <f>ROUND(('Base Stats'!F619+15)*MIN(SQRT(10*1500/(('Base Stats'!$D619+15)*SQRT('Base Stats'!$E619+15)*SQRT('Base Stats'!$F619+15))),'CP Multiplier'!$B$102),1)</f>
        <v>106</v>
      </c>
      <c r="G619">
        <f>_xlfn.FLOOR.MATH(('Base Stats'!$D619+15)*SQRT('Base Stats'!$E619+15)*SQRT('Base Stats'!$F619+15)*((MIN(SQRT(10*1500/(('Base Stats'!$D619+15)*SQRT('Base Stats'!$E619+15)*SQRT('Base Stats'!$F619+15))),'CP Multiplier'!$B$102))^2)/10)</f>
        <v>1500</v>
      </c>
    </row>
    <row r="620" spans="1:7" x14ac:dyDescent="0.25">
      <c r="A620" t="s">
        <v>616</v>
      </c>
      <c r="B620" t="str">
        <f>IFERROR(INDEX('[1]Pokemon Stats'!$D$2:$D$781,MATCH($A620,'[1]Pokemon Stats'!$B$2:$B$781,0),0),"")</f>
        <v>Ground</v>
      </c>
      <c r="C620" t="str">
        <f>IFERROR(INDEX('[1]Pokemon Stats'!$E$2:$E$781,MATCH($A620,'[1]Pokemon Stats'!$B$2:$B$781,0),0),"")</f>
        <v>Flying</v>
      </c>
      <c r="D620">
        <f>ROUND(('Base Stats'!D620+15)*MIN(SQRT(10*1500/(('Base Stats'!$D620+15)*SQRT('Base Stats'!$E620+15)*SQRT('Base Stats'!$F620+15))),'CP Multiplier'!$B$102),1)</f>
        <v>141</v>
      </c>
      <c r="E620">
        <f>ROUND(('Base Stats'!E620+15)*MIN(SQRT(10*1500/(('Base Stats'!$D620+15)*SQRT('Base Stats'!$E620+15)*SQRT('Base Stats'!$F620+15))),'CP Multiplier'!$B$102),1)</f>
        <v>100.7</v>
      </c>
      <c r="F620">
        <f>ROUND(('Base Stats'!F620+15)*MIN(SQRT(10*1500/(('Base Stats'!$D620+15)*SQRT('Base Stats'!$E620+15)*SQRT('Base Stats'!$F620+15))),'CP Multiplier'!$B$102),1)</f>
        <v>112.4</v>
      </c>
      <c r="G620">
        <f>_xlfn.FLOOR.MATH(('Base Stats'!$D620+15)*SQRT('Base Stats'!$E620+15)*SQRT('Base Stats'!$F620+15)*((MIN(SQRT(10*1500/(('Base Stats'!$D620+15)*SQRT('Base Stats'!$E620+15)*SQRT('Base Stats'!$F620+15))),'CP Multiplier'!$B$102))^2)/10)</f>
        <v>1500</v>
      </c>
    </row>
    <row r="621" spans="1:7" x14ac:dyDescent="0.25">
      <c r="A621" t="s">
        <v>617</v>
      </c>
      <c r="B621" t="str">
        <f>IFERROR(INDEX('[1]Pokemon Stats'!$D$2:$D$781,MATCH($A621,'[1]Pokemon Stats'!$B$2:$B$781,0),0),"")</f>
        <v>Dragon</v>
      </c>
      <c r="C621" t="str">
        <f>IFERROR(INDEX('[1]Pokemon Stats'!$E$2:$E$781,MATCH($A621,'[1]Pokemon Stats'!$B$2:$B$781,0),0),"")</f>
        <v>Ice</v>
      </c>
      <c r="D621">
        <f>ROUND(('Base Stats'!D621+15)*MIN(SQRT(10*1500/(('Base Stats'!$D621+15)*SQRT('Base Stats'!$E621+15)*SQRT('Base Stats'!$F621+15))),'CP Multiplier'!$B$102),1)</f>
        <v>133.6</v>
      </c>
      <c r="E621">
        <f>ROUND(('Base Stats'!E621+15)*MIN(SQRT(10*1500/(('Base Stats'!$D621+15)*SQRT('Base Stats'!$E621+15)*SQRT('Base Stats'!$F621+15))),'CP Multiplier'!$B$102),1)</f>
        <v>94.7</v>
      </c>
      <c r="F621">
        <f>ROUND(('Base Stats'!F621+15)*MIN(SQRT(10*1500/(('Base Stats'!$D621+15)*SQRT('Base Stats'!$E621+15)*SQRT('Base Stats'!$F621+15))),'CP Multiplier'!$B$102),1)</f>
        <v>133.1</v>
      </c>
      <c r="G621">
        <f>_xlfn.FLOOR.MATH(('Base Stats'!$D621+15)*SQRT('Base Stats'!$E621+15)*SQRT('Base Stats'!$F621+15)*((MIN(SQRT(10*1500/(('Base Stats'!$D621+15)*SQRT('Base Stats'!$E621+15)*SQRT('Base Stats'!$F621+15))),'CP Multiplier'!$B$102))^2)/10)</f>
        <v>1500</v>
      </c>
    </row>
    <row r="622" spans="1:7" x14ac:dyDescent="0.25">
      <c r="A622" t="s">
        <v>618</v>
      </c>
      <c r="B622" t="str">
        <f>IFERROR(INDEX('[1]Pokemon Stats'!$D$2:$D$781,MATCH($A622,'[1]Pokemon Stats'!$B$2:$B$781,0),0),"")</f>
        <v>Normal</v>
      </c>
      <c r="C622" t="str">
        <f>IFERROR(INDEX('[1]Pokemon Stats'!$E$2:$E$781,MATCH($A622,'[1]Pokemon Stats'!$B$2:$B$781,0),0),"")</f>
        <v>Psychic</v>
      </c>
      <c r="D622">
        <f>ROUND(('Base Stats'!D622+15)*MIN(SQRT(10*1500/(('Base Stats'!$D622+15)*SQRT('Base Stats'!$E622+15)*SQRT('Base Stats'!$F622+15))),'CP Multiplier'!$B$102),1)</f>
        <v>128.69999999999999</v>
      </c>
      <c r="E622">
        <f>ROUND(('Base Stats'!E622+15)*MIN(SQRT(10*1500/(('Base Stats'!$D622+15)*SQRT('Base Stats'!$E622+15)*SQRT('Base Stats'!$F622+15))),'CP Multiplier'!$B$102),1)</f>
        <v>116.6</v>
      </c>
      <c r="F622">
        <f>ROUND(('Base Stats'!F622+15)*MIN(SQRT(10*1500/(('Base Stats'!$D622+15)*SQRT('Base Stats'!$E622+15)*SQRT('Base Stats'!$F622+15))),'CP Multiplier'!$B$102),1)</f>
        <v>116.6</v>
      </c>
      <c r="G622">
        <f>_xlfn.FLOOR.MATH(('Base Stats'!$D622+15)*SQRT('Base Stats'!$E622+15)*SQRT('Base Stats'!$F622+15)*((MIN(SQRT(10*1500/(('Base Stats'!$D622+15)*SQRT('Base Stats'!$E622+15)*SQRT('Base Stats'!$F622+15))),'CP Multiplier'!$B$102))^2)/10)</f>
        <v>1500</v>
      </c>
    </row>
    <row r="623" spans="1:7" x14ac:dyDescent="0.25">
      <c r="A623" t="s">
        <v>619</v>
      </c>
      <c r="B623" t="str">
        <f>IFERROR(INDEX('[1]Pokemon Stats'!$D$2:$D$781,MATCH($A623,'[1]Pokemon Stats'!$B$2:$B$781,0),0),"")</f>
        <v>Bug</v>
      </c>
      <c r="C623" t="str">
        <f>IFERROR(INDEX('[1]Pokemon Stats'!$E$2:$E$781,MATCH($A623,'[1]Pokemon Stats'!$B$2:$B$781,0),0),"")</f>
        <v>Steel</v>
      </c>
      <c r="D623">
        <f>ROUND(('Base Stats'!D623+15)*MIN(SQRT(10*1500/(('Base Stats'!$D623+15)*SQRT('Base Stats'!$E623+15)*SQRT('Base Stats'!$F623+15))),'CP Multiplier'!$B$102),1)</f>
        <v>141.1</v>
      </c>
      <c r="E623">
        <f>ROUND(('Base Stats'!E623+15)*MIN(SQRT(10*1500/(('Base Stats'!$D623+15)*SQRT('Base Stats'!$E623+15)*SQRT('Base Stats'!$F623+15))),'CP Multiplier'!$B$102),1)</f>
        <v>113.1</v>
      </c>
      <c r="F623">
        <f>ROUND(('Base Stats'!F623+15)*MIN(SQRT(10*1500/(('Base Stats'!$D623+15)*SQRT('Base Stats'!$E623+15)*SQRT('Base Stats'!$F623+15))),'CP Multiplier'!$B$102),1)</f>
        <v>99.9</v>
      </c>
      <c r="G623">
        <f>_xlfn.FLOOR.MATH(('Base Stats'!$D623+15)*SQRT('Base Stats'!$E623+15)*SQRT('Base Stats'!$F623+15)*((MIN(SQRT(10*1500/(('Base Stats'!$D623+15)*SQRT('Base Stats'!$E623+15)*SQRT('Base Stats'!$F623+15))),'CP Multiplier'!$B$102))^2)/10)</f>
        <v>1500</v>
      </c>
    </row>
    <row r="624" spans="1:7" x14ac:dyDescent="0.25">
      <c r="A624" t="s">
        <v>620</v>
      </c>
      <c r="B624" t="str">
        <f>IFERROR(INDEX('[1]Pokemon Stats'!$D$2:$D$781,MATCH($A624,'[1]Pokemon Stats'!$B$2:$B$781,0),0),"")</f>
        <v>Psychic</v>
      </c>
      <c r="C624" t="str">
        <f>IFERROR(INDEX('[1]Pokemon Stats'!$E$2:$E$781,MATCH($A624,'[1]Pokemon Stats'!$B$2:$B$781,0),0),"")</f>
        <v>Ghost</v>
      </c>
      <c r="D624">
        <f>ROUND(('Base Stats'!D624+15)*MIN(SQRT(10*1500/(('Base Stats'!$D624+15)*SQRT('Base Stats'!$E624+15)*SQRT('Base Stats'!$F624+15))),'CP Multiplier'!$B$102),1)</f>
        <v>145.80000000000001</v>
      </c>
      <c r="E624">
        <f>ROUND(('Base Stats'!E624+15)*MIN(SQRT(10*1500/(('Base Stats'!$D624+15)*SQRT('Base Stats'!$E624+15)*SQRT('Base Stats'!$F624+15))),'CP Multiplier'!$B$102),1)</f>
        <v>106.7</v>
      </c>
      <c r="F624">
        <f>ROUND(('Base Stats'!F624+15)*MIN(SQRT(10*1500/(('Base Stats'!$D624+15)*SQRT('Base Stats'!$E624+15)*SQRT('Base Stats'!$F624+15))),'CP Multiplier'!$B$102),1)</f>
        <v>99.3</v>
      </c>
      <c r="G624">
        <f>_xlfn.FLOOR.MATH(('Base Stats'!$D624+15)*SQRT('Base Stats'!$E624+15)*SQRT('Base Stats'!$F624+15)*((MIN(SQRT(10*1500/(('Base Stats'!$D624+15)*SQRT('Base Stats'!$E624+15)*SQRT('Base Stats'!$F624+15))),'CP Multiplier'!$B$102))^2)/10)</f>
        <v>1500</v>
      </c>
    </row>
    <row r="625" spans="1:7" x14ac:dyDescent="0.25">
      <c r="A625" t="s">
        <v>621</v>
      </c>
      <c r="B625" t="str">
        <f>IFERROR(INDEX('[1]Pokemon Stats'!$D$2:$D$781,MATCH($A625,'[1]Pokemon Stats'!$B$2:$B$781,0),0),"")</f>
        <v>Steel</v>
      </c>
      <c r="C625" t="str">
        <f>IFERROR(INDEX('[1]Pokemon Stats'!$E$2:$E$781,MATCH($A625,'[1]Pokemon Stats'!$B$2:$B$781,0),0),"")</f>
        <v>Ghost</v>
      </c>
      <c r="D625">
        <f>ROUND(('Base Stats'!D625+15)*MIN(SQRT(10*1500/(('Base Stats'!$D625+15)*SQRT('Base Stats'!$E625+15)*SQRT('Base Stats'!$F625+15))),'CP Multiplier'!$B$102),1)</f>
        <v>112.4</v>
      </c>
      <c r="E625">
        <f>ROUND(('Base Stats'!E625+15)*MIN(SQRT(10*1500/(('Base Stats'!$D625+15)*SQRT('Base Stats'!$E625+15)*SQRT('Base Stats'!$F625+15))),'CP Multiplier'!$B$102),1)</f>
        <v>96.4</v>
      </c>
      <c r="F625">
        <f>ROUND(('Base Stats'!F625+15)*MIN(SQRT(10*1500/(('Base Stats'!$D625+15)*SQRT('Base Stats'!$E625+15)*SQRT('Base Stats'!$F625+15))),'CP Multiplier'!$B$102),1)</f>
        <v>122.6</v>
      </c>
      <c r="G625">
        <f>_xlfn.FLOOR.MATH(('Base Stats'!$D625+15)*SQRT('Base Stats'!$E625+15)*SQRT('Base Stats'!$F625+15)*((MIN(SQRT(10*1500/(('Base Stats'!$D625+15)*SQRT('Base Stats'!$E625+15)*SQRT('Base Stats'!$F625+15))),'CP Multiplier'!$B$102))^2)/10)</f>
        <v>1221</v>
      </c>
    </row>
    <row r="626" spans="1:7" x14ac:dyDescent="0.25">
      <c r="A626" t="s">
        <v>622</v>
      </c>
      <c r="B626" t="str">
        <f>IFERROR(INDEX('[1]Pokemon Stats'!$D$2:$D$781,MATCH($A626,'[1]Pokemon Stats'!$B$2:$B$781,0),0),"")</f>
        <v>Steel</v>
      </c>
      <c r="C626" t="str">
        <f>IFERROR(INDEX('[1]Pokemon Stats'!$E$2:$E$781,MATCH($A626,'[1]Pokemon Stats'!$B$2:$B$781,0),0),"")</f>
        <v>Ghost</v>
      </c>
      <c r="D626">
        <f>ROUND(('Base Stats'!D626+15)*MIN(SQRT(10*1500/(('Base Stats'!$D626+15)*SQRT('Base Stats'!$E626+15)*SQRT('Base Stats'!$F626+15))),'CP Multiplier'!$B$102),1)</f>
        <v>122.9</v>
      </c>
      <c r="E626">
        <f>ROUND(('Base Stats'!E626+15)*MIN(SQRT(10*1500/(('Base Stats'!$D626+15)*SQRT('Base Stats'!$E626+15)*SQRT('Base Stats'!$F626+15))),'CP Multiplier'!$B$102),1)</f>
        <v>104.6</v>
      </c>
      <c r="F626">
        <f>ROUND(('Base Stats'!F626+15)*MIN(SQRT(10*1500/(('Base Stats'!$D626+15)*SQRT('Base Stats'!$E626+15)*SQRT('Base Stats'!$F626+15))),'CP Multiplier'!$B$102),1)</f>
        <v>142.30000000000001</v>
      </c>
      <c r="G626">
        <f>_xlfn.FLOOR.MATH(('Base Stats'!$D626+15)*SQRT('Base Stats'!$E626+15)*SQRT('Base Stats'!$F626+15)*((MIN(SQRT(10*1500/(('Base Stats'!$D626+15)*SQRT('Base Stats'!$E626+15)*SQRT('Base Stats'!$F626+15))),'CP Multiplier'!$B$102))^2)/10)</f>
        <v>1500</v>
      </c>
    </row>
    <row r="627" spans="1:7" x14ac:dyDescent="0.25">
      <c r="A627" t="s">
        <v>623</v>
      </c>
      <c r="B627" t="str">
        <f>IFERROR(INDEX('[1]Pokemon Stats'!$D$2:$D$781,MATCH($A627,'[1]Pokemon Stats'!$B$2:$B$781,0),0),"")</f>
        <v>Normal</v>
      </c>
      <c r="C627" t="str">
        <f>IFERROR(INDEX('[1]Pokemon Stats'!$E$2:$E$781,MATCH($A627,'[1]Pokemon Stats'!$B$2:$B$781,0),0),"")</f>
        <v>Ghost</v>
      </c>
      <c r="D627">
        <f>ROUND(('Base Stats'!D627+15)*MIN(SQRT(10*1500/(('Base Stats'!$D627+15)*SQRT('Base Stats'!$E627+15)*SQRT('Base Stats'!$F627+15))),'CP Multiplier'!$B$102),1)</f>
        <v>93</v>
      </c>
      <c r="E627">
        <f>ROUND(('Base Stats'!E627+15)*MIN(SQRT(10*1500/(('Base Stats'!$D627+15)*SQRT('Base Stats'!$E627+15)*SQRT('Base Stats'!$F627+15))),'CP Multiplier'!$B$102),1)</f>
        <v>85.4</v>
      </c>
      <c r="F627">
        <f>ROUND(('Base Stats'!F627+15)*MIN(SQRT(10*1500/(('Base Stats'!$D627+15)*SQRT('Base Stats'!$E627+15)*SQRT('Base Stats'!$F627+15))),'CP Multiplier'!$B$102),1)</f>
        <v>158.1</v>
      </c>
      <c r="G627">
        <f>_xlfn.FLOOR.MATH(('Base Stats'!$D627+15)*SQRT('Base Stats'!$E627+15)*SQRT('Base Stats'!$F627+15)*((MIN(SQRT(10*1500/(('Base Stats'!$D627+15)*SQRT('Base Stats'!$E627+15)*SQRT('Base Stats'!$F627+15))),'CP Multiplier'!$B$102))^2)/10)</f>
        <v>1080</v>
      </c>
    </row>
    <row r="628" spans="1:7" x14ac:dyDescent="0.25">
      <c r="A628" t="s">
        <v>624</v>
      </c>
      <c r="B628" t="str">
        <f>IFERROR(INDEX('[1]Pokemon Stats'!$D$2:$D$781,MATCH($A628,'[1]Pokemon Stats'!$B$2:$B$781,0),0),"")</f>
        <v>Normal</v>
      </c>
      <c r="C628" t="str">
        <f>IFERROR(INDEX('[1]Pokemon Stats'!$E$2:$E$781,MATCH($A628,'[1]Pokemon Stats'!$B$2:$B$781,0),0),"")</f>
        <v>Ghost</v>
      </c>
      <c r="D628">
        <f>ROUND(('Base Stats'!D628+15)*MIN(SQRT(10*1500/(('Base Stats'!$D628+15)*SQRT('Base Stats'!$E628+15)*SQRT('Base Stats'!$F628+15))),'CP Multiplier'!$B$102),1)</f>
        <v>110</v>
      </c>
      <c r="E628">
        <f>ROUND(('Base Stats'!E628+15)*MIN(SQRT(10*1500/(('Base Stats'!$D628+15)*SQRT('Base Stats'!$E628+15)*SQRT('Base Stats'!$F628+15))),'CP Multiplier'!$B$102),1)</f>
        <v>107.5</v>
      </c>
      <c r="F628">
        <f>ROUND(('Base Stats'!F628+15)*MIN(SQRT(10*1500/(('Base Stats'!$D628+15)*SQRT('Base Stats'!$E628+15)*SQRT('Base Stats'!$F628+15))),'CP Multiplier'!$B$102),1)</f>
        <v>172.9</v>
      </c>
      <c r="G628">
        <f>_xlfn.FLOOR.MATH(('Base Stats'!$D628+15)*SQRT('Base Stats'!$E628+15)*SQRT('Base Stats'!$F628+15)*((MIN(SQRT(10*1500/(('Base Stats'!$D628+15)*SQRT('Base Stats'!$E628+15)*SQRT('Base Stats'!$F628+15))),'CP Multiplier'!$B$102))^2)/10)</f>
        <v>1500</v>
      </c>
    </row>
    <row r="629" spans="1:7" x14ac:dyDescent="0.25">
      <c r="A629" t="s">
        <v>625</v>
      </c>
      <c r="B629" t="str">
        <f>IFERROR(INDEX('[1]Pokemon Stats'!$D$2:$D$781,MATCH($A629,'[1]Pokemon Stats'!$B$2:$B$781,0),0),"")</f>
        <v>Normal</v>
      </c>
      <c r="C629" t="str">
        <f>IFERROR(INDEX('[1]Pokemon Stats'!$E$2:$E$781,MATCH($A629,'[1]Pokemon Stats'!$B$2:$B$781,0),0),"")</f>
        <v>Ghost</v>
      </c>
      <c r="D629">
        <f>ROUND(('Base Stats'!D629+15)*MIN(SQRT(10*1500/(('Base Stats'!$D629+15)*SQRT('Base Stats'!$E629+15)*SQRT('Base Stats'!$F629+15))),'CP Multiplier'!$B$102),1)</f>
        <v>76.900000000000006</v>
      </c>
      <c r="E629">
        <f>ROUND(('Base Stats'!E629+15)*MIN(SQRT(10*1500/(('Base Stats'!$D629+15)*SQRT('Base Stats'!$E629+15)*SQRT('Base Stats'!$F629+15))),'CP Multiplier'!$B$102),1)</f>
        <v>94.7</v>
      </c>
      <c r="F629">
        <f>ROUND(('Base Stats'!F629+15)*MIN(SQRT(10*1500/(('Base Stats'!$D629+15)*SQRT('Base Stats'!$E629+15)*SQRT('Base Stats'!$F629+15))),'CP Multiplier'!$B$102),1)</f>
        <v>116.7</v>
      </c>
      <c r="G629">
        <f>_xlfn.FLOOR.MATH(('Base Stats'!$D629+15)*SQRT('Base Stats'!$E629+15)*SQRT('Base Stats'!$F629+15)*((MIN(SQRT(10*1500/(('Base Stats'!$D629+15)*SQRT('Base Stats'!$E629+15)*SQRT('Base Stats'!$F629+15))),'CP Multiplier'!$B$102))^2)/10)</f>
        <v>808</v>
      </c>
    </row>
    <row r="630" spans="1:7" x14ac:dyDescent="0.25">
      <c r="A630" t="s">
        <v>626</v>
      </c>
      <c r="B630" t="str">
        <f>IFERROR(INDEX('[1]Pokemon Stats'!$D$2:$D$781,MATCH($A630,'[1]Pokemon Stats'!$B$2:$B$781,0),0),"")</f>
        <v>Normal</v>
      </c>
      <c r="C630" t="str">
        <f>IFERROR(INDEX('[1]Pokemon Stats'!$E$2:$E$781,MATCH($A630,'[1]Pokemon Stats'!$B$2:$B$781,0),0),"")</f>
        <v>Ghost</v>
      </c>
      <c r="D630">
        <f>ROUND(('Base Stats'!D630+15)*MIN(SQRT(10*1500/(('Base Stats'!$D630+15)*SQRT('Base Stats'!$E630+15)*SQRT('Base Stats'!$F630+15))),'CP Multiplier'!$B$102),1)</f>
        <v>113.8</v>
      </c>
      <c r="E630">
        <f>ROUND(('Base Stats'!E630+15)*MIN(SQRT(10*1500/(('Base Stats'!$D630+15)*SQRT('Base Stats'!$E630+15)*SQRT('Base Stats'!$F630+15))),'CP Multiplier'!$B$102),1)</f>
        <v>139.30000000000001</v>
      </c>
      <c r="F630">
        <f>ROUND(('Base Stats'!F630+15)*MIN(SQRT(10*1500/(('Base Stats'!$D630+15)*SQRT('Base Stats'!$E630+15)*SQRT('Base Stats'!$F630+15))),'CP Multiplier'!$B$102),1)</f>
        <v>124.9</v>
      </c>
      <c r="G630">
        <f>_xlfn.FLOOR.MATH(('Base Stats'!$D630+15)*SQRT('Base Stats'!$E630+15)*SQRT('Base Stats'!$F630+15)*((MIN(SQRT(10*1500/(('Base Stats'!$D630+15)*SQRT('Base Stats'!$E630+15)*SQRT('Base Stats'!$F630+15))),'CP Multiplier'!$B$102))^2)/10)</f>
        <v>1500</v>
      </c>
    </row>
    <row r="631" spans="1:7" x14ac:dyDescent="0.25">
      <c r="A631" t="s">
        <v>627</v>
      </c>
      <c r="B631" t="str">
        <f>IFERROR(INDEX('[1]Pokemon Stats'!$D$2:$D$781,MATCH($A631,'[1]Pokemon Stats'!$B$2:$B$781,0),0),"")</f>
        <v>Dark</v>
      </c>
      <c r="C631" t="str">
        <f>IFERROR(INDEX('[1]Pokemon Stats'!$E$2:$E$781,MATCH($A631,'[1]Pokemon Stats'!$B$2:$B$781,0),0),"")</f>
        <v>Normal</v>
      </c>
      <c r="D631">
        <f>ROUND(('Base Stats'!D631+15)*MIN(SQRT(10*1500/(('Base Stats'!$D631+15)*SQRT('Base Stats'!$E631+15)*SQRT('Base Stats'!$F631+15))),'CP Multiplier'!$B$102),1)</f>
        <v>115.9</v>
      </c>
      <c r="E631">
        <f>ROUND(('Base Stats'!E631+15)*MIN(SQRT(10*1500/(('Base Stats'!$D631+15)*SQRT('Base Stats'!$E631+15)*SQRT('Base Stats'!$F631+15))),'CP Multiplier'!$B$102),1)</f>
        <v>124.2</v>
      </c>
      <c r="F631">
        <f>ROUND(('Base Stats'!F631+15)*MIN(SQRT(10*1500/(('Base Stats'!$D631+15)*SQRT('Base Stats'!$E631+15)*SQRT('Base Stats'!$F631+15))),'CP Multiplier'!$B$102),1)</f>
        <v>134.9</v>
      </c>
      <c r="G631">
        <f>_xlfn.FLOOR.MATH(('Base Stats'!$D631+15)*SQRT('Base Stats'!$E631+15)*SQRT('Base Stats'!$F631+15)*((MIN(SQRT(10*1500/(('Base Stats'!$D631+15)*SQRT('Base Stats'!$E631+15)*SQRT('Base Stats'!$F631+15))),'CP Multiplier'!$B$102))^2)/10)</f>
        <v>1500</v>
      </c>
    </row>
    <row r="632" spans="1:7" x14ac:dyDescent="0.25">
      <c r="A632" t="s">
        <v>628</v>
      </c>
      <c r="B632" t="str">
        <f>IFERROR(INDEX('[1]Pokemon Stats'!$D$2:$D$781,MATCH($A632,'[1]Pokemon Stats'!$B$2:$B$781,0),0),"")</f>
        <v>Steel</v>
      </c>
      <c r="C632" t="str">
        <f>IFERROR(INDEX('[1]Pokemon Stats'!$E$2:$E$781,MATCH($A632,'[1]Pokemon Stats'!$B$2:$B$781,0),0),"")</f>
        <v>Normal</v>
      </c>
      <c r="D632">
        <f>ROUND(('Base Stats'!D632+15)*MIN(SQRT(10*1500/(('Base Stats'!$D632+15)*SQRT('Base Stats'!$E632+15)*SQRT('Base Stats'!$F632+15))),'CP Multiplier'!$B$102),1)</f>
        <v>131.6</v>
      </c>
      <c r="E632">
        <f>ROUND(('Base Stats'!E632+15)*MIN(SQRT(10*1500/(('Base Stats'!$D632+15)*SQRT('Base Stats'!$E632+15)*SQRT('Base Stats'!$F632+15))),'CP Multiplier'!$B$102),1)</f>
        <v>110.9</v>
      </c>
      <c r="F632">
        <f>ROUND(('Base Stats'!F632+15)*MIN(SQRT(10*1500/(('Base Stats'!$D632+15)*SQRT('Base Stats'!$E632+15)*SQRT('Base Stats'!$F632+15))),'CP Multiplier'!$B$102),1)</f>
        <v>117.2</v>
      </c>
      <c r="G632">
        <f>_xlfn.FLOOR.MATH(('Base Stats'!$D632+15)*SQRT('Base Stats'!$E632+15)*SQRT('Base Stats'!$F632+15)*((MIN(SQRT(10*1500/(('Base Stats'!$D632+15)*SQRT('Base Stats'!$E632+15)*SQRT('Base Stats'!$F632+15))),'CP Multiplier'!$B$102))^2)/10)</f>
        <v>1500</v>
      </c>
    </row>
    <row r="633" spans="1:7" x14ac:dyDescent="0.25">
      <c r="A633" t="s">
        <v>629</v>
      </c>
      <c r="B633" t="str">
        <f>IFERROR(INDEX('[1]Pokemon Stats'!$D$2:$D$781,MATCH($A633,'[1]Pokemon Stats'!$B$2:$B$781,0),0),"")</f>
        <v>Fighting</v>
      </c>
      <c r="C633" t="str">
        <f>IFERROR(INDEX('[1]Pokemon Stats'!$E$2:$E$781,MATCH($A633,'[1]Pokemon Stats'!$B$2:$B$781,0),0),"")</f>
        <v>Normal</v>
      </c>
      <c r="D633">
        <f>ROUND(('Base Stats'!D633+15)*MIN(SQRT(10*1500/(('Base Stats'!$D633+15)*SQRT('Base Stats'!$E633+15)*SQRT('Base Stats'!$F633+15))),'CP Multiplier'!$B$102),1)</f>
        <v>147.30000000000001</v>
      </c>
      <c r="E633">
        <f>ROUND(('Base Stats'!E633+15)*MIN(SQRT(10*1500/(('Base Stats'!$D633+15)*SQRT('Base Stats'!$E633+15)*SQRT('Base Stats'!$F633+15))),'CP Multiplier'!$B$102),1)</f>
        <v>107</v>
      </c>
      <c r="F633">
        <f>ROUND(('Base Stats'!F633+15)*MIN(SQRT(10*1500/(('Base Stats'!$D633+15)*SQRT('Base Stats'!$E633+15)*SQRT('Base Stats'!$F633+15))),'CP Multiplier'!$B$102),1)</f>
        <v>96.9</v>
      </c>
      <c r="G633">
        <f>_xlfn.FLOOR.MATH(('Base Stats'!$D633+15)*SQRT('Base Stats'!$E633+15)*SQRT('Base Stats'!$F633+15)*((MIN(SQRT(10*1500/(('Base Stats'!$D633+15)*SQRT('Base Stats'!$E633+15)*SQRT('Base Stats'!$F633+15))),'CP Multiplier'!$B$102))^2)/10)</f>
        <v>1500</v>
      </c>
    </row>
    <row r="634" spans="1:7" x14ac:dyDescent="0.25">
      <c r="A634" t="s">
        <v>630</v>
      </c>
      <c r="B634" t="str">
        <f>IFERROR(INDEX('[1]Pokemon Stats'!$D$2:$D$781,MATCH($A634,'[1]Pokemon Stats'!$B$2:$B$781,0),0),"")</f>
        <v>Fighting</v>
      </c>
      <c r="C634" t="str">
        <f>IFERROR(INDEX('[1]Pokemon Stats'!$E$2:$E$781,MATCH($A634,'[1]Pokemon Stats'!$B$2:$B$781,0),0),"")</f>
        <v>Ghost</v>
      </c>
      <c r="D634">
        <f>ROUND(('Base Stats'!D634+15)*MIN(SQRT(10*1500/(('Base Stats'!$D634+15)*SQRT('Base Stats'!$E634+15)*SQRT('Base Stats'!$F634+15))),'CP Multiplier'!$B$102),1)</f>
        <v>131.1</v>
      </c>
      <c r="E634">
        <f>ROUND(('Base Stats'!E634+15)*MIN(SQRT(10*1500/(('Base Stats'!$D634+15)*SQRT('Base Stats'!$E634+15)*SQRT('Base Stats'!$F634+15))),'CP Multiplier'!$B$102),1)</f>
        <v>116.6</v>
      </c>
      <c r="F634">
        <f>ROUND(('Base Stats'!F634+15)*MIN(SQRT(10*1500/(('Base Stats'!$D634+15)*SQRT('Base Stats'!$E634+15)*SQRT('Base Stats'!$F634+15))),'CP Multiplier'!$B$102),1)</f>
        <v>112.2</v>
      </c>
      <c r="G634">
        <f>_xlfn.FLOOR.MATH(('Base Stats'!$D634+15)*SQRT('Base Stats'!$E634+15)*SQRT('Base Stats'!$F634+15)*((MIN(SQRT(10*1500/(('Base Stats'!$D634+15)*SQRT('Base Stats'!$E634+15)*SQRT('Base Stats'!$F634+15))),'CP Multiplier'!$B$102))^2)/10)</f>
        <v>1500</v>
      </c>
    </row>
    <row r="635" spans="1:7" x14ac:dyDescent="0.25">
      <c r="A635" t="s">
        <v>631</v>
      </c>
      <c r="B635" t="str">
        <f>IFERROR(INDEX('[1]Pokemon Stats'!$D$2:$D$781,MATCH($A635,'[1]Pokemon Stats'!$B$2:$B$781,0),0),"")</f>
        <v>Fairy</v>
      </c>
      <c r="C635" t="str">
        <f>IFERROR(INDEX('[1]Pokemon Stats'!$E$2:$E$781,MATCH($A635,'[1]Pokemon Stats'!$B$2:$B$781,0),0),"")</f>
        <v>Ghost</v>
      </c>
      <c r="D635">
        <f>ROUND(('Base Stats'!D635+15)*MIN(SQRT(10*1500/(('Base Stats'!$D635+15)*SQRT('Base Stats'!$E635+15)*SQRT('Base Stats'!$F635+15))),'CP Multiplier'!$B$102),1)</f>
        <v>133</v>
      </c>
      <c r="E635">
        <f>ROUND(('Base Stats'!E635+15)*MIN(SQRT(10*1500/(('Base Stats'!$D635+15)*SQRT('Base Stats'!$E635+15)*SQRT('Base Stats'!$F635+15))),'CP Multiplier'!$B$102),1)</f>
        <v>124.1</v>
      </c>
      <c r="F635">
        <f>ROUND(('Base Stats'!F635+15)*MIN(SQRT(10*1500/(('Base Stats'!$D635+15)*SQRT('Base Stats'!$E635+15)*SQRT('Base Stats'!$F635+15))),'CP Multiplier'!$B$102),1)</f>
        <v>102.4</v>
      </c>
      <c r="G635">
        <f>_xlfn.FLOOR.MATH(('Base Stats'!$D635+15)*SQRT('Base Stats'!$E635+15)*SQRT('Base Stats'!$F635+15)*((MIN(SQRT(10*1500/(('Base Stats'!$D635+15)*SQRT('Base Stats'!$E635+15)*SQRT('Base Stats'!$F635+15))),'CP Multiplier'!$B$102))^2)/10)</f>
        <v>1500</v>
      </c>
    </row>
    <row r="636" spans="1:7" x14ac:dyDescent="0.25">
      <c r="A636" t="s">
        <v>632</v>
      </c>
      <c r="B636" t="str">
        <f>IFERROR(INDEX('[1]Pokemon Stats'!$D$2:$D$781,MATCH($A636,'[1]Pokemon Stats'!$B$2:$B$781,0),0),"")</f>
        <v>Fighting</v>
      </c>
      <c r="C636" t="str">
        <f>IFERROR(INDEX('[1]Pokemon Stats'!$E$2:$E$781,MATCH($A636,'[1]Pokemon Stats'!$B$2:$B$781,0),0),"")</f>
        <v>Ghost</v>
      </c>
      <c r="D636">
        <f>ROUND(('Base Stats'!D636+15)*MIN(SQRT(10*1500/(('Base Stats'!$D636+15)*SQRT('Base Stats'!$E636+15)*SQRT('Base Stats'!$F636+15))),'CP Multiplier'!$B$102),1)</f>
        <v>133</v>
      </c>
      <c r="E636">
        <f>ROUND(('Base Stats'!E636+15)*MIN(SQRT(10*1500/(('Base Stats'!$D636+15)*SQRT('Base Stats'!$E636+15)*SQRT('Base Stats'!$F636+15))),'CP Multiplier'!$B$102),1)</f>
        <v>124.1</v>
      </c>
      <c r="F636">
        <f>ROUND(('Base Stats'!F636+15)*MIN(SQRT(10*1500/(('Base Stats'!$D636+15)*SQRT('Base Stats'!$E636+15)*SQRT('Base Stats'!$F636+15))),'CP Multiplier'!$B$102),1)</f>
        <v>102.4</v>
      </c>
      <c r="G636">
        <f>_xlfn.FLOOR.MATH(('Base Stats'!$D636+15)*SQRT('Base Stats'!$E636+15)*SQRT('Base Stats'!$F636+15)*((MIN(SQRT(10*1500/(('Base Stats'!$D636+15)*SQRT('Base Stats'!$E636+15)*SQRT('Base Stats'!$F636+15))),'CP Multiplier'!$B$102))^2)/10)</f>
        <v>1500</v>
      </c>
    </row>
    <row r="637" spans="1:7" x14ac:dyDescent="0.25">
      <c r="A637" t="s">
        <v>633</v>
      </c>
      <c r="B637" t="str">
        <f>IFERROR(INDEX('[1]Pokemon Stats'!$D$2:$D$781,MATCH($A637,'[1]Pokemon Stats'!$B$2:$B$781,0),0),"")</f>
        <v>Dark</v>
      </c>
      <c r="C637" t="str">
        <f>IFERROR(INDEX('[1]Pokemon Stats'!$E$2:$E$781,MATCH($A637,'[1]Pokemon Stats'!$B$2:$B$781,0),0),"")</f>
        <v>Grass</v>
      </c>
      <c r="D637">
        <f>ROUND(('Base Stats'!D637+15)*MIN(SQRT(10*1500/(('Base Stats'!$D637+15)*SQRT('Base Stats'!$E637+15)*SQRT('Base Stats'!$F637+15))),'CP Multiplier'!$B$102),1)</f>
        <v>127</v>
      </c>
      <c r="E637">
        <f>ROUND(('Base Stats'!E637+15)*MIN(SQRT(10*1500/(('Base Stats'!$D637+15)*SQRT('Base Stats'!$E637+15)*SQRT('Base Stats'!$F637+15))),'CP Multiplier'!$B$102),1)</f>
        <v>113.7</v>
      </c>
      <c r="F637">
        <f>ROUND(('Base Stats'!F637+15)*MIN(SQRT(10*1500/(('Base Stats'!$D637+15)*SQRT('Base Stats'!$E637+15)*SQRT('Base Stats'!$F637+15))),'CP Multiplier'!$B$102),1)</f>
        <v>122.6</v>
      </c>
      <c r="G637">
        <f>_xlfn.FLOOR.MATH(('Base Stats'!$D637+15)*SQRT('Base Stats'!$E637+15)*SQRT('Base Stats'!$F637+15)*((MIN(SQRT(10*1500/(('Base Stats'!$D637+15)*SQRT('Base Stats'!$E637+15)*SQRT('Base Stats'!$F637+15))),'CP Multiplier'!$B$102))^2)/10)</f>
        <v>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AFC9-8525-4096-A672-9798F97E81CB}">
  <dimension ref="A1:B102"/>
  <sheetViews>
    <sheetView topLeftCell="A73" workbookViewId="0">
      <selection activeCell="B102" sqref="B102"/>
    </sheetView>
  </sheetViews>
  <sheetFormatPr defaultRowHeight="15" x14ac:dyDescent="0.25"/>
  <cols>
    <col min="1" max="1" width="5.7109375" bestFit="1" customWidth="1"/>
    <col min="2" max="2" width="12.7109375" bestFit="1" customWidth="1"/>
  </cols>
  <sheetData>
    <row r="1" spans="1:2" ht="15.75" thickBot="1" x14ac:dyDescent="0.3">
      <c r="A1" s="3" t="s">
        <v>644</v>
      </c>
      <c r="B1" s="3" t="s">
        <v>645</v>
      </c>
    </row>
    <row r="2" spans="1:2" ht="15.75" thickBot="1" x14ac:dyDescent="0.3">
      <c r="A2" s="4">
        <v>1</v>
      </c>
      <c r="B2" s="4">
        <v>9.4E-2</v>
      </c>
    </row>
    <row r="3" spans="1:2" ht="15.75" thickBot="1" x14ac:dyDescent="0.3">
      <c r="A3" s="4">
        <v>1.5</v>
      </c>
      <c r="B3" s="4">
        <v>0.13513743180000001</v>
      </c>
    </row>
    <row r="4" spans="1:2" ht="15.75" thickBot="1" x14ac:dyDescent="0.3">
      <c r="A4" s="4">
        <v>2</v>
      </c>
      <c r="B4" s="4">
        <v>0.16639787</v>
      </c>
    </row>
    <row r="5" spans="1:2" ht="15.75" thickBot="1" x14ac:dyDescent="0.3">
      <c r="A5" s="4">
        <v>2.5</v>
      </c>
      <c r="B5" s="4">
        <v>0.192650919</v>
      </c>
    </row>
    <row r="6" spans="1:2" ht="15.75" thickBot="1" x14ac:dyDescent="0.3">
      <c r="A6" s="4">
        <v>3</v>
      </c>
      <c r="B6" s="4">
        <v>0.21573247000000001</v>
      </c>
    </row>
    <row r="7" spans="1:2" ht="15.75" thickBot="1" x14ac:dyDescent="0.3">
      <c r="A7" s="4">
        <v>3.5</v>
      </c>
      <c r="B7" s="4">
        <v>0.23657266129999999</v>
      </c>
    </row>
    <row r="8" spans="1:2" ht="15.75" thickBot="1" x14ac:dyDescent="0.3">
      <c r="A8" s="4">
        <v>4</v>
      </c>
      <c r="B8" s="4">
        <v>0.25572004999999998</v>
      </c>
    </row>
    <row r="9" spans="1:2" ht="15.75" thickBot="1" x14ac:dyDescent="0.3">
      <c r="A9" s="4">
        <v>4.5</v>
      </c>
      <c r="B9" s="4">
        <v>0.27353038120000001</v>
      </c>
    </row>
    <row r="10" spans="1:2" ht="15.75" thickBot="1" x14ac:dyDescent="0.3">
      <c r="A10" s="4">
        <v>5</v>
      </c>
      <c r="B10" s="4">
        <v>0.29024988000000002</v>
      </c>
    </row>
    <row r="11" spans="1:2" ht="15.75" thickBot="1" x14ac:dyDescent="0.3">
      <c r="A11" s="4">
        <v>5.5</v>
      </c>
      <c r="B11" s="4">
        <v>0.30605737750000001</v>
      </c>
    </row>
    <row r="12" spans="1:2" ht="15.75" thickBot="1" x14ac:dyDescent="0.3">
      <c r="A12" s="4">
        <v>6</v>
      </c>
      <c r="B12" s="4">
        <v>0.32108759999999997</v>
      </c>
    </row>
    <row r="13" spans="1:2" ht="15.75" thickBot="1" x14ac:dyDescent="0.3">
      <c r="A13" s="4">
        <v>6.5</v>
      </c>
      <c r="B13" s="4">
        <v>0.33544503619999999</v>
      </c>
    </row>
    <row r="14" spans="1:2" ht="15.75" thickBot="1" x14ac:dyDescent="0.3">
      <c r="A14" s="4">
        <v>7</v>
      </c>
      <c r="B14" s="4">
        <v>0.34921268</v>
      </c>
    </row>
    <row r="15" spans="1:2" ht="15.75" thickBot="1" x14ac:dyDescent="0.3">
      <c r="A15" s="4">
        <v>7.5</v>
      </c>
      <c r="B15" s="4">
        <v>0.3624577511</v>
      </c>
    </row>
    <row r="16" spans="1:2" ht="15.75" thickBot="1" x14ac:dyDescent="0.3">
      <c r="A16" s="4">
        <v>8</v>
      </c>
      <c r="B16" s="4">
        <v>0.3752356</v>
      </c>
    </row>
    <row r="17" spans="1:2" ht="15.75" thickBot="1" x14ac:dyDescent="0.3">
      <c r="A17" s="4">
        <v>8.5</v>
      </c>
      <c r="B17" s="4">
        <v>0.387592416</v>
      </c>
    </row>
    <row r="18" spans="1:2" ht="15.75" thickBot="1" x14ac:dyDescent="0.3">
      <c r="A18" s="4">
        <v>9</v>
      </c>
      <c r="B18" s="4">
        <v>0.39956728000000002</v>
      </c>
    </row>
    <row r="19" spans="1:2" ht="15.75" thickBot="1" x14ac:dyDescent="0.3">
      <c r="A19" s="4">
        <v>9.5</v>
      </c>
      <c r="B19" s="4">
        <v>0.41119355140000002</v>
      </c>
    </row>
    <row r="20" spans="1:2" ht="15.75" thickBot="1" x14ac:dyDescent="0.3">
      <c r="A20" s="4">
        <v>10</v>
      </c>
      <c r="B20" s="4">
        <v>0.42249999999999999</v>
      </c>
    </row>
    <row r="21" spans="1:2" ht="15.75" thickBot="1" x14ac:dyDescent="0.3">
      <c r="A21" s="4">
        <v>10.5</v>
      </c>
      <c r="B21" s="4">
        <v>0.43292640910000002</v>
      </c>
    </row>
    <row r="22" spans="1:2" ht="15.75" thickBot="1" x14ac:dyDescent="0.3">
      <c r="A22" s="4">
        <v>11</v>
      </c>
      <c r="B22" s="4">
        <v>0.44310755000000002</v>
      </c>
    </row>
    <row r="23" spans="1:2" ht="15.75" thickBot="1" x14ac:dyDescent="0.3">
      <c r="A23" s="4">
        <v>11.5</v>
      </c>
      <c r="B23" s="4">
        <v>0.45305995910000002</v>
      </c>
    </row>
    <row r="24" spans="1:2" ht="15.75" thickBot="1" x14ac:dyDescent="0.3">
      <c r="A24" s="4">
        <v>12</v>
      </c>
      <c r="B24" s="4">
        <v>0.4627984</v>
      </c>
    </row>
    <row r="25" spans="1:2" ht="15.75" thickBot="1" x14ac:dyDescent="0.3">
      <c r="A25" s="4">
        <v>12.5</v>
      </c>
      <c r="B25" s="4">
        <v>0.47233609300000001</v>
      </c>
    </row>
    <row r="26" spans="1:2" ht="15.75" thickBot="1" x14ac:dyDescent="0.3">
      <c r="A26" s="4">
        <v>13</v>
      </c>
      <c r="B26" s="4">
        <v>0.48168495</v>
      </c>
    </row>
    <row r="27" spans="1:2" ht="15.75" thickBot="1" x14ac:dyDescent="0.3">
      <c r="A27" s="4">
        <v>13.5</v>
      </c>
      <c r="B27" s="4">
        <v>0.49085580029999998</v>
      </c>
    </row>
    <row r="28" spans="1:2" ht="15.75" thickBot="1" x14ac:dyDescent="0.3">
      <c r="A28" s="4">
        <v>14</v>
      </c>
      <c r="B28" s="4">
        <v>0.49985844000000001</v>
      </c>
    </row>
    <row r="29" spans="1:2" ht="15.75" thickBot="1" x14ac:dyDescent="0.3">
      <c r="A29" s="4">
        <v>14.5</v>
      </c>
      <c r="B29" s="4">
        <v>0.50870176499999997</v>
      </c>
    </row>
    <row r="30" spans="1:2" ht="15.75" thickBot="1" x14ac:dyDescent="0.3">
      <c r="A30" s="4">
        <v>15</v>
      </c>
      <c r="B30" s="4">
        <v>0.51739394999999999</v>
      </c>
    </row>
    <row r="31" spans="1:2" ht="15.75" thickBot="1" x14ac:dyDescent="0.3">
      <c r="A31" s="4">
        <v>15.5</v>
      </c>
      <c r="B31" s="4">
        <v>0.52594251130000003</v>
      </c>
    </row>
    <row r="32" spans="1:2" ht="15.75" thickBot="1" x14ac:dyDescent="0.3">
      <c r="A32" s="4">
        <v>16</v>
      </c>
      <c r="B32" s="4">
        <v>0.53435429999999995</v>
      </c>
    </row>
    <row r="33" spans="1:2" ht="15.75" thickBot="1" x14ac:dyDescent="0.3">
      <c r="A33" s="4">
        <v>16.5</v>
      </c>
      <c r="B33" s="4">
        <v>0.54263573750000005</v>
      </c>
    </row>
    <row r="34" spans="1:2" ht="15.75" thickBot="1" x14ac:dyDescent="0.3">
      <c r="A34" s="4">
        <v>17</v>
      </c>
      <c r="B34" s="4">
        <v>0.55079270000000002</v>
      </c>
    </row>
    <row r="35" spans="1:2" ht="15.75" thickBot="1" x14ac:dyDescent="0.3">
      <c r="A35" s="4">
        <v>17.5</v>
      </c>
      <c r="B35" s="4">
        <v>0.55883058620000003</v>
      </c>
    </row>
    <row r="36" spans="1:2" ht="15.75" thickBot="1" x14ac:dyDescent="0.3">
      <c r="A36" s="4">
        <v>18</v>
      </c>
      <c r="B36" s="4">
        <v>0.56675450000000005</v>
      </c>
    </row>
    <row r="37" spans="1:2" ht="15.75" thickBot="1" x14ac:dyDescent="0.3">
      <c r="A37" s="4">
        <v>18.5</v>
      </c>
      <c r="B37" s="4">
        <v>0.57456913330000003</v>
      </c>
    </row>
    <row r="38" spans="1:2" ht="15.75" thickBot="1" x14ac:dyDescent="0.3">
      <c r="A38" s="4">
        <v>19</v>
      </c>
      <c r="B38" s="4">
        <v>0.58227890000000004</v>
      </c>
    </row>
    <row r="39" spans="1:2" ht="15.75" thickBot="1" x14ac:dyDescent="0.3">
      <c r="A39" s="4">
        <v>19.5</v>
      </c>
      <c r="B39" s="4">
        <v>0.58988790719999995</v>
      </c>
    </row>
    <row r="40" spans="1:2" ht="15.75" thickBot="1" x14ac:dyDescent="0.3">
      <c r="A40" s="4">
        <v>20</v>
      </c>
      <c r="B40" s="4">
        <v>0.59740000000000004</v>
      </c>
    </row>
    <row r="41" spans="1:2" ht="15.75" thickBot="1" x14ac:dyDescent="0.3">
      <c r="A41" s="4">
        <v>20.5</v>
      </c>
      <c r="B41" s="4">
        <v>0.60482366509999996</v>
      </c>
    </row>
    <row r="42" spans="1:2" ht="15.75" thickBot="1" x14ac:dyDescent="0.3">
      <c r="A42" s="4">
        <v>21</v>
      </c>
      <c r="B42" s="4">
        <v>0.61215730000000002</v>
      </c>
    </row>
    <row r="43" spans="1:2" ht="15.75" thickBot="1" x14ac:dyDescent="0.3">
      <c r="A43" s="4">
        <v>21.5</v>
      </c>
      <c r="B43" s="4">
        <v>0.61940412160000002</v>
      </c>
    </row>
    <row r="44" spans="1:2" ht="15.75" thickBot="1" x14ac:dyDescent="0.3">
      <c r="A44" s="4">
        <v>22</v>
      </c>
      <c r="B44" s="4">
        <v>0.62656710000000004</v>
      </c>
    </row>
    <row r="45" spans="1:2" ht="15.75" thickBot="1" x14ac:dyDescent="0.3">
      <c r="A45" s="4">
        <v>22.5</v>
      </c>
      <c r="B45" s="4">
        <v>0.63364914319999999</v>
      </c>
    </row>
    <row r="46" spans="1:2" ht="15.75" thickBot="1" x14ac:dyDescent="0.3">
      <c r="A46" s="4">
        <v>23</v>
      </c>
      <c r="B46" s="4">
        <v>0.64065295</v>
      </c>
    </row>
    <row r="47" spans="1:2" ht="15.75" thickBot="1" x14ac:dyDescent="0.3">
      <c r="A47" s="4">
        <v>23.5</v>
      </c>
      <c r="B47" s="4">
        <v>0.64758096659999997</v>
      </c>
    </row>
    <row r="48" spans="1:2" ht="15.75" thickBot="1" x14ac:dyDescent="0.3">
      <c r="A48" s="4">
        <v>24</v>
      </c>
      <c r="B48" s="4">
        <v>0.65443563000000005</v>
      </c>
    </row>
    <row r="49" spans="1:2" ht="15.75" thickBot="1" x14ac:dyDescent="0.3">
      <c r="A49" s="4">
        <v>24.5</v>
      </c>
      <c r="B49" s="4">
        <v>0.66121925240000001</v>
      </c>
    </row>
    <row r="50" spans="1:2" ht="15.75" thickBot="1" x14ac:dyDescent="0.3">
      <c r="A50" s="4">
        <v>25</v>
      </c>
      <c r="B50" s="4">
        <v>0.66793400000000003</v>
      </c>
    </row>
    <row r="51" spans="1:2" ht="15.75" thickBot="1" x14ac:dyDescent="0.3">
      <c r="A51" s="4">
        <v>25.5</v>
      </c>
      <c r="B51" s="4">
        <v>0.67458189589999995</v>
      </c>
    </row>
    <row r="52" spans="1:2" ht="15.75" thickBot="1" x14ac:dyDescent="0.3">
      <c r="A52" s="4">
        <v>26</v>
      </c>
      <c r="B52" s="4">
        <v>0.68116489999999996</v>
      </c>
    </row>
    <row r="53" spans="1:2" ht="15.75" thickBot="1" x14ac:dyDescent="0.3">
      <c r="A53" s="4">
        <v>26.5</v>
      </c>
      <c r="B53" s="4">
        <v>0.68768490380000002</v>
      </c>
    </row>
    <row r="54" spans="1:2" ht="15.75" thickBot="1" x14ac:dyDescent="0.3">
      <c r="A54" s="4">
        <v>27</v>
      </c>
      <c r="B54" s="4">
        <v>0.69414365</v>
      </c>
    </row>
    <row r="55" spans="1:2" ht="15.75" thickBot="1" x14ac:dyDescent="0.3">
      <c r="A55" s="4">
        <v>27.5</v>
      </c>
      <c r="B55" s="4">
        <v>0.70054287000000004</v>
      </c>
    </row>
    <row r="56" spans="1:2" ht="15.75" thickBot="1" x14ac:dyDescent="0.3">
      <c r="A56" s="4">
        <v>28</v>
      </c>
      <c r="B56" s="4">
        <v>0.70688419999999996</v>
      </c>
    </row>
    <row r="57" spans="1:2" ht="15.75" thickBot="1" x14ac:dyDescent="0.3">
      <c r="A57" s="4">
        <v>28.5</v>
      </c>
      <c r="B57" s="4">
        <v>0.71316910909999998</v>
      </c>
    </row>
    <row r="58" spans="1:2" ht="15.75" thickBot="1" x14ac:dyDescent="0.3">
      <c r="A58" s="4">
        <v>29</v>
      </c>
      <c r="B58" s="4">
        <v>0.71939909999999996</v>
      </c>
    </row>
    <row r="59" spans="1:2" ht="15.75" thickBot="1" x14ac:dyDescent="0.3">
      <c r="A59" s="4">
        <v>29.5</v>
      </c>
      <c r="B59" s="4">
        <v>0.7255756136</v>
      </c>
    </row>
    <row r="60" spans="1:2" ht="15.75" thickBot="1" x14ac:dyDescent="0.3">
      <c r="A60" s="4">
        <v>30</v>
      </c>
      <c r="B60" s="4">
        <v>0.73170000000000002</v>
      </c>
    </row>
    <row r="61" spans="1:2" ht="15.75" thickBot="1" x14ac:dyDescent="0.3">
      <c r="A61" s="4">
        <v>30.5</v>
      </c>
      <c r="B61" s="4">
        <v>0.73474100929999997</v>
      </c>
    </row>
    <row r="62" spans="1:2" ht="15.75" thickBot="1" x14ac:dyDescent="0.3">
      <c r="A62" s="4">
        <v>31</v>
      </c>
      <c r="B62" s="4">
        <v>0.73776949999999997</v>
      </c>
    </row>
    <row r="63" spans="1:2" ht="15.75" thickBot="1" x14ac:dyDescent="0.3">
      <c r="A63" s="4">
        <v>31.5</v>
      </c>
      <c r="B63" s="4">
        <v>0.74078559379999998</v>
      </c>
    </row>
    <row r="64" spans="1:2" ht="15.75" thickBot="1" x14ac:dyDescent="0.3">
      <c r="A64" s="4">
        <v>32</v>
      </c>
      <c r="B64" s="4">
        <v>0.74378942999999997</v>
      </c>
    </row>
    <row r="65" spans="1:2" ht="15.75" thickBot="1" x14ac:dyDescent="0.3">
      <c r="A65" s="4">
        <v>32.5</v>
      </c>
      <c r="B65" s="4">
        <v>0.74678121090000005</v>
      </c>
    </row>
    <row r="66" spans="1:2" ht="15.75" thickBot="1" x14ac:dyDescent="0.3">
      <c r="A66" s="4">
        <v>33</v>
      </c>
      <c r="B66" s="4">
        <v>0.74976103999999999</v>
      </c>
    </row>
    <row r="67" spans="1:2" ht="15.75" thickBot="1" x14ac:dyDescent="0.3">
      <c r="A67" s="4">
        <v>33.5</v>
      </c>
      <c r="B67" s="4">
        <v>0.75272908670000005</v>
      </c>
    </row>
    <row r="68" spans="1:2" ht="15.75" thickBot="1" x14ac:dyDescent="0.3">
      <c r="A68" s="4">
        <v>34</v>
      </c>
      <c r="B68" s="4">
        <v>0.75568550000000001</v>
      </c>
    </row>
    <row r="69" spans="1:2" ht="15.75" thickBot="1" x14ac:dyDescent="0.3">
      <c r="A69" s="4">
        <v>34.5</v>
      </c>
      <c r="B69" s="4">
        <v>0.75863036829999997</v>
      </c>
    </row>
    <row r="70" spans="1:2" ht="15.75" thickBot="1" x14ac:dyDescent="0.3">
      <c r="A70" s="4">
        <v>35</v>
      </c>
      <c r="B70" s="4">
        <v>0.76156383999999999</v>
      </c>
    </row>
    <row r="71" spans="1:2" ht="15.75" thickBot="1" x14ac:dyDescent="0.3">
      <c r="A71" s="4">
        <v>35.5</v>
      </c>
      <c r="B71" s="4">
        <v>0.76448606470000002</v>
      </c>
    </row>
    <row r="72" spans="1:2" ht="15.75" thickBot="1" x14ac:dyDescent="0.3">
      <c r="A72" s="4">
        <v>36</v>
      </c>
      <c r="B72" s="4">
        <v>0.76739716999999996</v>
      </c>
    </row>
    <row r="73" spans="1:2" ht="15.75" thickBot="1" x14ac:dyDescent="0.3">
      <c r="A73" s="4">
        <v>36.5</v>
      </c>
      <c r="B73" s="4">
        <v>0.7702972656</v>
      </c>
    </row>
    <row r="74" spans="1:2" ht="15.75" thickBot="1" x14ac:dyDescent="0.3">
      <c r="A74" s="4">
        <v>37</v>
      </c>
      <c r="B74" s="4">
        <v>0.7731865</v>
      </c>
    </row>
    <row r="75" spans="1:2" ht="15.75" thickBot="1" x14ac:dyDescent="0.3">
      <c r="A75" s="4">
        <v>37.5</v>
      </c>
      <c r="B75" s="4">
        <v>0.77606496160000005</v>
      </c>
    </row>
    <row r="76" spans="1:2" ht="15.75" thickBot="1" x14ac:dyDescent="0.3">
      <c r="A76" s="4">
        <v>38</v>
      </c>
      <c r="B76" s="4">
        <v>0.77893274999999995</v>
      </c>
    </row>
    <row r="77" spans="1:2" ht="15.75" thickBot="1" x14ac:dyDescent="0.3">
      <c r="A77" s="4">
        <v>38.5</v>
      </c>
      <c r="B77" s="4">
        <v>0.78179005479999997</v>
      </c>
    </row>
    <row r="78" spans="1:2" ht="15.75" thickBot="1" x14ac:dyDescent="0.3">
      <c r="A78" s="4">
        <v>39</v>
      </c>
      <c r="B78" s="4">
        <v>0.78463700000000003</v>
      </c>
    </row>
    <row r="79" spans="1:2" ht="15.75" thickBot="1" x14ac:dyDescent="0.3">
      <c r="A79" s="4">
        <v>39.5</v>
      </c>
      <c r="B79" s="4">
        <v>0.78747360749999995</v>
      </c>
    </row>
    <row r="80" spans="1:2" ht="15.75" thickBot="1" x14ac:dyDescent="0.3">
      <c r="A80" s="4">
        <v>40</v>
      </c>
      <c r="B80" s="4">
        <v>0.7903</v>
      </c>
    </row>
    <row r="81" spans="1:2" ht="15.75" thickBot="1" x14ac:dyDescent="0.3">
      <c r="A81" s="4">
        <v>40.5</v>
      </c>
      <c r="B81" s="4">
        <v>0.79280396799999997</v>
      </c>
    </row>
    <row r="82" spans="1:2" ht="15.75" thickBot="1" x14ac:dyDescent="0.3">
      <c r="A82" s="4">
        <v>41</v>
      </c>
      <c r="B82" s="4">
        <v>0.79530000999999995</v>
      </c>
    </row>
    <row r="83" spans="1:2" ht="15.75" thickBot="1" x14ac:dyDescent="0.3">
      <c r="A83" s="4">
        <v>41.5</v>
      </c>
      <c r="B83" s="4">
        <v>0.79780001499999997</v>
      </c>
    </row>
    <row r="84" spans="1:2" ht="15.75" thickBot="1" x14ac:dyDescent="0.3">
      <c r="A84" s="4">
        <v>42</v>
      </c>
      <c r="B84" s="4">
        <v>0.80030000000000001</v>
      </c>
    </row>
    <row r="85" spans="1:2" ht="15.75" thickBot="1" x14ac:dyDescent="0.3">
      <c r="A85" s="4">
        <v>42.5</v>
      </c>
      <c r="B85" s="4">
        <v>0.80279999499999999</v>
      </c>
    </row>
    <row r="86" spans="1:2" ht="15.75" thickBot="1" x14ac:dyDescent="0.3">
      <c r="A86" s="4">
        <v>43</v>
      </c>
      <c r="B86" s="4">
        <v>0.80530000000000002</v>
      </c>
    </row>
    <row r="87" spans="1:2" ht="15.75" thickBot="1" x14ac:dyDescent="0.3">
      <c r="A87" s="4">
        <v>43.5</v>
      </c>
      <c r="B87" s="4">
        <v>0.80779999999999996</v>
      </c>
    </row>
    <row r="88" spans="1:2" ht="15.75" thickBot="1" x14ac:dyDescent="0.3">
      <c r="A88" s="4">
        <v>44</v>
      </c>
      <c r="B88" s="4">
        <v>0.81029998999999997</v>
      </c>
    </row>
    <row r="89" spans="1:2" ht="15.75" thickBot="1" x14ac:dyDescent="0.3">
      <c r="A89" s="4">
        <v>44.5</v>
      </c>
      <c r="B89" s="4">
        <v>0.81279998499999995</v>
      </c>
    </row>
    <row r="90" spans="1:2" ht="15.75" thickBot="1" x14ac:dyDescent="0.3">
      <c r="A90" s="4">
        <v>45</v>
      </c>
      <c r="B90" s="4">
        <v>0.81529998999999997</v>
      </c>
    </row>
    <row r="91" spans="1:2" ht="15.75" thickBot="1" x14ac:dyDescent="0.3">
      <c r="A91" s="4">
        <v>45.5</v>
      </c>
      <c r="B91" s="4">
        <v>0.81779999000000003</v>
      </c>
    </row>
    <row r="92" spans="1:2" ht="15.75" thickBot="1" x14ac:dyDescent="0.3">
      <c r="A92" s="4">
        <v>46</v>
      </c>
      <c r="B92" s="4">
        <v>0.82029998999999998</v>
      </c>
    </row>
    <row r="93" spans="1:2" ht="15.75" thickBot="1" x14ac:dyDescent="0.3">
      <c r="A93" s="4">
        <v>46.5</v>
      </c>
      <c r="B93" s="4">
        <v>0.82279999000000004</v>
      </c>
    </row>
    <row r="94" spans="1:2" ht="15.75" thickBot="1" x14ac:dyDescent="0.3">
      <c r="A94" s="4">
        <v>47</v>
      </c>
      <c r="B94" s="4">
        <v>0.82529998999999998</v>
      </c>
    </row>
    <row r="95" spans="1:2" ht="15.75" thickBot="1" x14ac:dyDescent="0.3">
      <c r="A95" s="4">
        <v>47.5</v>
      </c>
      <c r="B95" s="4">
        <v>0.82779999000000004</v>
      </c>
    </row>
    <row r="96" spans="1:2" ht="15.75" thickBot="1" x14ac:dyDescent="0.3">
      <c r="A96" s="4">
        <v>48</v>
      </c>
      <c r="B96" s="4">
        <v>0.83029998999999999</v>
      </c>
    </row>
    <row r="97" spans="1:2" ht="15.75" thickBot="1" x14ac:dyDescent="0.3">
      <c r="A97" s="4">
        <v>48.5</v>
      </c>
      <c r="B97" s="4">
        <v>0.83279999000000005</v>
      </c>
    </row>
    <row r="98" spans="1:2" ht="15.75" thickBot="1" x14ac:dyDescent="0.3">
      <c r="A98" s="4">
        <v>49</v>
      </c>
      <c r="B98" s="4">
        <v>0.83529998999999999</v>
      </c>
    </row>
    <row r="99" spans="1:2" ht="15.75" thickBot="1" x14ac:dyDescent="0.3">
      <c r="A99" s="4">
        <v>49.5</v>
      </c>
      <c r="B99" s="4">
        <v>0.83779999000000005</v>
      </c>
    </row>
    <row r="100" spans="1:2" ht="15.75" thickBot="1" x14ac:dyDescent="0.3">
      <c r="A100" s="4">
        <v>50</v>
      </c>
      <c r="B100" s="4">
        <v>0.84029999</v>
      </c>
    </row>
    <row r="101" spans="1:2" ht="15.75" thickBot="1" x14ac:dyDescent="0.3">
      <c r="A101" s="4">
        <v>50.5</v>
      </c>
      <c r="B101" s="4">
        <v>0.84279999000000005</v>
      </c>
    </row>
    <row r="102" spans="1:2" ht="15.75" thickBot="1" x14ac:dyDescent="0.3">
      <c r="A102" s="5">
        <v>51</v>
      </c>
      <c r="B102" s="5">
        <v>0.84529999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 Stats</vt:lpstr>
      <vt:lpstr>Max Level</vt:lpstr>
      <vt:lpstr>Ultra League</vt:lpstr>
      <vt:lpstr>Great League</vt:lpstr>
      <vt:lpstr>CP Multiplier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2021-11-12T21:45:06Z</dcterms:created>
  <dcterms:modified xsi:type="dcterms:W3CDTF">2021-11-13T00:41:08Z</dcterms:modified>
</cp:coreProperties>
</file>