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odem\vivado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T8" i="1"/>
  <c r="T7" i="1"/>
  <c r="T6" i="1"/>
  <c r="T5" i="1"/>
  <c r="T4" i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N32" i="1" l="1"/>
  <c r="O32" i="1" s="1"/>
  <c r="P32" i="1" s="1"/>
  <c r="N31" i="1"/>
  <c r="O31" i="1" s="1"/>
  <c r="P31" i="1" s="1"/>
  <c r="N30" i="1"/>
  <c r="O30" i="1" s="1"/>
  <c r="P30" i="1" s="1"/>
  <c r="N29" i="1"/>
  <c r="O29" i="1" s="1"/>
  <c r="P29" i="1" s="1"/>
  <c r="N28" i="1"/>
  <c r="O28" i="1" s="1"/>
  <c r="P28" i="1" s="1"/>
  <c r="N27" i="1"/>
  <c r="O27" i="1" s="1"/>
  <c r="P27" i="1" s="1"/>
  <c r="N26" i="1"/>
  <c r="O26" i="1" s="1"/>
  <c r="P26" i="1" s="1"/>
  <c r="N25" i="1"/>
  <c r="O25" i="1" s="1"/>
  <c r="P25" i="1" s="1"/>
  <c r="N24" i="1"/>
  <c r="O24" i="1" s="1"/>
  <c r="P24" i="1" s="1"/>
  <c r="N23" i="1"/>
  <c r="O23" i="1" s="1"/>
  <c r="P23" i="1" s="1"/>
  <c r="N22" i="1"/>
  <c r="O22" i="1" s="1"/>
  <c r="P22" i="1" s="1"/>
  <c r="N21" i="1"/>
  <c r="O21" i="1" s="1"/>
  <c r="P21" i="1" s="1"/>
  <c r="N20" i="1"/>
  <c r="O20" i="1" s="1"/>
  <c r="P20" i="1" s="1"/>
  <c r="N19" i="1"/>
  <c r="O19" i="1" s="1"/>
  <c r="P19" i="1" s="1"/>
  <c r="N4" i="1"/>
  <c r="O4" i="1" s="1"/>
  <c r="P4" i="1" s="1"/>
  <c r="N18" i="1"/>
  <c r="O18" i="1" s="1"/>
  <c r="P18" i="1" s="1"/>
  <c r="N17" i="1"/>
  <c r="O17" i="1" s="1"/>
  <c r="P17" i="1" s="1"/>
  <c r="N16" i="1"/>
  <c r="N15" i="1"/>
  <c r="N14" i="1"/>
  <c r="O14" i="1" s="1"/>
  <c r="P14" i="1" s="1"/>
  <c r="N13" i="1"/>
  <c r="O13" i="1" s="1"/>
  <c r="P13" i="1" s="1"/>
  <c r="N12" i="1"/>
  <c r="N11" i="1"/>
  <c r="N10" i="1"/>
  <c r="N9" i="1"/>
  <c r="O9" i="1" s="1"/>
  <c r="P9" i="1" s="1"/>
  <c r="N8" i="1"/>
  <c r="O8" i="1" s="1"/>
  <c r="P8" i="1" s="1"/>
  <c r="N7" i="1"/>
  <c r="O7" i="1" s="1"/>
  <c r="P7" i="1" s="1"/>
  <c r="N6" i="1"/>
  <c r="O6" i="1" s="1"/>
  <c r="P6" i="1" s="1"/>
  <c r="N5" i="1"/>
  <c r="O5" i="1" s="1"/>
  <c r="P5" i="1" s="1"/>
  <c r="O16" i="1"/>
  <c r="P16" i="1" s="1"/>
  <c r="O15" i="1"/>
  <c r="P15" i="1" s="1"/>
  <c r="O12" i="1"/>
  <c r="P12" i="1" s="1"/>
  <c r="O11" i="1"/>
  <c r="P11" i="1" s="1"/>
  <c r="O10" i="1"/>
  <c r="P10" i="1" s="1"/>
  <c r="I4" i="1" l="1"/>
  <c r="H4" i="1"/>
  <c r="H5" i="1" s="1"/>
  <c r="C4" i="1"/>
  <c r="B21" i="1"/>
  <c r="B20" i="1"/>
  <c r="C14" i="1"/>
  <c r="D15" i="1" s="1"/>
  <c r="C15" i="1"/>
  <c r="C10" i="1"/>
  <c r="C9" i="1"/>
  <c r="D9" i="1" s="1"/>
  <c r="C8" i="1"/>
  <c r="C7" i="1"/>
  <c r="D8" i="1" s="1"/>
  <c r="C6" i="1"/>
  <c r="C13" i="1"/>
  <c r="B19" i="1"/>
  <c r="B18" i="1"/>
  <c r="B17" i="1"/>
  <c r="C17" i="1" s="1"/>
  <c r="B16" i="1"/>
  <c r="C16" i="1" s="1"/>
  <c r="K3" i="1"/>
  <c r="C19" i="1"/>
  <c r="C18" i="1"/>
  <c r="C12" i="1"/>
  <c r="C11" i="1"/>
  <c r="D12" i="1" s="1"/>
  <c r="C5" i="1"/>
  <c r="D6" i="1" s="1"/>
  <c r="E6" i="1" s="1"/>
  <c r="F6" i="1" s="1"/>
  <c r="K4" i="1" l="1"/>
  <c r="D18" i="1"/>
  <c r="I5" i="1"/>
  <c r="K5" i="1" s="1"/>
  <c r="C21" i="1"/>
  <c r="D17" i="1"/>
  <c r="C20" i="1"/>
  <c r="C22" i="1" s="1"/>
  <c r="C23" i="1" s="1"/>
  <c r="D23" i="1" s="1"/>
  <c r="D11" i="1"/>
  <c r="D16" i="1"/>
  <c r="D19" i="1"/>
  <c r="D10" i="1"/>
  <c r="D7" i="1"/>
  <c r="E7" i="1" s="1"/>
  <c r="D14" i="1"/>
  <c r="D13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I6" i="1"/>
  <c r="D20" i="1"/>
  <c r="D21" i="1"/>
  <c r="E8" i="1"/>
  <c r="F7" i="1"/>
  <c r="H16" i="1" l="1"/>
  <c r="G16" i="1"/>
  <c r="I7" i="1"/>
  <c r="K6" i="1"/>
  <c r="E9" i="1"/>
  <c r="F8" i="1"/>
  <c r="H17" i="1" l="1"/>
  <c r="G17" i="1"/>
  <c r="I8" i="1"/>
  <c r="K7" i="1"/>
  <c r="E10" i="1"/>
  <c r="F9" i="1"/>
  <c r="H18" i="1" l="1"/>
  <c r="G18" i="1"/>
  <c r="I9" i="1"/>
  <c r="K8" i="1"/>
  <c r="E11" i="1"/>
  <c r="F10" i="1"/>
  <c r="H19" i="1" l="1"/>
  <c r="G19" i="1"/>
  <c r="I10" i="1"/>
  <c r="K9" i="1"/>
  <c r="E12" i="1"/>
  <c r="F11" i="1"/>
  <c r="H20" i="1" l="1"/>
  <c r="G20" i="1"/>
  <c r="I11" i="1"/>
  <c r="K10" i="1"/>
  <c r="E13" i="1"/>
  <c r="F12" i="1"/>
  <c r="H21" i="1" l="1"/>
  <c r="G21" i="1"/>
  <c r="I12" i="1"/>
  <c r="K11" i="1"/>
  <c r="E14" i="1"/>
  <c r="F13" i="1"/>
  <c r="I13" i="1" l="1"/>
  <c r="K12" i="1"/>
  <c r="E15" i="1"/>
  <c r="F14" i="1"/>
  <c r="I14" i="1" l="1"/>
  <c r="K13" i="1"/>
  <c r="E16" i="1"/>
  <c r="F15" i="1"/>
  <c r="I15" i="1" l="1"/>
  <c r="K14" i="1"/>
  <c r="E17" i="1"/>
  <c r="F16" i="1"/>
  <c r="I16" i="1" l="1"/>
  <c r="K15" i="1"/>
  <c r="E18" i="1"/>
  <c r="F17" i="1"/>
  <c r="I17" i="1" l="1"/>
  <c r="K16" i="1"/>
  <c r="E19" i="1"/>
  <c r="F18" i="1"/>
  <c r="I18" i="1" l="1"/>
  <c r="K17" i="1"/>
  <c r="F19" i="1"/>
  <c r="E20" i="1"/>
  <c r="I19" i="1" l="1"/>
  <c r="K18" i="1"/>
  <c r="F20" i="1"/>
  <c r="E21" i="1"/>
  <c r="F21" i="1" s="1"/>
  <c r="I20" i="1" l="1"/>
  <c r="K19" i="1"/>
  <c r="K20" i="1" l="1"/>
  <c r="I21" i="1"/>
  <c r="K21" i="1" s="1"/>
</calcChain>
</file>

<file path=xl/sharedStrings.xml><?xml version="1.0" encoding="utf-8"?>
<sst xmlns="http://schemas.openxmlformats.org/spreadsheetml/2006/main" count="6" uniqueCount="6">
  <si>
    <t>log10(x)</t>
  </si>
  <si>
    <t>x</t>
  </si>
  <si>
    <t>Error</t>
  </si>
  <si>
    <t>Iteration</t>
  </si>
  <si>
    <t>k</t>
  </si>
  <si>
    <t>log10(k)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</si>
</sst>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H4" sqref="H4"/>
    </sheetView>
  </sheetViews>
  <sheetFormatPr defaultRowHeight="14.4" x14ac:dyDescent="0.3"/>
  <sheetData>
    <row r="1" spans="1:20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20" x14ac:dyDescent="0.3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 t="s">
        <v>1</v>
      </c>
      <c r="I2" s="2" t="s">
        <v>0</v>
      </c>
      <c r="J2" s="2"/>
      <c r="K2" s="2" t="s">
        <v>2</v>
      </c>
    </row>
    <row r="3" spans="1:20" x14ac:dyDescent="0.3">
      <c r="H3" s="1">
        <v>6.0699999999999997E-2</v>
      </c>
      <c r="I3">
        <v>0</v>
      </c>
      <c r="K3">
        <f>LOG10(H3)</f>
        <v>-1.2168113089247425</v>
      </c>
      <c r="P3">
        <v>7</v>
      </c>
      <c r="T3">
        <v>7</v>
      </c>
    </row>
    <row r="4" spans="1:20" x14ac:dyDescent="0.3">
      <c r="A4">
        <v>0</v>
      </c>
      <c r="B4">
        <v>4096</v>
      </c>
      <c r="C4">
        <f>LOG10(B4)</f>
        <v>3.6123599479677742</v>
      </c>
      <c r="D4">
        <v>1</v>
      </c>
      <c r="E4">
        <v>1</v>
      </c>
      <c r="H4">
        <f>IF(H3 &gt;= 1,H3/B4,H3)</f>
        <v>6.0699999999999997E-2</v>
      </c>
      <c r="I4">
        <f>IF(H3 &gt;= 1,I3+C4,I3)</f>
        <v>0</v>
      </c>
      <c r="K4">
        <f>K$3 - I4</f>
        <v>-1.2168113089247425</v>
      </c>
      <c r="M4">
        <v>14</v>
      </c>
      <c r="N4">
        <f>POWER(2,M4)</f>
        <v>16384</v>
      </c>
      <c r="O4">
        <f t="shared" ref="O4:O32" si="0">LOG10(N4)</f>
        <v>4.2144199392957367</v>
      </c>
      <c r="P4">
        <f>ROUND(O4*POWER(2,$P$3),0)</f>
        <v>539</v>
      </c>
      <c r="R4">
        <f>1+1/2</f>
        <v>1.5</v>
      </c>
      <c r="S4">
        <f t="shared" ref="S4:S9" si="1">LOG10(R4)</f>
        <v>0.17609125905568124</v>
      </c>
      <c r="T4">
        <f>ROUND(S4*POWER(2,$T$3),0)</f>
        <v>23</v>
      </c>
    </row>
    <row r="5" spans="1:20" x14ac:dyDescent="0.3">
      <c r="A5">
        <v>0</v>
      </c>
      <c r="B5">
        <v>2048</v>
      </c>
      <c r="C5">
        <f>LOG10(B5)</f>
        <v>3.3113299523037933</v>
      </c>
      <c r="D5">
        <v>1</v>
      </c>
      <c r="E5">
        <v>1</v>
      </c>
      <c r="H5">
        <f>IF(H4*B5 &lt; 1,H4*B5,H4)</f>
        <v>6.0699999999999997E-2</v>
      </c>
      <c r="I5">
        <f>IF(H4*B5 &lt; 1,I4-C5,I4)</f>
        <v>0</v>
      </c>
      <c r="K5">
        <f>K$3 - I5</f>
        <v>-1.2168113089247425</v>
      </c>
      <c r="M5">
        <v>13</v>
      </c>
      <c r="N5">
        <f>POWER(2,M5)</f>
        <v>8192</v>
      </c>
      <c r="O5">
        <f t="shared" si="0"/>
        <v>3.9133899436317554</v>
      </c>
      <c r="P5">
        <f t="shared" ref="P5:P32" si="2">ROUND(O5*POWER(2,$P$3),0)</f>
        <v>501</v>
      </c>
      <c r="R5">
        <f>1+1/4</f>
        <v>1.25</v>
      </c>
      <c r="S5">
        <f t="shared" si="1"/>
        <v>9.691001300805642E-2</v>
      </c>
      <c r="T5">
        <f t="shared" ref="T5:T9" si="3">ROUND(S5*POWER(2,$T$3),0)</f>
        <v>12</v>
      </c>
    </row>
    <row r="6" spans="1:20" x14ac:dyDescent="0.3">
      <c r="A6">
        <v>1</v>
      </c>
      <c r="B6">
        <v>1024</v>
      </c>
      <c r="C6">
        <f>LOG10(B6)</f>
        <v>3.0102999566398121</v>
      </c>
      <c r="D6">
        <f>C5/C6</f>
        <v>1.1000000000000001</v>
      </c>
      <c r="E6">
        <f t="shared" ref="E6:E19" si="4">D6*E5</f>
        <v>1.1000000000000001</v>
      </c>
      <c r="F6">
        <f>1 - E6/POWER(2,A6)</f>
        <v>0.44999999999999996</v>
      </c>
      <c r="H6">
        <f>IF(H5*B6 &lt; 1,H5*B6,H5)</f>
        <v>6.0699999999999997E-2</v>
      </c>
      <c r="I6">
        <f>IF(H5*B6 &lt; 1,I5-C6,I5)</f>
        <v>0</v>
      </c>
      <c r="K6">
        <f>K$3 - I6</f>
        <v>-1.2168113089247425</v>
      </c>
      <c r="M6">
        <v>12</v>
      </c>
      <c r="N6">
        <f t="shared" ref="N6:N32" si="5">POWER(2,M6)</f>
        <v>4096</v>
      </c>
      <c r="O6">
        <f t="shared" si="0"/>
        <v>3.6123599479677742</v>
      </c>
      <c r="P6">
        <f t="shared" si="2"/>
        <v>462</v>
      </c>
      <c r="R6">
        <f>1+1/8</f>
        <v>1.125</v>
      </c>
      <c r="S6">
        <f t="shared" si="1"/>
        <v>5.1152522447381291E-2</v>
      </c>
      <c r="T6">
        <f t="shared" si="3"/>
        <v>7</v>
      </c>
    </row>
    <row r="7" spans="1:20" x14ac:dyDescent="0.3">
      <c r="A7">
        <v>2</v>
      </c>
      <c r="B7">
        <v>512</v>
      </c>
      <c r="C7">
        <f t="shared" ref="C7:C21" si="6">LOG10(B7)</f>
        <v>2.7092699609758308</v>
      </c>
      <c r="D7">
        <f>C6/C7</f>
        <v>1.1111111111111112</v>
      </c>
      <c r="E7">
        <f t="shared" si="4"/>
        <v>1.2222222222222223</v>
      </c>
      <c r="F7">
        <f>1 - E7/POWER(2,A7)</f>
        <v>0.69444444444444442</v>
      </c>
      <c r="H7">
        <f>IF(H6*B7 &lt; 1,H6*B7,H6)</f>
        <v>6.0699999999999997E-2</v>
      </c>
      <c r="I7">
        <f>IF(H6*B7 &lt; 1,I6-C7,I6)</f>
        <v>0</v>
      </c>
      <c r="K7">
        <f t="shared" ref="K7" si="7">K$3 - I7</f>
        <v>-1.2168113089247425</v>
      </c>
      <c r="M7">
        <v>11</v>
      </c>
      <c r="N7">
        <f t="shared" si="5"/>
        <v>2048</v>
      </c>
      <c r="O7">
        <f t="shared" si="0"/>
        <v>3.3113299523037933</v>
      </c>
      <c r="P7">
        <f t="shared" si="2"/>
        <v>424</v>
      </c>
      <c r="R7">
        <f>1+1/16</f>
        <v>1.0625</v>
      </c>
      <c r="S7">
        <f t="shared" si="1"/>
        <v>2.6328938722349149E-2</v>
      </c>
      <c r="T7">
        <f t="shared" si="3"/>
        <v>3</v>
      </c>
    </row>
    <row r="8" spans="1:20" x14ac:dyDescent="0.3">
      <c r="A8">
        <v>3</v>
      </c>
      <c r="B8">
        <v>256</v>
      </c>
      <c r="C8">
        <f>LOG10(B8)</f>
        <v>2.4082399653118496</v>
      </c>
      <c r="D8">
        <f>C7/C8</f>
        <v>1.125</v>
      </c>
      <c r="E8">
        <f t="shared" si="4"/>
        <v>1.375</v>
      </c>
      <c r="F8">
        <f>1 - E8/POWER(2,A8)</f>
        <v>0.828125</v>
      </c>
      <c r="H8">
        <f>IF(H7*B8 &lt; 1,H7*B8,H7)</f>
        <v>6.0699999999999997E-2</v>
      </c>
      <c r="I8">
        <f>IF(H7*B8 &lt; 1,I7-C8,I7)</f>
        <v>0</v>
      </c>
      <c r="K8">
        <f>K$3 - I8</f>
        <v>-1.2168113089247425</v>
      </c>
      <c r="M8">
        <v>10</v>
      </c>
      <c r="N8">
        <f t="shared" si="5"/>
        <v>1024</v>
      </c>
      <c r="O8">
        <f t="shared" si="0"/>
        <v>3.0102999566398121</v>
      </c>
      <c r="P8">
        <f t="shared" si="2"/>
        <v>385</v>
      </c>
      <c r="R8">
        <f>1+1/32</f>
        <v>1.03125</v>
      </c>
      <c r="S8">
        <f t="shared" si="1"/>
        <v>1.3363961557981502E-2</v>
      </c>
      <c r="T8">
        <f t="shared" si="3"/>
        <v>2</v>
      </c>
    </row>
    <row r="9" spans="1:20" x14ac:dyDescent="0.3">
      <c r="A9">
        <v>4</v>
      </c>
      <c r="B9">
        <v>128</v>
      </c>
      <c r="C9">
        <f>LOG10(B9)</f>
        <v>2.1072099696478683</v>
      </c>
      <c r="D9">
        <f>C8/C9</f>
        <v>1.1428571428571428</v>
      </c>
      <c r="E9">
        <f t="shared" si="4"/>
        <v>1.5714285714285714</v>
      </c>
      <c r="F9">
        <f>1 - E9/POWER(2,A9)</f>
        <v>0.9017857142857143</v>
      </c>
      <c r="H9">
        <f>IF(H8*B9 &lt; 1,H8*B9,H8)</f>
        <v>6.0699999999999997E-2</v>
      </c>
      <c r="I9">
        <f>IF(H8*B9 &lt; 1,I8-C9,I8)</f>
        <v>0</v>
      </c>
      <c r="K9">
        <f>K$3 - I9</f>
        <v>-1.2168113089247425</v>
      </c>
      <c r="M9">
        <v>9</v>
      </c>
      <c r="N9">
        <f t="shared" si="5"/>
        <v>512</v>
      </c>
      <c r="O9">
        <f t="shared" si="0"/>
        <v>2.7092699609758308</v>
      </c>
      <c r="P9">
        <f t="shared" si="2"/>
        <v>347</v>
      </c>
      <c r="R9">
        <f>1+1/64</f>
        <v>1.015625</v>
      </c>
      <c r="S9">
        <f t="shared" si="1"/>
        <v>6.7333826589684028E-3</v>
      </c>
      <c r="T9">
        <f t="shared" si="3"/>
        <v>1</v>
      </c>
    </row>
    <row r="10" spans="1:20" x14ac:dyDescent="0.3">
      <c r="A10">
        <v>5</v>
      </c>
      <c r="B10">
        <v>64</v>
      </c>
      <c r="C10">
        <f t="shared" si="6"/>
        <v>1.8061799739838871</v>
      </c>
      <c r="D10">
        <f>C9/C10</f>
        <v>1.1666666666666667</v>
      </c>
      <c r="E10">
        <f t="shared" si="4"/>
        <v>1.8333333333333335</v>
      </c>
      <c r="F10">
        <f>1 - E10/POWER(2,A10)</f>
        <v>0.94270833333333337</v>
      </c>
      <c r="H10">
        <f>IF(H9*B10 &lt; 1,H9*B10,H9)</f>
        <v>6.0699999999999997E-2</v>
      </c>
      <c r="I10">
        <f>IF(H9*B10 &lt; 1,I9-C10,I9)</f>
        <v>0</v>
      </c>
      <c r="K10">
        <f t="shared" ref="K10" si="8">K$3 - I10</f>
        <v>-1.2168113089247425</v>
      </c>
      <c r="M10">
        <v>8</v>
      </c>
      <c r="N10">
        <f t="shared" si="5"/>
        <v>256</v>
      </c>
      <c r="O10">
        <f t="shared" si="0"/>
        <v>2.4082399653118496</v>
      </c>
      <c r="P10">
        <f t="shared" si="2"/>
        <v>308</v>
      </c>
    </row>
    <row r="11" spans="1:20" x14ac:dyDescent="0.3">
      <c r="A11">
        <v>6</v>
      </c>
      <c r="B11">
        <v>32</v>
      </c>
      <c r="C11">
        <f t="shared" si="6"/>
        <v>1.505149978319906</v>
      </c>
      <c r="D11">
        <f>C10/C11</f>
        <v>1.2</v>
      </c>
      <c r="E11">
        <f t="shared" si="4"/>
        <v>2.2000000000000002</v>
      </c>
      <c r="F11">
        <f>1 - E11/POWER(2,A11)</f>
        <v>0.96562499999999996</v>
      </c>
      <c r="H11">
        <f>IF(H10*B11 &lt; 1,H10*B11,H10)</f>
        <v>6.0699999999999997E-2</v>
      </c>
      <c r="I11">
        <f>IF(H10*B11 &lt; 1,I10-C11,I10)</f>
        <v>0</v>
      </c>
      <c r="K11">
        <f t="shared" ref="K11:K19" si="9">K$3 - I11</f>
        <v>-1.2168113089247425</v>
      </c>
      <c r="M11">
        <v>7</v>
      </c>
      <c r="N11">
        <f t="shared" si="5"/>
        <v>128</v>
      </c>
      <c r="O11">
        <f t="shared" si="0"/>
        <v>2.1072099696478683</v>
      </c>
      <c r="P11">
        <f t="shared" si="2"/>
        <v>270</v>
      </c>
    </row>
    <row r="12" spans="1:20" x14ac:dyDescent="0.3">
      <c r="A12">
        <v>7</v>
      </c>
      <c r="B12">
        <v>16</v>
      </c>
      <c r="C12">
        <f t="shared" si="6"/>
        <v>1.2041199826559248</v>
      </c>
      <c r="D12">
        <f>C11/C12</f>
        <v>1.25</v>
      </c>
      <c r="E12">
        <f t="shared" si="4"/>
        <v>2.75</v>
      </c>
      <c r="F12">
        <f>1 - E12/POWER(2,A12)</f>
        <v>0.978515625</v>
      </c>
      <c r="H12">
        <f>IF(H11*B12 &lt; 1,H11*B12,H11)</f>
        <v>0.97119999999999995</v>
      </c>
      <c r="I12">
        <f>IF(H11*B12 &lt; 1,I11-C12,I11)</f>
        <v>-1.2041199826559248</v>
      </c>
      <c r="K12">
        <f t="shared" si="9"/>
        <v>-1.2691326268817749E-2</v>
      </c>
      <c r="M12">
        <v>6</v>
      </c>
      <c r="N12">
        <f t="shared" si="5"/>
        <v>64</v>
      </c>
      <c r="O12">
        <f t="shared" si="0"/>
        <v>1.8061799739838871</v>
      </c>
      <c r="P12">
        <f t="shared" si="2"/>
        <v>231</v>
      </c>
    </row>
    <row r="13" spans="1:20" x14ac:dyDescent="0.3">
      <c r="A13">
        <v>8</v>
      </c>
      <c r="B13">
        <v>8</v>
      </c>
      <c r="C13">
        <f t="shared" si="6"/>
        <v>0.90308998699194354</v>
      </c>
      <c r="D13">
        <f>C12/C13</f>
        <v>1.3333333333333335</v>
      </c>
      <c r="E13">
        <f t="shared" si="4"/>
        <v>3.666666666666667</v>
      </c>
      <c r="F13">
        <f>1 - E13/POWER(2,A13)</f>
        <v>0.98567708333333337</v>
      </c>
      <c r="H13">
        <f>IF(H12*B13 &lt; 1,H12*B13,H12)</f>
        <v>0.97119999999999995</v>
      </c>
      <c r="I13">
        <f>IF(H12*B13 &lt; 1,I12-C13,I12)</f>
        <v>-1.2041199826559248</v>
      </c>
      <c r="K13">
        <f t="shared" si="9"/>
        <v>-1.2691326268817749E-2</v>
      </c>
      <c r="M13">
        <v>5</v>
      </c>
      <c r="N13">
        <f t="shared" si="5"/>
        <v>32</v>
      </c>
      <c r="O13">
        <f t="shared" si="0"/>
        <v>1.505149978319906</v>
      </c>
      <c r="P13">
        <f t="shared" si="2"/>
        <v>193</v>
      </c>
    </row>
    <row r="14" spans="1:20" x14ac:dyDescent="0.3">
      <c r="A14">
        <v>9</v>
      </c>
      <c r="B14">
        <v>4</v>
      </c>
      <c r="C14">
        <f t="shared" si="6"/>
        <v>0.6020599913279624</v>
      </c>
      <c r="D14">
        <f>C13/C14</f>
        <v>1.5</v>
      </c>
      <c r="E14">
        <f t="shared" si="4"/>
        <v>5.5</v>
      </c>
      <c r="F14">
        <f>1 - E14/POWER(2,A14)</f>
        <v>0.9892578125</v>
      </c>
      <c r="H14">
        <f>IF(H13*B14 &lt; 1,H13*B14,H13)</f>
        <v>0.97119999999999995</v>
      </c>
      <c r="I14">
        <f>IF(H13*B14 &lt; 1,I13-C14,I13)</f>
        <v>-1.2041199826559248</v>
      </c>
      <c r="K14">
        <f t="shared" ref="K14" si="10">K$3 - I14</f>
        <v>-1.2691326268817749E-2</v>
      </c>
      <c r="M14">
        <v>4</v>
      </c>
      <c r="N14">
        <f t="shared" si="5"/>
        <v>16</v>
      </c>
      <c r="O14">
        <f t="shared" si="0"/>
        <v>1.2041199826559248</v>
      </c>
      <c r="P14">
        <f t="shared" si="2"/>
        <v>154</v>
      </c>
    </row>
    <row r="15" spans="1:20" x14ac:dyDescent="0.3">
      <c r="A15">
        <v>10</v>
      </c>
      <c r="B15">
        <v>2</v>
      </c>
      <c r="C15">
        <f t="shared" si="6"/>
        <v>0.3010299956639812</v>
      </c>
      <c r="D15">
        <f>C14/C15</f>
        <v>2</v>
      </c>
      <c r="E15">
        <f t="shared" si="4"/>
        <v>11</v>
      </c>
      <c r="F15">
        <f>1 - E15/POWER(2,A15)</f>
        <v>0.9892578125</v>
      </c>
      <c r="H15">
        <f>IF(H14*B15 &lt; 1,H14*B15,H14)</f>
        <v>0.97119999999999995</v>
      </c>
      <c r="I15">
        <f>IF(H14*B15 &lt; 1,I14-C15,I14)</f>
        <v>-1.2041199826559248</v>
      </c>
      <c r="K15">
        <f t="shared" si="9"/>
        <v>-1.2691326268817749E-2</v>
      </c>
      <c r="M15">
        <v>3</v>
      </c>
      <c r="N15">
        <f t="shared" si="5"/>
        <v>8</v>
      </c>
      <c r="O15">
        <f t="shared" si="0"/>
        <v>0.90308998699194354</v>
      </c>
      <c r="P15">
        <f t="shared" si="2"/>
        <v>116</v>
      </c>
    </row>
    <row r="16" spans="1:20" x14ac:dyDescent="0.3">
      <c r="A16">
        <v>11</v>
      </c>
      <c r="B16">
        <f>1+1/2</f>
        <v>1.5</v>
      </c>
      <c r="C16">
        <f t="shared" si="6"/>
        <v>0.17609125905568124</v>
      </c>
      <c r="D16">
        <f>C15/C16</f>
        <v>1.7095112913514547</v>
      </c>
      <c r="E16">
        <f t="shared" si="4"/>
        <v>18.804624204866002</v>
      </c>
      <c r="F16">
        <f>1 - E16/POWER(2,A16)</f>
        <v>0.99081805458746774</v>
      </c>
      <c r="G16">
        <f>H15*B16</f>
        <v>1.4567999999999999</v>
      </c>
      <c r="H16">
        <f>IF(H15*B16 &lt; 1,H15*B16,H15)</f>
        <v>0.97119999999999995</v>
      </c>
      <c r="I16">
        <f>IF(H15*B16 &lt; 1,I15-C16,I15)</f>
        <v>-1.2041199826559248</v>
      </c>
      <c r="K16">
        <f t="shared" si="9"/>
        <v>-1.2691326268817749E-2</v>
      </c>
      <c r="M16">
        <v>2</v>
      </c>
      <c r="N16">
        <f t="shared" si="5"/>
        <v>4</v>
      </c>
      <c r="O16">
        <f t="shared" si="0"/>
        <v>0.6020599913279624</v>
      </c>
      <c r="P16">
        <f t="shared" si="2"/>
        <v>77</v>
      </c>
    </row>
    <row r="17" spans="1:16" x14ac:dyDescent="0.3">
      <c r="A17">
        <v>12</v>
      </c>
      <c r="B17">
        <f>1+1/4</f>
        <v>1.25</v>
      </c>
      <c r="C17">
        <f t="shared" si="6"/>
        <v>9.691001300805642E-2</v>
      </c>
      <c r="D17">
        <f>C16/C17</f>
        <v>1.8170594925112873</v>
      </c>
      <c r="E17">
        <f t="shared" si="4"/>
        <v>34.169120914559286</v>
      </c>
      <c r="F17">
        <f>1 - E17/POWER(2,A17)</f>
        <v>0.99165792946421893</v>
      </c>
      <c r="G17">
        <f>H16*B17</f>
        <v>1.214</v>
      </c>
      <c r="H17">
        <f>IF(H16*B17 &lt; 1,H16*B17,H16)</f>
        <v>0.97119999999999995</v>
      </c>
      <c r="I17">
        <f>IF(H16*B17 &lt; 1,I16-C17,I16)</f>
        <v>-1.2041199826559248</v>
      </c>
      <c r="K17">
        <f t="shared" si="9"/>
        <v>-1.2691326268817749E-2</v>
      </c>
      <c r="M17">
        <v>1</v>
      </c>
      <c r="N17">
        <f t="shared" si="5"/>
        <v>2</v>
      </c>
      <c r="O17">
        <f t="shared" si="0"/>
        <v>0.3010299956639812</v>
      </c>
      <c r="P17">
        <f t="shared" si="2"/>
        <v>39</v>
      </c>
    </row>
    <row r="18" spans="1:16" x14ac:dyDescent="0.3">
      <c r="A18">
        <v>13</v>
      </c>
      <c r="B18">
        <f>1+1/8</f>
        <v>1.125</v>
      </c>
      <c r="C18">
        <f t="shared" si="6"/>
        <v>5.1152522447381291E-2</v>
      </c>
      <c r="D18">
        <f>C17/C18</f>
        <v>1.8945304820059299</v>
      </c>
      <c r="E18">
        <f t="shared" si="4"/>
        <v>64.73444111597891</v>
      </c>
      <c r="F18">
        <f>1 - E18/POWER(2,A18)</f>
        <v>0.99209784654345956</v>
      </c>
      <c r="G18">
        <f>H17*B18</f>
        <v>1.0926</v>
      </c>
      <c r="H18">
        <f>IF(H17*B18 &lt; 1,H17*B18,H17)</f>
        <v>0.97119999999999995</v>
      </c>
      <c r="I18">
        <f>IF(H17*B18 &lt; 1,I17-C18,I17)</f>
        <v>-1.2041199826559248</v>
      </c>
      <c r="K18">
        <f t="shared" si="9"/>
        <v>-1.2691326268817749E-2</v>
      </c>
      <c r="M18">
        <v>0</v>
      </c>
      <c r="N18">
        <f t="shared" si="5"/>
        <v>1</v>
      </c>
      <c r="O18">
        <f t="shared" si="0"/>
        <v>0</v>
      </c>
      <c r="P18">
        <f t="shared" si="2"/>
        <v>0</v>
      </c>
    </row>
    <row r="19" spans="1:16" x14ac:dyDescent="0.3">
      <c r="A19">
        <v>14</v>
      </c>
      <c r="B19">
        <f>1+1/16</f>
        <v>1.0625</v>
      </c>
      <c r="C19">
        <f t="shared" si="6"/>
        <v>2.6328938722349149E-2</v>
      </c>
      <c r="D19">
        <f>C18/C19</f>
        <v>1.9428250787777026</v>
      </c>
      <c r="E19">
        <f t="shared" si="4"/>
        <v>125.76769566078228</v>
      </c>
      <c r="F19">
        <f>1 - E19/POWER(2,A19)</f>
        <v>0.99232374904414167</v>
      </c>
      <c r="G19">
        <f>H18*B19</f>
        <v>1.0319</v>
      </c>
      <c r="H19">
        <f>IF(H18*B19 &lt; 1,H18*B19,H18)</f>
        <v>0.97119999999999995</v>
      </c>
      <c r="I19">
        <f>IF(H18*B19 &lt; 1,I18-C19,I18)</f>
        <v>-1.2041199826559248</v>
      </c>
      <c r="K19">
        <f t="shared" si="9"/>
        <v>-1.2691326268817749E-2</v>
      </c>
      <c r="M19">
        <v>-1</v>
      </c>
      <c r="N19">
        <f t="shared" si="5"/>
        <v>0.5</v>
      </c>
      <c r="O19">
        <f t="shared" si="0"/>
        <v>-0.3010299956639812</v>
      </c>
      <c r="P19">
        <f t="shared" si="2"/>
        <v>-39</v>
      </c>
    </row>
    <row r="20" spans="1:16" x14ac:dyDescent="0.3">
      <c r="A20">
        <v>15</v>
      </c>
      <c r="B20">
        <f>1+1/32</f>
        <v>1.03125</v>
      </c>
      <c r="C20">
        <f t="shared" si="6"/>
        <v>1.3363961557981502E-2</v>
      </c>
      <c r="D20">
        <f>C19/C20</f>
        <v>1.970144751473371</v>
      </c>
      <c r="E20">
        <f t="shared" ref="E20" si="11">D20*E19</f>
        <v>247.78056551099047</v>
      </c>
      <c r="F20">
        <f>1 - E20/POWER(2,A20)</f>
        <v>0.99243833723416164</v>
      </c>
      <c r="G20">
        <f>H19*B20</f>
        <v>1.0015499999999999</v>
      </c>
      <c r="H20">
        <f>IF(H19*B20 &lt; 1,H19*B20,H19)</f>
        <v>0.97119999999999995</v>
      </c>
      <c r="I20">
        <f>IF(H19*B20 &lt; 1,I19-C20,I19)</f>
        <v>-1.2041199826559248</v>
      </c>
      <c r="K20">
        <f t="shared" ref="K20" si="12">K$3 - I20</f>
        <v>-1.2691326268817749E-2</v>
      </c>
      <c r="M20">
        <v>-2</v>
      </c>
      <c r="N20">
        <f t="shared" si="5"/>
        <v>0.25</v>
      </c>
      <c r="O20">
        <f t="shared" si="0"/>
        <v>-0.6020599913279624</v>
      </c>
      <c r="P20">
        <f t="shared" si="2"/>
        <v>-77</v>
      </c>
    </row>
    <row r="21" spans="1:16" x14ac:dyDescent="0.3">
      <c r="A21">
        <v>16</v>
      </c>
      <c r="B21">
        <f>1+1/64</f>
        <v>1.015625</v>
      </c>
      <c r="C21">
        <f t="shared" si="6"/>
        <v>6.7333826589684028E-3</v>
      </c>
      <c r="D21">
        <f>C20/C21</f>
        <v>1.984732226703561</v>
      </c>
      <c r="E21">
        <f t="shared" ref="E21" si="13">D21*E20</f>
        <v>491.7780735204957</v>
      </c>
      <c r="F21">
        <f>1 - E21/POWER(2,A21)</f>
        <v>0.99249606211058816</v>
      </c>
      <c r="G21">
        <f>H20*B21</f>
        <v>0.986375</v>
      </c>
      <c r="H21">
        <f>IF(H20*B21 &lt; 1,H20*B21,H20)</f>
        <v>0.986375</v>
      </c>
      <c r="I21">
        <f>IF(H20*B21 &lt; 1,I20-C21,I20)</f>
        <v>-1.2108533653148932</v>
      </c>
      <c r="K21">
        <f t="shared" ref="K21" si="14">K$3 - I21</f>
        <v>-5.9579436098493588E-3</v>
      </c>
      <c r="M21">
        <v>-3</v>
      </c>
      <c r="N21">
        <f t="shared" si="5"/>
        <v>0.125</v>
      </c>
      <c r="O21">
        <f t="shared" si="0"/>
        <v>-0.90308998699194354</v>
      </c>
      <c r="P21">
        <f t="shared" si="2"/>
        <v>-116</v>
      </c>
    </row>
    <row r="22" spans="1:16" x14ac:dyDescent="0.3">
      <c r="C22">
        <f>SUM(C16:C21)</f>
        <v>0.37058007745041799</v>
      </c>
      <c r="M22">
        <v>-4</v>
      </c>
      <c r="N22">
        <f t="shared" si="5"/>
        <v>6.25E-2</v>
      </c>
      <c r="O22">
        <f t="shared" si="0"/>
        <v>-1.2041199826559248</v>
      </c>
      <c r="P22">
        <f t="shared" si="2"/>
        <v>-154</v>
      </c>
    </row>
    <row r="23" spans="1:16" x14ac:dyDescent="0.3">
      <c r="C23">
        <f>-C22</f>
        <v>-0.37058007745041799</v>
      </c>
      <c r="D23">
        <f>POWER(10,C23)</f>
        <v>0.4260101264022832</v>
      </c>
      <c r="M23">
        <v>-5</v>
      </c>
      <c r="N23">
        <f t="shared" si="5"/>
        <v>3.125E-2</v>
      </c>
      <c r="O23">
        <f t="shared" si="0"/>
        <v>-1.505149978319906</v>
      </c>
      <c r="P23">
        <f t="shared" si="2"/>
        <v>-193</v>
      </c>
    </row>
    <row r="24" spans="1:16" x14ac:dyDescent="0.3">
      <c r="M24">
        <v>-6</v>
      </c>
      <c r="N24">
        <f t="shared" si="5"/>
        <v>1.5625E-2</v>
      </c>
      <c r="O24">
        <f t="shared" si="0"/>
        <v>-1.8061799739838871</v>
      </c>
      <c r="P24">
        <f t="shared" si="2"/>
        <v>-231</v>
      </c>
    </row>
    <row r="25" spans="1:16" x14ac:dyDescent="0.3">
      <c r="M25">
        <v>-7</v>
      </c>
      <c r="N25">
        <f t="shared" si="5"/>
        <v>7.8125E-3</v>
      </c>
      <c r="O25">
        <f t="shared" si="0"/>
        <v>-2.1072099696478683</v>
      </c>
      <c r="P25">
        <f t="shared" si="2"/>
        <v>-270</v>
      </c>
    </row>
    <row r="26" spans="1:16" x14ac:dyDescent="0.3">
      <c r="M26">
        <v>-8</v>
      </c>
      <c r="N26">
        <f t="shared" si="5"/>
        <v>3.90625E-3</v>
      </c>
      <c r="O26">
        <f t="shared" si="0"/>
        <v>-2.4082399653118496</v>
      </c>
      <c r="P26">
        <f t="shared" si="2"/>
        <v>-308</v>
      </c>
    </row>
    <row r="27" spans="1:16" x14ac:dyDescent="0.3">
      <c r="M27">
        <v>-9</v>
      </c>
      <c r="N27">
        <f t="shared" si="5"/>
        <v>1.953125E-3</v>
      </c>
      <c r="O27">
        <f t="shared" si="0"/>
        <v>-2.7092699609758308</v>
      </c>
      <c r="P27">
        <f t="shared" si="2"/>
        <v>-347</v>
      </c>
    </row>
    <row r="28" spans="1:16" x14ac:dyDescent="0.3">
      <c r="M28">
        <v>-10</v>
      </c>
      <c r="N28">
        <f t="shared" si="5"/>
        <v>9.765625E-4</v>
      </c>
      <c r="O28">
        <f t="shared" si="0"/>
        <v>-3.0102999566398121</v>
      </c>
      <c r="P28">
        <f t="shared" si="2"/>
        <v>-385</v>
      </c>
    </row>
    <row r="29" spans="1:16" x14ac:dyDescent="0.3">
      <c r="M29">
        <v>-11</v>
      </c>
      <c r="N29">
        <f t="shared" si="5"/>
        <v>4.8828125E-4</v>
      </c>
      <c r="O29">
        <f t="shared" si="0"/>
        <v>-3.3113299523037933</v>
      </c>
      <c r="P29">
        <f t="shared" si="2"/>
        <v>-424</v>
      </c>
    </row>
    <row r="30" spans="1:16" x14ac:dyDescent="0.3">
      <c r="M30">
        <v>-12</v>
      </c>
      <c r="N30">
        <f t="shared" si="5"/>
        <v>2.44140625E-4</v>
      </c>
      <c r="O30">
        <f t="shared" si="0"/>
        <v>-3.6123599479677742</v>
      </c>
      <c r="P30">
        <f t="shared" si="2"/>
        <v>-462</v>
      </c>
    </row>
    <row r="31" spans="1:16" x14ac:dyDescent="0.3">
      <c r="M31">
        <v>-13</v>
      </c>
      <c r="N31">
        <f t="shared" si="5"/>
        <v>1.220703125E-4</v>
      </c>
      <c r="O31">
        <f t="shared" si="0"/>
        <v>-3.9133899436317554</v>
      </c>
      <c r="P31">
        <f t="shared" si="2"/>
        <v>-501</v>
      </c>
    </row>
    <row r="32" spans="1:16" x14ac:dyDescent="0.3">
      <c r="M32">
        <v>-14</v>
      </c>
      <c r="N32">
        <f t="shared" si="5"/>
        <v>6.103515625E-5</v>
      </c>
      <c r="O32">
        <f t="shared" si="0"/>
        <v>-4.2144199392957367</v>
      </c>
      <c r="P32">
        <f t="shared" si="2"/>
        <v>-539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2019-01-02T15:15:52Z</dcterms:created>
  <dcterms:modified xsi:type="dcterms:W3CDTF">2019-01-09T21:51:57Z</dcterms:modified>
</cp:coreProperties>
</file>