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FACTURACIÓN HEALTHIC 2025\"/>
    </mc:Choice>
  </mc:AlternateContent>
  <xr:revisionPtr revIDLastSave="0" documentId="13_ncr:1_{0BB42FED-3A07-4686-8823-BA034B55CB47}" xr6:coauthVersionLast="47" xr6:coauthVersionMax="47" xr10:uidLastSave="{00000000-0000-0000-0000-000000000000}"/>
  <bookViews>
    <workbookView xWindow="-120" yWindow="-120" windowWidth="20730" windowHeight="11160" xr2:uid="{C6725861-BDEF-4412-8BB7-13B823A51F2B}"/>
  </bookViews>
  <sheets>
    <sheet name="CUAUHTEMOC MOCTEZUMA" sheetId="6" r:id="rId1"/>
    <sheet name="CENTRO MEDICO" sheetId="5" state="hidden" r:id="rId2"/>
    <sheet name="SERMEDICAR" sheetId="13" state="hidden" r:id="rId3"/>
    <sheet name="TEMOIB" sheetId="20" state="hidden" r:id="rId4"/>
    <sheet name="HOPE" sheetId="7" state="hidden" r:id="rId5"/>
    <sheet name="SAN CAMILO" sheetId="3" state="hidden" r:id="rId6"/>
    <sheet name="AXON" sheetId="10" state="hidden" r:id="rId7"/>
    <sheet name="DUX" sheetId="11" state="hidden" r:id="rId8"/>
    <sheet name="ARTIMEDICA" sheetId="8" state="hidden" r:id="rId9"/>
    <sheet name="DRA. ANTONIA HDZ" sheetId="19" state="hidden" r:id="rId10"/>
    <sheet name="VASCONCELOS" sheetId="1" state="hidden" r:id="rId11"/>
    <sheet name="RH MEDICAL" sheetId="16" state="hidden" r:id="rId12"/>
    <sheet name="CONTROL DE CLINICAS" sheetId="17" state="hidden" r:id="rId13"/>
    <sheet name="OFTALMOLOGIA" sheetId="18" state="hidden" r:id="rId14"/>
    <sheet name="HR" sheetId="14" state="hidden" r:id="rId15"/>
    <sheet name="GINEQUITO" sheetId="15" state="hidden" r:id="rId16"/>
    <sheet name="SYNAPSE" sheetId="2" state="hidden" r:id="rId17"/>
    <sheet name="MATERNO INFANTIL" sheetId="22" state="hidden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6" l="1"/>
  <c r="J13" i="6" s="1"/>
  <c r="K13" i="6" s="1"/>
  <c r="K39" i="5"/>
  <c r="J39" i="5"/>
  <c r="I39" i="5"/>
  <c r="K27" i="13"/>
  <c r="J27" i="13"/>
  <c r="I27" i="13"/>
  <c r="I15" i="19"/>
  <c r="J15" i="19" s="1"/>
  <c r="K15" i="19" s="1"/>
  <c r="I9" i="11"/>
  <c r="J13" i="19"/>
  <c r="I13" i="19"/>
  <c r="K13" i="19"/>
  <c r="J33" i="5"/>
  <c r="K33" i="5"/>
  <c r="I33" i="5"/>
  <c r="J16" i="16"/>
  <c r="K16" i="16" s="1"/>
  <c r="I16" i="16"/>
  <c r="J22" i="13"/>
  <c r="K22" i="13"/>
  <c r="I22" i="13"/>
  <c r="I50" i="2"/>
  <c r="J50" i="2" s="1"/>
  <c r="K50" i="2" s="1"/>
  <c r="I51" i="2"/>
  <c r="J51" i="2"/>
  <c r="K51" i="2"/>
  <c r="I52" i="2"/>
  <c r="I53" i="2"/>
  <c r="J53" i="2" s="1"/>
  <c r="K53" i="2" s="1"/>
  <c r="I54" i="2"/>
  <c r="J54" i="2" s="1"/>
  <c r="K54" i="2" s="1"/>
  <c r="I55" i="2"/>
  <c r="J55" i="2" s="1"/>
  <c r="I56" i="2"/>
  <c r="J56" i="2" s="1"/>
  <c r="K56" i="2" s="1"/>
  <c r="I57" i="2"/>
  <c r="J57" i="2"/>
  <c r="I58" i="2"/>
  <c r="J58" i="2" s="1"/>
  <c r="K58" i="2" s="1"/>
  <c r="I59" i="2"/>
  <c r="K59" i="2" s="1"/>
  <c r="J59" i="2"/>
  <c r="I60" i="2"/>
  <c r="I49" i="2"/>
  <c r="K9" i="19"/>
  <c r="J9" i="19"/>
  <c r="I9" i="19"/>
  <c r="K9" i="11" l="1"/>
  <c r="J9" i="11"/>
  <c r="K57" i="2"/>
  <c r="J49" i="2"/>
  <c r="K49" i="2" s="1"/>
  <c r="I61" i="2"/>
  <c r="J60" i="2"/>
  <c r="K60" i="2" s="1"/>
  <c r="J52" i="2"/>
  <c r="K52" i="2" s="1"/>
  <c r="K55" i="2"/>
  <c r="K14" i="7"/>
  <c r="J14" i="7"/>
  <c r="I14" i="7"/>
  <c r="J33" i="14"/>
  <c r="K33" i="14"/>
  <c r="I33" i="14"/>
  <c r="J15" i="8"/>
  <c r="K15" i="8"/>
  <c r="I15" i="8"/>
  <c r="I12" i="16"/>
  <c r="J12" i="16" s="1"/>
  <c r="K12" i="16" s="1"/>
  <c r="I11" i="16"/>
  <c r="I13" i="16" s="1"/>
  <c r="K39" i="2"/>
  <c r="J39" i="2"/>
  <c r="I39" i="2"/>
  <c r="J17" i="3"/>
  <c r="K17" i="3"/>
  <c r="I17" i="3"/>
  <c r="J14" i="13"/>
  <c r="K14" i="13"/>
  <c r="I14" i="13"/>
  <c r="J27" i="5"/>
  <c r="K27" i="5"/>
  <c r="I27" i="5"/>
  <c r="I10" i="6"/>
  <c r="I6" i="18"/>
  <c r="J6" i="18" s="1"/>
  <c r="K6" i="18" s="1"/>
  <c r="I5" i="18"/>
  <c r="I7" i="18" s="1"/>
  <c r="I6" i="17"/>
  <c r="I5" i="17"/>
  <c r="J5" i="17" s="1"/>
  <c r="K5" i="17" s="1"/>
  <c r="I6" i="16"/>
  <c r="J6" i="16" s="1"/>
  <c r="K6" i="16" s="1"/>
  <c r="I5" i="16"/>
  <c r="J5" i="16" s="1"/>
  <c r="I20" i="14"/>
  <c r="J20" i="14" s="1"/>
  <c r="K20" i="14" s="1"/>
  <c r="I21" i="14"/>
  <c r="J21" i="14"/>
  <c r="I22" i="14"/>
  <c r="J22" i="14" s="1"/>
  <c r="K22" i="14" s="1"/>
  <c r="I19" i="14"/>
  <c r="I23" i="14" s="1"/>
  <c r="J61" i="2" l="1"/>
  <c r="K61" i="2"/>
  <c r="I7" i="17"/>
  <c r="K21" i="14"/>
  <c r="J19" i="14"/>
  <c r="J23" i="14" s="1"/>
  <c r="J11" i="16"/>
  <c r="J10" i="6"/>
  <c r="K10" i="6" s="1"/>
  <c r="J5" i="18"/>
  <c r="J7" i="18" s="1"/>
  <c r="J6" i="17"/>
  <c r="J7" i="16"/>
  <c r="I7" i="16"/>
  <c r="K5" i="16"/>
  <c r="K7" i="16" s="1"/>
  <c r="K11" i="16" l="1"/>
  <c r="K13" i="16" s="1"/>
  <c r="J13" i="16"/>
  <c r="K19" i="14"/>
  <c r="K23" i="14"/>
  <c r="K5" i="18"/>
  <c r="K7" i="18" s="1"/>
  <c r="K6" i="17"/>
  <c r="K7" i="17" s="1"/>
  <c r="J7" i="17"/>
  <c r="I15" i="15" l="1"/>
  <c r="J14" i="15"/>
  <c r="K14" i="15" s="1"/>
  <c r="I14" i="15"/>
  <c r="I13" i="15"/>
  <c r="I12" i="15"/>
  <c r="I11" i="15"/>
  <c r="I10" i="15"/>
  <c r="I9" i="15"/>
  <c r="J9" i="15" s="1"/>
  <c r="I8" i="15"/>
  <c r="J8" i="15" s="1"/>
  <c r="K8" i="15" s="1"/>
  <c r="I7" i="15"/>
  <c r="J7" i="15" s="1"/>
  <c r="I6" i="15"/>
  <c r="I15" i="14"/>
  <c r="I14" i="14"/>
  <c r="I13" i="14"/>
  <c r="I12" i="14"/>
  <c r="I11" i="14"/>
  <c r="J11" i="14" s="1"/>
  <c r="K11" i="14" s="1"/>
  <c r="I10" i="14"/>
  <c r="I9" i="14"/>
  <c r="I8" i="14"/>
  <c r="J8" i="14" s="1"/>
  <c r="K8" i="14" s="1"/>
  <c r="I7" i="14"/>
  <c r="I6" i="14"/>
  <c r="I16" i="14" s="1"/>
  <c r="J11" i="15" l="1"/>
  <c r="K11" i="15" s="1"/>
  <c r="I16" i="15"/>
  <c r="J6" i="15"/>
  <c r="K6" i="15" s="1"/>
  <c r="K9" i="15"/>
  <c r="J15" i="15"/>
  <c r="K15" i="15" s="1"/>
  <c r="K7" i="15"/>
  <c r="J10" i="15"/>
  <c r="K10" i="15" s="1"/>
  <c r="J13" i="15"/>
  <c r="K13" i="15" s="1"/>
  <c r="J12" i="15"/>
  <c r="K12" i="15" s="1"/>
  <c r="J6" i="14"/>
  <c r="K6" i="14" s="1"/>
  <c r="J14" i="14"/>
  <c r="K14" i="14" s="1"/>
  <c r="J9" i="14"/>
  <c r="K9" i="14" s="1"/>
  <c r="J12" i="14"/>
  <c r="K12" i="14" s="1"/>
  <c r="J7" i="14"/>
  <c r="K7" i="14" s="1"/>
  <c r="J15" i="14"/>
  <c r="K15" i="14" s="1"/>
  <c r="J10" i="14"/>
  <c r="K10" i="14" s="1"/>
  <c r="J13" i="14"/>
  <c r="K13" i="14" s="1"/>
  <c r="I11" i="3"/>
  <c r="J11" i="3" s="1"/>
  <c r="I8" i="13"/>
  <c r="I7" i="13"/>
  <c r="I6" i="13"/>
  <c r="I16" i="5"/>
  <c r="J16" i="5" s="1"/>
  <c r="K16" i="5" s="1"/>
  <c r="H6" i="11"/>
  <c r="K6" i="10"/>
  <c r="J6" i="10"/>
  <c r="I6" i="10"/>
  <c r="I21" i="2"/>
  <c r="J21" i="2" s="1"/>
  <c r="I20" i="2"/>
  <c r="I19" i="2"/>
  <c r="I22" i="2" s="1"/>
  <c r="I7" i="8"/>
  <c r="I6" i="8"/>
  <c r="I7" i="7"/>
  <c r="J7" i="7" s="1"/>
  <c r="I6" i="7"/>
  <c r="J6" i="7" s="1"/>
  <c r="J8" i="7" s="1"/>
  <c r="I6" i="6"/>
  <c r="J6" i="6" s="1"/>
  <c r="K6" i="6" s="1"/>
  <c r="I7" i="5"/>
  <c r="J7" i="5" s="1"/>
  <c r="I8" i="5"/>
  <c r="J8" i="5" s="1"/>
  <c r="K8" i="5" s="1"/>
  <c r="I9" i="5"/>
  <c r="J9" i="5" s="1"/>
  <c r="K9" i="5" s="1"/>
  <c r="I10" i="5"/>
  <c r="J10" i="5" s="1"/>
  <c r="I11" i="5"/>
  <c r="J11" i="5" s="1"/>
  <c r="I12" i="5"/>
  <c r="J12" i="5" s="1"/>
  <c r="I6" i="5"/>
  <c r="I7" i="3"/>
  <c r="J7" i="3" s="1"/>
  <c r="I6" i="3"/>
  <c r="I7" i="2"/>
  <c r="J7" i="2" s="1"/>
  <c r="I8" i="2"/>
  <c r="J8" i="2" s="1"/>
  <c r="I9" i="2"/>
  <c r="J9" i="2" s="1"/>
  <c r="I10" i="2"/>
  <c r="J10" i="2" s="1"/>
  <c r="I11" i="2"/>
  <c r="J11" i="2" s="1"/>
  <c r="I12" i="2"/>
  <c r="J12" i="2" s="1"/>
  <c r="I13" i="2"/>
  <c r="J13" i="2" s="1"/>
  <c r="I14" i="2"/>
  <c r="J14" i="2" s="1"/>
  <c r="I15" i="2"/>
  <c r="J15" i="2" s="1"/>
  <c r="I6" i="2"/>
  <c r="I6" i="1"/>
  <c r="J6" i="1" s="1"/>
  <c r="I6" i="11" l="1"/>
  <c r="J6" i="11" s="1"/>
  <c r="K6" i="7"/>
  <c r="I8" i="7"/>
  <c r="K16" i="14"/>
  <c r="I8" i="8"/>
  <c r="J6" i="8"/>
  <c r="K6" i="8" s="1"/>
  <c r="K6" i="1"/>
  <c r="I8" i="3"/>
  <c r="J6" i="13"/>
  <c r="K16" i="15"/>
  <c r="J16" i="15"/>
  <c r="J16" i="14"/>
  <c r="K11" i="3"/>
  <c r="J7" i="13"/>
  <c r="K7" i="13" s="1"/>
  <c r="K12" i="5"/>
  <c r="I13" i="5"/>
  <c r="J6" i="5"/>
  <c r="J13" i="5" s="1"/>
  <c r="K9" i="2"/>
  <c r="J6" i="2"/>
  <c r="K6" i="2" s="1"/>
  <c r="K14" i="2"/>
  <c r="J20" i="2"/>
  <c r="K20" i="2" s="1"/>
  <c r="K21" i="2"/>
  <c r="J19" i="2"/>
  <c r="J7" i="8"/>
  <c r="K7" i="8" s="1"/>
  <c r="K7" i="7"/>
  <c r="K11" i="5"/>
  <c r="K10" i="5"/>
  <c r="K7" i="5"/>
  <c r="J6" i="3"/>
  <c r="J8" i="3" s="1"/>
  <c r="K7" i="3"/>
  <c r="I16" i="2"/>
  <c r="K10" i="2"/>
  <c r="K12" i="2"/>
  <c r="K8" i="2"/>
  <c r="K11" i="2"/>
  <c r="K13" i="2"/>
  <c r="K15" i="2"/>
  <c r="K7" i="2"/>
  <c r="K8" i="7" l="1"/>
  <c r="K8" i="8"/>
  <c r="J16" i="2"/>
  <c r="K19" i="2"/>
  <c r="K22" i="2" s="1"/>
  <c r="J22" i="2"/>
  <c r="J8" i="13"/>
  <c r="K6" i="13"/>
  <c r="K8" i="13" s="1"/>
  <c r="K6" i="5"/>
  <c r="K13" i="5" s="1"/>
  <c r="K16" i="2"/>
  <c r="J8" i="8"/>
  <c r="K6" i="3"/>
  <c r="K8" i="3" s="1"/>
</calcChain>
</file>

<file path=xl/sharedStrings.xml><?xml version="1.0" encoding="utf-8"?>
<sst xmlns="http://schemas.openxmlformats.org/spreadsheetml/2006/main" count="2065" uniqueCount="147">
  <si>
    <t>Healthic Servicios e Insumos para Hospitales, S.A. de C.V.</t>
  </si>
  <si>
    <t>Facturación MS2</t>
  </si>
  <si>
    <t>VASCONCELOS SALUD</t>
  </si>
  <si>
    <t>RFC</t>
  </si>
  <si>
    <t>CLIENTE</t>
  </si>
  <si>
    <t>CENTRAL</t>
  </si>
  <si>
    <t>REFERENCIA</t>
  </si>
  <si>
    <t>Descripción</t>
  </si>
  <si>
    <t>Precio</t>
  </si>
  <si>
    <t>Cantidad STU</t>
  </si>
  <si>
    <t>Sub total</t>
  </si>
  <si>
    <t>IVA</t>
  </si>
  <si>
    <t>Total</t>
  </si>
  <si>
    <t>Una Factura por linea (SI/NO)</t>
  </si>
  <si>
    <t>VSA1703148D3</t>
  </si>
  <si>
    <t>MS2</t>
  </si>
  <si>
    <t>Servicio de Esterilización</t>
  </si>
  <si>
    <t>SI</t>
  </si>
  <si>
    <t>CUENTA CONTABLE</t>
  </si>
  <si>
    <t>401-01-004 - Servicio de Esterilización MS2 (MTY)</t>
  </si>
  <si>
    <t>SIS170301F46</t>
  </si>
  <si>
    <t>SERVICIO INTEGRAL DE SEGURIDAD NEUROLOGICA</t>
  </si>
  <si>
    <t>Servicio Integral de Esterilización</t>
  </si>
  <si>
    <t>SERVICIO INTEGRAL DE SEGURIDAD NEUROLOGICA (SYNAPSE)</t>
  </si>
  <si>
    <t>UMS180918LB5</t>
  </si>
  <si>
    <t>UNIDAD MEDICA SAN CAMILO</t>
  </si>
  <si>
    <t>27 Feb - 15 Mar 25</t>
  </si>
  <si>
    <t>Servicio Esterilización 27-28 Feb</t>
  </si>
  <si>
    <t>NO</t>
  </si>
  <si>
    <t>Servicio Esterilización 01-15 Mar</t>
  </si>
  <si>
    <t>CENTRO MEDICO DEL DOLOR</t>
  </si>
  <si>
    <t>CMD171218JD9</t>
  </si>
  <si>
    <t>Carga de baja temperatura (Oxido de Etileno)</t>
  </si>
  <si>
    <t>Carga de baja temperatura (Peróxido de Hidrogeno)</t>
  </si>
  <si>
    <t>GRUPO CUAUHTEMOC MOCTEZUMA</t>
  </si>
  <si>
    <t>GCM960301469</t>
  </si>
  <si>
    <t>CARGA COMPLETA VAPOR</t>
  </si>
  <si>
    <t>HMC1912094S1</t>
  </si>
  <si>
    <t>HOPE M CENTER</t>
  </si>
  <si>
    <t>27 Feb - 26 Mar 25</t>
  </si>
  <si>
    <t>Carga de alta temperatura (Vapor)</t>
  </si>
  <si>
    <t>Cantidad</t>
  </si>
  <si>
    <t>ART890127BHA</t>
  </si>
  <si>
    <t>ARTIMEDICA</t>
  </si>
  <si>
    <t>Carga Alta Temperatura</t>
  </si>
  <si>
    <t>Carga Baja Temperatura</t>
  </si>
  <si>
    <t>APM161117310</t>
  </si>
  <si>
    <t>AXON PRODUCTOS MEDICOS</t>
  </si>
  <si>
    <t>Servicio integral de esterilización a baja temperatura, peróxido de hidrógeno / carga</t>
  </si>
  <si>
    <t>DNM1502209P5</t>
  </si>
  <si>
    <t>DUX DE NOVO DE MEXICO</t>
  </si>
  <si>
    <t>SER091124LS1</t>
  </si>
  <si>
    <t>SERMEDICAR</t>
  </si>
  <si>
    <t>Carga baja Temperatura (Peroxido de hidrogeno)</t>
  </si>
  <si>
    <t>16-26 Mar 25</t>
  </si>
  <si>
    <t>Servicio Esterilización 16-26 Mar 25</t>
  </si>
  <si>
    <t>HOSPITAL HR REGIOMONTANO</t>
  </si>
  <si>
    <t>HHR210524RT8</t>
  </si>
  <si>
    <t>27 Feb - 25 Mar 25</t>
  </si>
  <si>
    <t>Servicio Integral de Esterilización Quirófano Alta Temperatura</t>
  </si>
  <si>
    <t>Servicio Integral de Esterilización Quirófano Baja Temperatura</t>
  </si>
  <si>
    <t>Servicio Integral de Esterilización Quirófano Baja Temperatura (ETO)</t>
  </si>
  <si>
    <t>Servicio Integral de Esterilización Quirófano Téxtiles</t>
  </si>
  <si>
    <t>HOSPITAL DE GINECOLOGIA Y OBSTETRICIA (Ginequito)</t>
  </si>
  <si>
    <t>HGO831024I98</t>
  </si>
  <si>
    <t>HOSPITAL DE GINECOLOGIA Y OBSTETRICIA</t>
  </si>
  <si>
    <t>ARTROSCOPIA INTEGRAL</t>
  </si>
  <si>
    <t>AIN1101065A0</t>
  </si>
  <si>
    <t>26 Feb - 26 Mar 25</t>
  </si>
  <si>
    <t>Servicio integral de esterilización a baja temperatura, peróxido de hidrógeno</t>
  </si>
  <si>
    <t>Servicio integral de esterilización: Vapor (alta temperatura)</t>
  </si>
  <si>
    <t>CONTROL DE CLINICAS</t>
  </si>
  <si>
    <t>CCL0210214B7</t>
  </si>
  <si>
    <t>Servicio de Esterilización Baja Temperatura</t>
  </si>
  <si>
    <t>Servicio de Esterilización Alta temperatura</t>
  </si>
  <si>
    <t>OCA971006KY9</t>
  </si>
  <si>
    <t>OFTALMOLOGIA CLINICA APLICADA</t>
  </si>
  <si>
    <t>24 Feb - 07 Mar 25</t>
  </si>
  <si>
    <t>27 Mar - 15 Abr 25</t>
  </si>
  <si>
    <t>Servicio Esterilización 27-31 Mar 25</t>
  </si>
  <si>
    <t>Servicio Esterilización 01-15 Abr 25</t>
  </si>
  <si>
    <t>27 Mar - 22 Abr 25</t>
  </si>
  <si>
    <t>27 Mar - 28 Abr 25</t>
  </si>
  <si>
    <t>Carga Alta Temperatura 27-31 Mar 25</t>
  </si>
  <si>
    <t>Carga Baja Temperatura 27-31 Mar 25</t>
  </si>
  <si>
    <t>Carga Alta Temperatura 01-28 Abr 25</t>
  </si>
  <si>
    <t>Carga Baja Temperatura 01-28 Abr 25</t>
  </si>
  <si>
    <t>26 Mar - 28 Abr 25</t>
  </si>
  <si>
    <t>Servicio Integral de Esterilización Quirófano Alta Temperatura 26-31 Mar 25</t>
  </si>
  <si>
    <t>Servicio Integral de Esterilización Quirófano Baja Temperatura 26-31 Mar 25</t>
  </si>
  <si>
    <t>Servicio Integral de Esterilización Quirófano Téxtiles 26-31 Mar 25</t>
  </si>
  <si>
    <t>Servicio Integral de Esterilización Quirófano Alta Temperatura 01-28 Abr 25</t>
  </si>
  <si>
    <t>Servicio Integral de Esterilización Quirófano Baja Temperatura 01-28 Abr 25</t>
  </si>
  <si>
    <t>Servicio Integral de Esterilización Quirófano Baja Temperatura (ETO) 01-28 Abr 25</t>
  </si>
  <si>
    <t>Servicio Integral de Esterilización Quirófano Téxtiles 01-28 Abr 25</t>
  </si>
  <si>
    <t>Carga de baja temperatura (Peróxido de Hidrogeno) 27-31 Mar 25</t>
  </si>
  <si>
    <t>Carga de baja temperatura (Peróxido de Hidrogeno) 01-28 Abr 25</t>
  </si>
  <si>
    <t>Carga de alta temperatura (Vapor) 01-28 Abr 25</t>
  </si>
  <si>
    <t>16-28 Abr 25</t>
  </si>
  <si>
    <t>Servicio Esterilización 16-28 Abr 25</t>
  </si>
  <si>
    <t>Servicio Integral de Esterilización Alta Temperatura/Vapor 26-31 Mar 25</t>
  </si>
  <si>
    <t>Servicio Integral de Esterilización Baja Temperatura/Peroxido 26-31 Mar 25</t>
  </si>
  <si>
    <t>Servicio Integral de Esterilización Baja Temperatura/Oxido de Etileno 26-31 Mar 25</t>
  </si>
  <si>
    <t>Servicio Integral de Esterilización Alta Temperatura/Vapor 01-28 Abr 25</t>
  </si>
  <si>
    <t>Servicio Integral de Esterilización Baja Temperatura/Peroxido 01-28 Abr 25</t>
  </si>
  <si>
    <t>Servicio Integral de Esterilización Baja Temperatura/Oxido de Etileno 01-28 Abr 25</t>
  </si>
  <si>
    <t>MARIA ANTONIA HERNANDEZ SEPULVEDA</t>
  </si>
  <si>
    <t>HESA831002EK0</t>
  </si>
  <si>
    <t>CARGA DE ALTA TEMPERATURA</t>
  </si>
  <si>
    <t>COMERCIALIZADORA TEMOIB</t>
  </si>
  <si>
    <t>CTE1604117E9</t>
  </si>
  <si>
    <t>29 Abr - 15 May 25</t>
  </si>
  <si>
    <t>Servicio Esterilización 29-30 Abr 25</t>
  </si>
  <si>
    <t>Servicio Esterilización 01-15 May 25</t>
  </si>
  <si>
    <t>29 Abr - 28 May 25</t>
  </si>
  <si>
    <t>Carga de baja temperatura (Peróxido de Hidrogeno) 29-30 Abr 25</t>
  </si>
  <si>
    <t>Carga de baja temperatura (Peróxido de Hidrogeno) 01-28 May 25</t>
  </si>
  <si>
    <t>Carga de alta temperatura (Vapor) 01-28 May 25</t>
  </si>
  <si>
    <t>Carga Alta Temperatura 29-30 Abr 25</t>
  </si>
  <si>
    <t>Carga Baja Temperatura 29-30 Abr 25</t>
  </si>
  <si>
    <t>Carga Alta Temperatura 01-28 May 25</t>
  </si>
  <si>
    <t>Carga Baja Temperatura 01-28 May 25</t>
  </si>
  <si>
    <t>23 Abr - 19 May 25</t>
  </si>
  <si>
    <t>Servicio Integral de Esterilización Quirófano Alta Temperatura 29-30 Abr 25</t>
  </si>
  <si>
    <t>Servicio Integral de Esterilización Quirófano Baja Temperatura 29-30 Abr 25</t>
  </si>
  <si>
    <t>Servicio Integral de Esterilización Quirófano Téxtiles 29-30 Abr 25</t>
  </si>
  <si>
    <t>Servicio Integral de Esterilización Quirófano Alta Temperatura 01-28 May 25</t>
  </si>
  <si>
    <t>Servicio Integral de Esterilización Quirófano Baja Temperatura 01-28 May 25</t>
  </si>
  <si>
    <t>Servicio Integral de Esterilización Quirófano Baja Temperatura (ETO) 01-28 May 25</t>
  </si>
  <si>
    <t>Servicio Integral de Esterilización Quirófano Téxtiles 01-28 May 25</t>
  </si>
  <si>
    <t>Servicio Integral de Esterilización Alta Temperatura/Vapor 29-30 Abr 25</t>
  </si>
  <si>
    <t>Servicio Integral de Esterilización Baja Temperatura/Peroxido 29-30 Abr 25</t>
  </si>
  <si>
    <t>Servicio Integral de Esterilización Baja Temperatura/Oxido de Etileno 29-30 Abr 25</t>
  </si>
  <si>
    <t>Servicio Integral de Esterilización Alta Temperatura/Vapor 01-28 May 25</t>
  </si>
  <si>
    <t>Servicio Integral de Esterilización Baja Temperatura/Peroxido 01-28 May 25</t>
  </si>
  <si>
    <t>Servicio Integral de Esterilización Baja Temperatura/Oxido de Etileno 01-28 May 25</t>
  </si>
  <si>
    <t>Facturación MS4</t>
  </si>
  <si>
    <t>SERVICIOS DE SALUD DE NUEVO LEON</t>
  </si>
  <si>
    <t>SSN970115QI9</t>
  </si>
  <si>
    <t>Carga de baja temperatura ETO</t>
  </si>
  <si>
    <t>MEDIA CARGA DE BAJA TEMPERATURA</t>
  </si>
  <si>
    <t>CARGA DE BAJA TEMPERATURA</t>
  </si>
  <si>
    <t>16 - 31 May 25</t>
  </si>
  <si>
    <t>Servicio Esterilización 16-31 May 25</t>
  </si>
  <si>
    <t>Servicio Integral de Esterilización Alta Temperatura/Vapor</t>
  </si>
  <si>
    <t>Servicio Integral de Esterilización Baja Temperatura/Peroxido</t>
  </si>
  <si>
    <t>Servicio Integral de Esterilización Baja Temperatura/Oxido de Etileno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</si>
</sst>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</font>
    <font>
      <b/>
      <sz val="10"/>
      <color theme="1"/>
      <name val="Arial"/>
      <family val="2"/>
    </font>
    <font>
      <b/>
      <sz val="10"/>
      <color rgb="FFFFFFFF"/>
      <name val="Arial"/>
      <family val="2"/>
    </font>
    <font>
      <b/>
      <i/>
      <sz val="10"/>
      <color rgb="FFFFFFFF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rgb="FF657BA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wrapText="1"/>
    </xf>
    <xf numFmtId="0" fontId="3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horizontal="center" wrapText="1"/>
    </xf>
    <xf numFmtId="15" fontId="5" fillId="2" borderId="0" xfId="0" applyNumberFormat="1" applyFont="1" applyFill="1" applyAlignment="1">
      <alignment horizontal="center" wrapText="1"/>
    </xf>
    <xf numFmtId="4" fontId="5" fillId="2" borderId="0" xfId="0" applyNumberFormat="1" applyFont="1" applyFill="1" applyAlignment="1">
      <alignment horizontal="center" wrapText="1"/>
    </xf>
    <xf numFmtId="4" fontId="5" fillId="2" borderId="0" xfId="0" applyNumberFormat="1" applyFont="1" applyFill="1" applyAlignment="1">
      <alignment horizontal="right" wrapText="1"/>
    </xf>
    <xf numFmtId="0" fontId="5" fillId="2" borderId="0" xfId="0" applyFont="1" applyFill="1" applyAlignment="1">
      <alignment horizontal="right" wrapText="1"/>
    </xf>
    <xf numFmtId="0" fontId="5" fillId="2" borderId="1" xfId="0" applyFont="1" applyFill="1" applyBorder="1" applyAlignment="1">
      <alignment horizontal="right" wrapText="1"/>
    </xf>
    <xf numFmtId="4" fontId="2" fillId="2" borderId="0" xfId="0" applyNumberFormat="1" applyFont="1" applyFill="1" applyAlignment="1">
      <alignment horizontal="right" wrapText="1"/>
    </xf>
    <xf numFmtId="0" fontId="2" fillId="2" borderId="0" xfId="0" applyFont="1" applyFill="1" applyAlignment="1">
      <alignment vertical="center"/>
    </xf>
    <xf numFmtId="4" fontId="5" fillId="2" borderId="0" xfId="0" applyNumberFormat="1" applyFont="1" applyFill="1" applyBorder="1" applyAlignment="1">
      <alignment horizontal="right" wrapText="1"/>
    </xf>
    <xf numFmtId="4" fontId="5" fillId="2" borderId="2" xfId="0" applyNumberFormat="1" applyFont="1" applyFill="1" applyBorder="1" applyAlignment="1">
      <alignment horizontal="right" wrapText="1"/>
    </xf>
    <xf numFmtId="0" fontId="5" fillId="2" borderId="0" xfId="0" applyFont="1" applyFill="1" applyBorder="1" applyAlignment="1">
      <alignment horizontal="right" wrapText="1"/>
    </xf>
    <xf numFmtId="0" fontId="5" fillId="2" borderId="2" xfId="0" applyFont="1" applyFill="1" applyBorder="1" applyAlignment="1">
      <alignment horizontal="right" wrapText="1"/>
    </xf>
    <xf numFmtId="4" fontId="6" fillId="2" borderId="0" xfId="0" applyNumberFormat="1" applyFont="1" applyFill="1"/>
    <xf numFmtId="0" fontId="2" fillId="2" borderId="0" xfId="0" applyFont="1" applyFill="1" applyAlignment="1">
      <alignment horizontal="right" wrapText="1"/>
    </xf>
    <xf numFmtId="2" fontId="2" fillId="2" borderId="0" xfId="0" applyNumberFormat="1" applyFont="1" applyFill="1" applyAlignment="1">
      <alignment horizontal="right" wrapText="1"/>
    </xf>
    <xf numFmtId="4" fontId="2" fillId="2" borderId="0" xfId="0" applyNumberFormat="1" applyFont="1" applyFill="1" applyBorder="1" applyAlignment="1">
      <alignment horizontal="right" wrapText="1"/>
    </xf>
    <xf numFmtId="0" fontId="2" fillId="2" borderId="0" xfId="0" applyFont="1" applyFill="1" applyBorder="1" applyAlignment="1">
      <alignment horizontal="right" wrapText="1"/>
    </xf>
    <xf numFmtId="4" fontId="5" fillId="2" borderId="0" xfId="0" applyNumberFormat="1" applyFont="1" applyFill="1" applyAlignment="1">
      <alignment wrapText="1"/>
    </xf>
    <xf numFmtId="43" fontId="5" fillId="2" borderId="0" xfId="0" applyNumberFormat="1" applyFont="1" applyFill="1" applyBorder="1" applyAlignment="1">
      <alignment horizontal="right" wrapText="1"/>
    </xf>
    <xf numFmtId="43" fontId="5" fillId="2" borderId="2" xfId="0" applyNumberFormat="1" applyFont="1" applyFill="1" applyBorder="1" applyAlignment="1">
      <alignment horizontal="right" wrapText="1"/>
    </xf>
    <xf numFmtId="43" fontId="6" fillId="2" borderId="0" xfId="0" applyNumberFormat="1" applyFont="1" applyFill="1"/>
    <xf numFmtId="4" fontId="5" fillId="2" borderId="3" xfId="0" applyNumberFormat="1" applyFont="1" applyFill="1" applyBorder="1" applyAlignment="1">
      <alignment horizontal="right" wrapText="1"/>
    </xf>
    <xf numFmtId="0" fontId="5" fillId="2" borderId="3" xfId="0" applyFont="1" applyFill="1" applyBorder="1" applyAlignment="1">
      <alignment horizontal="right" wrapText="1"/>
    </xf>
    <xf numFmtId="0" fontId="5" fillId="2" borderId="3" xfId="0" applyFont="1" applyFill="1" applyBorder="1" applyAlignment="1">
      <alignment wrapText="1"/>
    </xf>
    <xf numFmtId="0" fontId="5" fillId="2" borderId="3" xfId="0" applyFont="1" applyFill="1" applyBorder="1" applyAlignment="1">
      <alignment horizontal="center" wrapText="1"/>
    </xf>
    <xf numFmtId="15" fontId="5" fillId="2" borderId="3" xfId="0" applyNumberFormat="1" applyFont="1" applyFill="1" applyBorder="1" applyAlignment="1">
      <alignment horizontal="center" wrapText="1"/>
    </xf>
    <xf numFmtId="4" fontId="5" fillId="2" borderId="3" xfId="0" applyNumberFormat="1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right" wrapText="1"/>
    </xf>
    <xf numFmtId="0" fontId="2" fillId="0" borderId="0" xfId="0" applyFont="1"/>
    <xf numFmtId="4" fontId="2" fillId="2" borderId="3" xfId="0" applyNumberFormat="1" applyFont="1" applyFill="1" applyBorder="1" applyAlignment="1">
      <alignment horizontal="right" wrapText="1"/>
    </xf>
    <xf numFmtId="0" fontId="5" fillId="5" borderId="0" xfId="0" applyFont="1" applyFill="1" applyAlignment="1">
      <alignment horizontal="center" wrapText="1"/>
    </xf>
    <xf numFmtId="4" fontId="5" fillId="5" borderId="0" xfId="0" applyNumberFormat="1" applyFont="1" applyFill="1" applyAlignment="1">
      <alignment horizontal="right" wrapText="1"/>
    </xf>
    <xf numFmtId="0" fontId="7" fillId="0" borderId="0" xfId="0" applyFont="1" applyAlignment="1">
      <alignment horizontal="center"/>
    </xf>
    <xf numFmtId="2" fontId="5" fillId="2" borderId="0" xfId="0" applyNumberFormat="1" applyFont="1" applyFill="1" applyAlignment="1">
      <alignment horizontal="right" wrapText="1"/>
    </xf>
    <xf numFmtId="4" fontId="2" fillId="5" borderId="0" xfId="0" applyNumberFormat="1" applyFont="1" applyFill="1" applyAlignment="1">
      <alignment horizontal="right" wrapText="1"/>
    </xf>
    <xf numFmtId="0" fontId="5" fillId="5" borderId="0" xfId="0" applyFont="1" applyFill="1" applyAlignment="1">
      <alignment horizontal="right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wrapText="1"/>
    </xf>
    <xf numFmtId="0" fontId="5" fillId="5" borderId="0" xfId="0" applyFont="1" applyFill="1" applyAlignment="1">
      <alignment wrapText="1"/>
    </xf>
    <xf numFmtId="15" fontId="5" fillId="5" borderId="0" xfId="0" applyNumberFormat="1" applyFont="1" applyFill="1" applyAlignment="1">
      <alignment horizontal="center" wrapText="1"/>
    </xf>
    <xf numFmtId="4" fontId="5" fillId="5" borderId="0" xfId="0" applyNumberFormat="1" applyFont="1" applyFill="1" applyAlignment="1">
      <alignment wrapText="1"/>
    </xf>
    <xf numFmtId="0" fontId="5" fillId="6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6EAE4-B609-49C4-AE65-1C22C120FA97}">
  <dimension ref="A1:L13"/>
  <sheetViews>
    <sheetView tabSelected="1" workbookViewId="0">
      <selection activeCell="A16" sqref="A16"/>
    </sheetView>
  </sheetViews>
  <sheetFormatPr baseColWidth="10" defaultColWidth="51.28515625" defaultRowHeight="23.45" customHeight="1" x14ac:dyDescent="0.25"/>
  <cols>
    <col min="1" max="16384" width="51.28515625" style="1"/>
  </cols>
  <sheetData>
    <row r="1" spans="1:12" ht="23.45" customHeight="1" x14ac:dyDescent="0.25">
      <c r="A1" s="2" t="s">
        <v>0</v>
      </c>
    </row>
    <row r="2" spans="1:12" ht="23.45" customHeight="1" x14ac:dyDescent="0.25">
      <c r="A2" s="3" t="s">
        <v>1</v>
      </c>
    </row>
    <row r="3" spans="1:12" ht="23.45" customHeight="1" x14ac:dyDescent="0.25">
      <c r="A3" s="3" t="s">
        <v>34</v>
      </c>
    </row>
    <row r="4" spans="1:12" ht="23.45" hidden="1" customHeight="1" x14ac:dyDescent="0.25"/>
    <row r="5" spans="1:12" ht="23.45" hidden="1" customHeight="1" x14ac:dyDescent="0.25">
      <c r="A5" s="4" t="s">
        <v>3</v>
      </c>
      <c r="B5" s="4" t="s">
        <v>4</v>
      </c>
      <c r="C5" s="4" t="s">
        <v>18</v>
      </c>
      <c r="D5" s="4" t="s">
        <v>5</v>
      </c>
      <c r="E5" s="4" t="s">
        <v>6</v>
      </c>
      <c r="F5" s="5" t="s">
        <v>7</v>
      </c>
      <c r="G5" s="5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</row>
    <row r="6" spans="1:12" ht="23.45" hidden="1" customHeight="1" x14ac:dyDescent="0.25">
      <c r="A6" s="8" t="s">
        <v>35</v>
      </c>
      <c r="B6" s="8" t="s">
        <v>34</v>
      </c>
      <c r="C6" s="8" t="s">
        <v>19</v>
      </c>
      <c r="D6" s="9" t="s">
        <v>15</v>
      </c>
      <c r="E6" s="10" t="s">
        <v>77</v>
      </c>
      <c r="F6" s="8" t="s">
        <v>36</v>
      </c>
      <c r="G6" s="11">
        <v>2000</v>
      </c>
      <c r="H6" s="9">
        <v>35</v>
      </c>
      <c r="I6" s="17">
        <f>+G6*H6</f>
        <v>70000</v>
      </c>
      <c r="J6" s="17">
        <f>+I6*0.16</f>
        <v>11200</v>
      </c>
      <c r="K6" s="17">
        <f>+I6+J6</f>
        <v>81200</v>
      </c>
      <c r="L6" s="13" t="s">
        <v>28</v>
      </c>
    </row>
    <row r="7" spans="1:12" ht="23.45" hidden="1" customHeight="1" x14ac:dyDescent="0.25"/>
    <row r="8" spans="1:12" ht="23.45" hidden="1" customHeight="1" x14ac:dyDescent="0.25"/>
    <row r="9" spans="1:12" ht="23.45" hidden="1" customHeight="1" x14ac:dyDescent="0.25">
      <c r="A9" s="4" t="s">
        <v>3</v>
      </c>
      <c r="B9" s="4" t="s">
        <v>4</v>
      </c>
      <c r="C9" s="4" t="s">
        <v>18</v>
      </c>
      <c r="D9" s="4" t="s">
        <v>5</v>
      </c>
      <c r="E9" s="4" t="s">
        <v>6</v>
      </c>
      <c r="F9" s="5" t="s">
        <v>7</v>
      </c>
      <c r="G9" s="5" t="s">
        <v>8</v>
      </c>
      <c r="H9" s="6" t="s">
        <v>9</v>
      </c>
      <c r="I9" s="6" t="s">
        <v>10</v>
      </c>
      <c r="J9" s="6" t="s">
        <v>11</v>
      </c>
      <c r="K9" s="6" t="s">
        <v>12</v>
      </c>
      <c r="L9" s="6" t="s">
        <v>13</v>
      </c>
    </row>
    <row r="10" spans="1:12" ht="23.45" hidden="1" customHeight="1" x14ac:dyDescent="0.25">
      <c r="A10" s="8" t="s">
        <v>35</v>
      </c>
      <c r="B10" s="8" t="s">
        <v>34</v>
      </c>
      <c r="C10" s="8" t="s">
        <v>19</v>
      </c>
      <c r="D10" s="9" t="s">
        <v>15</v>
      </c>
      <c r="E10" s="10" t="s">
        <v>77</v>
      </c>
      <c r="F10" s="8" t="s">
        <v>36</v>
      </c>
      <c r="G10" s="11">
        <v>2000</v>
      </c>
      <c r="H10" s="9">
        <v>2</v>
      </c>
      <c r="I10" s="17">
        <f>+G10*H10</f>
        <v>4000</v>
      </c>
      <c r="J10" s="17">
        <f>+I10*0.16</f>
        <v>640</v>
      </c>
      <c r="K10" s="17">
        <f>+I10+J10</f>
        <v>4640</v>
      </c>
      <c r="L10" s="13" t="s">
        <v>28</v>
      </c>
    </row>
    <row r="11" spans="1:12" ht="23.45" hidden="1" customHeight="1" x14ac:dyDescent="0.25"/>
    <row r="12" spans="1:12" ht="23.45" customHeight="1" x14ac:dyDescent="0.25">
      <c r="A12" s="4" t="s">
        <v>3</v>
      </c>
      <c r="B12" s="4" t="s">
        <v>4</v>
      </c>
      <c r="C12" s="4" t="s">
        <v>18</v>
      </c>
      <c r="D12" s="4" t="s">
        <v>5</v>
      </c>
      <c r="E12" s="4" t="s">
        <v>6</v>
      </c>
      <c r="F12" s="5" t="s">
        <v>7</v>
      </c>
      <c r="G12" s="5" t="s">
        <v>8</v>
      </c>
      <c r="H12" s="6" t="s">
        <v>9</v>
      </c>
      <c r="I12" s="6" t="s">
        <v>10</v>
      </c>
      <c r="J12" s="6" t="s">
        <v>11</v>
      </c>
      <c r="K12" s="6" t="s">
        <v>12</v>
      </c>
      <c r="L12" s="6" t="s">
        <v>13</v>
      </c>
    </row>
    <row r="13" spans="1:12" ht="23.45" customHeight="1" x14ac:dyDescent="0.25">
      <c r="A13" s="8" t="s">
        <v>35</v>
      </c>
      <c r="B13" s="8" t="s">
        <v>34</v>
      </c>
      <c r="C13" s="8" t="s">
        <v>19</v>
      </c>
      <c r="D13" s="9" t="s">
        <v>15</v>
      </c>
      <c r="E13" s="10">
        <v>45818</v>
      </c>
      <c r="F13" s="8" t="s">
        <v>36</v>
      </c>
      <c r="G13" s="11">
        <v>2000</v>
      </c>
      <c r="H13" s="9">
        <v>2</v>
      </c>
      <c r="I13" s="17">
        <f>+G13*H13</f>
        <v>4000</v>
      </c>
      <c r="J13" s="17">
        <f>+I13*0.16</f>
        <v>640</v>
      </c>
      <c r="K13" s="17">
        <f>+I13+J13</f>
        <v>4640</v>
      </c>
      <c r="L13" s="13" t="s">
        <v>28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2F30E-BBB2-4DAD-8CCC-70E92D5CE3AE}">
  <dimension ref="A1:L18"/>
  <sheetViews>
    <sheetView workbookViewId="0">
      <selection activeCell="A18" sqref="A18"/>
    </sheetView>
  </sheetViews>
  <sheetFormatPr baseColWidth="10" defaultColWidth="80.28515625" defaultRowHeight="20.45" customHeight="1" x14ac:dyDescent="0.25"/>
  <cols>
    <col min="1" max="16384" width="80.28515625" style="1"/>
  </cols>
  <sheetData>
    <row r="1" spans="1:12" ht="20.45" customHeight="1" x14ac:dyDescent="0.25">
      <c r="A1" s="2" t="s">
        <v>0</v>
      </c>
    </row>
    <row r="2" spans="1:12" ht="20.45" customHeight="1" x14ac:dyDescent="0.25">
      <c r="A2" s="3" t="s">
        <v>1</v>
      </c>
    </row>
    <row r="3" spans="1:12" ht="20.45" customHeight="1" x14ac:dyDescent="0.25">
      <c r="A3" s="37" t="s">
        <v>106</v>
      </c>
    </row>
    <row r="4" spans="1:12" ht="20.45" hidden="1" customHeight="1" x14ac:dyDescent="0.25">
      <c r="A4" s="4" t="s">
        <v>3</v>
      </c>
      <c r="B4" s="4" t="s">
        <v>4</v>
      </c>
      <c r="C4" s="4" t="s">
        <v>5</v>
      </c>
      <c r="D4" s="4" t="s">
        <v>18</v>
      </c>
      <c r="E4" s="4" t="s">
        <v>6</v>
      </c>
      <c r="F4" s="5" t="s">
        <v>7</v>
      </c>
      <c r="G4" s="5" t="s">
        <v>8</v>
      </c>
      <c r="H4" s="6" t="s">
        <v>41</v>
      </c>
      <c r="I4" s="6" t="s">
        <v>10</v>
      </c>
      <c r="J4" s="6" t="s">
        <v>11</v>
      </c>
      <c r="K4" s="6" t="s">
        <v>12</v>
      </c>
      <c r="L4" s="6" t="s">
        <v>13</v>
      </c>
    </row>
    <row r="5" spans="1:12" ht="20.45" hidden="1" customHeight="1" x14ac:dyDescent="0.25">
      <c r="A5" s="8" t="s">
        <v>107</v>
      </c>
      <c r="B5" s="8" t="s">
        <v>106</v>
      </c>
      <c r="C5" s="9" t="s">
        <v>15</v>
      </c>
      <c r="D5" s="8" t="s">
        <v>19</v>
      </c>
      <c r="E5" s="10">
        <v>45731</v>
      </c>
      <c r="F5" s="9" t="s">
        <v>108</v>
      </c>
      <c r="G5" s="26">
        <v>1034.48</v>
      </c>
      <c r="H5" s="9">
        <v>1</v>
      </c>
      <c r="I5" s="12">
        <v>1034.48</v>
      </c>
      <c r="J5" s="13">
        <v>165.52</v>
      </c>
      <c r="K5" s="12">
        <v>1200</v>
      </c>
      <c r="L5" s="22" t="s">
        <v>17</v>
      </c>
    </row>
    <row r="6" spans="1:12" ht="20.45" hidden="1" customHeight="1" x14ac:dyDescent="0.25">
      <c r="A6" s="8" t="s">
        <v>107</v>
      </c>
      <c r="B6" s="8" t="s">
        <v>106</v>
      </c>
      <c r="C6" s="9" t="s">
        <v>15</v>
      </c>
      <c r="D6" s="8" t="s">
        <v>19</v>
      </c>
      <c r="E6" s="10">
        <v>45731</v>
      </c>
      <c r="F6" s="9" t="s">
        <v>108</v>
      </c>
      <c r="G6" s="26">
        <v>1034.48</v>
      </c>
      <c r="H6" s="9">
        <v>1</v>
      </c>
      <c r="I6" s="12">
        <v>1034.48</v>
      </c>
      <c r="J6" s="13">
        <v>275.86</v>
      </c>
      <c r="K6" s="12">
        <v>1200</v>
      </c>
      <c r="L6" s="22" t="s">
        <v>17</v>
      </c>
    </row>
    <row r="7" spans="1:12" ht="20.45" hidden="1" customHeight="1" x14ac:dyDescent="0.25">
      <c r="A7" s="8" t="s">
        <v>107</v>
      </c>
      <c r="B7" s="8" t="s">
        <v>106</v>
      </c>
      <c r="C7" s="9" t="s">
        <v>15</v>
      </c>
      <c r="D7" s="8" t="s">
        <v>19</v>
      </c>
      <c r="E7" s="10">
        <v>45750</v>
      </c>
      <c r="F7" s="9" t="s">
        <v>108</v>
      </c>
      <c r="G7" s="26">
        <v>1034.48</v>
      </c>
      <c r="H7" s="9">
        <v>1</v>
      </c>
      <c r="I7" s="12">
        <v>1034.48</v>
      </c>
      <c r="J7" s="13">
        <v>165.52</v>
      </c>
      <c r="K7" s="12">
        <v>1200</v>
      </c>
      <c r="L7" s="22" t="s">
        <v>17</v>
      </c>
    </row>
    <row r="8" spans="1:12" ht="20.45" hidden="1" customHeight="1" thickBot="1" x14ac:dyDescent="0.3">
      <c r="A8" s="8" t="s">
        <v>107</v>
      </c>
      <c r="B8" s="8" t="s">
        <v>106</v>
      </c>
      <c r="C8" s="9" t="s">
        <v>15</v>
      </c>
      <c r="D8" s="8" t="s">
        <v>19</v>
      </c>
      <c r="E8" s="10">
        <v>45761</v>
      </c>
      <c r="F8" s="9" t="s">
        <v>108</v>
      </c>
      <c r="G8" s="26">
        <v>1034.48</v>
      </c>
      <c r="H8" s="9">
        <v>1</v>
      </c>
      <c r="I8" s="30">
        <v>1034.48</v>
      </c>
      <c r="J8" s="31">
        <v>165.52</v>
      </c>
      <c r="K8" s="30">
        <v>1200</v>
      </c>
      <c r="L8" s="22" t="s">
        <v>17</v>
      </c>
    </row>
    <row r="9" spans="1:12" ht="20.45" hidden="1" customHeight="1" x14ac:dyDescent="0.25">
      <c r="A9" s="8"/>
      <c r="B9" s="8"/>
      <c r="C9" s="8"/>
      <c r="D9" s="8"/>
      <c r="E9" s="8"/>
      <c r="F9" s="8"/>
      <c r="G9" s="8"/>
      <c r="H9" s="8"/>
      <c r="I9" s="15">
        <f>+SUM(I5:I8)</f>
        <v>4137.92</v>
      </c>
      <c r="J9" s="15">
        <f t="shared" ref="J9:K9" si="0">+SUM(J5:J8)</f>
        <v>772.42</v>
      </c>
      <c r="K9" s="15">
        <f t="shared" si="0"/>
        <v>4800</v>
      </c>
      <c r="L9" s="8"/>
    </row>
    <row r="10" spans="1:12" ht="20.45" hidden="1" customHeight="1" x14ac:dyDescent="0.25">
      <c r="A10" s="4" t="s">
        <v>3</v>
      </c>
      <c r="B10" s="4" t="s">
        <v>4</v>
      </c>
      <c r="C10" s="4" t="s">
        <v>5</v>
      </c>
      <c r="D10" s="4" t="s">
        <v>18</v>
      </c>
      <c r="E10" s="4" t="s">
        <v>6</v>
      </c>
      <c r="F10" s="5" t="s">
        <v>7</v>
      </c>
      <c r="G10" s="5" t="s">
        <v>8</v>
      </c>
      <c r="H10" s="6" t="s">
        <v>41</v>
      </c>
      <c r="I10" s="6" t="s">
        <v>10</v>
      </c>
      <c r="J10" s="6" t="s">
        <v>11</v>
      </c>
      <c r="K10" s="6" t="s">
        <v>12</v>
      </c>
      <c r="L10" s="6" t="s">
        <v>13</v>
      </c>
    </row>
    <row r="11" spans="1:12" ht="20.45" hidden="1" customHeight="1" x14ac:dyDescent="0.25">
      <c r="A11" s="8" t="s">
        <v>107</v>
      </c>
      <c r="B11" s="8" t="s">
        <v>106</v>
      </c>
      <c r="C11" s="9" t="s">
        <v>15</v>
      </c>
      <c r="D11" s="8" t="s">
        <v>19</v>
      </c>
      <c r="E11" s="10">
        <v>45790</v>
      </c>
      <c r="F11" s="9" t="s">
        <v>140</v>
      </c>
      <c r="G11" s="26">
        <v>1724.14</v>
      </c>
      <c r="H11" s="9">
        <v>0.5</v>
      </c>
      <c r="I11" s="13">
        <v>862.07</v>
      </c>
      <c r="J11" s="13">
        <v>137.93</v>
      </c>
      <c r="K11" s="12">
        <v>1000</v>
      </c>
      <c r="L11" s="22" t="s">
        <v>17</v>
      </c>
    </row>
    <row r="12" spans="1:12" ht="20.45" hidden="1" customHeight="1" x14ac:dyDescent="0.25">
      <c r="A12" s="8" t="s">
        <v>107</v>
      </c>
      <c r="B12" s="8" t="s">
        <v>106</v>
      </c>
      <c r="C12" s="9" t="s">
        <v>15</v>
      </c>
      <c r="D12" s="8" t="s">
        <v>19</v>
      </c>
      <c r="E12" s="10">
        <v>45793</v>
      </c>
      <c r="F12" s="9" t="s">
        <v>141</v>
      </c>
      <c r="G12" s="26">
        <v>1724.14</v>
      </c>
      <c r="H12" s="9">
        <v>1</v>
      </c>
      <c r="I12" s="18">
        <v>1724.14</v>
      </c>
      <c r="J12" s="20">
        <v>275.86</v>
      </c>
      <c r="K12" s="18">
        <v>2000</v>
      </c>
      <c r="L12" s="22" t="s">
        <v>17</v>
      </c>
    </row>
    <row r="13" spans="1:12" ht="20.45" hidden="1" customHeight="1" x14ac:dyDescent="0.25">
      <c r="I13" s="21">
        <f t="shared" ref="I13:J13" si="1">+SUM(I11:I12)</f>
        <v>2586.21</v>
      </c>
      <c r="J13" s="21">
        <f t="shared" si="1"/>
        <v>413.79</v>
      </c>
      <c r="K13" s="21">
        <f>+SUM(K11:K12)</f>
        <v>3000</v>
      </c>
    </row>
    <row r="14" spans="1:12" ht="20.45" hidden="1" customHeight="1" x14ac:dyDescent="0.25">
      <c r="A14" s="4" t="s">
        <v>3</v>
      </c>
      <c r="B14" s="4" t="s">
        <v>4</v>
      </c>
      <c r="C14" s="4" t="s">
        <v>5</v>
      </c>
      <c r="D14" s="4" t="s">
        <v>18</v>
      </c>
      <c r="E14" s="4" t="s">
        <v>6</v>
      </c>
      <c r="F14" s="5" t="s">
        <v>7</v>
      </c>
      <c r="G14" s="5" t="s">
        <v>8</v>
      </c>
      <c r="H14" s="6" t="s">
        <v>41</v>
      </c>
      <c r="I14" s="6" t="s">
        <v>10</v>
      </c>
      <c r="J14" s="6" t="s">
        <v>11</v>
      </c>
      <c r="K14" s="6" t="s">
        <v>12</v>
      </c>
      <c r="L14" s="6" t="s">
        <v>13</v>
      </c>
    </row>
    <row r="15" spans="1:12" ht="20.45" hidden="1" customHeight="1" x14ac:dyDescent="0.25">
      <c r="A15" s="8" t="s">
        <v>107</v>
      </c>
      <c r="B15" s="8" t="s">
        <v>106</v>
      </c>
      <c r="C15" s="9" t="s">
        <v>15</v>
      </c>
      <c r="D15" s="8" t="s">
        <v>19</v>
      </c>
      <c r="E15" s="10">
        <v>45784</v>
      </c>
      <c r="F15" s="9" t="s">
        <v>108</v>
      </c>
      <c r="G15" s="26">
        <v>1034.48</v>
      </c>
      <c r="H15" s="9">
        <v>1</v>
      </c>
      <c r="I15" s="13">
        <f>+G15*H15</f>
        <v>1034.48</v>
      </c>
      <c r="J15" s="42">
        <f>+I15*0.16</f>
        <v>165.51680000000002</v>
      </c>
      <c r="K15" s="12">
        <f>+I15+J15</f>
        <v>1199.9968000000001</v>
      </c>
      <c r="L15" s="22" t="s">
        <v>17</v>
      </c>
    </row>
    <row r="16" spans="1:12" ht="20.45" hidden="1" customHeight="1" x14ac:dyDescent="0.25"/>
    <row r="17" spans="1:12" ht="20.45" customHeight="1" x14ac:dyDescent="0.25">
      <c r="A17" s="4" t="s">
        <v>3</v>
      </c>
      <c r="B17" s="4" t="s">
        <v>4</v>
      </c>
      <c r="C17" s="4" t="s">
        <v>5</v>
      </c>
      <c r="D17" s="4" t="s">
        <v>18</v>
      </c>
      <c r="E17" s="4" t="s">
        <v>6</v>
      </c>
      <c r="F17" s="5" t="s">
        <v>7</v>
      </c>
      <c r="G17" s="5" t="s">
        <v>8</v>
      </c>
      <c r="H17" s="6" t="s">
        <v>41</v>
      </c>
      <c r="I17" s="6" t="s">
        <v>10</v>
      </c>
      <c r="J17" s="6" t="s">
        <v>11</v>
      </c>
      <c r="K17" s="6" t="s">
        <v>12</v>
      </c>
      <c r="L17" s="6" t="s">
        <v>13</v>
      </c>
    </row>
    <row r="18" spans="1:12" ht="20.45" customHeight="1" x14ac:dyDescent="0.25">
      <c r="A18" s="45" t="s">
        <v>107</v>
      </c>
      <c r="B18" s="45" t="s">
        <v>106</v>
      </c>
      <c r="C18" s="46" t="s">
        <v>15</v>
      </c>
      <c r="D18" s="47" t="s">
        <v>19</v>
      </c>
      <c r="E18" s="48">
        <v>45810</v>
      </c>
      <c r="F18" s="39" t="s">
        <v>141</v>
      </c>
      <c r="G18" s="49">
        <v>1724.14</v>
      </c>
      <c r="H18" s="39">
        <v>1</v>
      </c>
      <c r="I18" s="40">
        <v>1724.14</v>
      </c>
      <c r="J18" s="44">
        <v>275.86</v>
      </c>
      <c r="K18" s="40">
        <v>2000</v>
      </c>
      <c r="L18" s="44" t="s">
        <v>28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7DD33-A94D-4C5A-B6DF-05F878D1BF6E}">
  <dimension ref="A1:L9"/>
  <sheetViews>
    <sheetView topLeftCell="G1" workbookViewId="0">
      <selection activeCell="L10" sqref="L10"/>
    </sheetView>
  </sheetViews>
  <sheetFormatPr baseColWidth="10" defaultColWidth="29.7109375" defaultRowHeight="24" customHeight="1" x14ac:dyDescent="0.25"/>
  <cols>
    <col min="1" max="2" width="29.7109375" style="1"/>
    <col min="3" max="3" width="42.140625" style="1" customWidth="1"/>
    <col min="4" max="16384" width="29.7109375" style="1"/>
  </cols>
  <sheetData>
    <row r="1" spans="1:12" ht="24" customHeight="1" x14ac:dyDescent="0.25">
      <c r="A1" s="2" t="s">
        <v>0</v>
      </c>
    </row>
    <row r="2" spans="1:12" ht="24" customHeight="1" x14ac:dyDescent="0.25">
      <c r="A2" s="3" t="s">
        <v>1</v>
      </c>
    </row>
    <row r="3" spans="1:12" ht="24" customHeight="1" x14ac:dyDescent="0.25">
      <c r="A3" s="3" t="s">
        <v>2</v>
      </c>
    </row>
    <row r="4" spans="1:12" ht="24" hidden="1" customHeight="1" x14ac:dyDescent="0.25"/>
    <row r="5" spans="1:12" ht="15" hidden="1" x14ac:dyDescent="0.25">
      <c r="A5" s="4" t="s">
        <v>3</v>
      </c>
      <c r="B5" s="4" t="s">
        <v>4</v>
      </c>
      <c r="C5" s="4" t="s">
        <v>18</v>
      </c>
      <c r="D5" s="4" t="s">
        <v>5</v>
      </c>
      <c r="E5" s="4" t="s">
        <v>6</v>
      </c>
      <c r="F5" s="5" t="s">
        <v>7</v>
      </c>
      <c r="G5" s="5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7" t="s">
        <v>13</v>
      </c>
    </row>
    <row r="6" spans="1:12" ht="26.25" hidden="1" x14ac:dyDescent="0.25">
      <c r="A6" s="8" t="s">
        <v>14</v>
      </c>
      <c r="B6" s="8" t="s">
        <v>2</v>
      </c>
      <c r="C6" s="9" t="s">
        <v>19</v>
      </c>
      <c r="D6" s="9" t="s">
        <v>15</v>
      </c>
      <c r="E6" s="10">
        <v>45720</v>
      </c>
      <c r="F6" s="9" t="s">
        <v>16</v>
      </c>
      <c r="G6" s="11">
        <v>1200</v>
      </c>
      <c r="H6" s="9">
        <v>1.05</v>
      </c>
      <c r="I6" s="12">
        <f>+G6*H6</f>
        <v>1260</v>
      </c>
      <c r="J6" s="13">
        <f>+I6*0.16</f>
        <v>201.6</v>
      </c>
      <c r="K6" s="12">
        <f>+I6+J6</f>
        <v>1461.6</v>
      </c>
      <c r="L6" s="14" t="s">
        <v>17</v>
      </c>
    </row>
    <row r="7" spans="1:12" ht="24" hidden="1" customHeight="1" x14ac:dyDescent="0.25"/>
    <row r="8" spans="1:12" ht="24" customHeight="1" x14ac:dyDescent="0.25">
      <c r="A8" s="4" t="s">
        <v>3</v>
      </c>
      <c r="B8" s="4" t="s">
        <v>4</v>
      </c>
      <c r="C8" s="4" t="s">
        <v>18</v>
      </c>
      <c r="D8" s="4" t="s">
        <v>5</v>
      </c>
      <c r="E8" s="4" t="s">
        <v>6</v>
      </c>
      <c r="F8" s="5" t="s">
        <v>7</v>
      </c>
      <c r="G8" s="5" t="s">
        <v>8</v>
      </c>
      <c r="H8" s="6" t="s">
        <v>9</v>
      </c>
      <c r="I8" s="6" t="s">
        <v>10</v>
      </c>
      <c r="J8" s="6" t="s">
        <v>11</v>
      </c>
      <c r="K8" s="6" t="s">
        <v>12</v>
      </c>
      <c r="L8" s="7" t="s">
        <v>13</v>
      </c>
    </row>
    <row r="9" spans="1:12" ht="24" customHeight="1" thickBot="1" x14ac:dyDescent="0.3">
      <c r="A9" s="32" t="s">
        <v>14</v>
      </c>
      <c r="B9" s="32" t="s">
        <v>2</v>
      </c>
      <c r="C9" s="33" t="s">
        <v>19</v>
      </c>
      <c r="D9" s="33" t="s">
        <v>15</v>
      </c>
      <c r="E9" s="34">
        <v>45765</v>
      </c>
      <c r="F9" s="33" t="s">
        <v>16</v>
      </c>
      <c r="G9" s="35">
        <v>1200</v>
      </c>
      <c r="H9" s="33">
        <v>1.75</v>
      </c>
      <c r="I9" s="30">
        <v>2100</v>
      </c>
      <c r="J9" s="31">
        <v>336</v>
      </c>
      <c r="K9" s="30">
        <v>2436</v>
      </c>
      <c r="L9" s="36" t="s">
        <v>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EF181-06F2-4019-8C97-DB4870ECF55C}">
  <dimension ref="A1:L16"/>
  <sheetViews>
    <sheetView topLeftCell="H1" workbookViewId="0">
      <selection activeCell="I14" sqref="I14"/>
    </sheetView>
  </sheetViews>
  <sheetFormatPr baseColWidth="10" defaultColWidth="44.85546875" defaultRowHeight="21.6" customHeight="1" x14ac:dyDescent="0.25"/>
  <cols>
    <col min="1" max="5" width="44.85546875" style="1"/>
    <col min="6" max="6" width="64.7109375" style="1" customWidth="1"/>
    <col min="7" max="7" width="44.85546875" style="1"/>
    <col min="8" max="8" width="36" style="1" customWidth="1"/>
    <col min="9" max="16384" width="44.85546875" style="1"/>
  </cols>
  <sheetData>
    <row r="1" spans="1:12" ht="21.6" customHeight="1" x14ac:dyDescent="0.25">
      <c r="A1" s="2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1.6" customHeight="1" x14ac:dyDescent="0.25">
      <c r="A2" s="3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 ht="21.6" customHeight="1" x14ac:dyDescent="0.25">
      <c r="A3" s="3" t="s">
        <v>66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 ht="21.6" hidden="1" customHeight="1" x14ac:dyDescent="0.25">
      <c r="A4" s="4" t="s">
        <v>3</v>
      </c>
      <c r="B4" s="4" t="s">
        <v>4</v>
      </c>
      <c r="C4" s="4" t="s">
        <v>18</v>
      </c>
      <c r="D4" s="4" t="s">
        <v>5</v>
      </c>
      <c r="E4" s="4" t="s">
        <v>6</v>
      </c>
      <c r="F4" s="5" t="s">
        <v>7</v>
      </c>
      <c r="G4" s="5" t="s">
        <v>8</v>
      </c>
      <c r="H4" s="6" t="s">
        <v>41</v>
      </c>
      <c r="I4" s="6" t="s">
        <v>10</v>
      </c>
      <c r="J4" s="6" t="s">
        <v>11</v>
      </c>
      <c r="K4" s="6" t="s">
        <v>12</v>
      </c>
      <c r="L4" s="6" t="s">
        <v>13</v>
      </c>
    </row>
    <row r="5" spans="1:12" ht="21.6" hidden="1" customHeight="1" x14ac:dyDescent="0.25">
      <c r="A5" s="8" t="s">
        <v>67</v>
      </c>
      <c r="B5" s="8" t="s">
        <v>66</v>
      </c>
      <c r="C5" s="9" t="s">
        <v>19</v>
      </c>
      <c r="D5" s="9" t="s">
        <v>15</v>
      </c>
      <c r="E5" s="9" t="s">
        <v>68</v>
      </c>
      <c r="F5" s="9" t="s">
        <v>69</v>
      </c>
      <c r="G5" s="26">
        <v>2158</v>
      </c>
      <c r="H5" s="9">
        <v>3</v>
      </c>
      <c r="I5" s="27">
        <f>+G5*H5</f>
        <v>6474</v>
      </c>
      <c r="J5" s="27">
        <f>+I5*0.16</f>
        <v>1035.8399999999999</v>
      </c>
      <c r="K5" s="27">
        <f>+I5+J5</f>
        <v>7509.84</v>
      </c>
      <c r="L5" s="13" t="s">
        <v>28</v>
      </c>
    </row>
    <row r="6" spans="1:12" ht="21.6" hidden="1" customHeight="1" x14ac:dyDescent="0.25">
      <c r="A6" s="8" t="s">
        <v>67</v>
      </c>
      <c r="B6" s="8" t="s">
        <v>66</v>
      </c>
      <c r="C6" s="9" t="s">
        <v>19</v>
      </c>
      <c r="D6" s="9" t="s">
        <v>15</v>
      </c>
      <c r="E6" s="9" t="s">
        <v>68</v>
      </c>
      <c r="F6" s="9" t="s">
        <v>70</v>
      </c>
      <c r="G6" s="26">
        <v>1191.22</v>
      </c>
      <c r="H6" s="9">
        <v>2</v>
      </c>
      <c r="I6" s="28">
        <f>+G6*H6</f>
        <v>2382.44</v>
      </c>
      <c r="J6" s="28">
        <f>+I6*0.16</f>
        <v>381.19040000000001</v>
      </c>
      <c r="K6" s="28">
        <f>+I6+J6</f>
        <v>2763.6304</v>
      </c>
      <c r="L6" s="13" t="s">
        <v>28</v>
      </c>
    </row>
    <row r="7" spans="1:12" ht="21.6" hidden="1" customHeight="1" x14ac:dyDescent="0.25">
      <c r="I7" s="29">
        <f>+SUM(I5:I6)</f>
        <v>8856.44</v>
      </c>
      <c r="J7" s="29">
        <f t="shared" ref="J7:K7" si="0">+SUM(J5:J6)</f>
        <v>1417.0303999999999</v>
      </c>
      <c r="K7" s="29">
        <f t="shared" si="0"/>
        <v>10273.4704</v>
      </c>
    </row>
    <row r="8" spans="1:12" ht="21.6" hidden="1" customHeight="1" x14ac:dyDescent="0.25"/>
    <row r="9" spans="1:12" ht="21.6" hidden="1" customHeight="1" x14ac:dyDescent="0.25"/>
    <row r="10" spans="1:12" ht="21.6" hidden="1" customHeight="1" x14ac:dyDescent="0.25">
      <c r="A10" s="4" t="s">
        <v>3</v>
      </c>
      <c r="B10" s="4" t="s">
        <v>4</v>
      </c>
      <c r="C10" s="4" t="s">
        <v>18</v>
      </c>
      <c r="D10" s="4" t="s">
        <v>5</v>
      </c>
      <c r="E10" s="4" t="s">
        <v>6</v>
      </c>
      <c r="F10" s="5" t="s">
        <v>7</v>
      </c>
      <c r="G10" s="5" t="s">
        <v>8</v>
      </c>
      <c r="H10" s="6" t="s">
        <v>41</v>
      </c>
      <c r="I10" s="6" t="s">
        <v>10</v>
      </c>
      <c r="J10" s="6" t="s">
        <v>11</v>
      </c>
      <c r="K10" s="6" t="s">
        <v>12</v>
      </c>
      <c r="L10" s="6" t="s">
        <v>13</v>
      </c>
    </row>
    <row r="11" spans="1:12" ht="21.6" hidden="1" customHeight="1" x14ac:dyDescent="0.25">
      <c r="A11" s="8" t="s">
        <v>67</v>
      </c>
      <c r="B11" s="8" t="s">
        <v>66</v>
      </c>
      <c r="C11" s="9" t="s">
        <v>19</v>
      </c>
      <c r="D11" s="9" t="s">
        <v>15</v>
      </c>
      <c r="E11" s="10">
        <v>45748</v>
      </c>
      <c r="F11" s="9" t="s">
        <v>69</v>
      </c>
      <c r="G11" s="26">
        <v>2158</v>
      </c>
      <c r="H11" s="9">
        <v>1</v>
      </c>
      <c r="I11" s="27">
        <f>+G11*H11</f>
        <v>2158</v>
      </c>
      <c r="J11" s="27">
        <f>+I11*0.16</f>
        <v>345.28000000000003</v>
      </c>
      <c r="K11" s="27">
        <f>+I11+J11</f>
        <v>2503.2800000000002</v>
      </c>
      <c r="L11" s="13" t="s">
        <v>28</v>
      </c>
    </row>
    <row r="12" spans="1:12" ht="21.6" hidden="1" customHeight="1" x14ac:dyDescent="0.25">
      <c r="A12" s="8" t="s">
        <v>67</v>
      </c>
      <c r="B12" s="8" t="s">
        <v>66</v>
      </c>
      <c r="C12" s="9" t="s">
        <v>19</v>
      </c>
      <c r="D12" s="9" t="s">
        <v>15</v>
      </c>
      <c r="E12" s="10">
        <v>45748</v>
      </c>
      <c r="F12" s="9" t="s">
        <v>70</v>
      </c>
      <c r="G12" s="26">
        <v>1191.22</v>
      </c>
      <c r="H12" s="9">
        <v>1</v>
      </c>
      <c r="I12" s="28">
        <f>+G12*H12</f>
        <v>1191.22</v>
      </c>
      <c r="J12" s="28">
        <f>+I12*0.16</f>
        <v>190.59520000000001</v>
      </c>
      <c r="K12" s="28">
        <f>+I12+J12</f>
        <v>1381.8152</v>
      </c>
      <c r="L12" s="13" t="s">
        <v>28</v>
      </c>
    </row>
    <row r="13" spans="1:12" ht="21.6" hidden="1" customHeight="1" x14ac:dyDescent="0.25">
      <c r="I13" s="29">
        <f>+SUM(I11:I12)</f>
        <v>3349.2200000000003</v>
      </c>
      <c r="J13" s="29">
        <f t="shared" ref="J13:K13" si="1">+SUM(J11:J12)</f>
        <v>535.87520000000006</v>
      </c>
      <c r="K13" s="29">
        <f t="shared" si="1"/>
        <v>3885.0952000000002</v>
      </c>
    </row>
    <row r="14" spans="1:12" ht="21.6" hidden="1" customHeight="1" x14ac:dyDescent="0.25"/>
    <row r="15" spans="1:12" ht="21.6" customHeight="1" x14ac:dyDescent="0.25">
      <c r="A15" s="4" t="s">
        <v>3</v>
      </c>
      <c r="B15" s="4" t="s">
        <v>4</v>
      </c>
      <c r="C15" s="4" t="s">
        <v>18</v>
      </c>
      <c r="D15" s="4" t="s">
        <v>5</v>
      </c>
      <c r="E15" s="4" t="s">
        <v>6</v>
      </c>
      <c r="F15" s="5" t="s">
        <v>7</v>
      </c>
      <c r="G15" s="5" t="s">
        <v>8</v>
      </c>
      <c r="H15" s="6" t="s">
        <v>41</v>
      </c>
      <c r="I15" s="6" t="s">
        <v>10</v>
      </c>
      <c r="J15" s="6" t="s">
        <v>11</v>
      </c>
      <c r="K15" s="6" t="s">
        <v>12</v>
      </c>
      <c r="L15" s="6" t="s">
        <v>13</v>
      </c>
    </row>
    <row r="16" spans="1:12" ht="21.6" customHeight="1" x14ac:dyDescent="0.25">
      <c r="A16" s="8" t="s">
        <v>67</v>
      </c>
      <c r="B16" s="8" t="s">
        <v>66</v>
      </c>
      <c r="C16" s="9" t="s">
        <v>19</v>
      </c>
      <c r="D16" s="9" t="s">
        <v>15</v>
      </c>
      <c r="E16" s="10">
        <v>45777</v>
      </c>
      <c r="F16" s="9" t="s">
        <v>69</v>
      </c>
      <c r="G16" s="26">
        <v>2158</v>
      </c>
      <c r="H16" s="9">
        <v>1</v>
      </c>
      <c r="I16" s="27">
        <f>+G16*H16</f>
        <v>2158</v>
      </c>
      <c r="J16" s="27">
        <f>+I16*0.16</f>
        <v>345.28000000000003</v>
      </c>
      <c r="K16" s="27">
        <f>+I16+J16</f>
        <v>2503.2800000000002</v>
      </c>
      <c r="L16" s="13" t="s">
        <v>28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574D1-C667-4C2C-BA84-9050251888EA}">
  <dimension ref="A1:L13"/>
  <sheetViews>
    <sheetView topLeftCell="G1" workbookViewId="0">
      <selection activeCell="I14" sqref="I14"/>
    </sheetView>
  </sheetViews>
  <sheetFormatPr baseColWidth="10" defaultColWidth="44.85546875" defaultRowHeight="21.6" customHeight="1" x14ac:dyDescent="0.25"/>
  <cols>
    <col min="1" max="6" width="44.85546875" style="1"/>
    <col min="7" max="7" width="64.7109375" style="1" customWidth="1"/>
    <col min="8" max="8" width="44.85546875" style="1"/>
    <col min="9" max="9" width="36" style="1" customWidth="1"/>
    <col min="10" max="16384" width="44.85546875" style="1"/>
  </cols>
  <sheetData>
    <row r="1" spans="1:12" ht="21.6" customHeight="1" x14ac:dyDescent="0.25">
      <c r="A1" s="2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1.6" customHeight="1" x14ac:dyDescent="0.25">
      <c r="A2" s="3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 ht="21.6" customHeight="1" x14ac:dyDescent="0.25">
      <c r="A3" s="3" t="s">
        <v>71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 ht="21.6" hidden="1" customHeight="1" x14ac:dyDescent="0.25">
      <c r="A4" s="4" t="s">
        <v>3</v>
      </c>
      <c r="B4" s="4" t="s">
        <v>4</v>
      </c>
      <c r="C4" s="4" t="s">
        <v>18</v>
      </c>
      <c r="D4" s="4" t="s">
        <v>5</v>
      </c>
      <c r="E4" s="4" t="s">
        <v>6</v>
      </c>
      <c r="F4" s="5" t="s">
        <v>7</v>
      </c>
      <c r="G4" s="5" t="s">
        <v>8</v>
      </c>
      <c r="H4" s="6" t="s">
        <v>41</v>
      </c>
      <c r="I4" s="6" t="s">
        <v>10</v>
      </c>
      <c r="J4" s="6" t="s">
        <v>11</v>
      </c>
      <c r="K4" s="6" t="s">
        <v>12</v>
      </c>
      <c r="L4" s="6" t="s">
        <v>13</v>
      </c>
    </row>
    <row r="5" spans="1:12" ht="21.6" hidden="1" customHeight="1" x14ac:dyDescent="0.25">
      <c r="A5" s="8" t="s">
        <v>72</v>
      </c>
      <c r="B5" s="8" t="s">
        <v>71</v>
      </c>
      <c r="C5" s="8" t="s">
        <v>19</v>
      </c>
      <c r="D5" s="9" t="s">
        <v>15</v>
      </c>
      <c r="E5" s="9" t="s">
        <v>39</v>
      </c>
      <c r="F5" s="9" t="s">
        <v>73</v>
      </c>
      <c r="G5" s="11">
        <v>2539.9699999999998</v>
      </c>
      <c r="H5" s="9">
        <v>14</v>
      </c>
      <c r="I5" s="17">
        <f>+G5*H5</f>
        <v>35559.579999999994</v>
      </c>
      <c r="J5" s="17">
        <f>+I5*0.16</f>
        <v>5689.532799999999</v>
      </c>
      <c r="K5" s="17">
        <f>+I5+J5</f>
        <v>41249.112799999995</v>
      </c>
      <c r="L5" s="13" t="s">
        <v>28</v>
      </c>
    </row>
    <row r="6" spans="1:12" ht="21.6" hidden="1" customHeight="1" x14ac:dyDescent="0.25">
      <c r="A6" s="8" t="s">
        <v>72</v>
      </c>
      <c r="B6" s="8" t="s">
        <v>71</v>
      </c>
      <c r="C6" s="8" t="s">
        <v>19</v>
      </c>
      <c r="D6" s="9" t="s">
        <v>15</v>
      </c>
      <c r="E6" s="9" t="s">
        <v>39</v>
      </c>
      <c r="F6" s="9" t="s">
        <v>74</v>
      </c>
      <c r="G6" s="11">
        <v>1683.24</v>
      </c>
      <c r="H6" s="9">
        <v>1</v>
      </c>
      <c r="I6" s="18">
        <f>+G6*H6</f>
        <v>1683.24</v>
      </c>
      <c r="J6" s="18">
        <f>+I6*0.16</f>
        <v>269.3184</v>
      </c>
      <c r="K6" s="18">
        <f>+I6+J6</f>
        <v>1952.5583999999999</v>
      </c>
      <c r="L6" s="13" t="s">
        <v>28</v>
      </c>
    </row>
    <row r="7" spans="1:12" ht="21.6" hidden="1" customHeight="1" x14ac:dyDescent="0.25">
      <c r="A7" s="8"/>
      <c r="B7" s="8"/>
      <c r="C7" s="8"/>
      <c r="D7" s="8"/>
      <c r="E7" s="8"/>
      <c r="F7" s="8"/>
      <c r="G7" s="8"/>
      <c r="H7" s="8"/>
      <c r="I7" s="15">
        <f>+SUM(I5:I6)</f>
        <v>37242.819999999992</v>
      </c>
      <c r="J7" s="15">
        <f t="shared" ref="J7:K7" si="0">+SUM(J5:J6)</f>
        <v>5958.8511999999992</v>
      </c>
      <c r="K7" s="15">
        <f t="shared" si="0"/>
        <v>43201.671199999997</v>
      </c>
      <c r="L7" s="8"/>
    </row>
    <row r="8" spans="1:12" ht="21.6" hidden="1" customHeight="1" x14ac:dyDescent="0.25"/>
    <row r="9" spans="1:12" ht="21.6" hidden="1" customHeight="1" x14ac:dyDescent="0.25">
      <c r="A9" s="4" t="s">
        <v>3</v>
      </c>
      <c r="B9" s="4" t="s">
        <v>4</v>
      </c>
      <c r="C9" s="4" t="s">
        <v>18</v>
      </c>
      <c r="D9" s="4" t="s">
        <v>5</v>
      </c>
      <c r="E9" s="4" t="s">
        <v>6</v>
      </c>
      <c r="F9" s="5" t="s">
        <v>7</v>
      </c>
      <c r="G9" s="5" t="s">
        <v>8</v>
      </c>
      <c r="H9" s="6" t="s">
        <v>41</v>
      </c>
      <c r="I9" s="6" t="s">
        <v>10</v>
      </c>
      <c r="J9" s="6" t="s">
        <v>11</v>
      </c>
      <c r="K9" s="6" t="s">
        <v>12</v>
      </c>
      <c r="L9" s="6" t="s">
        <v>13</v>
      </c>
    </row>
    <row r="10" spans="1:12" ht="21.6" hidden="1" customHeight="1" x14ac:dyDescent="0.25">
      <c r="A10" s="8" t="s">
        <v>72</v>
      </c>
      <c r="B10" s="8" t="s">
        <v>71</v>
      </c>
      <c r="C10" s="8" t="s">
        <v>19</v>
      </c>
      <c r="D10" s="9" t="s">
        <v>15</v>
      </c>
      <c r="E10" s="9" t="s">
        <v>81</v>
      </c>
      <c r="F10" s="9" t="s">
        <v>73</v>
      </c>
      <c r="G10" s="11">
        <v>2539.9699999999998</v>
      </c>
      <c r="H10" s="9">
        <v>10</v>
      </c>
      <c r="I10" s="12">
        <v>25399.66</v>
      </c>
      <c r="J10" s="12">
        <v>4063.95</v>
      </c>
      <c r="K10" s="12">
        <v>29463.61</v>
      </c>
      <c r="L10" s="13" t="s">
        <v>28</v>
      </c>
    </row>
    <row r="11" spans="1:12" ht="21.6" hidden="1" customHeight="1" x14ac:dyDescent="0.25"/>
    <row r="12" spans="1:12" ht="21.6" customHeight="1" x14ac:dyDescent="0.25">
      <c r="A12" s="4" t="s">
        <v>3</v>
      </c>
      <c r="B12" s="4" t="s">
        <v>4</v>
      </c>
      <c r="C12" s="4" t="s">
        <v>18</v>
      </c>
      <c r="D12" s="4" t="s">
        <v>5</v>
      </c>
      <c r="E12" s="4" t="s">
        <v>6</v>
      </c>
      <c r="F12" s="5" t="s">
        <v>7</v>
      </c>
      <c r="G12" s="5" t="s">
        <v>8</v>
      </c>
      <c r="H12" s="6" t="s">
        <v>41</v>
      </c>
      <c r="I12" s="6" t="s">
        <v>10</v>
      </c>
      <c r="J12" s="6" t="s">
        <v>11</v>
      </c>
      <c r="K12" s="6" t="s">
        <v>12</v>
      </c>
      <c r="L12" s="6" t="s">
        <v>13</v>
      </c>
    </row>
    <row r="13" spans="1:12" ht="21.6" customHeight="1" x14ac:dyDescent="0.25">
      <c r="A13" s="8" t="s">
        <v>72</v>
      </c>
      <c r="B13" s="8" t="s">
        <v>71</v>
      </c>
      <c r="C13" s="8" t="s">
        <v>19</v>
      </c>
      <c r="D13" s="9" t="s">
        <v>15</v>
      </c>
      <c r="E13" s="41" t="s">
        <v>122</v>
      </c>
      <c r="F13" s="9" t="s">
        <v>73</v>
      </c>
      <c r="G13" s="11">
        <v>2539.9699999999998</v>
      </c>
      <c r="H13" s="39">
        <v>15</v>
      </c>
      <c r="I13" s="40">
        <v>38099.49</v>
      </c>
      <c r="J13" s="40">
        <v>6095.92</v>
      </c>
      <c r="K13" s="40">
        <v>44195.41</v>
      </c>
      <c r="L13" s="13" t="s">
        <v>28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95C5B-11EB-4E4F-A711-533D2BA1013D}">
  <dimension ref="A1:L13"/>
  <sheetViews>
    <sheetView topLeftCell="H1" workbookViewId="0">
      <selection activeCell="I14" sqref="I14"/>
    </sheetView>
  </sheetViews>
  <sheetFormatPr baseColWidth="10" defaultColWidth="44.85546875" defaultRowHeight="21.6" customHeight="1" x14ac:dyDescent="0.25"/>
  <cols>
    <col min="1" max="6" width="44.85546875" style="1"/>
    <col min="7" max="7" width="64.7109375" style="1" customWidth="1"/>
    <col min="8" max="8" width="44.85546875" style="1"/>
    <col min="9" max="9" width="36" style="1" customWidth="1"/>
    <col min="10" max="16384" width="44.85546875" style="1"/>
  </cols>
  <sheetData>
    <row r="1" spans="1:12" ht="21.6" customHeight="1" x14ac:dyDescent="0.25">
      <c r="A1" s="2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1.6" customHeight="1" x14ac:dyDescent="0.25">
      <c r="A2" s="3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 ht="21.6" customHeight="1" x14ac:dyDescent="0.25">
      <c r="A3" s="3" t="s">
        <v>76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 ht="21.6" hidden="1" customHeight="1" x14ac:dyDescent="0.25">
      <c r="A4" s="4" t="s">
        <v>3</v>
      </c>
      <c r="B4" s="4" t="s">
        <v>4</v>
      </c>
      <c r="C4" s="4" t="s">
        <v>18</v>
      </c>
      <c r="D4" s="4" t="s">
        <v>5</v>
      </c>
      <c r="E4" s="4" t="s">
        <v>6</v>
      </c>
      <c r="F4" s="5" t="s">
        <v>7</v>
      </c>
      <c r="G4" s="5" t="s">
        <v>8</v>
      </c>
      <c r="H4" s="6" t="s">
        <v>41</v>
      </c>
      <c r="I4" s="6" t="s">
        <v>10</v>
      </c>
      <c r="J4" s="6" t="s">
        <v>11</v>
      </c>
      <c r="K4" s="6" t="s">
        <v>12</v>
      </c>
      <c r="L4" s="6" t="s">
        <v>13</v>
      </c>
    </row>
    <row r="5" spans="1:12" ht="21.6" hidden="1" customHeight="1" x14ac:dyDescent="0.25">
      <c r="A5" s="8" t="s">
        <v>75</v>
      </c>
      <c r="B5" s="8" t="s">
        <v>76</v>
      </c>
      <c r="C5" s="8" t="s">
        <v>19</v>
      </c>
      <c r="D5" s="9" t="s">
        <v>15</v>
      </c>
      <c r="E5" s="9" t="s">
        <v>39</v>
      </c>
      <c r="F5" s="9" t="s">
        <v>73</v>
      </c>
      <c r="G5" s="11">
        <v>2539.9699999999998</v>
      </c>
      <c r="H5" s="9">
        <v>7</v>
      </c>
      <c r="I5" s="17">
        <f>+G5*H5</f>
        <v>17779.789999999997</v>
      </c>
      <c r="J5" s="17">
        <f>+I5*0.16</f>
        <v>2844.7663999999995</v>
      </c>
      <c r="K5" s="17">
        <f>+I5+J5</f>
        <v>20624.556399999998</v>
      </c>
      <c r="L5" s="13" t="s">
        <v>28</v>
      </c>
    </row>
    <row r="6" spans="1:12" ht="21.6" hidden="1" customHeight="1" x14ac:dyDescent="0.25">
      <c r="A6" s="8" t="s">
        <v>75</v>
      </c>
      <c r="B6" s="8" t="s">
        <v>76</v>
      </c>
      <c r="C6" s="8" t="s">
        <v>19</v>
      </c>
      <c r="D6" s="9" t="s">
        <v>15</v>
      </c>
      <c r="E6" s="9" t="s">
        <v>39</v>
      </c>
      <c r="F6" s="9" t="s">
        <v>74</v>
      </c>
      <c r="G6" s="11">
        <v>1683.24</v>
      </c>
      <c r="H6" s="9">
        <v>2</v>
      </c>
      <c r="I6" s="18">
        <f>+G6*H6</f>
        <v>3366.48</v>
      </c>
      <c r="J6" s="18">
        <f>+I6*0.16</f>
        <v>538.63679999999999</v>
      </c>
      <c r="K6" s="18">
        <f>+I6+J6</f>
        <v>3905.1167999999998</v>
      </c>
      <c r="L6" s="13" t="s">
        <v>28</v>
      </c>
    </row>
    <row r="7" spans="1:12" ht="21.6" hidden="1" customHeight="1" x14ac:dyDescent="0.25">
      <c r="A7" s="8"/>
      <c r="B7" s="8"/>
      <c r="C7" s="8"/>
      <c r="D7" s="8"/>
      <c r="E7" s="8"/>
      <c r="F7" s="8"/>
      <c r="G7" s="8"/>
      <c r="H7" s="8"/>
      <c r="I7" s="15">
        <f>+SUM(I5:I6)</f>
        <v>21146.269999999997</v>
      </c>
      <c r="J7" s="15">
        <f t="shared" ref="J7:K7" si="0">+SUM(J5:J6)</f>
        <v>3383.4031999999997</v>
      </c>
      <c r="K7" s="15">
        <f t="shared" si="0"/>
        <v>24529.673199999997</v>
      </c>
      <c r="L7" s="8"/>
    </row>
    <row r="8" spans="1:12" ht="21.6" hidden="1" customHeight="1" x14ac:dyDescent="0.25"/>
    <row r="9" spans="1:12" ht="21.6" hidden="1" customHeight="1" x14ac:dyDescent="0.25">
      <c r="A9" s="4" t="s">
        <v>3</v>
      </c>
      <c r="B9" s="4" t="s">
        <v>4</v>
      </c>
      <c r="C9" s="4" t="s">
        <v>18</v>
      </c>
      <c r="D9" s="4" t="s">
        <v>5</v>
      </c>
      <c r="E9" s="4" t="s">
        <v>6</v>
      </c>
      <c r="F9" s="5" t="s">
        <v>7</v>
      </c>
      <c r="G9" s="5" t="s">
        <v>8</v>
      </c>
      <c r="H9" s="6" t="s">
        <v>41</v>
      </c>
      <c r="I9" s="6" t="s">
        <v>10</v>
      </c>
      <c r="J9" s="6" t="s">
        <v>11</v>
      </c>
      <c r="K9" s="6" t="s">
        <v>12</v>
      </c>
      <c r="L9" s="6" t="s">
        <v>13</v>
      </c>
    </row>
    <row r="10" spans="1:12" ht="21.6" hidden="1" customHeight="1" x14ac:dyDescent="0.25">
      <c r="A10" s="8" t="s">
        <v>75</v>
      </c>
      <c r="B10" s="8" t="s">
        <v>76</v>
      </c>
      <c r="C10" s="8" t="s">
        <v>19</v>
      </c>
      <c r="D10" s="9" t="s">
        <v>15</v>
      </c>
      <c r="E10" s="9" t="s">
        <v>81</v>
      </c>
      <c r="F10" s="9" t="s">
        <v>73</v>
      </c>
      <c r="G10" s="11">
        <v>2539.9699999999998</v>
      </c>
      <c r="H10" s="9">
        <v>11</v>
      </c>
      <c r="I10" s="12">
        <v>27939.63</v>
      </c>
      <c r="J10" s="12">
        <v>4470.34</v>
      </c>
      <c r="K10" s="12">
        <v>32409.97</v>
      </c>
      <c r="L10" s="13" t="s">
        <v>28</v>
      </c>
    </row>
    <row r="11" spans="1:12" ht="21.6" hidden="1" customHeight="1" x14ac:dyDescent="0.25"/>
    <row r="12" spans="1:12" ht="21.6" customHeight="1" x14ac:dyDescent="0.25">
      <c r="A12" s="4" t="s">
        <v>3</v>
      </c>
      <c r="B12" s="4" t="s">
        <v>4</v>
      </c>
      <c r="C12" s="4" t="s">
        <v>18</v>
      </c>
      <c r="D12" s="4" t="s">
        <v>5</v>
      </c>
      <c r="E12" s="4" t="s">
        <v>6</v>
      </c>
      <c r="F12" s="5" t="s">
        <v>7</v>
      </c>
      <c r="G12" s="5" t="s">
        <v>8</v>
      </c>
      <c r="H12" s="6" t="s">
        <v>41</v>
      </c>
      <c r="I12" s="6" t="s">
        <v>10</v>
      </c>
      <c r="J12" s="6" t="s">
        <v>11</v>
      </c>
      <c r="K12" s="6" t="s">
        <v>12</v>
      </c>
      <c r="L12" s="6" t="s">
        <v>13</v>
      </c>
    </row>
    <row r="13" spans="1:12" ht="21.6" customHeight="1" x14ac:dyDescent="0.25">
      <c r="A13" s="8" t="s">
        <v>75</v>
      </c>
      <c r="B13" s="8" t="s">
        <v>76</v>
      </c>
      <c r="C13" s="8" t="s">
        <v>19</v>
      </c>
      <c r="D13" s="9" t="s">
        <v>15</v>
      </c>
      <c r="E13" s="41" t="s">
        <v>122</v>
      </c>
      <c r="F13" s="9" t="s">
        <v>73</v>
      </c>
      <c r="G13" s="11">
        <v>2539.9699999999998</v>
      </c>
      <c r="H13" s="9">
        <v>11</v>
      </c>
      <c r="I13" s="12">
        <v>27939.63</v>
      </c>
      <c r="J13" s="12">
        <v>4470.34</v>
      </c>
      <c r="K13" s="12">
        <v>32409.97</v>
      </c>
      <c r="L13" s="13" t="s">
        <v>28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90A04-3A94-4CA4-A69E-AD9470ABEA55}">
  <dimension ref="A1:L43"/>
  <sheetViews>
    <sheetView topLeftCell="G1" workbookViewId="0">
      <selection activeCell="I14" sqref="I14"/>
    </sheetView>
  </sheetViews>
  <sheetFormatPr baseColWidth="10" defaultColWidth="51.28515625" defaultRowHeight="23.45" customHeight="1" x14ac:dyDescent="0.25"/>
  <cols>
    <col min="1" max="5" width="51.28515625" style="1"/>
    <col min="6" max="6" width="70" style="1" customWidth="1"/>
    <col min="7" max="16384" width="51.28515625" style="1"/>
  </cols>
  <sheetData>
    <row r="1" spans="1:12" ht="23.45" customHeight="1" x14ac:dyDescent="0.25">
      <c r="A1" s="2" t="s">
        <v>0</v>
      </c>
    </row>
    <row r="2" spans="1:12" ht="23.45" customHeight="1" x14ac:dyDescent="0.25">
      <c r="A2" s="3" t="s">
        <v>1</v>
      </c>
    </row>
    <row r="3" spans="1:12" ht="23.45" customHeight="1" x14ac:dyDescent="0.25">
      <c r="A3" s="16" t="s">
        <v>56</v>
      </c>
    </row>
    <row r="4" spans="1:12" ht="23.45" hidden="1" customHeight="1" x14ac:dyDescent="0.25"/>
    <row r="5" spans="1:12" ht="23.45" hidden="1" customHeight="1" x14ac:dyDescent="0.25">
      <c r="A5" s="4" t="s">
        <v>3</v>
      </c>
      <c r="B5" s="4" t="s">
        <v>4</v>
      </c>
      <c r="C5" s="4" t="s">
        <v>18</v>
      </c>
      <c r="D5" s="4" t="s">
        <v>5</v>
      </c>
      <c r="E5" s="4" t="s">
        <v>6</v>
      </c>
      <c r="F5" s="5" t="s">
        <v>7</v>
      </c>
      <c r="G5" s="5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</row>
    <row r="6" spans="1:12" ht="23.45" hidden="1" customHeight="1" x14ac:dyDescent="0.25">
      <c r="A6" s="8" t="s">
        <v>20</v>
      </c>
      <c r="B6" s="8" t="s">
        <v>21</v>
      </c>
      <c r="C6" s="8" t="s">
        <v>19</v>
      </c>
      <c r="D6" s="9" t="s">
        <v>15</v>
      </c>
      <c r="E6" s="10">
        <v>45720</v>
      </c>
      <c r="F6" s="8" t="s">
        <v>22</v>
      </c>
      <c r="G6" s="11">
        <v>1340.12</v>
      </c>
      <c r="H6" s="9">
        <v>1.25</v>
      </c>
      <c r="I6" s="17">
        <f>+G6*H6</f>
        <v>1675.1499999999999</v>
      </c>
      <c r="J6" s="17">
        <f>+I6*0.16</f>
        <v>268.024</v>
      </c>
      <c r="K6" s="17">
        <f>+I6+J6</f>
        <v>1943.174</v>
      </c>
      <c r="L6" s="13" t="s">
        <v>17</v>
      </c>
    </row>
    <row r="7" spans="1:12" ht="23.45" hidden="1" customHeight="1" x14ac:dyDescent="0.25">
      <c r="A7" s="8" t="s">
        <v>20</v>
      </c>
      <c r="B7" s="8" t="s">
        <v>21</v>
      </c>
      <c r="C7" s="8" t="s">
        <v>19</v>
      </c>
      <c r="D7" s="9" t="s">
        <v>15</v>
      </c>
      <c r="E7" s="10">
        <v>45721</v>
      </c>
      <c r="F7" s="8" t="s">
        <v>22</v>
      </c>
      <c r="G7" s="11">
        <v>1340.12</v>
      </c>
      <c r="H7" s="9">
        <v>4.4000000000000004</v>
      </c>
      <c r="I7" s="17">
        <f t="shared" ref="I7:I15" si="0">+G7*H7</f>
        <v>5896.5280000000002</v>
      </c>
      <c r="J7" s="17">
        <f t="shared" ref="J7:J15" si="1">+I7*0.16</f>
        <v>943.44448000000011</v>
      </c>
      <c r="K7" s="17">
        <f t="shared" ref="K7:K15" si="2">+I7+J7</f>
        <v>6839.9724800000004</v>
      </c>
      <c r="L7" s="13" t="s">
        <v>17</v>
      </c>
    </row>
    <row r="8" spans="1:12" ht="23.45" hidden="1" customHeight="1" x14ac:dyDescent="0.25">
      <c r="A8" s="8" t="s">
        <v>20</v>
      </c>
      <c r="B8" s="8" t="s">
        <v>21</v>
      </c>
      <c r="C8" s="8" t="s">
        <v>19</v>
      </c>
      <c r="D8" s="9" t="s">
        <v>15</v>
      </c>
      <c r="E8" s="10">
        <v>45722</v>
      </c>
      <c r="F8" s="8" t="s">
        <v>22</v>
      </c>
      <c r="G8" s="11">
        <v>1340.12</v>
      </c>
      <c r="H8" s="9">
        <v>1</v>
      </c>
      <c r="I8" s="17">
        <f t="shared" si="0"/>
        <v>1340.12</v>
      </c>
      <c r="J8" s="17">
        <f t="shared" si="1"/>
        <v>214.41919999999999</v>
      </c>
      <c r="K8" s="17">
        <f t="shared" si="2"/>
        <v>1554.5391999999999</v>
      </c>
      <c r="L8" s="13" t="s">
        <v>17</v>
      </c>
    </row>
    <row r="9" spans="1:12" ht="23.45" hidden="1" customHeight="1" x14ac:dyDescent="0.25">
      <c r="A9" s="8" t="s">
        <v>20</v>
      </c>
      <c r="B9" s="8" t="s">
        <v>21</v>
      </c>
      <c r="C9" s="8" t="s">
        <v>19</v>
      </c>
      <c r="D9" s="9" t="s">
        <v>15</v>
      </c>
      <c r="E9" s="10">
        <v>45723</v>
      </c>
      <c r="F9" s="8" t="s">
        <v>22</v>
      </c>
      <c r="G9" s="11">
        <v>1340.12</v>
      </c>
      <c r="H9" s="9">
        <v>0.7</v>
      </c>
      <c r="I9" s="17">
        <f t="shared" si="0"/>
        <v>938.08399999999983</v>
      </c>
      <c r="J9" s="17">
        <f t="shared" si="1"/>
        <v>150.09343999999999</v>
      </c>
      <c r="K9" s="17">
        <f t="shared" si="2"/>
        <v>1088.1774399999999</v>
      </c>
      <c r="L9" s="13" t="s">
        <v>17</v>
      </c>
    </row>
    <row r="10" spans="1:12" ht="23.45" hidden="1" customHeight="1" x14ac:dyDescent="0.25">
      <c r="A10" s="8" t="s">
        <v>20</v>
      </c>
      <c r="B10" s="8" t="s">
        <v>21</v>
      </c>
      <c r="C10" s="8" t="s">
        <v>19</v>
      </c>
      <c r="D10" s="9" t="s">
        <v>15</v>
      </c>
      <c r="E10" s="10">
        <v>45726</v>
      </c>
      <c r="F10" s="8" t="s">
        <v>22</v>
      </c>
      <c r="G10" s="11">
        <v>1340.12</v>
      </c>
      <c r="H10" s="9">
        <v>4.5999999999999996</v>
      </c>
      <c r="I10" s="17">
        <f t="shared" si="0"/>
        <v>6164.5519999999988</v>
      </c>
      <c r="J10" s="17">
        <f t="shared" si="1"/>
        <v>986.32831999999985</v>
      </c>
      <c r="K10" s="17">
        <f t="shared" si="2"/>
        <v>7150.8803199999984</v>
      </c>
      <c r="L10" s="13" t="s">
        <v>17</v>
      </c>
    </row>
    <row r="11" spans="1:12" ht="23.45" hidden="1" customHeight="1" x14ac:dyDescent="0.25">
      <c r="A11" s="8" t="s">
        <v>20</v>
      </c>
      <c r="B11" s="8" t="s">
        <v>21</v>
      </c>
      <c r="C11" s="8" t="s">
        <v>19</v>
      </c>
      <c r="D11" s="9" t="s">
        <v>15</v>
      </c>
      <c r="E11" s="10">
        <v>45727</v>
      </c>
      <c r="F11" s="8" t="s">
        <v>22</v>
      </c>
      <c r="G11" s="11">
        <v>1340.12</v>
      </c>
      <c r="H11" s="9">
        <v>2.1</v>
      </c>
      <c r="I11" s="17">
        <f t="shared" si="0"/>
        <v>2814.252</v>
      </c>
      <c r="J11" s="17">
        <f t="shared" si="1"/>
        <v>450.28032000000002</v>
      </c>
      <c r="K11" s="17">
        <f t="shared" si="2"/>
        <v>3264.5323199999998</v>
      </c>
      <c r="L11" s="13" t="s">
        <v>17</v>
      </c>
    </row>
    <row r="12" spans="1:12" ht="23.45" hidden="1" customHeight="1" x14ac:dyDescent="0.25">
      <c r="A12" s="8" t="s">
        <v>20</v>
      </c>
      <c r="B12" s="8" t="s">
        <v>21</v>
      </c>
      <c r="C12" s="8" t="s">
        <v>19</v>
      </c>
      <c r="D12" s="9" t="s">
        <v>15</v>
      </c>
      <c r="E12" s="10">
        <v>45728</v>
      </c>
      <c r="F12" s="8" t="s">
        <v>22</v>
      </c>
      <c r="G12" s="11">
        <v>1340.12</v>
      </c>
      <c r="H12" s="9">
        <v>10.25</v>
      </c>
      <c r="I12" s="17">
        <f t="shared" si="0"/>
        <v>13736.23</v>
      </c>
      <c r="J12" s="17">
        <f t="shared" si="1"/>
        <v>2197.7968000000001</v>
      </c>
      <c r="K12" s="17">
        <f t="shared" si="2"/>
        <v>15934.0268</v>
      </c>
      <c r="L12" s="13" t="s">
        <v>17</v>
      </c>
    </row>
    <row r="13" spans="1:12" ht="23.45" hidden="1" customHeight="1" x14ac:dyDescent="0.25">
      <c r="A13" s="8" t="s">
        <v>20</v>
      </c>
      <c r="B13" s="8" t="s">
        <v>21</v>
      </c>
      <c r="C13" s="8" t="s">
        <v>19</v>
      </c>
      <c r="D13" s="9" t="s">
        <v>15</v>
      </c>
      <c r="E13" s="10">
        <v>45729</v>
      </c>
      <c r="F13" s="8" t="s">
        <v>22</v>
      </c>
      <c r="G13" s="11">
        <v>1340.12</v>
      </c>
      <c r="H13" s="9">
        <v>0.3</v>
      </c>
      <c r="I13" s="17">
        <f t="shared" si="0"/>
        <v>402.03599999999994</v>
      </c>
      <c r="J13" s="17">
        <f t="shared" si="1"/>
        <v>64.325759999999988</v>
      </c>
      <c r="K13" s="17">
        <f t="shared" si="2"/>
        <v>466.36175999999995</v>
      </c>
      <c r="L13" s="13" t="s">
        <v>17</v>
      </c>
    </row>
    <row r="14" spans="1:12" ht="23.45" hidden="1" customHeight="1" x14ac:dyDescent="0.25">
      <c r="A14" s="8" t="s">
        <v>20</v>
      </c>
      <c r="B14" s="8" t="s">
        <v>21</v>
      </c>
      <c r="C14" s="8" t="s">
        <v>19</v>
      </c>
      <c r="D14" s="9" t="s">
        <v>15</v>
      </c>
      <c r="E14" s="10">
        <v>45734</v>
      </c>
      <c r="F14" s="8" t="s">
        <v>22</v>
      </c>
      <c r="G14" s="11">
        <v>1340.12</v>
      </c>
      <c r="H14" s="9">
        <v>0.25</v>
      </c>
      <c r="I14" s="17">
        <f t="shared" si="0"/>
        <v>335.03</v>
      </c>
      <c r="J14" s="17">
        <f t="shared" si="1"/>
        <v>53.604799999999997</v>
      </c>
      <c r="K14" s="17">
        <f t="shared" si="2"/>
        <v>388.63479999999998</v>
      </c>
      <c r="L14" s="13" t="s">
        <v>17</v>
      </c>
    </row>
    <row r="15" spans="1:12" ht="23.45" hidden="1" customHeight="1" x14ac:dyDescent="0.25">
      <c r="A15" s="8" t="s">
        <v>20</v>
      </c>
      <c r="B15" s="8" t="s">
        <v>21</v>
      </c>
      <c r="C15" s="8" t="s">
        <v>19</v>
      </c>
      <c r="D15" s="9" t="s">
        <v>15</v>
      </c>
      <c r="E15" s="10">
        <v>45735</v>
      </c>
      <c r="F15" s="8" t="s">
        <v>22</v>
      </c>
      <c r="G15" s="11">
        <v>1340.12</v>
      </c>
      <c r="H15" s="9">
        <v>8</v>
      </c>
      <c r="I15" s="18">
        <f t="shared" si="0"/>
        <v>10720.96</v>
      </c>
      <c r="J15" s="18">
        <f t="shared" si="1"/>
        <v>1715.3535999999999</v>
      </c>
      <c r="K15" s="18">
        <f t="shared" si="2"/>
        <v>12436.313599999999</v>
      </c>
      <c r="L15" s="13" t="s">
        <v>17</v>
      </c>
    </row>
    <row r="16" spans="1:12" ht="23.45" hidden="1" customHeight="1" x14ac:dyDescent="0.25">
      <c r="A16" s="8"/>
      <c r="B16" s="8"/>
      <c r="C16" s="8"/>
      <c r="D16" s="8"/>
      <c r="E16" s="8"/>
      <c r="F16" s="8"/>
      <c r="G16" s="8"/>
      <c r="H16" s="8"/>
      <c r="I16" s="15">
        <f>+SUM(I6:I15)</f>
        <v>44022.941999999995</v>
      </c>
      <c r="J16" s="15">
        <f t="shared" ref="J16:K16" si="3">+SUM(J6:J15)</f>
        <v>7043.6707200000001</v>
      </c>
      <c r="K16" s="15">
        <f t="shared" si="3"/>
        <v>51066.612719999997</v>
      </c>
      <c r="L16" s="8"/>
    </row>
    <row r="17" spans="1:12" ht="23.45" hidden="1" customHeight="1" x14ac:dyDescent="0.25"/>
    <row r="18" spans="1:12" ht="23.45" hidden="1" customHeight="1" x14ac:dyDescent="0.25">
      <c r="A18" s="4" t="s">
        <v>3</v>
      </c>
      <c r="B18" s="4" t="s">
        <v>4</v>
      </c>
      <c r="C18" s="4" t="s">
        <v>18</v>
      </c>
      <c r="D18" s="4" t="s">
        <v>5</v>
      </c>
      <c r="E18" s="4" t="s">
        <v>6</v>
      </c>
      <c r="F18" s="5" t="s">
        <v>7</v>
      </c>
      <c r="G18" s="5" t="s">
        <v>8</v>
      </c>
      <c r="H18" s="6" t="s">
        <v>9</v>
      </c>
      <c r="I18" s="6" t="s">
        <v>10</v>
      </c>
      <c r="J18" s="6" t="s">
        <v>11</v>
      </c>
      <c r="K18" s="6" t="s">
        <v>12</v>
      </c>
      <c r="L18" s="6" t="s">
        <v>13</v>
      </c>
    </row>
    <row r="19" spans="1:12" ht="23.45" hidden="1" customHeight="1" x14ac:dyDescent="0.25">
      <c r="A19" s="8" t="s">
        <v>57</v>
      </c>
      <c r="B19" s="8" t="s">
        <v>56</v>
      </c>
      <c r="C19" s="8" t="s">
        <v>19</v>
      </c>
      <c r="D19" s="9" t="s">
        <v>15</v>
      </c>
      <c r="E19" s="9" t="s">
        <v>58</v>
      </c>
      <c r="F19" s="8" t="s">
        <v>59</v>
      </c>
      <c r="G19" s="9">
        <v>640</v>
      </c>
      <c r="H19" s="9">
        <v>92.5</v>
      </c>
      <c r="I19" s="12">
        <f>+G19*H19</f>
        <v>59200</v>
      </c>
      <c r="J19" s="12">
        <f>+I19*0.16</f>
        <v>9472</v>
      </c>
      <c r="K19" s="12">
        <f>+I19+J19</f>
        <v>68672</v>
      </c>
      <c r="L19" s="13" t="s">
        <v>28</v>
      </c>
    </row>
    <row r="20" spans="1:12" ht="23.45" hidden="1" customHeight="1" x14ac:dyDescent="0.25">
      <c r="A20" s="8" t="s">
        <v>57</v>
      </c>
      <c r="B20" s="8" t="s">
        <v>56</v>
      </c>
      <c r="C20" s="8" t="s">
        <v>19</v>
      </c>
      <c r="D20" s="9" t="s">
        <v>15</v>
      </c>
      <c r="E20" s="9" t="s">
        <v>58</v>
      </c>
      <c r="F20" s="8" t="s">
        <v>60</v>
      </c>
      <c r="G20" s="11">
        <v>1150</v>
      </c>
      <c r="H20" s="9">
        <v>60.85</v>
      </c>
      <c r="I20" s="12">
        <f t="shared" ref="I20:I22" si="4">+G20*H20</f>
        <v>69977.5</v>
      </c>
      <c r="J20" s="12">
        <f t="shared" ref="J20:J22" si="5">+I20*0.16</f>
        <v>11196.4</v>
      </c>
      <c r="K20" s="12">
        <f t="shared" ref="K20:K22" si="6">+I20+J20</f>
        <v>81173.899999999994</v>
      </c>
      <c r="L20" s="13" t="s">
        <v>28</v>
      </c>
    </row>
    <row r="21" spans="1:12" ht="23.45" hidden="1" customHeight="1" x14ac:dyDescent="0.25">
      <c r="A21" s="8" t="s">
        <v>57</v>
      </c>
      <c r="B21" s="8" t="s">
        <v>56</v>
      </c>
      <c r="C21" s="8" t="s">
        <v>19</v>
      </c>
      <c r="D21" s="9" t="s">
        <v>15</v>
      </c>
      <c r="E21" s="9" t="s">
        <v>58</v>
      </c>
      <c r="F21" s="8" t="s">
        <v>61</v>
      </c>
      <c r="G21" s="9">
        <v>200</v>
      </c>
      <c r="H21" s="9">
        <v>0.45</v>
      </c>
      <c r="I21" s="12">
        <f t="shared" si="4"/>
        <v>90</v>
      </c>
      <c r="J21" s="12">
        <f t="shared" si="5"/>
        <v>14.4</v>
      </c>
      <c r="K21" s="12">
        <f t="shared" si="6"/>
        <v>104.4</v>
      </c>
      <c r="L21" s="13" t="s">
        <v>28</v>
      </c>
    </row>
    <row r="22" spans="1:12" ht="23.45" hidden="1" customHeight="1" x14ac:dyDescent="0.25">
      <c r="A22" s="8" t="s">
        <v>57</v>
      </c>
      <c r="B22" s="8" t="s">
        <v>56</v>
      </c>
      <c r="C22" s="8" t="s">
        <v>19</v>
      </c>
      <c r="D22" s="9" t="s">
        <v>15</v>
      </c>
      <c r="E22" s="9" t="s">
        <v>58</v>
      </c>
      <c r="F22" s="8" t="s">
        <v>62</v>
      </c>
      <c r="G22" s="9">
        <v>640</v>
      </c>
      <c r="H22" s="9">
        <v>55.9</v>
      </c>
      <c r="I22" s="18">
        <f t="shared" si="4"/>
        <v>35776</v>
      </c>
      <c r="J22" s="18">
        <f t="shared" si="5"/>
        <v>5724.16</v>
      </c>
      <c r="K22" s="18">
        <f t="shared" si="6"/>
        <v>41500.160000000003</v>
      </c>
      <c r="L22" s="13" t="s">
        <v>28</v>
      </c>
    </row>
    <row r="23" spans="1:12" ht="23.45" hidden="1" customHeight="1" x14ac:dyDescent="0.25">
      <c r="A23" s="8"/>
      <c r="B23" s="8"/>
      <c r="C23" s="8"/>
      <c r="D23" s="8"/>
      <c r="E23" s="8"/>
      <c r="F23" s="8"/>
      <c r="G23" s="8"/>
      <c r="H23" s="8"/>
      <c r="I23" s="15">
        <f>+SUM(I19:I22)</f>
        <v>165043.5</v>
      </c>
      <c r="J23" s="15">
        <f t="shared" ref="J23:K23" si="7">+SUM(J19:J22)</f>
        <v>26406.960000000003</v>
      </c>
      <c r="K23" s="15">
        <f t="shared" si="7"/>
        <v>191450.46</v>
      </c>
      <c r="L23" s="8"/>
    </row>
    <row r="24" spans="1:12" ht="23.45" hidden="1" customHeight="1" x14ac:dyDescent="0.25"/>
    <row r="25" spans="1:12" ht="23.45" hidden="1" customHeight="1" x14ac:dyDescent="0.25">
      <c r="A25" s="4" t="s">
        <v>3</v>
      </c>
      <c r="B25" s="4" t="s">
        <v>4</v>
      </c>
      <c r="C25" s="4" t="s">
        <v>18</v>
      </c>
      <c r="D25" s="4" t="s">
        <v>5</v>
      </c>
      <c r="E25" s="4" t="s">
        <v>6</v>
      </c>
      <c r="F25" s="5" t="s">
        <v>7</v>
      </c>
      <c r="G25" s="5" t="s">
        <v>8</v>
      </c>
      <c r="H25" s="6" t="s">
        <v>9</v>
      </c>
      <c r="I25" s="6" t="s">
        <v>10</v>
      </c>
      <c r="J25" s="6" t="s">
        <v>11</v>
      </c>
      <c r="K25" s="6" t="s">
        <v>12</v>
      </c>
      <c r="L25" s="6" t="s">
        <v>13</v>
      </c>
    </row>
    <row r="26" spans="1:12" ht="23.45" hidden="1" customHeight="1" x14ac:dyDescent="0.25">
      <c r="A26" s="8" t="s">
        <v>57</v>
      </c>
      <c r="B26" s="8" t="s">
        <v>56</v>
      </c>
      <c r="C26" s="8" t="s">
        <v>19</v>
      </c>
      <c r="D26" s="9" t="s">
        <v>15</v>
      </c>
      <c r="E26" s="9" t="s">
        <v>87</v>
      </c>
      <c r="F26" s="8" t="s">
        <v>88</v>
      </c>
      <c r="G26" s="9">
        <v>640</v>
      </c>
      <c r="H26" s="9">
        <v>25.7</v>
      </c>
      <c r="I26" s="12">
        <v>16448</v>
      </c>
      <c r="J26" s="12">
        <v>2631.68</v>
      </c>
      <c r="K26" s="12">
        <v>19079.68</v>
      </c>
      <c r="L26" s="13" t="s">
        <v>28</v>
      </c>
    </row>
    <row r="27" spans="1:12" ht="23.45" hidden="1" customHeight="1" x14ac:dyDescent="0.25">
      <c r="A27" s="8" t="s">
        <v>57</v>
      </c>
      <c r="B27" s="8" t="s">
        <v>56</v>
      </c>
      <c r="C27" s="8" t="s">
        <v>19</v>
      </c>
      <c r="D27" s="9" t="s">
        <v>15</v>
      </c>
      <c r="E27" s="9" t="s">
        <v>87</v>
      </c>
      <c r="F27" s="8" t="s">
        <v>89</v>
      </c>
      <c r="G27" s="11">
        <v>1150</v>
      </c>
      <c r="H27" s="9">
        <v>17</v>
      </c>
      <c r="I27" s="12">
        <v>19550</v>
      </c>
      <c r="J27" s="12">
        <v>3128</v>
      </c>
      <c r="K27" s="12">
        <v>22678</v>
      </c>
      <c r="L27" s="13" t="s">
        <v>28</v>
      </c>
    </row>
    <row r="28" spans="1:12" ht="23.45" hidden="1" customHeight="1" x14ac:dyDescent="0.25">
      <c r="A28" s="8" t="s">
        <v>57</v>
      </c>
      <c r="B28" s="8" t="s">
        <v>56</v>
      </c>
      <c r="C28" s="8" t="s">
        <v>19</v>
      </c>
      <c r="D28" s="9" t="s">
        <v>15</v>
      </c>
      <c r="E28" s="9" t="s">
        <v>87</v>
      </c>
      <c r="F28" s="8" t="s">
        <v>90</v>
      </c>
      <c r="G28" s="9">
        <v>640</v>
      </c>
      <c r="H28" s="9">
        <v>10.5</v>
      </c>
      <c r="I28" s="12">
        <v>6720</v>
      </c>
      <c r="J28" s="12">
        <v>1075.2</v>
      </c>
      <c r="K28" s="12">
        <v>7795.2</v>
      </c>
      <c r="L28" s="13" t="s">
        <v>28</v>
      </c>
    </row>
    <row r="29" spans="1:12" ht="23.45" hidden="1" customHeight="1" x14ac:dyDescent="0.25">
      <c r="A29" s="8" t="s">
        <v>57</v>
      </c>
      <c r="B29" s="8" t="s">
        <v>56</v>
      </c>
      <c r="C29" s="8" t="s">
        <v>19</v>
      </c>
      <c r="D29" s="9" t="s">
        <v>15</v>
      </c>
      <c r="E29" s="9" t="s">
        <v>87</v>
      </c>
      <c r="F29" s="8" t="s">
        <v>91</v>
      </c>
      <c r="G29" s="9">
        <v>640</v>
      </c>
      <c r="H29" s="9">
        <v>104.6</v>
      </c>
      <c r="I29" s="12">
        <v>66944</v>
      </c>
      <c r="J29" s="12">
        <v>10711.04</v>
      </c>
      <c r="K29" s="12">
        <v>77655.039999999994</v>
      </c>
      <c r="L29" s="13" t="s">
        <v>28</v>
      </c>
    </row>
    <row r="30" spans="1:12" ht="23.45" hidden="1" customHeight="1" x14ac:dyDescent="0.25">
      <c r="A30" s="8" t="s">
        <v>57</v>
      </c>
      <c r="B30" s="8" t="s">
        <v>56</v>
      </c>
      <c r="C30" s="8" t="s">
        <v>19</v>
      </c>
      <c r="D30" s="9" t="s">
        <v>15</v>
      </c>
      <c r="E30" s="9" t="s">
        <v>87</v>
      </c>
      <c r="F30" s="8" t="s">
        <v>92</v>
      </c>
      <c r="G30" s="11">
        <v>1150</v>
      </c>
      <c r="H30" s="9">
        <v>72.599999999999994</v>
      </c>
      <c r="I30" s="12">
        <v>83490</v>
      </c>
      <c r="J30" s="12">
        <v>13358.4</v>
      </c>
      <c r="K30" s="12">
        <v>96848.4</v>
      </c>
      <c r="L30" s="13" t="s">
        <v>28</v>
      </c>
    </row>
    <row r="31" spans="1:12" ht="23.45" hidden="1" customHeight="1" x14ac:dyDescent="0.25">
      <c r="A31" s="8" t="s">
        <v>57</v>
      </c>
      <c r="B31" s="8" t="s">
        <v>56</v>
      </c>
      <c r="C31" s="8" t="s">
        <v>19</v>
      </c>
      <c r="D31" s="9" t="s">
        <v>15</v>
      </c>
      <c r="E31" s="9" t="s">
        <v>87</v>
      </c>
      <c r="F31" s="8" t="s">
        <v>93</v>
      </c>
      <c r="G31" s="9">
        <v>200</v>
      </c>
      <c r="H31" s="9">
        <v>0.05</v>
      </c>
      <c r="I31" s="13">
        <v>10</v>
      </c>
      <c r="J31" s="13">
        <v>1.6</v>
      </c>
      <c r="K31" s="13">
        <v>11.6</v>
      </c>
      <c r="L31" s="13" t="s">
        <v>28</v>
      </c>
    </row>
    <row r="32" spans="1:12" ht="23.45" hidden="1" customHeight="1" thickBot="1" x14ac:dyDescent="0.3">
      <c r="A32" s="8" t="s">
        <v>57</v>
      </c>
      <c r="B32" s="8" t="s">
        <v>56</v>
      </c>
      <c r="C32" s="8" t="s">
        <v>19</v>
      </c>
      <c r="D32" s="9" t="s">
        <v>15</v>
      </c>
      <c r="E32" s="9" t="s">
        <v>87</v>
      </c>
      <c r="F32" s="8" t="s">
        <v>94</v>
      </c>
      <c r="G32" s="9">
        <v>640</v>
      </c>
      <c r="H32" s="9">
        <v>48.4</v>
      </c>
      <c r="I32" s="30">
        <v>30976</v>
      </c>
      <c r="J32" s="30">
        <v>4956.16</v>
      </c>
      <c r="K32" s="30">
        <v>35932.160000000003</v>
      </c>
      <c r="L32" s="13" t="s">
        <v>28</v>
      </c>
    </row>
    <row r="33" spans="1:12" ht="23.45" hidden="1" customHeight="1" x14ac:dyDescent="0.25">
      <c r="A33" s="8"/>
      <c r="B33" s="8"/>
      <c r="C33" s="8"/>
      <c r="D33" s="8"/>
      <c r="E33" s="8"/>
      <c r="F33" s="8"/>
      <c r="G33" s="8"/>
      <c r="H33" s="8"/>
      <c r="I33" s="15">
        <f>+SUM(I26:I32)</f>
        <v>224138</v>
      </c>
      <c r="J33" s="15">
        <f t="shared" ref="J33:K33" si="8">+SUM(J26:J32)</f>
        <v>35862.080000000002</v>
      </c>
      <c r="K33" s="15">
        <f t="shared" si="8"/>
        <v>260000.08</v>
      </c>
      <c r="L33" s="8"/>
    </row>
    <row r="34" spans="1:12" ht="23.45" hidden="1" customHeight="1" x14ac:dyDescent="0.25"/>
    <row r="35" spans="1:12" ht="23.45" customHeight="1" x14ac:dyDescent="0.25">
      <c r="A35" s="4" t="s">
        <v>3</v>
      </c>
      <c r="B35" s="4" t="s">
        <v>4</v>
      </c>
      <c r="C35" s="4" t="s">
        <v>18</v>
      </c>
      <c r="D35" s="4" t="s">
        <v>5</v>
      </c>
      <c r="E35" s="4" t="s">
        <v>6</v>
      </c>
      <c r="F35" s="5" t="s">
        <v>7</v>
      </c>
      <c r="G35" s="5" t="s">
        <v>8</v>
      </c>
      <c r="H35" s="6" t="s">
        <v>9</v>
      </c>
      <c r="I35" s="6" t="s">
        <v>10</v>
      </c>
      <c r="J35" s="6" t="s">
        <v>11</v>
      </c>
      <c r="K35" s="6" t="s">
        <v>12</v>
      </c>
      <c r="L35" s="6" t="s">
        <v>13</v>
      </c>
    </row>
    <row r="36" spans="1:12" ht="23.45" customHeight="1" x14ac:dyDescent="0.25">
      <c r="A36" s="8" t="s">
        <v>57</v>
      </c>
      <c r="B36" s="8" t="s">
        <v>56</v>
      </c>
      <c r="C36" s="8" t="s">
        <v>19</v>
      </c>
      <c r="D36" s="9" t="s">
        <v>15</v>
      </c>
      <c r="E36" s="9" t="s">
        <v>114</v>
      </c>
      <c r="F36" s="8" t="s">
        <v>123</v>
      </c>
      <c r="G36" s="9">
        <v>640</v>
      </c>
      <c r="H36" s="9">
        <v>15.75</v>
      </c>
      <c r="I36" s="12">
        <v>10080</v>
      </c>
      <c r="J36" s="12">
        <v>1612.8</v>
      </c>
      <c r="K36" s="12">
        <v>11692.8</v>
      </c>
      <c r="L36" s="13" t="s">
        <v>28</v>
      </c>
    </row>
    <row r="37" spans="1:12" ht="23.45" customHeight="1" x14ac:dyDescent="0.25">
      <c r="A37" s="8" t="s">
        <v>57</v>
      </c>
      <c r="B37" s="8" t="s">
        <v>56</v>
      </c>
      <c r="C37" s="8" t="s">
        <v>19</v>
      </c>
      <c r="D37" s="9" t="s">
        <v>15</v>
      </c>
      <c r="E37" s="9" t="s">
        <v>114</v>
      </c>
      <c r="F37" s="8" t="s">
        <v>124</v>
      </c>
      <c r="G37" s="11">
        <v>1150</v>
      </c>
      <c r="H37" s="9">
        <v>12.55</v>
      </c>
      <c r="I37" s="12">
        <v>14432.5</v>
      </c>
      <c r="J37" s="12">
        <v>2309.1999999999998</v>
      </c>
      <c r="K37" s="12">
        <v>16741.7</v>
      </c>
      <c r="L37" s="13" t="s">
        <v>28</v>
      </c>
    </row>
    <row r="38" spans="1:12" ht="23.45" customHeight="1" x14ac:dyDescent="0.25">
      <c r="A38" s="8" t="s">
        <v>57</v>
      </c>
      <c r="B38" s="8" t="s">
        <v>56</v>
      </c>
      <c r="C38" s="8" t="s">
        <v>19</v>
      </c>
      <c r="D38" s="9" t="s">
        <v>15</v>
      </c>
      <c r="E38" s="9" t="s">
        <v>114</v>
      </c>
      <c r="F38" s="8" t="s">
        <v>125</v>
      </c>
      <c r="G38" s="9">
        <v>640</v>
      </c>
      <c r="H38" s="9">
        <v>9.1999999999999993</v>
      </c>
      <c r="I38" s="12">
        <v>5888</v>
      </c>
      <c r="J38" s="13">
        <v>942.08</v>
      </c>
      <c r="K38" s="12">
        <v>6830.08</v>
      </c>
      <c r="L38" s="13" t="s">
        <v>28</v>
      </c>
    </row>
    <row r="39" spans="1:12" ht="23.45" customHeight="1" x14ac:dyDescent="0.25">
      <c r="A39" s="8" t="s">
        <v>57</v>
      </c>
      <c r="B39" s="8" t="s">
        <v>56</v>
      </c>
      <c r="C39" s="8" t="s">
        <v>19</v>
      </c>
      <c r="D39" s="9" t="s">
        <v>15</v>
      </c>
      <c r="E39" s="9" t="s">
        <v>114</v>
      </c>
      <c r="F39" s="8" t="s">
        <v>126</v>
      </c>
      <c r="G39" s="9">
        <v>640</v>
      </c>
      <c r="H39" s="9">
        <v>118.7</v>
      </c>
      <c r="I39" s="12">
        <v>75968</v>
      </c>
      <c r="J39" s="12">
        <v>12154.88</v>
      </c>
      <c r="K39" s="12">
        <v>88122.880000000005</v>
      </c>
      <c r="L39" s="13" t="s">
        <v>28</v>
      </c>
    </row>
    <row r="40" spans="1:12" ht="23.45" customHeight="1" x14ac:dyDescent="0.25">
      <c r="A40" s="8" t="s">
        <v>57</v>
      </c>
      <c r="B40" s="8" t="s">
        <v>56</v>
      </c>
      <c r="C40" s="8" t="s">
        <v>19</v>
      </c>
      <c r="D40" s="9" t="s">
        <v>15</v>
      </c>
      <c r="E40" s="9" t="s">
        <v>114</v>
      </c>
      <c r="F40" s="8" t="s">
        <v>127</v>
      </c>
      <c r="G40" s="11">
        <v>1150</v>
      </c>
      <c r="H40" s="9">
        <v>91.6</v>
      </c>
      <c r="I40" s="12">
        <v>105340</v>
      </c>
      <c r="J40" s="12">
        <v>16854.400000000001</v>
      </c>
      <c r="K40" s="12">
        <v>122194.4</v>
      </c>
      <c r="L40" s="13" t="s">
        <v>28</v>
      </c>
    </row>
    <row r="41" spans="1:12" ht="23.45" customHeight="1" x14ac:dyDescent="0.25">
      <c r="A41" s="8" t="s">
        <v>57</v>
      </c>
      <c r="B41" s="8" t="s">
        <v>56</v>
      </c>
      <c r="C41" s="8" t="s">
        <v>19</v>
      </c>
      <c r="D41" s="9" t="s">
        <v>15</v>
      </c>
      <c r="E41" s="9" t="s">
        <v>114</v>
      </c>
      <c r="F41" s="8" t="s">
        <v>128</v>
      </c>
      <c r="G41" s="9">
        <v>200</v>
      </c>
      <c r="H41" s="9">
        <v>0.2</v>
      </c>
      <c r="I41" s="13">
        <v>40</v>
      </c>
      <c r="J41" s="13">
        <v>6.4</v>
      </c>
      <c r="K41" s="13">
        <v>46.4</v>
      </c>
      <c r="L41" s="13" t="s">
        <v>28</v>
      </c>
    </row>
    <row r="42" spans="1:12" ht="23.45" customHeight="1" thickBot="1" x14ac:dyDescent="0.3">
      <c r="A42" s="8" t="s">
        <v>57</v>
      </c>
      <c r="B42" s="8" t="s">
        <v>56</v>
      </c>
      <c r="C42" s="8" t="s">
        <v>19</v>
      </c>
      <c r="D42" s="9" t="s">
        <v>15</v>
      </c>
      <c r="E42" s="9" t="s">
        <v>114</v>
      </c>
      <c r="F42" s="8" t="s">
        <v>129</v>
      </c>
      <c r="G42" s="9">
        <v>640</v>
      </c>
      <c r="H42" s="9">
        <v>65.400000000000006</v>
      </c>
      <c r="I42" s="30">
        <v>41856</v>
      </c>
      <c r="J42" s="30">
        <v>6696.96</v>
      </c>
      <c r="K42" s="30">
        <v>48552.959999999999</v>
      </c>
      <c r="L42" s="13" t="s">
        <v>28</v>
      </c>
    </row>
    <row r="43" spans="1:12" ht="23.45" customHeight="1" x14ac:dyDescent="0.25">
      <c r="A43" s="8"/>
      <c r="B43" s="8"/>
      <c r="C43" s="8"/>
      <c r="D43" s="8"/>
      <c r="E43" s="8"/>
      <c r="F43" s="8"/>
      <c r="G43" s="8"/>
      <c r="H43" s="8"/>
      <c r="I43" s="15">
        <v>253604.5</v>
      </c>
      <c r="J43" s="15">
        <v>40576.720000000001</v>
      </c>
      <c r="K43" s="15">
        <v>294181.21999999997</v>
      </c>
      <c r="L43" s="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683B3-4356-4AFC-8EDD-1293B2FF7B80}">
  <dimension ref="A1:L49"/>
  <sheetViews>
    <sheetView workbookViewId="0">
      <selection activeCell="C1" sqref="C1"/>
    </sheetView>
  </sheetViews>
  <sheetFormatPr baseColWidth="10" defaultColWidth="51.28515625" defaultRowHeight="23.45" customHeight="1" x14ac:dyDescent="0.25"/>
  <cols>
    <col min="1" max="5" width="51.28515625" style="1"/>
    <col min="6" max="6" width="77.7109375" style="1" customWidth="1"/>
    <col min="7" max="16384" width="51.28515625" style="1"/>
  </cols>
  <sheetData>
    <row r="1" spans="1:12" ht="23.45" customHeight="1" x14ac:dyDescent="0.25">
      <c r="A1" s="2" t="s">
        <v>0</v>
      </c>
    </row>
    <row r="2" spans="1:12" ht="23.45" customHeight="1" x14ac:dyDescent="0.25">
      <c r="A2" s="3" t="s">
        <v>1</v>
      </c>
    </row>
    <row r="3" spans="1:12" ht="23.45" customHeight="1" x14ac:dyDescent="0.25">
      <c r="A3" s="16" t="s">
        <v>63</v>
      </c>
    </row>
    <row r="4" spans="1:12" ht="23.45" hidden="1" customHeight="1" x14ac:dyDescent="0.25"/>
    <row r="5" spans="1:12" ht="23.45" hidden="1" customHeight="1" x14ac:dyDescent="0.25">
      <c r="A5" s="4" t="s">
        <v>3</v>
      </c>
      <c r="B5" s="4" t="s">
        <v>4</v>
      </c>
      <c r="C5" s="4" t="s">
        <v>18</v>
      </c>
      <c r="D5" s="4" t="s">
        <v>5</v>
      </c>
      <c r="E5" s="4" t="s">
        <v>6</v>
      </c>
      <c r="F5" s="5" t="s">
        <v>7</v>
      </c>
      <c r="G5" s="5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</row>
    <row r="6" spans="1:12" ht="23.45" hidden="1" customHeight="1" x14ac:dyDescent="0.25">
      <c r="A6" s="8" t="s">
        <v>20</v>
      </c>
      <c r="B6" s="8" t="s">
        <v>21</v>
      </c>
      <c r="C6" s="8" t="s">
        <v>19</v>
      </c>
      <c r="D6" s="9" t="s">
        <v>15</v>
      </c>
      <c r="E6" s="10">
        <v>45720</v>
      </c>
      <c r="F6" s="8" t="s">
        <v>22</v>
      </c>
      <c r="G6" s="11">
        <v>1340.12</v>
      </c>
      <c r="H6" s="9">
        <v>1.25</v>
      </c>
      <c r="I6" s="17">
        <f>+G6*H6</f>
        <v>1675.1499999999999</v>
      </c>
      <c r="J6" s="17">
        <f>+I6*0.16</f>
        <v>268.024</v>
      </c>
      <c r="K6" s="17">
        <f>+I6+J6</f>
        <v>1943.174</v>
      </c>
      <c r="L6" s="13" t="s">
        <v>17</v>
      </c>
    </row>
    <row r="7" spans="1:12" ht="23.45" hidden="1" customHeight="1" x14ac:dyDescent="0.25">
      <c r="A7" s="8" t="s">
        <v>20</v>
      </c>
      <c r="B7" s="8" t="s">
        <v>21</v>
      </c>
      <c r="C7" s="8" t="s">
        <v>19</v>
      </c>
      <c r="D7" s="9" t="s">
        <v>15</v>
      </c>
      <c r="E7" s="10">
        <v>45721</v>
      </c>
      <c r="F7" s="8" t="s">
        <v>22</v>
      </c>
      <c r="G7" s="11">
        <v>1340.12</v>
      </c>
      <c r="H7" s="9">
        <v>4.4000000000000004</v>
      </c>
      <c r="I7" s="17">
        <f t="shared" ref="I7:I15" si="0">+G7*H7</f>
        <v>5896.5280000000002</v>
      </c>
      <c r="J7" s="17">
        <f t="shared" ref="J7:J15" si="1">+I7*0.16</f>
        <v>943.44448000000011</v>
      </c>
      <c r="K7" s="17">
        <f t="shared" ref="K7:K15" si="2">+I7+J7</f>
        <v>6839.9724800000004</v>
      </c>
      <c r="L7" s="13" t="s">
        <v>17</v>
      </c>
    </row>
    <row r="8" spans="1:12" ht="23.45" hidden="1" customHeight="1" x14ac:dyDescent="0.25">
      <c r="A8" s="8" t="s">
        <v>20</v>
      </c>
      <c r="B8" s="8" t="s">
        <v>21</v>
      </c>
      <c r="C8" s="8" t="s">
        <v>19</v>
      </c>
      <c r="D8" s="9" t="s">
        <v>15</v>
      </c>
      <c r="E8" s="10">
        <v>45722</v>
      </c>
      <c r="F8" s="8" t="s">
        <v>22</v>
      </c>
      <c r="G8" s="11">
        <v>1340.12</v>
      </c>
      <c r="H8" s="9">
        <v>1</v>
      </c>
      <c r="I8" s="17">
        <f t="shared" si="0"/>
        <v>1340.12</v>
      </c>
      <c r="J8" s="17">
        <f t="shared" si="1"/>
        <v>214.41919999999999</v>
      </c>
      <c r="K8" s="17">
        <f t="shared" si="2"/>
        <v>1554.5391999999999</v>
      </c>
      <c r="L8" s="13" t="s">
        <v>17</v>
      </c>
    </row>
    <row r="9" spans="1:12" ht="23.45" hidden="1" customHeight="1" x14ac:dyDescent="0.25">
      <c r="A9" s="8" t="s">
        <v>20</v>
      </c>
      <c r="B9" s="8" t="s">
        <v>21</v>
      </c>
      <c r="C9" s="8" t="s">
        <v>19</v>
      </c>
      <c r="D9" s="9" t="s">
        <v>15</v>
      </c>
      <c r="E9" s="10">
        <v>45723</v>
      </c>
      <c r="F9" s="8" t="s">
        <v>22</v>
      </c>
      <c r="G9" s="11">
        <v>1340.12</v>
      </c>
      <c r="H9" s="9">
        <v>0.7</v>
      </c>
      <c r="I9" s="17">
        <f t="shared" si="0"/>
        <v>938.08399999999983</v>
      </c>
      <c r="J9" s="17">
        <f t="shared" si="1"/>
        <v>150.09343999999999</v>
      </c>
      <c r="K9" s="17">
        <f t="shared" si="2"/>
        <v>1088.1774399999999</v>
      </c>
      <c r="L9" s="13" t="s">
        <v>17</v>
      </c>
    </row>
    <row r="10" spans="1:12" ht="23.45" hidden="1" customHeight="1" x14ac:dyDescent="0.25">
      <c r="A10" s="8" t="s">
        <v>20</v>
      </c>
      <c r="B10" s="8" t="s">
        <v>21</v>
      </c>
      <c r="C10" s="8" t="s">
        <v>19</v>
      </c>
      <c r="D10" s="9" t="s">
        <v>15</v>
      </c>
      <c r="E10" s="10">
        <v>45726</v>
      </c>
      <c r="F10" s="8" t="s">
        <v>22</v>
      </c>
      <c r="G10" s="11">
        <v>1340.12</v>
      </c>
      <c r="H10" s="9">
        <v>4.5999999999999996</v>
      </c>
      <c r="I10" s="17">
        <f t="shared" si="0"/>
        <v>6164.5519999999988</v>
      </c>
      <c r="J10" s="17">
        <f t="shared" si="1"/>
        <v>986.32831999999985</v>
      </c>
      <c r="K10" s="17">
        <f t="shared" si="2"/>
        <v>7150.8803199999984</v>
      </c>
      <c r="L10" s="13" t="s">
        <v>17</v>
      </c>
    </row>
    <row r="11" spans="1:12" ht="23.45" hidden="1" customHeight="1" x14ac:dyDescent="0.25">
      <c r="A11" s="8" t="s">
        <v>20</v>
      </c>
      <c r="B11" s="8" t="s">
        <v>21</v>
      </c>
      <c r="C11" s="8" t="s">
        <v>19</v>
      </c>
      <c r="D11" s="9" t="s">
        <v>15</v>
      </c>
      <c r="E11" s="10">
        <v>45727</v>
      </c>
      <c r="F11" s="8" t="s">
        <v>22</v>
      </c>
      <c r="G11" s="11">
        <v>1340.12</v>
      </c>
      <c r="H11" s="9">
        <v>2.1</v>
      </c>
      <c r="I11" s="17">
        <f t="shared" si="0"/>
        <v>2814.252</v>
      </c>
      <c r="J11" s="17">
        <f t="shared" si="1"/>
        <v>450.28032000000002</v>
      </c>
      <c r="K11" s="17">
        <f t="shared" si="2"/>
        <v>3264.5323199999998</v>
      </c>
      <c r="L11" s="13" t="s">
        <v>17</v>
      </c>
    </row>
    <row r="12" spans="1:12" ht="23.45" hidden="1" customHeight="1" x14ac:dyDescent="0.25">
      <c r="A12" s="8" t="s">
        <v>20</v>
      </c>
      <c r="B12" s="8" t="s">
        <v>21</v>
      </c>
      <c r="C12" s="8" t="s">
        <v>19</v>
      </c>
      <c r="D12" s="9" t="s">
        <v>15</v>
      </c>
      <c r="E12" s="10">
        <v>45728</v>
      </c>
      <c r="F12" s="8" t="s">
        <v>22</v>
      </c>
      <c r="G12" s="11">
        <v>1340.12</v>
      </c>
      <c r="H12" s="9">
        <v>10.25</v>
      </c>
      <c r="I12" s="17">
        <f t="shared" si="0"/>
        <v>13736.23</v>
      </c>
      <c r="J12" s="17">
        <f t="shared" si="1"/>
        <v>2197.7968000000001</v>
      </c>
      <c r="K12" s="17">
        <f t="shared" si="2"/>
        <v>15934.0268</v>
      </c>
      <c r="L12" s="13" t="s">
        <v>17</v>
      </c>
    </row>
    <row r="13" spans="1:12" ht="23.45" hidden="1" customHeight="1" x14ac:dyDescent="0.25">
      <c r="A13" s="8" t="s">
        <v>20</v>
      </c>
      <c r="B13" s="8" t="s">
        <v>21</v>
      </c>
      <c r="C13" s="8" t="s">
        <v>19</v>
      </c>
      <c r="D13" s="9" t="s">
        <v>15</v>
      </c>
      <c r="E13" s="10">
        <v>45729</v>
      </c>
      <c r="F13" s="8" t="s">
        <v>22</v>
      </c>
      <c r="G13" s="11">
        <v>1340.12</v>
      </c>
      <c r="H13" s="9">
        <v>0.3</v>
      </c>
      <c r="I13" s="17">
        <f t="shared" si="0"/>
        <v>402.03599999999994</v>
      </c>
      <c r="J13" s="17">
        <f t="shared" si="1"/>
        <v>64.325759999999988</v>
      </c>
      <c r="K13" s="17">
        <f t="shared" si="2"/>
        <v>466.36175999999995</v>
      </c>
      <c r="L13" s="13" t="s">
        <v>17</v>
      </c>
    </row>
    <row r="14" spans="1:12" ht="23.45" hidden="1" customHeight="1" x14ac:dyDescent="0.25">
      <c r="A14" s="8" t="s">
        <v>20</v>
      </c>
      <c r="B14" s="8" t="s">
        <v>21</v>
      </c>
      <c r="C14" s="8" t="s">
        <v>19</v>
      </c>
      <c r="D14" s="9" t="s">
        <v>15</v>
      </c>
      <c r="E14" s="10">
        <v>45734</v>
      </c>
      <c r="F14" s="8" t="s">
        <v>22</v>
      </c>
      <c r="G14" s="11">
        <v>1340.12</v>
      </c>
      <c r="H14" s="9">
        <v>0.25</v>
      </c>
      <c r="I14" s="17">
        <f t="shared" si="0"/>
        <v>335.03</v>
      </c>
      <c r="J14" s="17">
        <f t="shared" si="1"/>
        <v>53.604799999999997</v>
      </c>
      <c r="K14" s="17">
        <f t="shared" si="2"/>
        <v>388.63479999999998</v>
      </c>
      <c r="L14" s="13" t="s">
        <v>17</v>
      </c>
    </row>
    <row r="15" spans="1:12" ht="23.45" hidden="1" customHeight="1" x14ac:dyDescent="0.25">
      <c r="A15" s="8" t="s">
        <v>20</v>
      </c>
      <c r="B15" s="8" t="s">
        <v>21</v>
      </c>
      <c r="C15" s="8" t="s">
        <v>19</v>
      </c>
      <c r="D15" s="9" t="s">
        <v>15</v>
      </c>
      <c r="E15" s="10">
        <v>45735</v>
      </c>
      <c r="F15" s="8" t="s">
        <v>22</v>
      </c>
      <c r="G15" s="11">
        <v>1340.12</v>
      </c>
      <c r="H15" s="9">
        <v>8</v>
      </c>
      <c r="I15" s="18">
        <f t="shared" si="0"/>
        <v>10720.96</v>
      </c>
      <c r="J15" s="18">
        <f t="shared" si="1"/>
        <v>1715.3535999999999</v>
      </c>
      <c r="K15" s="18">
        <f t="shared" si="2"/>
        <v>12436.313599999999</v>
      </c>
      <c r="L15" s="13" t="s">
        <v>17</v>
      </c>
    </row>
    <row r="16" spans="1:12" ht="23.45" hidden="1" customHeight="1" x14ac:dyDescent="0.25">
      <c r="A16" s="8"/>
      <c r="B16" s="8"/>
      <c r="C16" s="8"/>
      <c r="D16" s="8"/>
      <c r="E16" s="8"/>
      <c r="F16" s="8"/>
      <c r="G16" s="8"/>
      <c r="H16" s="8"/>
      <c r="I16" s="15">
        <f>+SUM(I6:I15)</f>
        <v>44022.941999999995</v>
      </c>
      <c r="J16" s="15">
        <f t="shared" ref="J16:K16" si="3">+SUM(J6:J15)</f>
        <v>7043.6707200000001</v>
      </c>
      <c r="K16" s="15">
        <f t="shared" si="3"/>
        <v>51066.612719999997</v>
      </c>
      <c r="L16" s="8"/>
    </row>
    <row r="17" spans="1:12" ht="23.45" hidden="1" customHeight="1" x14ac:dyDescent="0.25"/>
    <row r="18" spans="1:12" ht="23.45" hidden="1" customHeight="1" x14ac:dyDescent="0.25">
      <c r="A18" s="4" t="s">
        <v>3</v>
      </c>
      <c r="B18" s="4" t="s">
        <v>4</v>
      </c>
      <c r="C18" s="4" t="s">
        <v>18</v>
      </c>
      <c r="D18" s="4" t="s">
        <v>5</v>
      </c>
      <c r="E18" s="4" t="s">
        <v>6</v>
      </c>
      <c r="F18" s="5" t="s">
        <v>7</v>
      </c>
      <c r="G18" s="5" t="s">
        <v>8</v>
      </c>
      <c r="H18" s="6" t="s">
        <v>9</v>
      </c>
      <c r="I18" s="6" t="s">
        <v>10</v>
      </c>
      <c r="J18" s="6" t="s">
        <v>11</v>
      </c>
      <c r="K18" s="6" t="s">
        <v>12</v>
      </c>
      <c r="L18" s="6" t="s">
        <v>13</v>
      </c>
    </row>
    <row r="19" spans="1:12" ht="23.45" hidden="1" customHeight="1" x14ac:dyDescent="0.25">
      <c r="A19" s="8" t="s">
        <v>64</v>
      </c>
      <c r="B19" s="8" t="s">
        <v>65</v>
      </c>
      <c r="C19" s="8" t="s">
        <v>19</v>
      </c>
      <c r="D19" s="9" t="s">
        <v>15</v>
      </c>
      <c r="E19" s="9" t="s">
        <v>87</v>
      </c>
      <c r="F19" s="9" t="s">
        <v>100</v>
      </c>
      <c r="G19" s="9">
        <v>360</v>
      </c>
      <c r="H19" s="9">
        <v>124.85</v>
      </c>
      <c r="I19" s="12">
        <v>44946</v>
      </c>
      <c r="J19" s="12">
        <v>7191.36</v>
      </c>
      <c r="K19" s="12">
        <v>52137.36</v>
      </c>
      <c r="L19" s="13" t="s">
        <v>28</v>
      </c>
    </row>
    <row r="20" spans="1:12" ht="23.45" hidden="1" customHeight="1" x14ac:dyDescent="0.25">
      <c r="A20" s="8" t="s">
        <v>64</v>
      </c>
      <c r="B20" s="8" t="s">
        <v>65</v>
      </c>
      <c r="C20" s="8" t="s">
        <v>19</v>
      </c>
      <c r="D20" s="9" t="s">
        <v>15</v>
      </c>
      <c r="E20" s="9" t="s">
        <v>87</v>
      </c>
      <c r="F20" s="9" t="s">
        <v>101</v>
      </c>
      <c r="G20" s="9">
        <v>200</v>
      </c>
      <c r="H20" s="9">
        <v>5.45</v>
      </c>
      <c r="I20" s="12">
        <v>1090</v>
      </c>
      <c r="J20" s="13">
        <v>174.4</v>
      </c>
      <c r="K20" s="12">
        <v>1264.4000000000001</v>
      </c>
      <c r="L20" s="13" t="s">
        <v>28</v>
      </c>
    </row>
    <row r="21" spans="1:12" ht="23.45" hidden="1" customHeight="1" x14ac:dyDescent="0.25">
      <c r="A21" s="8" t="s">
        <v>64</v>
      </c>
      <c r="B21" s="8" t="s">
        <v>65</v>
      </c>
      <c r="C21" s="8" t="s">
        <v>19</v>
      </c>
      <c r="D21" s="9" t="s">
        <v>15</v>
      </c>
      <c r="E21" s="9" t="s">
        <v>87</v>
      </c>
      <c r="F21" s="9" t="s">
        <v>102</v>
      </c>
      <c r="G21" s="9">
        <v>200</v>
      </c>
      <c r="H21" s="9">
        <v>5.8</v>
      </c>
      <c r="I21" s="12">
        <v>1160</v>
      </c>
      <c r="J21" s="13">
        <v>185.6</v>
      </c>
      <c r="K21" s="12">
        <v>1345.6</v>
      </c>
      <c r="L21" s="13" t="s">
        <v>28</v>
      </c>
    </row>
    <row r="22" spans="1:12" ht="23.45" hidden="1" customHeight="1" x14ac:dyDescent="0.25">
      <c r="A22" s="8" t="s">
        <v>64</v>
      </c>
      <c r="B22" s="8" t="s">
        <v>65</v>
      </c>
      <c r="C22" s="8" t="s">
        <v>19</v>
      </c>
      <c r="D22" s="9" t="s">
        <v>15</v>
      </c>
      <c r="E22" s="9" t="s">
        <v>87</v>
      </c>
      <c r="F22" s="9" t="s">
        <v>103</v>
      </c>
      <c r="G22" s="9">
        <v>360</v>
      </c>
      <c r="H22" s="9">
        <v>648.25</v>
      </c>
      <c r="I22" s="12">
        <v>233370</v>
      </c>
      <c r="J22" s="12">
        <v>37339.199999999997</v>
      </c>
      <c r="K22" s="12">
        <v>270709.2</v>
      </c>
      <c r="L22" s="13" t="s">
        <v>28</v>
      </c>
    </row>
    <row r="23" spans="1:12" ht="23.45" hidden="1" customHeight="1" x14ac:dyDescent="0.25">
      <c r="A23" s="8" t="s">
        <v>64</v>
      </c>
      <c r="B23" s="8" t="s">
        <v>65</v>
      </c>
      <c r="C23" s="8" t="s">
        <v>19</v>
      </c>
      <c r="D23" s="9" t="s">
        <v>15</v>
      </c>
      <c r="E23" s="9" t="s">
        <v>87</v>
      </c>
      <c r="F23" s="9" t="s">
        <v>104</v>
      </c>
      <c r="G23" s="9">
        <v>200</v>
      </c>
      <c r="H23" s="9">
        <v>24.6</v>
      </c>
      <c r="I23" s="12">
        <v>4920</v>
      </c>
      <c r="J23" s="13">
        <v>787.2</v>
      </c>
      <c r="K23" s="12">
        <v>5707.2</v>
      </c>
      <c r="L23" s="13" t="s">
        <v>28</v>
      </c>
    </row>
    <row r="24" spans="1:12" ht="23.45" hidden="1" customHeight="1" thickBot="1" x14ac:dyDescent="0.3">
      <c r="A24" s="8" t="s">
        <v>64</v>
      </c>
      <c r="B24" s="8" t="s">
        <v>65</v>
      </c>
      <c r="C24" s="8" t="s">
        <v>19</v>
      </c>
      <c r="D24" s="9" t="s">
        <v>15</v>
      </c>
      <c r="E24" s="9" t="s">
        <v>87</v>
      </c>
      <c r="F24" s="9" t="s">
        <v>105</v>
      </c>
      <c r="G24" s="9">
        <v>200</v>
      </c>
      <c r="H24" s="9">
        <v>42.05</v>
      </c>
      <c r="I24" s="30">
        <v>8410</v>
      </c>
      <c r="J24" s="30">
        <v>1345.6</v>
      </c>
      <c r="K24" s="30">
        <v>9755.6</v>
      </c>
      <c r="L24" s="13" t="s">
        <v>28</v>
      </c>
    </row>
    <row r="25" spans="1:12" ht="23.45" hidden="1" customHeight="1" x14ac:dyDescent="0.25">
      <c r="A25" s="8"/>
      <c r="B25" s="8"/>
      <c r="C25" s="8"/>
      <c r="D25" s="8"/>
      <c r="E25" s="8"/>
      <c r="F25" s="8"/>
      <c r="G25" s="8"/>
      <c r="H25" s="8"/>
      <c r="I25" s="15">
        <v>293896</v>
      </c>
      <c r="J25" s="15">
        <v>47023.360000000001</v>
      </c>
      <c r="K25" s="15">
        <v>340919.36</v>
      </c>
      <c r="L25" s="8"/>
    </row>
    <row r="26" spans="1:12" ht="23.45" hidden="1" customHeight="1" x14ac:dyDescent="0.25"/>
    <row r="27" spans="1:12" ht="23.45" hidden="1" customHeight="1" x14ac:dyDescent="0.25">
      <c r="A27" s="4" t="s">
        <v>3</v>
      </c>
      <c r="B27" s="4" t="s">
        <v>4</v>
      </c>
      <c r="C27" s="4" t="s">
        <v>18</v>
      </c>
      <c r="D27" s="4" t="s">
        <v>5</v>
      </c>
      <c r="E27" s="4" t="s">
        <v>6</v>
      </c>
      <c r="F27" s="5" t="s">
        <v>7</v>
      </c>
      <c r="G27" s="5" t="s">
        <v>8</v>
      </c>
      <c r="H27" s="6" t="s">
        <v>9</v>
      </c>
      <c r="I27" s="6" t="s">
        <v>10</v>
      </c>
      <c r="J27" s="6" t="s">
        <v>11</v>
      </c>
      <c r="K27" s="6" t="s">
        <v>12</v>
      </c>
      <c r="L27" s="6" t="s">
        <v>13</v>
      </c>
    </row>
    <row r="28" spans="1:12" ht="23.45" hidden="1" customHeight="1" x14ac:dyDescent="0.25">
      <c r="A28" s="8" t="s">
        <v>64</v>
      </c>
      <c r="B28" s="8" t="s">
        <v>65</v>
      </c>
      <c r="C28" s="8" t="s">
        <v>19</v>
      </c>
      <c r="D28" s="9" t="s">
        <v>15</v>
      </c>
      <c r="E28" s="9" t="s">
        <v>114</v>
      </c>
      <c r="F28" s="9" t="s">
        <v>130</v>
      </c>
      <c r="G28" s="9">
        <v>200</v>
      </c>
      <c r="H28" s="9">
        <v>34.200000000000003</v>
      </c>
      <c r="I28" s="12">
        <v>6840</v>
      </c>
      <c r="J28" s="12">
        <v>1094.4000000000001</v>
      </c>
      <c r="K28" s="12">
        <v>7934.4</v>
      </c>
      <c r="L28" s="13" t="s">
        <v>28</v>
      </c>
    </row>
    <row r="29" spans="1:12" ht="23.45" hidden="1" customHeight="1" x14ac:dyDescent="0.25">
      <c r="A29" s="8" t="s">
        <v>64</v>
      </c>
      <c r="B29" s="8" t="s">
        <v>65</v>
      </c>
      <c r="C29" s="8" t="s">
        <v>19</v>
      </c>
      <c r="D29" s="9" t="s">
        <v>15</v>
      </c>
      <c r="E29" s="9" t="s">
        <v>114</v>
      </c>
      <c r="F29" s="9" t="s">
        <v>131</v>
      </c>
      <c r="G29" s="9">
        <v>360</v>
      </c>
      <c r="H29" s="9">
        <v>6.55</v>
      </c>
      <c r="I29" s="12">
        <v>2358</v>
      </c>
      <c r="J29" s="13">
        <v>377.28</v>
      </c>
      <c r="K29" s="12">
        <v>2735.28</v>
      </c>
      <c r="L29" s="13" t="s">
        <v>28</v>
      </c>
    </row>
    <row r="30" spans="1:12" ht="23.45" hidden="1" customHeight="1" x14ac:dyDescent="0.25">
      <c r="A30" s="8" t="s">
        <v>64</v>
      </c>
      <c r="B30" s="8" t="s">
        <v>65</v>
      </c>
      <c r="C30" s="8" t="s">
        <v>19</v>
      </c>
      <c r="D30" s="9" t="s">
        <v>15</v>
      </c>
      <c r="E30" s="9" t="s">
        <v>114</v>
      </c>
      <c r="F30" s="9" t="s">
        <v>132</v>
      </c>
      <c r="G30" s="9">
        <v>200</v>
      </c>
      <c r="H30" s="9">
        <v>1.7</v>
      </c>
      <c r="I30" s="13">
        <v>340</v>
      </c>
      <c r="J30" s="13">
        <v>54.4</v>
      </c>
      <c r="K30" s="13">
        <v>394.4</v>
      </c>
      <c r="L30" s="13" t="s">
        <v>28</v>
      </c>
    </row>
    <row r="31" spans="1:12" ht="23.45" hidden="1" customHeight="1" x14ac:dyDescent="0.25">
      <c r="A31" s="8" t="s">
        <v>64</v>
      </c>
      <c r="B31" s="8" t="s">
        <v>65</v>
      </c>
      <c r="C31" s="8" t="s">
        <v>19</v>
      </c>
      <c r="D31" s="9" t="s">
        <v>15</v>
      </c>
      <c r="E31" s="9" t="s">
        <v>114</v>
      </c>
      <c r="F31" s="9" t="s">
        <v>133</v>
      </c>
      <c r="G31" s="9">
        <v>200</v>
      </c>
      <c r="H31" s="9">
        <v>654.75</v>
      </c>
      <c r="I31" s="12">
        <v>130950</v>
      </c>
      <c r="J31" s="12">
        <v>20952</v>
      </c>
      <c r="K31" s="12">
        <v>151902</v>
      </c>
      <c r="L31" s="13" t="s">
        <v>28</v>
      </c>
    </row>
    <row r="32" spans="1:12" ht="23.45" hidden="1" customHeight="1" x14ac:dyDescent="0.25">
      <c r="A32" s="8" t="s">
        <v>64</v>
      </c>
      <c r="B32" s="8" t="s">
        <v>65</v>
      </c>
      <c r="C32" s="8" t="s">
        <v>19</v>
      </c>
      <c r="D32" s="9" t="s">
        <v>15</v>
      </c>
      <c r="E32" s="9" t="s">
        <v>114</v>
      </c>
      <c r="F32" s="9" t="s">
        <v>134</v>
      </c>
      <c r="G32" s="9">
        <v>360</v>
      </c>
      <c r="H32" s="9">
        <v>46.95</v>
      </c>
      <c r="I32" s="12">
        <v>16902</v>
      </c>
      <c r="J32" s="12">
        <v>2704.32</v>
      </c>
      <c r="K32" s="12">
        <v>19606.32</v>
      </c>
      <c r="L32" s="13" t="s">
        <v>28</v>
      </c>
    </row>
    <row r="33" spans="1:12" ht="23.45" hidden="1" customHeight="1" thickBot="1" x14ac:dyDescent="0.3">
      <c r="A33" s="8" t="s">
        <v>64</v>
      </c>
      <c r="B33" s="8" t="s">
        <v>65</v>
      </c>
      <c r="C33" s="8" t="s">
        <v>19</v>
      </c>
      <c r="D33" s="9" t="s">
        <v>15</v>
      </c>
      <c r="E33" s="9" t="s">
        <v>114</v>
      </c>
      <c r="F33" s="9" t="s">
        <v>135</v>
      </c>
      <c r="G33" s="9">
        <v>200</v>
      </c>
      <c r="H33" s="9">
        <v>39.15</v>
      </c>
      <c r="I33" s="30">
        <v>7830</v>
      </c>
      <c r="J33" s="30">
        <v>1252.8</v>
      </c>
      <c r="K33" s="30">
        <v>9082.7999999999993</v>
      </c>
      <c r="L33" s="13" t="s">
        <v>28</v>
      </c>
    </row>
    <row r="34" spans="1:12" ht="23.45" hidden="1" customHeight="1" x14ac:dyDescent="0.25">
      <c r="A34" s="8"/>
      <c r="B34" s="8"/>
      <c r="C34" s="8"/>
      <c r="D34" s="8"/>
      <c r="E34" s="8"/>
      <c r="F34" s="8"/>
      <c r="G34" s="8"/>
      <c r="H34" s="8"/>
      <c r="I34" s="15">
        <v>165220</v>
      </c>
      <c r="J34" s="15">
        <v>26435.200000000001</v>
      </c>
      <c r="K34" s="15">
        <v>191655.2</v>
      </c>
      <c r="L34" s="8"/>
    </row>
    <row r="35" spans="1:12" ht="23.45" customHeight="1" x14ac:dyDescent="0.25">
      <c r="A35" s="4" t="s">
        <v>3</v>
      </c>
      <c r="B35" s="4" t="s">
        <v>4</v>
      </c>
      <c r="C35" s="4" t="s">
        <v>18</v>
      </c>
      <c r="D35" s="4" t="s">
        <v>5</v>
      </c>
      <c r="E35" s="4" t="s">
        <v>6</v>
      </c>
      <c r="F35" s="5" t="s">
        <v>7</v>
      </c>
      <c r="G35" s="5" t="s">
        <v>8</v>
      </c>
      <c r="H35" s="6" t="s">
        <v>9</v>
      </c>
      <c r="I35" s="6" t="s">
        <v>10</v>
      </c>
      <c r="J35" s="6" t="s">
        <v>11</v>
      </c>
      <c r="K35" s="6" t="s">
        <v>12</v>
      </c>
      <c r="L35" s="6" t="s">
        <v>13</v>
      </c>
    </row>
    <row r="36" spans="1:12" ht="23.45" customHeight="1" x14ac:dyDescent="0.25">
      <c r="A36" s="8" t="s">
        <v>64</v>
      </c>
      <c r="B36" s="8" t="s">
        <v>65</v>
      </c>
      <c r="C36" s="8" t="s">
        <v>19</v>
      </c>
      <c r="D36" s="9" t="s">
        <v>15</v>
      </c>
      <c r="E36" s="9" t="s">
        <v>58</v>
      </c>
      <c r="F36" s="9" t="s">
        <v>144</v>
      </c>
      <c r="G36" s="9">
        <v>200</v>
      </c>
      <c r="H36" s="9">
        <v>611.45000000000005</v>
      </c>
      <c r="I36" s="12">
        <v>122290</v>
      </c>
      <c r="J36" s="12">
        <v>19566.400000000001</v>
      </c>
      <c r="K36" s="12">
        <v>141856.4</v>
      </c>
      <c r="L36" s="13" t="s">
        <v>28</v>
      </c>
    </row>
    <row r="37" spans="1:12" ht="23.45" customHeight="1" x14ac:dyDescent="0.25">
      <c r="A37" s="8" t="s">
        <v>64</v>
      </c>
      <c r="B37" s="8" t="s">
        <v>65</v>
      </c>
      <c r="C37" s="8" t="s">
        <v>19</v>
      </c>
      <c r="D37" s="9" t="s">
        <v>15</v>
      </c>
      <c r="E37" s="9" t="s">
        <v>58</v>
      </c>
      <c r="F37" s="9" t="s">
        <v>145</v>
      </c>
      <c r="G37" s="9">
        <v>360</v>
      </c>
      <c r="H37" s="9">
        <v>13.1</v>
      </c>
      <c r="I37" s="12">
        <v>4716</v>
      </c>
      <c r="J37" s="13">
        <v>754.56</v>
      </c>
      <c r="K37" s="12">
        <v>5470.56</v>
      </c>
      <c r="L37" s="13" t="s">
        <v>28</v>
      </c>
    </row>
    <row r="38" spans="1:12" ht="23.45" customHeight="1" thickBot="1" x14ac:dyDescent="0.3">
      <c r="A38" s="8" t="s">
        <v>64</v>
      </c>
      <c r="B38" s="8" t="s">
        <v>65</v>
      </c>
      <c r="C38" s="8" t="s">
        <v>19</v>
      </c>
      <c r="D38" s="9" t="s">
        <v>15</v>
      </c>
      <c r="E38" s="9" t="s">
        <v>58</v>
      </c>
      <c r="F38" s="9" t="s">
        <v>146</v>
      </c>
      <c r="G38" s="9">
        <v>200</v>
      </c>
      <c r="H38" s="9">
        <v>40.25</v>
      </c>
      <c r="I38" s="30">
        <v>8050</v>
      </c>
      <c r="J38" s="30">
        <v>1288</v>
      </c>
      <c r="K38" s="30">
        <v>9338</v>
      </c>
      <c r="L38" s="13" t="s">
        <v>28</v>
      </c>
    </row>
    <row r="39" spans="1:12" ht="23.45" customHeight="1" x14ac:dyDescent="0.25">
      <c r="A39" s="8"/>
      <c r="B39" s="8"/>
      <c r="C39" s="8"/>
      <c r="D39" s="8"/>
      <c r="E39" s="8"/>
      <c r="F39" s="8"/>
      <c r="G39" s="8"/>
      <c r="H39" s="8"/>
      <c r="I39" s="15">
        <v>135056</v>
      </c>
      <c r="J39" s="15">
        <v>21608.959999999999</v>
      </c>
      <c r="K39" s="15">
        <v>156664.95999999999</v>
      </c>
      <c r="L39" s="8"/>
    </row>
    <row r="40" spans="1:12" ht="23.45" customHeight="1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</row>
    <row r="41" spans="1:12" ht="23.45" customHeight="1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</row>
    <row r="42" spans="1:12" ht="23.45" customHeight="1" x14ac:dyDescent="0.25">
      <c r="A42" s="4" t="s">
        <v>3</v>
      </c>
      <c r="B42" s="4" t="s">
        <v>4</v>
      </c>
      <c r="C42" s="4" t="s">
        <v>18</v>
      </c>
      <c r="D42" s="4" t="s">
        <v>5</v>
      </c>
      <c r="E42" s="4" t="s">
        <v>6</v>
      </c>
      <c r="F42" s="5" t="s">
        <v>7</v>
      </c>
      <c r="G42" s="5" t="s">
        <v>8</v>
      </c>
      <c r="H42" s="6" t="s">
        <v>9</v>
      </c>
      <c r="I42" s="6" t="s">
        <v>10</v>
      </c>
      <c r="J42" s="6" t="s">
        <v>11</v>
      </c>
      <c r="K42" s="6" t="s">
        <v>12</v>
      </c>
      <c r="L42" s="6" t="s">
        <v>13</v>
      </c>
    </row>
    <row r="43" spans="1:12" ht="23.45" customHeight="1" x14ac:dyDescent="0.25">
      <c r="A43" s="8" t="s">
        <v>64</v>
      </c>
      <c r="B43" s="8" t="s">
        <v>65</v>
      </c>
      <c r="C43" s="8" t="s">
        <v>19</v>
      </c>
      <c r="D43" s="9" t="s">
        <v>15</v>
      </c>
      <c r="E43" s="9" t="s">
        <v>87</v>
      </c>
      <c r="F43" s="9" t="s">
        <v>100</v>
      </c>
      <c r="G43" s="9">
        <v>200</v>
      </c>
      <c r="H43" s="9">
        <v>124.85</v>
      </c>
      <c r="I43" s="12">
        <v>24970</v>
      </c>
      <c r="J43" s="12">
        <v>3995.2</v>
      </c>
      <c r="K43" s="12">
        <v>28965.200000000001</v>
      </c>
      <c r="L43" s="13" t="s">
        <v>28</v>
      </c>
    </row>
    <row r="44" spans="1:12" ht="23.45" customHeight="1" x14ac:dyDescent="0.25">
      <c r="A44" s="8" t="s">
        <v>64</v>
      </c>
      <c r="B44" s="8" t="s">
        <v>65</v>
      </c>
      <c r="C44" s="8" t="s">
        <v>19</v>
      </c>
      <c r="D44" s="9" t="s">
        <v>15</v>
      </c>
      <c r="E44" s="9" t="s">
        <v>87</v>
      </c>
      <c r="F44" s="9" t="s">
        <v>101</v>
      </c>
      <c r="G44" s="9">
        <v>360</v>
      </c>
      <c r="H44" s="9">
        <v>5.45</v>
      </c>
      <c r="I44" s="12">
        <v>1962</v>
      </c>
      <c r="J44" s="13">
        <v>313.92</v>
      </c>
      <c r="K44" s="12">
        <v>2275.92</v>
      </c>
      <c r="L44" s="13" t="s">
        <v>28</v>
      </c>
    </row>
    <row r="45" spans="1:12" ht="23.45" customHeight="1" x14ac:dyDescent="0.25">
      <c r="A45" s="8" t="s">
        <v>64</v>
      </c>
      <c r="B45" s="8" t="s">
        <v>65</v>
      </c>
      <c r="C45" s="8" t="s">
        <v>19</v>
      </c>
      <c r="D45" s="9" t="s">
        <v>15</v>
      </c>
      <c r="E45" s="9" t="s">
        <v>87</v>
      </c>
      <c r="F45" s="9" t="s">
        <v>102</v>
      </c>
      <c r="G45" s="9">
        <v>200</v>
      </c>
      <c r="H45" s="9">
        <v>5.8</v>
      </c>
      <c r="I45" s="12">
        <v>1160</v>
      </c>
      <c r="J45" s="13">
        <v>185.6</v>
      </c>
      <c r="K45" s="12">
        <v>1345.6</v>
      </c>
      <c r="L45" s="13" t="s">
        <v>28</v>
      </c>
    </row>
    <row r="46" spans="1:12" ht="23.45" customHeight="1" x14ac:dyDescent="0.25">
      <c r="A46" s="8" t="s">
        <v>64</v>
      </c>
      <c r="B46" s="8" t="s">
        <v>65</v>
      </c>
      <c r="C46" s="8" t="s">
        <v>19</v>
      </c>
      <c r="D46" s="9" t="s">
        <v>15</v>
      </c>
      <c r="E46" s="9" t="s">
        <v>87</v>
      </c>
      <c r="F46" s="9" t="s">
        <v>103</v>
      </c>
      <c r="G46" s="9">
        <v>200</v>
      </c>
      <c r="H46" s="9">
        <v>648.25</v>
      </c>
      <c r="I46" s="12">
        <v>129650</v>
      </c>
      <c r="J46" s="12">
        <v>20744</v>
      </c>
      <c r="K46" s="12">
        <v>150394</v>
      </c>
      <c r="L46" s="13" t="s">
        <v>28</v>
      </c>
    </row>
    <row r="47" spans="1:12" ht="23.45" customHeight="1" x14ac:dyDescent="0.25">
      <c r="A47" s="8" t="s">
        <v>64</v>
      </c>
      <c r="B47" s="8" t="s">
        <v>65</v>
      </c>
      <c r="C47" s="8" t="s">
        <v>19</v>
      </c>
      <c r="D47" s="9" t="s">
        <v>15</v>
      </c>
      <c r="E47" s="9" t="s">
        <v>87</v>
      </c>
      <c r="F47" s="9" t="s">
        <v>104</v>
      </c>
      <c r="G47" s="9">
        <v>360</v>
      </c>
      <c r="H47" s="9">
        <v>24.6</v>
      </c>
      <c r="I47" s="12">
        <v>8856</v>
      </c>
      <c r="J47" s="12">
        <v>1416.96</v>
      </c>
      <c r="K47" s="12">
        <v>10272.959999999999</v>
      </c>
      <c r="L47" s="13" t="s">
        <v>28</v>
      </c>
    </row>
    <row r="48" spans="1:12" ht="23.45" customHeight="1" thickBot="1" x14ac:dyDescent="0.3">
      <c r="A48" s="8" t="s">
        <v>64</v>
      </c>
      <c r="B48" s="8" t="s">
        <v>65</v>
      </c>
      <c r="C48" s="8" t="s">
        <v>19</v>
      </c>
      <c r="D48" s="9" t="s">
        <v>15</v>
      </c>
      <c r="E48" s="9" t="s">
        <v>87</v>
      </c>
      <c r="F48" s="9" t="s">
        <v>105</v>
      </c>
      <c r="G48" s="9">
        <v>200</v>
      </c>
      <c r="H48" s="9">
        <v>42.05</v>
      </c>
      <c r="I48" s="30">
        <v>8410</v>
      </c>
      <c r="J48" s="30">
        <v>1345.6</v>
      </c>
      <c r="K48" s="30">
        <v>9755.6</v>
      </c>
      <c r="L48" s="13" t="s">
        <v>28</v>
      </c>
    </row>
    <row r="49" spans="1:12" ht="23.45" customHeight="1" x14ac:dyDescent="0.25">
      <c r="A49" s="8"/>
      <c r="B49" s="8"/>
      <c r="C49" s="8"/>
      <c r="D49" s="8"/>
      <c r="E49" s="8"/>
      <c r="F49" s="8"/>
      <c r="G49" s="8"/>
      <c r="H49" s="8"/>
      <c r="I49" s="15">
        <v>175008</v>
      </c>
      <c r="J49" s="15">
        <v>28001.279999999999</v>
      </c>
      <c r="K49" s="15">
        <v>203009.28</v>
      </c>
      <c r="L49" s="8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2C0D5-B877-453F-B959-07F90C813F64}">
  <dimension ref="A1:L68"/>
  <sheetViews>
    <sheetView topLeftCell="B53" zoomScaleNormal="100" workbookViewId="0">
      <selection activeCell="I14" sqref="I14"/>
    </sheetView>
  </sheetViews>
  <sheetFormatPr baseColWidth="10" defaultColWidth="51.28515625" defaultRowHeight="23.45" customHeight="1" x14ac:dyDescent="0.25"/>
  <cols>
    <col min="1" max="1" width="60" style="1" bestFit="1" customWidth="1"/>
    <col min="2" max="2" width="47.7109375" style="1" bestFit="1" customWidth="1"/>
    <col min="3" max="3" width="43" style="1" bestFit="1" customWidth="1"/>
    <col min="4" max="4" width="9.7109375" style="1" bestFit="1" customWidth="1"/>
    <col min="5" max="5" width="12.7109375" style="1" bestFit="1" customWidth="1"/>
    <col min="6" max="6" width="28.28515625" style="1" bestFit="1" customWidth="1"/>
    <col min="7" max="7" width="8.140625" style="1" bestFit="1" customWidth="1"/>
    <col min="8" max="8" width="13" style="1" bestFit="1" customWidth="1"/>
    <col min="9" max="11" width="9.140625" style="1" bestFit="1" customWidth="1"/>
    <col min="12" max="12" width="27" style="1" bestFit="1" customWidth="1"/>
    <col min="13" max="16384" width="51.28515625" style="1"/>
  </cols>
  <sheetData>
    <row r="1" spans="1:12" ht="23.45" customHeight="1" x14ac:dyDescent="0.25">
      <c r="A1" s="2" t="s">
        <v>0</v>
      </c>
    </row>
    <row r="2" spans="1:12" ht="23.45" customHeight="1" x14ac:dyDescent="0.25">
      <c r="A2" s="3" t="s">
        <v>1</v>
      </c>
    </row>
    <row r="3" spans="1:12" ht="23.45" customHeight="1" x14ac:dyDescent="0.25">
      <c r="A3" s="16" t="s">
        <v>23</v>
      </c>
    </row>
    <row r="5" spans="1:12" ht="23.45" customHeight="1" x14ac:dyDescent="0.25">
      <c r="A5" s="4" t="s">
        <v>3</v>
      </c>
      <c r="B5" s="4" t="s">
        <v>4</v>
      </c>
      <c r="C5" s="4" t="s">
        <v>18</v>
      </c>
      <c r="D5" s="4" t="s">
        <v>5</v>
      </c>
      <c r="E5" s="4" t="s">
        <v>6</v>
      </c>
      <c r="F5" s="5" t="s">
        <v>7</v>
      </c>
      <c r="G5" s="5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</row>
    <row r="6" spans="1:12" ht="23.45" customHeight="1" x14ac:dyDescent="0.25">
      <c r="A6" s="8" t="s">
        <v>20</v>
      </c>
      <c r="B6" s="8" t="s">
        <v>21</v>
      </c>
      <c r="C6" s="8" t="s">
        <v>19</v>
      </c>
      <c r="D6" s="9" t="s">
        <v>15</v>
      </c>
      <c r="E6" s="10">
        <v>45720</v>
      </c>
      <c r="F6" s="8" t="s">
        <v>22</v>
      </c>
      <c r="G6" s="11">
        <v>1340.12</v>
      </c>
      <c r="H6" s="9">
        <v>1.25</v>
      </c>
      <c r="I6" s="17">
        <f>+G6*H6</f>
        <v>1675.1499999999999</v>
      </c>
      <c r="J6" s="17">
        <f>+I6*0.16</f>
        <v>268.024</v>
      </c>
      <c r="K6" s="17">
        <f>+I6+J6</f>
        <v>1943.174</v>
      </c>
      <c r="L6" s="13" t="s">
        <v>17</v>
      </c>
    </row>
    <row r="7" spans="1:12" ht="23.45" customHeight="1" x14ac:dyDescent="0.25">
      <c r="A7" s="8" t="s">
        <v>20</v>
      </c>
      <c r="B7" s="8" t="s">
        <v>21</v>
      </c>
      <c r="C7" s="8" t="s">
        <v>19</v>
      </c>
      <c r="D7" s="9" t="s">
        <v>15</v>
      </c>
      <c r="E7" s="10">
        <v>45721</v>
      </c>
      <c r="F7" s="8" t="s">
        <v>22</v>
      </c>
      <c r="G7" s="11">
        <v>1340.12</v>
      </c>
      <c r="H7" s="9">
        <v>4.4000000000000004</v>
      </c>
      <c r="I7" s="17">
        <f t="shared" ref="I7:I15" si="0">+G7*H7</f>
        <v>5896.5280000000002</v>
      </c>
      <c r="J7" s="17">
        <f t="shared" ref="J7:J15" si="1">+I7*0.16</f>
        <v>943.44448000000011</v>
      </c>
      <c r="K7" s="17">
        <f t="shared" ref="K7:K15" si="2">+I7+J7</f>
        <v>6839.9724800000004</v>
      </c>
      <c r="L7" s="13" t="s">
        <v>17</v>
      </c>
    </row>
    <row r="8" spans="1:12" ht="23.45" customHeight="1" x14ac:dyDescent="0.25">
      <c r="A8" s="8" t="s">
        <v>20</v>
      </c>
      <c r="B8" s="8" t="s">
        <v>21</v>
      </c>
      <c r="C8" s="8" t="s">
        <v>19</v>
      </c>
      <c r="D8" s="9" t="s">
        <v>15</v>
      </c>
      <c r="E8" s="10">
        <v>45722</v>
      </c>
      <c r="F8" s="8" t="s">
        <v>22</v>
      </c>
      <c r="G8" s="11">
        <v>1340.12</v>
      </c>
      <c r="H8" s="9">
        <v>1</v>
      </c>
      <c r="I8" s="17">
        <f t="shared" si="0"/>
        <v>1340.12</v>
      </c>
      <c r="J8" s="17">
        <f t="shared" si="1"/>
        <v>214.41919999999999</v>
      </c>
      <c r="K8" s="17">
        <f t="shared" si="2"/>
        <v>1554.5391999999999</v>
      </c>
      <c r="L8" s="13" t="s">
        <v>17</v>
      </c>
    </row>
    <row r="9" spans="1:12" ht="23.45" customHeight="1" x14ac:dyDescent="0.25">
      <c r="A9" s="8" t="s">
        <v>20</v>
      </c>
      <c r="B9" s="8" t="s">
        <v>21</v>
      </c>
      <c r="C9" s="8" t="s">
        <v>19</v>
      </c>
      <c r="D9" s="9" t="s">
        <v>15</v>
      </c>
      <c r="E9" s="10">
        <v>45723</v>
      </c>
      <c r="F9" s="8" t="s">
        <v>22</v>
      </c>
      <c r="G9" s="11">
        <v>1340.12</v>
      </c>
      <c r="H9" s="9">
        <v>0.7</v>
      </c>
      <c r="I9" s="17">
        <f t="shared" si="0"/>
        <v>938.08399999999983</v>
      </c>
      <c r="J9" s="17">
        <f t="shared" si="1"/>
        <v>150.09343999999999</v>
      </c>
      <c r="K9" s="17">
        <f t="shared" si="2"/>
        <v>1088.1774399999999</v>
      </c>
      <c r="L9" s="13" t="s">
        <v>17</v>
      </c>
    </row>
    <row r="10" spans="1:12" ht="23.45" customHeight="1" x14ac:dyDescent="0.25">
      <c r="A10" s="8" t="s">
        <v>20</v>
      </c>
      <c r="B10" s="8" t="s">
        <v>21</v>
      </c>
      <c r="C10" s="8" t="s">
        <v>19</v>
      </c>
      <c r="D10" s="9" t="s">
        <v>15</v>
      </c>
      <c r="E10" s="10">
        <v>45726</v>
      </c>
      <c r="F10" s="8" t="s">
        <v>22</v>
      </c>
      <c r="G10" s="11">
        <v>1340.12</v>
      </c>
      <c r="H10" s="9">
        <v>4.5999999999999996</v>
      </c>
      <c r="I10" s="17">
        <f t="shared" si="0"/>
        <v>6164.5519999999988</v>
      </c>
      <c r="J10" s="17">
        <f t="shared" si="1"/>
        <v>986.32831999999985</v>
      </c>
      <c r="K10" s="17">
        <f t="shared" si="2"/>
        <v>7150.8803199999984</v>
      </c>
      <c r="L10" s="13" t="s">
        <v>17</v>
      </c>
    </row>
    <row r="11" spans="1:12" ht="23.45" customHeight="1" x14ac:dyDescent="0.25">
      <c r="A11" s="8" t="s">
        <v>20</v>
      </c>
      <c r="B11" s="8" t="s">
        <v>21</v>
      </c>
      <c r="C11" s="8" t="s">
        <v>19</v>
      </c>
      <c r="D11" s="9" t="s">
        <v>15</v>
      </c>
      <c r="E11" s="10">
        <v>45727</v>
      </c>
      <c r="F11" s="8" t="s">
        <v>22</v>
      </c>
      <c r="G11" s="11">
        <v>1340.12</v>
      </c>
      <c r="H11" s="9">
        <v>2.1</v>
      </c>
      <c r="I11" s="17">
        <f t="shared" si="0"/>
        <v>2814.252</v>
      </c>
      <c r="J11" s="17">
        <f t="shared" si="1"/>
        <v>450.28032000000002</v>
      </c>
      <c r="K11" s="17">
        <f t="shared" si="2"/>
        <v>3264.5323199999998</v>
      </c>
      <c r="L11" s="13" t="s">
        <v>17</v>
      </c>
    </row>
    <row r="12" spans="1:12" ht="23.45" customHeight="1" x14ac:dyDescent="0.25">
      <c r="A12" s="8" t="s">
        <v>20</v>
      </c>
      <c r="B12" s="8" t="s">
        <v>21</v>
      </c>
      <c r="C12" s="8" t="s">
        <v>19</v>
      </c>
      <c r="D12" s="9" t="s">
        <v>15</v>
      </c>
      <c r="E12" s="10">
        <v>45728</v>
      </c>
      <c r="F12" s="8" t="s">
        <v>22</v>
      </c>
      <c r="G12" s="11">
        <v>1340.12</v>
      </c>
      <c r="H12" s="9">
        <v>10.25</v>
      </c>
      <c r="I12" s="17">
        <f t="shared" si="0"/>
        <v>13736.23</v>
      </c>
      <c r="J12" s="17">
        <f t="shared" si="1"/>
        <v>2197.7968000000001</v>
      </c>
      <c r="K12" s="17">
        <f t="shared" si="2"/>
        <v>15934.0268</v>
      </c>
      <c r="L12" s="13" t="s">
        <v>17</v>
      </c>
    </row>
    <row r="13" spans="1:12" ht="23.45" customHeight="1" x14ac:dyDescent="0.25">
      <c r="A13" s="8" t="s">
        <v>20</v>
      </c>
      <c r="B13" s="8" t="s">
        <v>21</v>
      </c>
      <c r="C13" s="8" t="s">
        <v>19</v>
      </c>
      <c r="D13" s="9" t="s">
        <v>15</v>
      </c>
      <c r="E13" s="10">
        <v>45729</v>
      </c>
      <c r="F13" s="8" t="s">
        <v>22</v>
      </c>
      <c r="G13" s="11">
        <v>1340.12</v>
      </c>
      <c r="H13" s="9">
        <v>0.3</v>
      </c>
      <c r="I13" s="17">
        <f t="shared" si="0"/>
        <v>402.03599999999994</v>
      </c>
      <c r="J13" s="17">
        <f t="shared" si="1"/>
        <v>64.325759999999988</v>
      </c>
      <c r="K13" s="17">
        <f t="shared" si="2"/>
        <v>466.36175999999995</v>
      </c>
      <c r="L13" s="13" t="s">
        <v>17</v>
      </c>
    </row>
    <row r="14" spans="1:12" ht="23.45" customHeight="1" x14ac:dyDescent="0.25">
      <c r="A14" s="8" t="s">
        <v>20</v>
      </c>
      <c r="B14" s="8" t="s">
        <v>21</v>
      </c>
      <c r="C14" s="8" t="s">
        <v>19</v>
      </c>
      <c r="D14" s="9" t="s">
        <v>15</v>
      </c>
      <c r="E14" s="10">
        <v>45734</v>
      </c>
      <c r="F14" s="8" t="s">
        <v>22</v>
      </c>
      <c r="G14" s="11">
        <v>1340.12</v>
      </c>
      <c r="H14" s="9">
        <v>0.25</v>
      </c>
      <c r="I14" s="17">
        <f t="shared" si="0"/>
        <v>335.03</v>
      </c>
      <c r="J14" s="17">
        <f t="shared" si="1"/>
        <v>53.604799999999997</v>
      </c>
      <c r="K14" s="17">
        <f t="shared" si="2"/>
        <v>388.63479999999998</v>
      </c>
      <c r="L14" s="13" t="s">
        <v>17</v>
      </c>
    </row>
    <row r="15" spans="1:12" ht="23.45" customHeight="1" x14ac:dyDescent="0.25">
      <c r="A15" s="8" t="s">
        <v>20</v>
      </c>
      <c r="B15" s="8" t="s">
        <v>21</v>
      </c>
      <c r="C15" s="8" t="s">
        <v>19</v>
      </c>
      <c r="D15" s="9" t="s">
        <v>15</v>
      </c>
      <c r="E15" s="10">
        <v>45735</v>
      </c>
      <c r="F15" s="8" t="s">
        <v>22</v>
      </c>
      <c r="G15" s="11">
        <v>1340.12</v>
      </c>
      <c r="H15" s="9">
        <v>8</v>
      </c>
      <c r="I15" s="18">
        <f t="shared" si="0"/>
        <v>10720.96</v>
      </c>
      <c r="J15" s="18">
        <f t="shared" si="1"/>
        <v>1715.3535999999999</v>
      </c>
      <c r="K15" s="18">
        <f t="shared" si="2"/>
        <v>12436.313599999999</v>
      </c>
      <c r="L15" s="13" t="s">
        <v>17</v>
      </c>
    </row>
    <row r="16" spans="1:12" ht="23.45" customHeight="1" x14ac:dyDescent="0.25">
      <c r="A16" s="8"/>
      <c r="B16" s="8"/>
      <c r="C16" s="8"/>
      <c r="D16" s="8"/>
      <c r="E16" s="8"/>
      <c r="F16" s="8"/>
      <c r="G16" s="8"/>
      <c r="H16" s="8"/>
      <c r="I16" s="15">
        <f>+SUM(I6:I15)</f>
        <v>44022.941999999995</v>
      </c>
      <c r="J16" s="15">
        <f t="shared" ref="J16:K16" si="3">+SUM(J6:J15)</f>
        <v>7043.6707200000001</v>
      </c>
      <c r="K16" s="15">
        <f t="shared" si="3"/>
        <v>51066.612719999997</v>
      </c>
      <c r="L16" s="8"/>
    </row>
    <row r="18" spans="1:12" ht="23.45" customHeight="1" x14ac:dyDescent="0.25">
      <c r="A18" s="4" t="s">
        <v>3</v>
      </c>
      <c r="B18" s="4" t="s">
        <v>4</v>
      </c>
      <c r="C18" s="4" t="s">
        <v>18</v>
      </c>
      <c r="D18" s="4" t="s">
        <v>5</v>
      </c>
      <c r="E18" s="4" t="s">
        <v>6</v>
      </c>
      <c r="F18" s="5" t="s">
        <v>7</v>
      </c>
      <c r="G18" s="5" t="s">
        <v>8</v>
      </c>
      <c r="H18" s="6" t="s">
        <v>9</v>
      </c>
      <c r="I18" s="6" t="s">
        <v>10</v>
      </c>
      <c r="J18" s="6" t="s">
        <v>11</v>
      </c>
      <c r="K18" s="6" t="s">
        <v>12</v>
      </c>
      <c r="L18" s="6" t="s">
        <v>13</v>
      </c>
    </row>
    <row r="19" spans="1:12" ht="23.45" customHeight="1" x14ac:dyDescent="0.25">
      <c r="A19" s="8" t="s">
        <v>20</v>
      </c>
      <c r="B19" s="8" t="s">
        <v>21</v>
      </c>
      <c r="C19" s="8" t="s">
        <v>19</v>
      </c>
      <c r="D19" s="9" t="s">
        <v>15</v>
      </c>
      <c r="E19" s="10">
        <v>45737</v>
      </c>
      <c r="F19" s="8" t="s">
        <v>22</v>
      </c>
      <c r="G19" s="11">
        <v>1340.12</v>
      </c>
      <c r="H19" s="9">
        <v>7.7</v>
      </c>
      <c r="I19" s="17">
        <f>+G19*H19</f>
        <v>10318.923999999999</v>
      </c>
      <c r="J19" s="17">
        <f>+I19*0.16</f>
        <v>1651.02784</v>
      </c>
      <c r="K19" s="17">
        <f>+I19+J19</f>
        <v>11969.95184</v>
      </c>
      <c r="L19" s="13" t="s">
        <v>17</v>
      </c>
    </row>
    <row r="20" spans="1:12" ht="23.45" customHeight="1" x14ac:dyDescent="0.25">
      <c r="A20" s="8" t="s">
        <v>20</v>
      </c>
      <c r="B20" s="8" t="s">
        <v>21</v>
      </c>
      <c r="C20" s="8" t="s">
        <v>19</v>
      </c>
      <c r="D20" s="9" t="s">
        <v>15</v>
      </c>
      <c r="E20" s="10">
        <v>45740</v>
      </c>
      <c r="F20" s="8" t="s">
        <v>22</v>
      </c>
      <c r="G20" s="11">
        <v>1340.12</v>
      </c>
      <c r="H20" s="9">
        <v>10.199999999999999</v>
      </c>
      <c r="I20" s="17">
        <f t="shared" ref="I20:I21" si="4">+G20*H20</f>
        <v>13669.223999999998</v>
      </c>
      <c r="J20" s="17">
        <f t="shared" ref="J20:J21" si="5">+I20*0.16</f>
        <v>2187.07584</v>
      </c>
      <c r="K20" s="17">
        <f t="shared" ref="K20:K21" si="6">+I20+J20</f>
        <v>15856.299839999998</v>
      </c>
      <c r="L20" s="13" t="s">
        <v>17</v>
      </c>
    </row>
    <row r="21" spans="1:12" ht="23.45" customHeight="1" x14ac:dyDescent="0.25">
      <c r="A21" s="8" t="s">
        <v>20</v>
      </c>
      <c r="B21" s="8" t="s">
        <v>21</v>
      </c>
      <c r="C21" s="8" t="s">
        <v>19</v>
      </c>
      <c r="D21" s="9" t="s">
        <v>15</v>
      </c>
      <c r="E21" s="10">
        <v>45742</v>
      </c>
      <c r="F21" s="8" t="s">
        <v>22</v>
      </c>
      <c r="G21" s="11">
        <v>1340.12</v>
      </c>
      <c r="H21" s="9">
        <v>2.5499999999999998</v>
      </c>
      <c r="I21" s="18">
        <f t="shared" si="4"/>
        <v>3417.3059999999996</v>
      </c>
      <c r="J21" s="18">
        <f t="shared" si="5"/>
        <v>546.76895999999999</v>
      </c>
      <c r="K21" s="18">
        <f t="shared" si="6"/>
        <v>3964.0749599999995</v>
      </c>
      <c r="L21" s="13" t="s">
        <v>17</v>
      </c>
    </row>
    <row r="22" spans="1:12" ht="23.45" customHeight="1" x14ac:dyDescent="0.25">
      <c r="I22" s="21">
        <f>+SUM(I19:I21)</f>
        <v>27405.453999999998</v>
      </c>
      <c r="J22" s="21">
        <f t="shared" ref="J22:K22" si="7">+SUM(J19:J21)</f>
        <v>4384.8726400000005</v>
      </c>
      <c r="K22" s="21">
        <f t="shared" si="7"/>
        <v>31790.326639999996</v>
      </c>
    </row>
    <row r="25" spans="1:12" ht="23.45" customHeight="1" x14ac:dyDescent="0.25">
      <c r="A25" s="4" t="s">
        <v>3</v>
      </c>
      <c r="B25" s="4" t="s">
        <v>4</v>
      </c>
      <c r="C25" s="4" t="s">
        <v>18</v>
      </c>
      <c r="D25" s="4" t="s">
        <v>5</v>
      </c>
      <c r="E25" s="4" t="s">
        <v>6</v>
      </c>
      <c r="F25" s="5" t="s">
        <v>7</v>
      </c>
      <c r="G25" s="5" t="s">
        <v>8</v>
      </c>
      <c r="H25" s="6" t="s">
        <v>9</v>
      </c>
      <c r="I25" s="6" t="s">
        <v>10</v>
      </c>
      <c r="J25" s="6" t="s">
        <v>11</v>
      </c>
      <c r="K25" s="6" t="s">
        <v>12</v>
      </c>
      <c r="L25" s="6" t="s">
        <v>13</v>
      </c>
    </row>
    <row r="26" spans="1:12" ht="23.45" customHeight="1" x14ac:dyDescent="0.25">
      <c r="A26" s="8" t="s">
        <v>20</v>
      </c>
      <c r="B26" s="8" t="s">
        <v>21</v>
      </c>
      <c r="C26" s="9" t="s">
        <v>19</v>
      </c>
      <c r="D26" s="9" t="s">
        <v>15</v>
      </c>
      <c r="E26" s="10">
        <v>45743</v>
      </c>
      <c r="F26" s="8" t="s">
        <v>22</v>
      </c>
      <c r="G26" s="11">
        <v>1340.12</v>
      </c>
      <c r="H26" s="9">
        <v>4.0999999999999996</v>
      </c>
      <c r="I26" s="12">
        <v>5494.49</v>
      </c>
      <c r="J26" s="13">
        <v>879.12</v>
      </c>
      <c r="K26" s="12">
        <v>6373.61</v>
      </c>
      <c r="L26" s="13" t="s">
        <v>17</v>
      </c>
    </row>
    <row r="27" spans="1:12" ht="23.45" customHeight="1" x14ac:dyDescent="0.25">
      <c r="A27" s="8" t="s">
        <v>20</v>
      </c>
      <c r="B27" s="8" t="s">
        <v>21</v>
      </c>
      <c r="C27" s="9" t="s">
        <v>19</v>
      </c>
      <c r="D27" s="9" t="s">
        <v>15</v>
      </c>
      <c r="E27" s="10">
        <v>45745</v>
      </c>
      <c r="F27" s="8" t="s">
        <v>22</v>
      </c>
      <c r="G27" s="11">
        <v>1340.12</v>
      </c>
      <c r="H27" s="9">
        <v>7.8</v>
      </c>
      <c r="I27" s="12">
        <v>10452.94</v>
      </c>
      <c r="J27" s="12">
        <v>1672.47</v>
      </c>
      <c r="K27" s="12">
        <v>12125.41</v>
      </c>
      <c r="L27" s="13" t="s">
        <v>17</v>
      </c>
    </row>
    <row r="28" spans="1:12" ht="23.45" customHeight="1" x14ac:dyDescent="0.25">
      <c r="A28" s="8" t="s">
        <v>20</v>
      </c>
      <c r="B28" s="8" t="s">
        <v>21</v>
      </c>
      <c r="C28" s="9" t="s">
        <v>19</v>
      </c>
      <c r="D28" s="9" t="s">
        <v>15</v>
      </c>
      <c r="E28" s="10">
        <v>45748</v>
      </c>
      <c r="F28" s="8" t="s">
        <v>22</v>
      </c>
      <c r="G28" s="11">
        <v>1340.12</v>
      </c>
      <c r="H28" s="9">
        <v>0.8</v>
      </c>
      <c r="I28" s="12">
        <v>1072.0999999999999</v>
      </c>
      <c r="J28" s="13">
        <v>171.54</v>
      </c>
      <c r="K28" s="12">
        <v>1243.6300000000001</v>
      </c>
      <c r="L28" s="13" t="s">
        <v>17</v>
      </c>
    </row>
    <row r="29" spans="1:12" ht="23.45" customHeight="1" x14ac:dyDescent="0.25">
      <c r="A29" s="8" t="s">
        <v>20</v>
      </c>
      <c r="B29" s="8" t="s">
        <v>21</v>
      </c>
      <c r="C29" s="9" t="s">
        <v>19</v>
      </c>
      <c r="D29" s="9" t="s">
        <v>15</v>
      </c>
      <c r="E29" s="10">
        <v>45749</v>
      </c>
      <c r="F29" s="8" t="s">
        <v>22</v>
      </c>
      <c r="G29" s="11">
        <v>1340.12</v>
      </c>
      <c r="H29" s="9">
        <v>2.5</v>
      </c>
      <c r="I29" s="12">
        <v>3350.3</v>
      </c>
      <c r="J29" s="13">
        <v>536.04999999999995</v>
      </c>
      <c r="K29" s="12">
        <v>3886.35</v>
      </c>
      <c r="L29" s="13" t="s">
        <v>17</v>
      </c>
    </row>
    <row r="30" spans="1:12" ht="23.45" customHeight="1" x14ac:dyDescent="0.25">
      <c r="A30" s="8" t="s">
        <v>20</v>
      </c>
      <c r="B30" s="8" t="s">
        <v>21</v>
      </c>
      <c r="C30" s="9" t="s">
        <v>19</v>
      </c>
      <c r="D30" s="9" t="s">
        <v>15</v>
      </c>
      <c r="E30" s="10">
        <v>45751</v>
      </c>
      <c r="F30" s="8" t="s">
        <v>22</v>
      </c>
      <c r="G30" s="11">
        <v>1340.12</v>
      </c>
      <c r="H30" s="9">
        <v>3.9</v>
      </c>
      <c r="I30" s="12">
        <v>5226.47</v>
      </c>
      <c r="J30" s="13">
        <v>836.23</v>
      </c>
      <c r="K30" s="12">
        <v>6062.7</v>
      </c>
      <c r="L30" s="13" t="s">
        <v>17</v>
      </c>
    </row>
    <row r="31" spans="1:12" ht="23.45" customHeight="1" x14ac:dyDescent="0.25">
      <c r="A31" s="8" t="s">
        <v>20</v>
      </c>
      <c r="B31" s="8" t="s">
        <v>21</v>
      </c>
      <c r="C31" s="9" t="s">
        <v>19</v>
      </c>
      <c r="D31" s="9" t="s">
        <v>15</v>
      </c>
      <c r="E31" s="10">
        <v>45752</v>
      </c>
      <c r="F31" s="8" t="s">
        <v>22</v>
      </c>
      <c r="G31" s="11">
        <v>1340.12</v>
      </c>
      <c r="H31" s="9">
        <v>2.7</v>
      </c>
      <c r="I31" s="12">
        <v>3618.32</v>
      </c>
      <c r="J31" s="13">
        <v>578.92999999999995</v>
      </c>
      <c r="K31" s="12">
        <v>4197.26</v>
      </c>
      <c r="L31" s="13" t="s">
        <v>17</v>
      </c>
    </row>
    <row r="32" spans="1:12" ht="23.45" customHeight="1" x14ac:dyDescent="0.25">
      <c r="A32" s="8" t="s">
        <v>20</v>
      </c>
      <c r="B32" s="8" t="s">
        <v>21</v>
      </c>
      <c r="C32" s="9" t="s">
        <v>19</v>
      </c>
      <c r="D32" s="9" t="s">
        <v>15</v>
      </c>
      <c r="E32" s="10">
        <v>45754</v>
      </c>
      <c r="F32" s="8" t="s">
        <v>22</v>
      </c>
      <c r="G32" s="11">
        <v>1340.12</v>
      </c>
      <c r="H32" s="9">
        <v>0.1</v>
      </c>
      <c r="I32" s="13">
        <v>134.01</v>
      </c>
      <c r="J32" s="13">
        <v>21.44</v>
      </c>
      <c r="K32" s="13">
        <v>155.44999999999999</v>
      </c>
      <c r="L32" s="13" t="s">
        <v>17</v>
      </c>
    </row>
    <row r="33" spans="1:12" ht="23.45" customHeight="1" x14ac:dyDescent="0.25">
      <c r="A33" s="8" t="s">
        <v>20</v>
      </c>
      <c r="B33" s="8" t="s">
        <v>21</v>
      </c>
      <c r="C33" s="9" t="s">
        <v>19</v>
      </c>
      <c r="D33" s="9" t="s">
        <v>15</v>
      </c>
      <c r="E33" s="10">
        <v>45757</v>
      </c>
      <c r="F33" s="8" t="s">
        <v>22</v>
      </c>
      <c r="G33" s="11">
        <v>1340.12</v>
      </c>
      <c r="H33" s="9">
        <v>4.8</v>
      </c>
      <c r="I33" s="12">
        <v>6432.58</v>
      </c>
      <c r="J33" s="12">
        <v>1029.21</v>
      </c>
      <c r="K33" s="12">
        <v>7461.79</v>
      </c>
      <c r="L33" s="13" t="s">
        <v>17</v>
      </c>
    </row>
    <row r="34" spans="1:12" ht="23.45" customHeight="1" x14ac:dyDescent="0.25">
      <c r="A34" s="8" t="s">
        <v>20</v>
      </c>
      <c r="B34" s="8" t="s">
        <v>21</v>
      </c>
      <c r="C34" s="9" t="s">
        <v>19</v>
      </c>
      <c r="D34" s="9" t="s">
        <v>15</v>
      </c>
      <c r="E34" s="10">
        <v>45759</v>
      </c>
      <c r="F34" s="8" t="s">
        <v>22</v>
      </c>
      <c r="G34" s="11">
        <v>1340.12</v>
      </c>
      <c r="H34" s="9">
        <v>2.4</v>
      </c>
      <c r="I34" s="12">
        <v>3216.29</v>
      </c>
      <c r="J34" s="13">
        <v>514.61</v>
      </c>
      <c r="K34" s="12">
        <v>3730.89</v>
      </c>
      <c r="L34" s="13" t="s">
        <v>17</v>
      </c>
    </row>
    <row r="35" spans="1:12" ht="23.45" customHeight="1" x14ac:dyDescent="0.25">
      <c r="A35" s="8" t="s">
        <v>20</v>
      </c>
      <c r="B35" s="8" t="s">
        <v>21</v>
      </c>
      <c r="C35" s="9" t="s">
        <v>19</v>
      </c>
      <c r="D35" s="9" t="s">
        <v>15</v>
      </c>
      <c r="E35" s="10">
        <v>45762</v>
      </c>
      <c r="F35" s="8" t="s">
        <v>22</v>
      </c>
      <c r="G35" s="11">
        <v>1340.12</v>
      </c>
      <c r="H35" s="9">
        <v>2.4</v>
      </c>
      <c r="I35" s="12">
        <v>3216.29</v>
      </c>
      <c r="J35" s="13">
        <v>514.61</v>
      </c>
      <c r="K35" s="12">
        <v>3730.89</v>
      </c>
      <c r="L35" s="13" t="s">
        <v>17</v>
      </c>
    </row>
    <row r="36" spans="1:12" ht="23.45" customHeight="1" x14ac:dyDescent="0.25">
      <c r="A36" s="8" t="s">
        <v>20</v>
      </c>
      <c r="B36" s="8" t="s">
        <v>21</v>
      </c>
      <c r="C36" s="9" t="s">
        <v>19</v>
      </c>
      <c r="D36" s="9" t="s">
        <v>15</v>
      </c>
      <c r="E36" s="10">
        <v>45764</v>
      </c>
      <c r="F36" s="8" t="s">
        <v>22</v>
      </c>
      <c r="G36" s="11">
        <v>1340.12</v>
      </c>
      <c r="H36" s="9">
        <v>4.25</v>
      </c>
      <c r="I36" s="12">
        <v>5695.51</v>
      </c>
      <c r="J36" s="13">
        <v>911.28</v>
      </c>
      <c r="K36" s="12">
        <v>6606.79</v>
      </c>
      <c r="L36" s="13" t="s">
        <v>17</v>
      </c>
    </row>
    <row r="37" spans="1:12" ht="23.45" customHeight="1" x14ac:dyDescent="0.25">
      <c r="A37" s="8" t="s">
        <v>20</v>
      </c>
      <c r="B37" s="8" t="s">
        <v>21</v>
      </c>
      <c r="C37" s="9" t="s">
        <v>19</v>
      </c>
      <c r="D37" s="9" t="s">
        <v>15</v>
      </c>
      <c r="E37" s="10">
        <v>45768</v>
      </c>
      <c r="F37" s="8" t="s">
        <v>22</v>
      </c>
      <c r="G37" s="11">
        <v>1340.12</v>
      </c>
      <c r="H37" s="9">
        <v>3.7</v>
      </c>
      <c r="I37" s="12">
        <v>4958.4399999999996</v>
      </c>
      <c r="J37" s="13">
        <v>793.35</v>
      </c>
      <c r="K37" s="12">
        <v>5751.8</v>
      </c>
      <c r="L37" s="13" t="s">
        <v>17</v>
      </c>
    </row>
    <row r="38" spans="1:12" ht="23.45" customHeight="1" thickBot="1" x14ac:dyDescent="0.3">
      <c r="A38" s="8" t="s">
        <v>20</v>
      </c>
      <c r="B38" s="8" t="s">
        <v>21</v>
      </c>
      <c r="C38" s="9" t="s">
        <v>19</v>
      </c>
      <c r="D38" s="9" t="s">
        <v>15</v>
      </c>
      <c r="E38" s="10">
        <v>45770</v>
      </c>
      <c r="F38" s="8" t="s">
        <v>22</v>
      </c>
      <c r="G38" s="11">
        <v>1340.12</v>
      </c>
      <c r="H38" s="9">
        <v>6.85</v>
      </c>
      <c r="I38" s="30">
        <v>9179.82</v>
      </c>
      <c r="J38" s="30">
        <v>1468.77</v>
      </c>
      <c r="K38" s="30">
        <v>10648.59</v>
      </c>
      <c r="L38" s="13" t="s">
        <v>17</v>
      </c>
    </row>
    <row r="39" spans="1:12" ht="23.45" customHeight="1" x14ac:dyDescent="0.25">
      <c r="I39" s="21">
        <f>+SUM(I26:I38)</f>
        <v>62047.560000000005</v>
      </c>
      <c r="J39" s="21">
        <f t="shared" ref="J39:K39" si="8">+SUM(J26:J38)</f>
        <v>9927.6099999999988</v>
      </c>
      <c r="K39" s="21">
        <f t="shared" si="8"/>
        <v>71975.16</v>
      </c>
    </row>
    <row r="41" spans="1:12" ht="23.45" customHeight="1" x14ac:dyDescent="0.25">
      <c r="A41" s="4" t="s">
        <v>3</v>
      </c>
      <c r="B41" s="4" t="s">
        <v>4</v>
      </c>
      <c r="C41" s="4" t="s">
        <v>18</v>
      </c>
      <c r="D41" s="4" t="s">
        <v>5</v>
      </c>
      <c r="E41" s="4" t="s">
        <v>6</v>
      </c>
      <c r="F41" s="5" t="s">
        <v>7</v>
      </c>
      <c r="G41" s="5" t="s">
        <v>8</v>
      </c>
      <c r="H41" s="6" t="s">
        <v>9</v>
      </c>
      <c r="I41" s="6" t="s">
        <v>10</v>
      </c>
      <c r="J41" s="6" t="s">
        <v>11</v>
      </c>
      <c r="K41" s="6" t="s">
        <v>12</v>
      </c>
      <c r="L41" s="6" t="s">
        <v>13</v>
      </c>
    </row>
    <row r="42" spans="1:12" ht="23.45" customHeight="1" x14ac:dyDescent="0.25">
      <c r="A42" s="8" t="s">
        <v>20</v>
      </c>
      <c r="B42" s="8" t="s">
        <v>21</v>
      </c>
      <c r="C42" s="9" t="s">
        <v>19</v>
      </c>
      <c r="D42" s="9" t="s">
        <v>15</v>
      </c>
      <c r="E42" s="10">
        <v>45771</v>
      </c>
      <c r="F42" s="8" t="s">
        <v>22</v>
      </c>
      <c r="G42" s="11">
        <v>1340.12</v>
      </c>
      <c r="H42" s="9">
        <v>9.6999999999999993</v>
      </c>
      <c r="I42" s="12">
        <v>12999.16</v>
      </c>
      <c r="J42" s="12">
        <v>2079.87</v>
      </c>
      <c r="K42" s="12">
        <v>15079.03</v>
      </c>
      <c r="L42" s="13" t="s">
        <v>17</v>
      </c>
    </row>
    <row r="43" spans="1:12" ht="23.45" customHeight="1" x14ac:dyDescent="0.25">
      <c r="A43" s="8" t="s">
        <v>20</v>
      </c>
      <c r="B43" s="8" t="s">
        <v>21</v>
      </c>
      <c r="C43" s="9" t="s">
        <v>19</v>
      </c>
      <c r="D43" s="9" t="s">
        <v>15</v>
      </c>
      <c r="E43" s="10">
        <v>45772</v>
      </c>
      <c r="F43" s="8" t="s">
        <v>22</v>
      </c>
      <c r="G43" s="11">
        <v>1340.12</v>
      </c>
      <c r="H43" s="9">
        <v>8.1</v>
      </c>
      <c r="I43" s="12">
        <v>10854.97</v>
      </c>
      <c r="J43" s="12">
        <v>1736.8</v>
      </c>
      <c r="K43" s="12">
        <v>12591.77</v>
      </c>
      <c r="L43" s="13" t="s">
        <v>17</v>
      </c>
    </row>
    <row r="44" spans="1:12" ht="23.45" customHeight="1" x14ac:dyDescent="0.25">
      <c r="A44" s="8" t="s">
        <v>20</v>
      </c>
      <c r="B44" s="8" t="s">
        <v>21</v>
      </c>
      <c r="C44" s="9" t="s">
        <v>19</v>
      </c>
      <c r="D44" s="9" t="s">
        <v>15</v>
      </c>
      <c r="E44" s="10">
        <v>45773</v>
      </c>
      <c r="F44" s="8" t="s">
        <v>22</v>
      </c>
      <c r="G44" s="11">
        <v>1340.12</v>
      </c>
      <c r="H44" s="9">
        <v>2.1</v>
      </c>
      <c r="I44" s="12">
        <v>2814.25</v>
      </c>
      <c r="J44" s="13">
        <v>450.28</v>
      </c>
      <c r="K44" s="12">
        <v>3264.53</v>
      </c>
      <c r="L44" s="13" t="s">
        <v>17</v>
      </c>
    </row>
    <row r="45" spans="1:12" ht="23.45" customHeight="1" thickBot="1" x14ac:dyDescent="0.3">
      <c r="A45" s="8" t="s">
        <v>20</v>
      </c>
      <c r="B45" s="8" t="s">
        <v>21</v>
      </c>
      <c r="C45" s="9" t="s">
        <v>19</v>
      </c>
      <c r="D45" s="9" t="s">
        <v>15</v>
      </c>
      <c r="E45" s="10">
        <v>45774</v>
      </c>
      <c r="F45" s="8" t="s">
        <v>22</v>
      </c>
      <c r="G45" s="11">
        <v>1340.12</v>
      </c>
      <c r="H45" s="9">
        <v>2.2000000000000002</v>
      </c>
      <c r="I45" s="30">
        <v>2948.26</v>
      </c>
      <c r="J45" s="31">
        <v>471.72</v>
      </c>
      <c r="K45" s="30">
        <v>3419.99</v>
      </c>
      <c r="L45" s="13" t="s">
        <v>17</v>
      </c>
    </row>
    <row r="46" spans="1:12" ht="23.45" customHeight="1" x14ac:dyDescent="0.25">
      <c r="A46" s="8"/>
      <c r="B46" s="8"/>
      <c r="C46" s="8"/>
      <c r="D46" s="8"/>
      <c r="E46" s="8"/>
      <c r="F46" s="8"/>
      <c r="G46" s="8"/>
      <c r="H46" s="8"/>
      <c r="I46" s="15">
        <v>29616.65</v>
      </c>
      <c r="J46" s="15">
        <v>4738.66</v>
      </c>
      <c r="K46" s="15">
        <v>34355.32</v>
      </c>
      <c r="L46" s="8"/>
    </row>
    <row r="48" spans="1:12" ht="23.45" customHeight="1" x14ac:dyDescent="0.25">
      <c r="A48" s="4" t="s">
        <v>3</v>
      </c>
      <c r="B48" s="4" t="s">
        <v>4</v>
      </c>
      <c r="C48" s="4" t="s">
        <v>18</v>
      </c>
      <c r="D48" s="4" t="s">
        <v>5</v>
      </c>
      <c r="E48" s="4" t="s">
        <v>6</v>
      </c>
      <c r="F48" s="5" t="s">
        <v>7</v>
      </c>
      <c r="G48" s="5" t="s">
        <v>8</v>
      </c>
      <c r="H48" s="6" t="s">
        <v>9</v>
      </c>
      <c r="I48" s="6" t="s">
        <v>10</v>
      </c>
      <c r="J48" s="6" t="s">
        <v>11</v>
      </c>
      <c r="K48" s="6" t="s">
        <v>12</v>
      </c>
      <c r="L48" s="6" t="s">
        <v>13</v>
      </c>
    </row>
    <row r="49" spans="1:12" ht="23.45" customHeight="1" x14ac:dyDescent="0.25">
      <c r="A49" s="8" t="s">
        <v>20</v>
      </c>
      <c r="B49" s="8" t="s">
        <v>21</v>
      </c>
      <c r="C49" s="9" t="s">
        <v>19</v>
      </c>
      <c r="D49" s="9" t="s">
        <v>15</v>
      </c>
      <c r="E49" s="10">
        <v>45779</v>
      </c>
      <c r="F49" s="8" t="s">
        <v>22</v>
      </c>
      <c r="G49" s="11">
        <v>1340.12</v>
      </c>
      <c r="H49" s="9">
        <v>1.9</v>
      </c>
      <c r="I49" s="12">
        <f>+G49*H49</f>
        <v>2546.2279999999996</v>
      </c>
      <c r="J49" s="12">
        <f>+I49*0.16</f>
        <v>407.39647999999994</v>
      </c>
      <c r="K49" s="12">
        <f>+I49+J49</f>
        <v>2953.6244799999995</v>
      </c>
      <c r="L49" s="13" t="s">
        <v>17</v>
      </c>
    </row>
    <row r="50" spans="1:12" ht="23.45" customHeight="1" x14ac:dyDescent="0.25">
      <c r="A50" s="8" t="s">
        <v>20</v>
      </c>
      <c r="B50" s="8" t="s">
        <v>21</v>
      </c>
      <c r="C50" s="9" t="s">
        <v>19</v>
      </c>
      <c r="D50" s="9" t="s">
        <v>15</v>
      </c>
      <c r="E50" s="10">
        <v>45780</v>
      </c>
      <c r="F50" s="8" t="s">
        <v>22</v>
      </c>
      <c r="G50" s="11">
        <v>1340.12</v>
      </c>
      <c r="H50" s="9">
        <v>1.85</v>
      </c>
      <c r="I50" s="12">
        <f t="shared" ref="I50:I60" si="9">+G50*H50</f>
        <v>2479.2219999999998</v>
      </c>
      <c r="J50" s="12">
        <f t="shared" ref="J50:J60" si="10">+I50*0.16</f>
        <v>396.67551999999995</v>
      </c>
      <c r="K50" s="12">
        <f t="shared" ref="K50:K60" si="11">+I50+J50</f>
        <v>2875.8975199999995</v>
      </c>
      <c r="L50" s="13" t="s">
        <v>17</v>
      </c>
    </row>
    <row r="51" spans="1:12" ht="23.45" customHeight="1" x14ac:dyDescent="0.25">
      <c r="A51" s="8" t="s">
        <v>20</v>
      </c>
      <c r="B51" s="8" t="s">
        <v>21</v>
      </c>
      <c r="C51" s="9" t="s">
        <v>19</v>
      </c>
      <c r="D51" s="9" t="s">
        <v>15</v>
      </c>
      <c r="E51" s="10">
        <v>45782</v>
      </c>
      <c r="F51" s="8" t="s">
        <v>22</v>
      </c>
      <c r="G51" s="11">
        <v>1340.12</v>
      </c>
      <c r="H51" s="9">
        <v>4.4000000000000004</v>
      </c>
      <c r="I51" s="12">
        <f t="shared" si="9"/>
        <v>5896.5280000000002</v>
      </c>
      <c r="J51" s="12">
        <f t="shared" si="10"/>
        <v>943.44448000000011</v>
      </c>
      <c r="K51" s="12">
        <f t="shared" si="11"/>
        <v>6839.9724800000004</v>
      </c>
      <c r="L51" s="13" t="s">
        <v>17</v>
      </c>
    </row>
    <row r="52" spans="1:12" ht="23.45" customHeight="1" x14ac:dyDescent="0.25">
      <c r="A52" s="8" t="s">
        <v>20</v>
      </c>
      <c r="B52" s="8" t="s">
        <v>21</v>
      </c>
      <c r="C52" s="9" t="s">
        <v>19</v>
      </c>
      <c r="D52" s="9" t="s">
        <v>15</v>
      </c>
      <c r="E52" s="10">
        <v>45783</v>
      </c>
      <c r="F52" s="8" t="s">
        <v>22</v>
      </c>
      <c r="G52" s="11">
        <v>1340.12</v>
      </c>
      <c r="H52" s="9">
        <v>10.45</v>
      </c>
      <c r="I52" s="12">
        <f t="shared" si="9"/>
        <v>14004.253999999997</v>
      </c>
      <c r="J52" s="12">
        <f t="shared" si="10"/>
        <v>2240.6806399999996</v>
      </c>
      <c r="K52" s="12">
        <f t="shared" si="11"/>
        <v>16244.934639999996</v>
      </c>
      <c r="L52" s="13" t="s">
        <v>17</v>
      </c>
    </row>
    <row r="53" spans="1:12" ht="23.45" customHeight="1" x14ac:dyDescent="0.25">
      <c r="A53" s="8" t="s">
        <v>20</v>
      </c>
      <c r="B53" s="8" t="s">
        <v>21</v>
      </c>
      <c r="C53" s="9" t="s">
        <v>19</v>
      </c>
      <c r="D53" s="9" t="s">
        <v>15</v>
      </c>
      <c r="E53" s="10">
        <v>45785</v>
      </c>
      <c r="F53" s="8" t="s">
        <v>22</v>
      </c>
      <c r="G53" s="11">
        <v>1340.12</v>
      </c>
      <c r="H53" s="9">
        <v>3.2</v>
      </c>
      <c r="I53" s="12">
        <f t="shared" si="9"/>
        <v>4288.384</v>
      </c>
      <c r="J53" s="12">
        <f t="shared" si="10"/>
        <v>686.14143999999999</v>
      </c>
      <c r="K53" s="12">
        <f t="shared" si="11"/>
        <v>4974.5254400000003</v>
      </c>
      <c r="L53" s="13" t="s">
        <v>17</v>
      </c>
    </row>
    <row r="54" spans="1:12" ht="23.45" customHeight="1" x14ac:dyDescent="0.25">
      <c r="A54" s="8" t="s">
        <v>20</v>
      </c>
      <c r="B54" s="8" t="s">
        <v>21</v>
      </c>
      <c r="C54" s="9" t="s">
        <v>19</v>
      </c>
      <c r="D54" s="9" t="s">
        <v>15</v>
      </c>
      <c r="E54" s="10">
        <v>45786</v>
      </c>
      <c r="F54" s="8" t="s">
        <v>22</v>
      </c>
      <c r="G54" s="11">
        <v>1340.12</v>
      </c>
      <c r="H54" s="9">
        <v>6.55</v>
      </c>
      <c r="I54" s="12">
        <f t="shared" si="9"/>
        <v>8777.7859999999982</v>
      </c>
      <c r="J54" s="12">
        <f t="shared" si="10"/>
        <v>1404.4457599999998</v>
      </c>
      <c r="K54" s="12">
        <f t="shared" si="11"/>
        <v>10182.231759999999</v>
      </c>
      <c r="L54" s="13" t="s">
        <v>17</v>
      </c>
    </row>
    <row r="55" spans="1:12" ht="23.45" customHeight="1" x14ac:dyDescent="0.25">
      <c r="A55" s="8" t="s">
        <v>20</v>
      </c>
      <c r="B55" s="8" t="s">
        <v>21</v>
      </c>
      <c r="C55" s="9" t="s">
        <v>19</v>
      </c>
      <c r="D55" s="9" t="s">
        <v>15</v>
      </c>
      <c r="E55" s="10">
        <v>45787</v>
      </c>
      <c r="F55" s="8" t="s">
        <v>22</v>
      </c>
      <c r="G55" s="11">
        <v>1340.12</v>
      </c>
      <c r="H55" s="9">
        <v>4.9000000000000004</v>
      </c>
      <c r="I55" s="12">
        <f t="shared" si="9"/>
        <v>6566.5879999999997</v>
      </c>
      <c r="J55" s="12">
        <f t="shared" si="10"/>
        <v>1050.65408</v>
      </c>
      <c r="K55" s="12">
        <f t="shared" si="11"/>
        <v>7617.24208</v>
      </c>
      <c r="L55" s="13" t="s">
        <v>17</v>
      </c>
    </row>
    <row r="56" spans="1:12" ht="23.45" customHeight="1" x14ac:dyDescent="0.25">
      <c r="A56" s="8" t="s">
        <v>20</v>
      </c>
      <c r="B56" s="8" t="s">
        <v>21</v>
      </c>
      <c r="C56" s="9" t="s">
        <v>19</v>
      </c>
      <c r="D56" s="9" t="s">
        <v>15</v>
      </c>
      <c r="E56" s="10">
        <v>45791</v>
      </c>
      <c r="F56" s="8" t="s">
        <v>22</v>
      </c>
      <c r="G56" s="11">
        <v>1340.12</v>
      </c>
      <c r="H56" s="9">
        <v>2.1</v>
      </c>
      <c r="I56" s="12">
        <f t="shared" si="9"/>
        <v>2814.252</v>
      </c>
      <c r="J56" s="12">
        <f t="shared" si="10"/>
        <v>450.28032000000002</v>
      </c>
      <c r="K56" s="12">
        <f t="shared" si="11"/>
        <v>3264.5323199999998</v>
      </c>
      <c r="L56" s="13" t="s">
        <v>17</v>
      </c>
    </row>
    <row r="57" spans="1:12" ht="23.45" customHeight="1" x14ac:dyDescent="0.25">
      <c r="A57" s="8" t="s">
        <v>20</v>
      </c>
      <c r="B57" s="8" t="s">
        <v>21</v>
      </c>
      <c r="C57" s="9" t="s">
        <v>19</v>
      </c>
      <c r="D57" s="9" t="s">
        <v>15</v>
      </c>
      <c r="E57" s="10">
        <v>45793</v>
      </c>
      <c r="F57" s="8" t="s">
        <v>22</v>
      </c>
      <c r="G57" s="11">
        <v>1340.12</v>
      </c>
      <c r="H57" s="9">
        <v>14.1</v>
      </c>
      <c r="I57" s="12">
        <f t="shared" si="9"/>
        <v>18895.691999999999</v>
      </c>
      <c r="J57" s="12">
        <f t="shared" si="10"/>
        <v>3023.3107199999999</v>
      </c>
      <c r="K57" s="12">
        <f t="shared" si="11"/>
        <v>21919.00272</v>
      </c>
      <c r="L57" s="13" t="s">
        <v>17</v>
      </c>
    </row>
    <row r="58" spans="1:12" ht="23.45" customHeight="1" x14ac:dyDescent="0.25">
      <c r="A58" s="8" t="s">
        <v>20</v>
      </c>
      <c r="B58" s="8" t="s">
        <v>21</v>
      </c>
      <c r="C58" s="9" t="s">
        <v>19</v>
      </c>
      <c r="D58" s="9" t="s">
        <v>15</v>
      </c>
      <c r="E58" s="10">
        <v>45794</v>
      </c>
      <c r="F58" s="8" t="s">
        <v>22</v>
      </c>
      <c r="G58" s="11">
        <v>1340.12</v>
      </c>
      <c r="H58" s="9">
        <v>1</v>
      </c>
      <c r="I58" s="12">
        <f t="shared" si="9"/>
        <v>1340.12</v>
      </c>
      <c r="J58" s="12">
        <f t="shared" si="10"/>
        <v>214.41919999999999</v>
      </c>
      <c r="K58" s="12">
        <f t="shared" si="11"/>
        <v>1554.5391999999999</v>
      </c>
      <c r="L58" s="13" t="s">
        <v>17</v>
      </c>
    </row>
    <row r="59" spans="1:12" ht="23.45" customHeight="1" x14ac:dyDescent="0.25">
      <c r="A59" s="8" t="s">
        <v>20</v>
      </c>
      <c r="B59" s="8" t="s">
        <v>21</v>
      </c>
      <c r="C59" s="9" t="s">
        <v>19</v>
      </c>
      <c r="D59" s="9" t="s">
        <v>15</v>
      </c>
      <c r="E59" s="10">
        <v>45795</v>
      </c>
      <c r="F59" s="8" t="s">
        <v>22</v>
      </c>
      <c r="G59" s="11">
        <v>1340.12</v>
      </c>
      <c r="H59" s="9">
        <v>5.7</v>
      </c>
      <c r="I59" s="12">
        <f t="shared" si="9"/>
        <v>7638.6839999999993</v>
      </c>
      <c r="J59" s="12">
        <f t="shared" si="10"/>
        <v>1222.1894399999999</v>
      </c>
      <c r="K59" s="12">
        <f t="shared" si="11"/>
        <v>8860.8734399999994</v>
      </c>
      <c r="L59" s="13" t="s">
        <v>17</v>
      </c>
    </row>
    <row r="60" spans="1:12" ht="23.45" customHeight="1" x14ac:dyDescent="0.25">
      <c r="A60" s="8" t="s">
        <v>20</v>
      </c>
      <c r="B60" s="8" t="s">
        <v>21</v>
      </c>
      <c r="C60" s="9" t="s">
        <v>19</v>
      </c>
      <c r="D60" s="9" t="s">
        <v>15</v>
      </c>
      <c r="E60" s="10">
        <v>45797</v>
      </c>
      <c r="F60" s="8" t="s">
        <v>22</v>
      </c>
      <c r="G60" s="11">
        <v>1340.12</v>
      </c>
      <c r="H60" s="9">
        <v>3.9</v>
      </c>
      <c r="I60" s="18">
        <f t="shared" si="9"/>
        <v>5226.4679999999998</v>
      </c>
      <c r="J60" s="18">
        <f t="shared" si="10"/>
        <v>836.23487999999998</v>
      </c>
      <c r="K60" s="18">
        <f t="shared" si="11"/>
        <v>6062.7028799999998</v>
      </c>
      <c r="L60" s="13" t="s">
        <v>17</v>
      </c>
    </row>
    <row r="61" spans="1:12" ht="23.45" customHeight="1" x14ac:dyDescent="0.25">
      <c r="I61" s="21">
        <f>+SUM(I49:I60)</f>
        <v>80474.205999999976</v>
      </c>
      <c r="J61" s="21">
        <f t="shared" ref="J61:K61" si="12">+SUM(J49:J60)</f>
        <v>12875.872960000001</v>
      </c>
      <c r="K61" s="21">
        <f t="shared" si="12"/>
        <v>93350.078959999984</v>
      </c>
    </row>
    <row r="63" spans="1:12" ht="23.45" customHeight="1" x14ac:dyDescent="0.25">
      <c r="A63" s="4" t="s">
        <v>3</v>
      </c>
      <c r="B63" s="4" t="s">
        <v>4</v>
      </c>
      <c r="C63" s="4" t="s">
        <v>18</v>
      </c>
      <c r="D63" s="4" t="s">
        <v>5</v>
      </c>
      <c r="E63" s="4" t="s">
        <v>6</v>
      </c>
      <c r="F63" s="5" t="s">
        <v>7</v>
      </c>
      <c r="G63" s="5" t="s">
        <v>8</v>
      </c>
      <c r="H63" s="6" t="s">
        <v>9</v>
      </c>
      <c r="I63" s="6" t="s">
        <v>10</v>
      </c>
      <c r="J63" s="6" t="s">
        <v>11</v>
      </c>
      <c r="K63" s="6" t="s">
        <v>12</v>
      </c>
      <c r="L63" s="6" t="s">
        <v>13</v>
      </c>
    </row>
    <row r="64" spans="1:12" ht="23.45" customHeight="1" x14ac:dyDescent="0.25">
      <c r="A64" s="8" t="s">
        <v>20</v>
      </c>
      <c r="B64" s="8" t="s">
        <v>21</v>
      </c>
      <c r="C64" s="9" t="s">
        <v>19</v>
      </c>
      <c r="D64" s="9" t="s">
        <v>15</v>
      </c>
      <c r="E64" s="10">
        <v>45798</v>
      </c>
      <c r="F64" s="9" t="s">
        <v>22</v>
      </c>
      <c r="G64" s="11">
        <v>1340.12</v>
      </c>
      <c r="H64" s="9">
        <v>3.2</v>
      </c>
      <c r="I64" s="12">
        <v>4288.38</v>
      </c>
      <c r="J64" s="13">
        <v>686.14</v>
      </c>
      <c r="K64" s="12">
        <v>4974.53</v>
      </c>
      <c r="L64" s="13" t="s">
        <v>17</v>
      </c>
    </row>
    <row r="65" spans="1:12" ht="23.45" customHeight="1" x14ac:dyDescent="0.25">
      <c r="A65" s="8" t="s">
        <v>20</v>
      </c>
      <c r="B65" s="8" t="s">
        <v>21</v>
      </c>
      <c r="C65" s="9" t="s">
        <v>19</v>
      </c>
      <c r="D65" s="9" t="s">
        <v>15</v>
      </c>
      <c r="E65" s="10">
        <v>45799</v>
      </c>
      <c r="F65" s="9" t="s">
        <v>22</v>
      </c>
      <c r="G65" s="11">
        <v>1340.12</v>
      </c>
      <c r="H65" s="9">
        <v>9.5</v>
      </c>
      <c r="I65" s="12">
        <v>12731.14</v>
      </c>
      <c r="J65" s="12">
        <v>2036.98</v>
      </c>
      <c r="K65" s="12">
        <v>14768.12</v>
      </c>
      <c r="L65" s="13" t="s">
        <v>17</v>
      </c>
    </row>
    <row r="66" spans="1:12" ht="23.45" customHeight="1" x14ac:dyDescent="0.25">
      <c r="A66" s="8" t="s">
        <v>20</v>
      </c>
      <c r="B66" s="8" t="s">
        <v>21</v>
      </c>
      <c r="C66" s="9" t="s">
        <v>19</v>
      </c>
      <c r="D66" s="9" t="s">
        <v>15</v>
      </c>
      <c r="E66" s="10">
        <v>45800</v>
      </c>
      <c r="F66" s="9" t="s">
        <v>22</v>
      </c>
      <c r="G66" s="11">
        <v>1340.12</v>
      </c>
      <c r="H66" s="9">
        <v>4.5999999999999996</v>
      </c>
      <c r="I66" s="12">
        <v>6164.55</v>
      </c>
      <c r="J66" s="13">
        <v>986.33</v>
      </c>
      <c r="K66" s="12">
        <v>7150.88</v>
      </c>
      <c r="L66" s="13" t="s">
        <v>17</v>
      </c>
    </row>
    <row r="67" spans="1:12" ht="23.45" customHeight="1" thickBot="1" x14ac:dyDescent="0.3">
      <c r="A67" s="8" t="s">
        <v>20</v>
      </c>
      <c r="B67" s="8" t="s">
        <v>21</v>
      </c>
      <c r="C67" s="9" t="s">
        <v>19</v>
      </c>
      <c r="D67" s="9" t="s">
        <v>15</v>
      </c>
      <c r="E67" s="10">
        <v>45804</v>
      </c>
      <c r="F67" s="9" t="s">
        <v>22</v>
      </c>
      <c r="G67" s="11">
        <v>1340.12</v>
      </c>
      <c r="H67" s="9">
        <v>4.5999999999999996</v>
      </c>
      <c r="I67" s="30">
        <v>6164.55</v>
      </c>
      <c r="J67" s="31">
        <v>986.33</v>
      </c>
      <c r="K67" s="30">
        <v>7150.88</v>
      </c>
      <c r="L67" s="13" t="s">
        <v>17</v>
      </c>
    </row>
    <row r="68" spans="1:12" ht="23.45" customHeight="1" x14ac:dyDescent="0.25">
      <c r="E68" s="8"/>
      <c r="F68" s="8"/>
      <c r="G68" s="8"/>
      <c r="H68" s="8"/>
      <c r="I68" s="15">
        <v>29348.63</v>
      </c>
      <c r="J68" s="15">
        <v>4695.78</v>
      </c>
      <c r="K68" s="15">
        <v>34044.410000000003</v>
      </c>
      <c r="L68" s="8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D8D5F-6C45-47DC-B15F-A626036517B8}">
  <dimension ref="A1:L14"/>
  <sheetViews>
    <sheetView topLeftCell="H1" workbookViewId="0">
      <selection activeCell="I14" sqref="I14"/>
    </sheetView>
  </sheetViews>
  <sheetFormatPr baseColWidth="10" defaultColWidth="44.7109375" defaultRowHeight="15" x14ac:dyDescent="0.25"/>
  <cols>
    <col min="1" max="16384" width="44.7109375" style="1"/>
  </cols>
  <sheetData>
    <row r="1" spans="1:12" ht="17.25" x14ac:dyDescent="0.25">
      <c r="A1" s="2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x14ac:dyDescent="0.25">
      <c r="A2" s="3" t="s">
        <v>136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 x14ac:dyDescent="0.25">
      <c r="A3" s="16" t="s">
        <v>137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 x14ac:dyDescent="0.25">
      <c r="A4" s="4" t="s">
        <v>3</v>
      </c>
      <c r="B4" s="4" t="s">
        <v>4</v>
      </c>
      <c r="C4" s="4" t="s">
        <v>5</v>
      </c>
      <c r="D4" s="4" t="s">
        <v>18</v>
      </c>
      <c r="E4" s="4" t="s">
        <v>6</v>
      </c>
      <c r="F4" s="5" t="s">
        <v>7</v>
      </c>
      <c r="G4" s="5" t="s">
        <v>8</v>
      </c>
      <c r="H4" s="6" t="s">
        <v>41</v>
      </c>
      <c r="I4" s="6" t="s">
        <v>10</v>
      </c>
      <c r="J4" s="6" t="s">
        <v>11</v>
      </c>
      <c r="K4" s="6" t="s">
        <v>12</v>
      </c>
      <c r="L4" s="6" t="s">
        <v>13</v>
      </c>
    </row>
    <row r="5" spans="1:12" x14ac:dyDescent="0.25">
      <c r="A5" s="8" t="s">
        <v>138</v>
      </c>
      <c r="B5" s="8" t="s">
        <v>137</v>
      </c>
      <c r="C5" s="9" t="s">
        <v>15</v>
      </c>
      <c r="D5" s="9" t="s">
        <v>19</v>
      </c>
      <c r="E5" s="8"/>
      <c r="F5" s="8" t="s">
        <v>139</v>
      </c>
      <c r="G5" s="12">
        <v>1359.54</v>
      </c>
      <c r="H5" s="9">
        <v>3</v>
      </c>
      <c r="I5" s="12">
        <v>4078.62</v>
      </c>
      <c r="J5" s="13">
        <v>652.58000000000004</v>
      </c>
      <c r="K5" s="12">
        <v>4731.2</v>
      </c>
      <c r="L5" s="13" t="s">
        <v>17</v>
      </c>
    </row>
    <row r="6" spans="1:12" x14ac:dyDescent="0.25">
      <c r="A6" s="8" t="s">
        <v>138</v>
      </c>
      <c r="B6" s="8" t="s">
        <v>137</v>
      </c>
      <c r="C6" s="9" t="s">
        <v>15</v>
      </c>
      <c r="D6" s="9" t="s">
        <v>19</v>
      </c>
      <c r="E6" s="8"/>
      <c r="F6" s="8" t="s">
        <v>139</v>
      </c>
      <c r="G6" s="12">
        <v>1359.54</v>
      </c>
      <c r="H6" s="9">
        <v>1</v>
      </c>
      <c r="I6" s="12">
        <v>1359.54</v>
      </c>
      <c r="J6" s="13">
        <v>217.53</v>
      </c>
      <c r="K6" s="12">
        <v>1577.07</v>
      </c>
      <c r="L6" s="13" t="s">
        <v>17</v>
      </c>
    </row>
    <row r="7" spans="1:12" x14ac:dyDescent="0.25">
      <c r="A7" s="8" t="s">
        <v>138</v>
      </c>
      <c r="B7" s="8" t="s">
        <v>137</v>
      </c>
      <c r="C7" s="9" t="s">
        <v>15</v>
      </c>
      <c r="D7" s="9" t="s">
        <v>19</v>
      </c>
      <c r="E7" s="8"/>
      <c r="F7" s="8" t="s">
        <v>139</v>
      </c>
      <c r="G7" s="12">
        <v>1359.54</v>
      </c>
      <c r="H7" s="9">
        <v>3</v>
      </c>
      <c r="I7" s="12">
        <v>4078.62</v>
      </c>
      <c r="J7" s="13">
        <v>652.58000000000004</v>
      </c>
      <c r="K7" s="12">
        <v>4731.2</v>
      </c>
      <c r="L7" s="13" t="s">
        <v>17</v>
      </c>
    </row>
    <row r="8" spans="1:12" x14ac:dyDescent="0.25">
      <c r="A8" s="8" t="s">
        <v>138</v>
      </c>
      <c r="B8" s="8" t="s">
        <v>137</v>
      </c>
      <c r="C8" s="9" t="s">
        <v>15</v>
      </c>
      <c r="D8" s="9" t="s">
        <v>19</v>
      </c>
      <c r="E8" s="8"/>
      <c r="F8" s="8" t="s">
        <v>139</v>
      </c>
      <c r="G8" s="12">
        <v>1359.54</v>
      </c>
      <c r="H8" s="9">
        <v>3</v>
      </c>
      <c r="I8" s="12">
        <v>4078.62</v>
      </c>
      <c r="J8" s="13">
        <v>652.58000000000004</v>
      </c>
      <c r="K8" s="12">
        <v>4731.2</v>
      </c>
      <c r="L8" s="13" t="s">
        <v>17</v>
      </c>
    </row>
    <row r="9" spans="1:12" x14ac:dyDescent="0.25">
      <c r="A9" s="8" t="s">
        <v>138</v>
      </c>
      <c r="B9" s="8" t="s">
        <v>137</v>
      </c>
      <c r="C9" s="9" t="s">
        <v>15</v>
      </c>
      <c r="D9" s="9" t="s">
        <v>19</v>
      </c>
      <c r="E9" s="8"/>
      <c r="F9" s="8" t="s">
        <v>139</v>
      </c>
      <c r="G9" s="12">
        <v>1359.54</v>
      </c>
      <c r="H9" s="9">
        <v>2</v>
      </c>
      <c r="I9" s="12">
        <v>2719.08</v>
      </c>
      <c r="J9" s="13">
        <v>435.05</v>
      </c>
      <c r="K9" s="12">
        <v>3154.13</v>
      </c>
      <c r="L9" s="13" t="s">
        <v>17</v>
      </c>
    </row>
    <row r="10" spans="1:12" x14ac:dyDescent="0.25">
      <c r="A10" s="8" t="s">
        <v>138</v>
      </c>
      <c r="B10" s="8" t="s">
        <v>137</v>
      </c>
      <c r="C10" s="9" t="s">
        <v>15</v>
      </c>
      <c r="D10" s="9" t="s">
        <v>19</v>
      </c>
      <c r="E10" s="8"/>
      <c r="F10" s="8" t="s">
        <v>139</v>
      </c>
      <c r="G10" s="12">
        <v>1359.54</v>
      </c>
      <c r="H10" s="9">
        <v>1</v>
      </c>
      <c r="I10" s="12">
        <v>1359.54</v>
      </c>
      <c r="J10" s="13">
        <v>217.53</v>
      </c>
      <c r="K10" s="12">
        <v>1577.07</v>
      </c>
      <c r="L10" s="13" t="s">
        <v>17</v>
      </c>
    </row>
    <row r="11" spans="1:12" x14ac:dyDescent="0.25">
      <c r="A11" s="8" t="s">
        <v>138</v>
      </c>
      <c r="B11" s="8" t="s">
        <v>137</v>
      </c>
      <c r="C11" s="9" t="s">
        <v>15</v>
      </c>
      <c r="D11" s="9" t="s">
        <v>19</v>
      </c>
      <c r="E11" s="8"/>
      <c r="F11" s="8" t="s">
        <v>44</v>
      </c>
      <c r="G11" s="12">
        <v>2719.08</v>
      </c>
      <c r="H11" s="9">
        <v>3</v>
      </c>
      <c r="I11" s="12">
        <v>8157.24</v>
      </c>
      <c r="J11" s="12">
        <v>1305.1600000000001</v>
      </c>
      <c r="K11" s="12">
        <v>9462.4</v>
      </c>
      <c r="L11" s="13" t="s">
        <v>17</v>
      </c>
    </row>
    <row r="12" spans="1:12" x14ac:dyDescent="0.25">
      <c r="A12" s="8" t="s">
        <v>138</v>
      </c>
      <c r="B12" s="8" t="s">
        <v>137</v>
      </c>
      <c r="C12" s="9" t="s">
        <v>15</v>
      </c>
      <c r="D12" s="9" t="s">
        <v>19</v>
      </c>
      <c r="E12" s="8"/>
      <c r="F12" s="8" t="s">
        <v>44</v>
      </c>
      <c r="G12" s="12">
        <v>2719.08</v>
      </c>
      <c r="H12" s="9">
        <v>8</v>
      </c>
      <c r="I12" s="12">
        <v>21752.639999999999</v>
      </c>
      <c r="J12" s="12">
        <v>3480.42</v>
      </c>
      <c r="K12" s="12">
        <v>25233.06</v>
      </c>
      <c r="L12" s="13" t="s">
        <v>17</v>
      </c>
    </row>
    <row r="13" spans="1:12" ht="15.75" thickBot="1" x14ac:dyDescent="0.3">
      <c r="A13" s="8" t="s">
        <v>138</v>
      </c>
      <c r="B13" s="8" t="s">
        <v>137</v>
      </c>
      <c r="C13" s="9" t="s">
        <v>15</v>
      </c>
      <c r="D13" s="9" t="s">
        <v>19</v>
      </c>
      <c r="E13" s="8"/>
      <c r="F13" s="8" t="s">
        <v>44</v>
      </c>
      <c r="G13" s="12">
        <v>2719.08</v>
      </c>
      <c r="H13" s="9">
        <v>8</v>
      </c>
      <c r="I13" s="30">
        <v>21752.639999999999</v>
      </c>
      <c r="J13" s="30">
        <v>3480.42</v>
      </c>
      <c r="K13" s="30">
        <v>25233.06</v>
      </c>
      <c r="L13" s="13" t="s">
        <v>17</v>
      </c>
    </row>
    <row r="14" spans="1:12" x14ac:dyDescent="0.25">
      <c r="A14" s="8"/>
      <c r="B14" s="8"/>
      <c r="C14" s="8"/>
      <c r="D14" s="8"/>
      <c r="E14" s="8"/>
      <c r="F14" s="8"/>
      <c r="G14" s="8"/>
      <c r="H14" s="8"/>
      <c r="I14" s="15">
        <v>69336.539999999994</v>
      </c>
      <c r="J14" s="15">
        <v>11093.85</v>
      </c>
      <c r="K14" s="15">
        <v>80430.39</v>
      </c>
      <c r="L14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05217-7E3C-4427-B831-07EFEE600FA1}">
  <dimension ref="A1:L39"/>
  <sheetViews>
    <sheetView workbookViewId="0">
      <selection activeCell="A36" sqref="A36:A38"/>
    </sheetView>
  </sheetViews>
  <sheetFormatPr baseColWidth="10" defaultColWidth="51.28515625" defaultRowHeight="23.45" customHeight="1" x14ac:dyDescent="0.25"/>
  <cols>
    <col min="1" max="16384" width="51.28515625" style="1"/>
  </cols>
  <sheetData>
    <row r="1" spans="1:12" ht="23.45" customHeight="1" x14ac:dyDescent="0.25">
      <c r="A1" s="2" t="s">
        <v>0</v>
      </c>
    </row>
    <row r="2" spans="1:12" ht="23.45" customHeight="1" x14ac:dyDescent="0.25">
      <c r="A2" s="3" t="s">
        <v>1</v>
      </c>
    </row>
    <row r="3" spans="1:12" ht="23.45" customHeight="1" x14ac:dyDescent="0.25">
      <c r="A3" s="16" t="s">
        <v>30</v>
      </c>
    </row>
    <row r="4" spans="1:12" ht="23.45" hidden="1" customHeight="1" x14ac:dyDescent="0.25"/>
    <row r="5" spans="1:12" ht="23.45" hidden="1" customHeight="1" x14ac:dyDescent="0.25">
      <c r="A5" s="4" t="s">
        <v>3</v>
      </c>
      <c r="B5" s="4" t="s">
        <v>4</v>
      </c>
      <c r="C5" s="4" t="s">
        <v>18</v>
      </c>
      <c r="D5" s="4" t="s">
        <v>5</v>
      </c>
      <c r="E5" s="4" t="s">
        <v>6</v>
      </c>
      <c r="F5" s="5" t="s">
        <v>7</v>
      </c>
      <c r="G5" s="5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</row>
    <row r="6" spans="1:12" ht="23.45" hidden="1" customHeight="1" x14ac:dyDescent="0.25">
      <c r="A6" s="8" t="s">
        <v>31</v>
      </c>
      <c r="B6" s="8" t="s">
        <v>30</v>
      </c>
      <c r="C6" s="8" t="s">
        <v>19</v>
      </c>
      <c r="D6" s="9" t="s">
        <v>15</v>
      </c>
      <c r="E6" s="10">
        <v>45714</v>
      </c>
      <c r="F6" s="8" t="s">
        <v>32</v>
      </c>
      <c r="G6" s="11">
        <v>1726.4</v>
      </c>
      <c r="H6" s="9">
        <v>1</v>
      </c>
      <c r="I6" s="17">
        <f>+G6*H6</f>
        <v>1726.4</v>
      </c>
      <c r="J6" s="17">
        <f>+I6*0.16</f>
        <v>276.22400000000005</v>
      </c>
      <c r="K6" s="17">
        <f>+I6+J6</f>
        <v>2002.6240000000003</v>
      </c>
      <c r="L6" s="13" t="s">
        <v>17</v>
      </c>
    </row>
    <row r="7" spans="1:12" ht="23.45" hidden="1" customHeight="1" x14ac:dyDescent="0.25">
      <c r="A7" s="8" t="s">
        <v>31</v>
      </c>
      <c r="B7" s="8" t="s">
        <v>30</v>
      </c>
      <c r="C7" s="8" t="s">
        <v>19</v>
      </c>
      <c r="D7" s="9" t="s">
        <v>15</v>
      </c>
      <c r="E7" s="10">
        <v>45721</v>
      </c>
      <c r="F7" s="8" t="s">
        <v>33</v>
      </c>
      <c r="G7" s="11">
        <v>1942.2</v>
      </c>
      <c r="H7" s="9">
        <v>2</v>
      </c>
      <c r="I7" s="17">
        <f t="shared" ref="I7:I12" si="0">+G7*H7</f>
        <v>3884.4</v>
      </c>
      <c r="J7" s="17">
        <f t="shared" ref="J7:J12" si="1">+I7*0.16</f>
        <v>621.50400000000002</v>
      </c>
      <c r="K7" s="17">
        <f t="shared" ref="K7:K12" si="2">+I7+J7</f>
        <v>4505.9040000000005</v>
      </c>
      <c r="L7" s="13" t="s">
        <v>17</v>
      </c>
    </row>
    <row r="8" spans="1:12" ht="23.45" hidden="1" customHeight="1" x14ac:dyDescent="0.25">
      <c r="A8" s="8" t="s">
        <v>31</v>
      </c>
      <c r="B8" s="8" t="s">
        <v>30</v>
      </c>
      <c r="C8" s="8" t="s">
        <v>19</v>
      </c>
      <c r="D8" s="9" t="s">
        <v>15</v>
      </c>
      <c r="E8" s="10">
        <v>45723</v>
      </c>
      <c r="F8" s="8" t="s">
        <v>33</v>
      </c>
      <c r="G8" s="11">
        <v>1942.2</v>
      </c>
      <c r="H8" s="9">
        <v>2</v>
      </c>
      <c r="I8" s="17">
        <f t="shared" si="0"/>
        <v>3884.4</v>
      </c>
      <c r="J8" s="17">
        <f t="shared" si="1"/>
        <v>621.50400000000002</v>
      </c>
      <c r="K8" s="17">
        <f t="shared" si="2"/>
        <v>4505.9040000000005</v>
      </c>
      <c r="L8" s="13" t="s">
        <v>17</v>
      </c>
    </row>
    <row r="9" spans="1:12" ht="23.45" hidden="1" customHeight="1" x14ac:dyDescent="0.25">
      <c r="A9" s="8" t="s">
        <v>31</v>
      </c>
      <c r="B9" s="8" t="s">
        <v>30</v>
      </c>
      <c r="C9" s="8" t="s">
        <v>19</v>
      </c>
      <c r="D9" s="9" t="s">
        <v>15</v>
      </c>
      <c r="E9" s="10">
        <v>45723</v>
      </c>
      <c r="F9" s="8" t="s">
        <v>32</v>
      </c>
      <c r="G9" s="11">
        <v>1726.4</v>
      </c>
      <c r="H9" s="9">
        <v>1</v>
      </c>
      <c r="I9" s="17">
        <f t="shared" si="0"/>
        <v>1726.4</v>
      </c>
      <c r="J9" s="17">
        <f t="shared" si="1"/>
        <v>276.22400000000005</v>
      </c>
      <c r="K9" s="17">
        <f t="shared" si="2"/>
        <v>2002.6240000000003</v>
      </c>
      <c r="L9" s="13" t="s">
        <v>17</v>
      </c>
    </row>
    <row r="10" spans="1:12" ht="23.45" hidden="1" customHeight="1" x14ac:dyDescent="0.25">
      <c r="A10" s="8" t="s">
        <v>31</v>
      </c>
      <c r="B10" s="8" t="s">
        <v>30</v>
      </c>
      <c r="C10" s="8" t="s">
        <v>19</v>
      </c>
      <c r="D10" s="9" t="s">
        <v>15</v>
      </c>
      <c r="E10" s="10">
        <v>45727</v>
      </c>
      <c r="F10" s="8" t="s">
        <v>33</v>
      </c>
      <c r="G10" s="11">
        <v>1942.2</v>
      </c>
      <c r="H10" s="9">
        <v>1</v>
      </c>
      <c r="I10" s="17">
        <f t="shared" si="0"/>
        <v>1942.2</v>
      </c>
      <c r="J10" s="17">
        <f t="shared" si="1"/>
        <v>310.75200000000001</v>
      </c>
      <c r="K10" s="17">
        <f t="shared" si="2"/>
        <v>2252.9520000000002</v>
      </c>
      <c r="L10" s="13" t="s">
        <v>17</v>
      </c>
    </row>
    <row r="11" spans="1:12" ht="23.45" hidden="1" customHeight="1" x14ac:dyDescent="0.25">
      <c r="A11" s="8" t="s">
        <v>31</v>
      </c>
      <c r="B11" s="8" t="s">
        <v>30</v>
      </c>
      <c r="C11" s="8" t="s">
        <v>19</v>
      </c>
      <c r="D11" s="9" t="s">
        <v>15</v>
      </c>
      <c r="E11" s="10">
        <v>45730</v>
      </c>
      <c r="F11" s="8" t="s">
        <v>33</v>
      </c>
      <c r="G11" s="11">
        <v>1942.2</v>
      </c>
      <c r="H11" s="9">
        <v>2</v>
      </c>
      <c r="I11" s="17">
        <f t="shared" si="0"/>
        <v>3884.4</v>
      </c>
      <c r="J11" s="17">
        <f t="shared" si="1"/>
        <v>621.50400000000002</v>
      </c>
      <c r="K11" s="17">
        <f t="shared" si="2"/>
        <v>4505.9040000000005</v>
      </c>
      <c r="L11" s="13" t="s">
        <v>17</v>
      </c>
    </row>
    <row r="12" spans="1:12" ht="23.45" hidden="1" customHeight="1" x14ac:dyDescent="0.25">
      <c r="A12" s="8" t="s">
        <v>31</v>
      </c>
      <c r="B12" s="8" t="s">
        <v>30</v>
      </c>
      <c r="C12" s="8" t="s">
        <v>19</v>
      </c>
      <c r="D12" s="9" t="s">
        <v>15</v>
      </c>
      <c r="E12" s="10">
        <v>45730</v>
      </c>
      <c r="F12" s="8" t="s">
        <v>32</v>
      </c>
      <c r="G12" s="11">
        <v>1726.4</v>
      </c>
      <c r="H12" s="9">
        <v>1</v>
      </c>
      <c r="I12" s="18">
        <f t="shared" si="0"/>
        <v>1726.4</v>
      </c>
      <c r="J12" s="18">
        <f t="shared" si="1"/>
        <v>276.22400000000005</v>
      </c>
      <c r="K12" s="18">
        <f t="shared" si="2"/>
        <v>2002.6240000000003</v>
      </c>
      <c r="L12" s="13" t="s">
        <v>17</v>
      </c>
    </row>
    <row r="13" spans="1:12" ht="23.45" hidden="1" customHeight="1" x14ac:dyDescent="0.25">
      <c r="A13" s="8"/>
      <c r="B13" s="8"/>
      <c r="C13" s="8"/>
      <c r="D13" s="8"/>
      <c r="E13" s="8"/>
      <c r="F13" s="8"/>
      <c r="G13" s="8"/>
      <c r="H13" s="8"/>
      <c r="I13" s="15">
        <f>+SUM(I6:I12)</f>
        <v>18774.600000000002</v>
      </c>
      <c r="J13" s="15">
        <f>+SUM(J6:J12)</f>
        <v>3003.9360000000001</v>
      </c>
      <c r="K13" s="15">
        <f>+SUM(K6:K12)</f>
        <v>21778.536000000004</v>
      </c>
      <c r="L13" s="8"/>
    </row>
    <row r="14" spans="1:12" ht="23.45" hidden="1" customHeight="1" x14ac:dyDescent="0.25"/>
    <row r="15" spans="1:12" ht="23.45" hidden="1" customHeight="1" x14ac:dyDescent="0.25">
      <c r="A15" s="4" t="s">
        <v>3</v>
      </c>
      <c r="B15" s="4" t="s">
        <v>4</v>
      </c>
      <c r="C15" s="4" t="s">
        <v>5</v>
      </c>
      <c r="D15" s="4" t="s">
        <v>18</v>
      </c>
      <c r="E15" s="4" t="s">
        <v>6</v>
      </c>
      <c r="F15" s="5" t="s">
        <v>7</v>
      </c>
      <c r="G15" s="5" t="s">
        <v>8</v>
      </c>
      <c r="H15" s="6" t="s">
        <v>41</v>
      </c>
      <c r="I15" s="6" t="s">
        <v>10</v>
      </c>
      <c r="J15" s="6" t="s">
        <v>11</v>
      </c>
      <c r="K15" s="6" t="s">
        <v>12</v>
      </c>
      <c r="L15" s="6" t="s">
        <v>13</v>
      </c>
    </row>
    <row r="16" spans="1:12" ht="23.45" hidden="1" customHeight="1" x14ac:dyDescent="0.25">
      <c r="A16" s="8" t="s">
        <v>31</v>
      </c>
      <c r="B16" s="8" t="s">
        <v>30</v>
      </c>
      <c r="C16" s="9" t="s">
        <v>15</v>
      </c>
      <c r="D16" s="8" t="s">
        <v>19</v>
      </c>
      <c r="E16" s="10">
        <v>45736</v>
      </c>
      <c r="F16" s="8" t="s">
        <v>33</v>
      </c>
      <c r="G16" s="11">
        <v>1942.2</v>
      </c>
      <c r="H16" s="9">
        <v>1</v>
      </c>
      <c r="I16" s="15">
        <f>+G16*H16</f>
        <v>1942.2</v>
      </c>
      <c r="J16" s="23">
        <f>+I16*0.16</f>
        <v>310.75200000000001</v>
      </c>
      <c r="K16" s="15">
        <f>+I16+J16</f>
        <v>2252.9520000000002</v>
      </c>
      <c r="L16" s="13" t="s">
        <v>17</v>
      </c>
    </row>
    <row r="17" spans="1:12" ht="23.45" hidden="1" customHeight="1" x14ac:dyDescent="0.25"/>
    <row r="18" spans="1:12" ht="23.45" hidden="1" customHeight="1" x14ac:dyDescent="0.25"/>
    <row r="19" spans="1:12" ht="23.45" hidden="1" customHeight="1" x14ac:dyDescent="0.25">
      <c r="A19" s="4" t="s">
        <v>3</v>
      </c>
      <c r="B19" s="4" t="s">
        <v>4</v>
      </c>
      <c r="C19" s="4" t="s">
        <v>5</v>
      </c>
      <c r="D19" s="4" t="s">
        <v>18</v>
      </c>
      <c r="E19" s="4" t="s">
        <v>6</v>
      </c>
      <c r="F19" s="5" t="s">
        <v>7</v>
      </c>
      <c r="G19" s="5" t="s">
        <v>8</v>
      </c>
      <c r="H19" s="6" t="s">
        <v>41</v>
      </c>
      <c r="I19" s="6" t="s">
        <v>10</v>
      </c>
      <c r="J19" s="6" t="s">
        <v>11</v>
      </c>
      <c r="K19" s="6" t="s">
        <v>12</v>
      </c>
      <c r="L19" s="6" t="s">
        <v>13</v>
      </c>
    </row>
    <row r="20" spans="1:12" ht="23.45" hidden="1" customHeight="1" x14ac:dyDescent="0.25">
      <c r="A20" s="8" t="s">
        <v>31</v>
      </c>
      <c r="B20" s="8" t="s">
        <v>30</v>
      </c>
      <c r="C20" s="9" t="s">
        <v>15</v>
      </c>
      <c r="D20" s="8" t="s">
        <v>19</v>
      </c>
      <c r="E20" s="10">
        <v>45754</v>
      </c>
      <c r="F20" s="8" t="s">
        <v>33</v>
      </c>
      <c r="G20" s="11">
        <v>1942.2</v>
      </c>
      <c r="H20" s="9">
        <v>1</v>
      </c>
      <c r="I20" s="12">
        <v>1942.2</v>
      </c>
      <c r="J20" s="13">
        <v>310.75</v>
      </c>
      <c r="K20" s="12">
        <v>2252.9499999999998</v>
      </c>
      <c r="L20" s="13" t="s">
        <v>17</v>
      </c>
    </row>
    <row r="21" spans="1:12" ht="23.45" hidden="1" customHeight="1" x14ac:dyDescent="0.25">
      <c r="A21" s="8" t="s">
        <v>31</v>
      </c>
      <c r="B21" s="8" t="s">
        <v>30</v>
      </c>
      <c r="C21" s="9" t="s">
        <v>15</v>
      </c>
      <c r="D21" s="8" t="s">
        <v>19</v>
      </c>
      <c r="E21" s="10">
        <v>45754</v>
      </c>
      <c r="F21" s="8" t="s">
        <v>32</v>
      </c>
      <c r="G21" s="11">
        <v>1726.4</v>
      </c>
      <c r="H21" s="9">
        <v>1</v>
      </c>
      <c r="I21" s="12">
        <v>1726.4</v>
      </c>
      <c r="J21" s="13">
        <v>276.22000000000003</v>
      </c>
      <c r="K21" s="12">
        <v>2002.62</v>
      </c>
      <c r="L21" s="13" t="s">
        <v>17</v>
      </c>
    </row>
    <row r="22" spans="1:12" ht="23.45" hidden="1" customHeight="1" x14ac:dyDescent="0.25">
      <c r="A22" s="8" t="s">
        <v>31</v>
      </c>
      <c r="B22" s="8" t="s">
        <v>30</v>
      </c>
      <c r="C22" s="9" t="s">
        <v>15</v>
      </c>
      <c r="D22" s="8" t="s">
        <v>19</v>
      </c>
      <c r="E22" s="10">
        <v>45758</v>
      </c>
      <c r="F22" s="8" t="s">
        <v>33</v>
      </c>
      <c r="G22" s="11">
        <v>1942.2</v>
      </c>
      <c r="H22" s="9">
        <v>1</v>
      </c>
      <c r="I22" s="12">
        <v>1942.2</v>
      </c>
      <c r="J22" s="13">
        <v>310.75</v>
      </c>
      <c r="K22" s="12">
        <v>2252.9499999999998</v>
      </c>
      <c r="L22" s="13" t="s">
        <v>17</v>
      </c>
    </row>
    <row r="23" spans="1:12" ht="23.45" hidden="1" customHeight="1" x14ac:dyDescent="0.25">
      <c r="A23" s="8" t="s">
        <v>31</v>
      </c>
      <c r="B23" s="8" t="s">
        <v>30</v>
      </c>
      <c r="C23" s="9" t="s">
        <v>15</v>
      </c>
      <c r="D23" s="8" t="s">
        <v>19</v>
      </c>
      <c r="E23" s="10">
        <v>45763</v>
      </c>
      <c r="F23" s="8" t="s">
        <v>33</v>
      </c>
      <c r="G23" s="11">
        <v>1942.2</v>
      </c>
      <c r="H23" s="9">
        <v>1</v>
      </c>
      <c r="I23" s="12">
        <v>1942.2</v>
      </c>
      <c r="J23" s="13">
        <v>310.75</v>
      </c>
      <c r="K23" s="12">
        <v>2252.9499999999998</v>
      </c>
      <c r="L23" s="13" t="s">
        <v>17</v>
      </c>
    </row>
    <row r="24" spans="1:12" ht="23.45" hidden="1" customHeight="1" x14ac:dyDescent="0.25">
      <c r="A24" s="8" t="s">
        <v>31</v>
      </c>
      <c r="B24" s="8" t="s">
        <v>30</v>
      </c>
      <c r="C24" s="9" t="s">
        <v>15</v>
      </c>
      <c r="D24" s="8" t="s">
        <v>19</v>
      </c>
      <c r="E24" s="10">
        <v>45764</v>
      </c>
      <c r="F24" s="8" t="s">
        <v>32</v>
      </c>
      <c r="G24" s="11">
        <v>1726.4</v>
      </c>
      <c r="H24" s="9">
        <v>1</v>
      </c>
      <c r="I24" s="12">
        <v>1726.4</v>
      </c>
      <c r="J24" s="13">
        <v>276.22000000000003</v>
      </c>
      <c r="K24" s="12">
        <v>2002.62</v>
      </c>
      <c r="L24" s="13" t="s">
        <v>17</v>
      </c>
    </row>
    <row r="25" spans="1:12" ht="23.45" hidden="1" customHeight="1" x14ac:dyDescent="0.25">
      <c r="A25" s="8" t="s">
        <v>31</v>
      </c>
      <c r="B25" s="8" t="s">
        <v>30</v>
      </c>
      <c r="C25" s="9" t="s">
        <v>15</v>
      </c>
      <c r="D25" s="8" t="s">
        <v>19</v>
      </c>
      <c r="E25" s="10">
        <v>45765</v>
      </c>
      <c r="F25" s="8" t="s">
        <v>33</v>
      </c>
      <c r="G25" s="11">
        <v>1942.2</v>
      </c>
      <c r="H25" s="9">
        <v>1</v>
      </c>
      <c r="I25" s="17">
        <v>1942.2</v>
      </c>
      <c r="J25" s="19">
        <v>310.75</v>
      </c>
      <c r="K25" s="17">
        <v>2252.9499999999998</v>
      </c>
      <c r="L25" s="19" t="s">
        <v>17</v>
      </c>
    </row>
    <row r="26" spans="1:12" ht="23.45" hidden="1" customHeight="1" thickBot="1" x14ac:dyDescent="0.3">
      <c r="A26" s="8" t="s">
        <v>31</v>
      </c>
      <c r="B26" s="8" t="s">
        <v>30</v>
      </c>
      <c r="C26" s="9" t="s">
        <v>15</v>
      </c>
      <c r="D26" s="8" t="s">
        <v>19</v>
      </c>
      <c r="E26" s="10">
        <v>45770</v>
      </c>
      <c r="F26" s="8" t="s">
        <v>33</v>
      </c>
      <c r="G26" s="11">
        <v>1942.2</v>
      </c>
      <c r="H26" s="9">
        <v>1</v>
      </c>
      <c r="I26" s="30">
        <v>1942.2</v>
      </c>
      <c r="J26" s="31">
        <v>310.75</v>
      </c>
      <c r="K26" s="30">
        <v>2252.9499999999998</v>
      </c>
      <c r="L26" s="13" t="s">
        <v>17</v>
      </c>
    </row>
    <row r="27" spans="1:12" ht="23.45" hidden="1" customHeight="1" x14ac:dyDescent="0.25">
      <c r="I27" s="21">
        <f>+SUM(I20:I26)</f>
        <v>13163.800000000001</v>
      </c>
      <c r="J27" s="21">
        <f t="shared" ref="J27:K27" si="3">+SUM(J20:J26)</f>
        <v>2106.19</v>
      </c>
      <c r="K27" s="21">
        <f t="shared" si="3"/>
        <v>15269.990000000002</v>
      </c>
    </row>
    <row r="28" spans="1:12" ht="23.45" hidden="1" customHeight="1" x14ac:dyDescent="0.25"/>
    <row r="29" spans="1:12" ht="23.45" hidden="1" customHeight="1" x14ac:dyDescent="0.25">
      <c r="A29" s="4" t="s">
        <v>3</v>
      </c>
      <c r="B29" s="4" t="s">
        <v>4</v>
      </c>
      <c r="C29" s="4" t="s">
        <v>5</v>
      </c>
      <c r="D29" s="4" t="s">
        <v>18</v>
      </c>
      <c r="E29" s="4" t="s">
        <v>6</v>
      </c>
      <c r="F29" s="5" t="s">
        <v>7</v>
      </c>
      <c r="G29" s="5" t="s">
        <v>8</v>
      </c>
      <c r="H29" s="6" t="s">
        <v>41</v>
      </c>
      <c r="I29" s="6" t="s">
        <v>10</v>
      </c>
      <c r="J29" s="6" t="s">
        <v>11</v>
      </c>
      <c r="K29" s="6" t="s">
        <v>12</v>
      </c>
      <c r="L29" s="6" t="s">
        <v>13</v>
      </c>
    </row>
    <row r="30" spans="1:12" ht="23.45" hidden="1" customHeight="1" x14ac:dyDescent="0.25">
      <c r="A30" s="8" t="s">
        <v>31</v>
      </c>
      <c r="B30" s="8" t="s">
        <v>30</v>
      </c>
      <c r="C30" s="9" t="s">
        <v>15</v>
      </c>
      <c r="D30" s="8" t="s">
        <v>19</v>
      </c>
      <c r="E30" s="10">
        <v>45797</v>
      </c>
      <c r="F30" s="8" t="s">
        <v>33</v>
      </c>
      <c r="G30" s="11">
        <v>1942.2</v>
      </c>
      <c r="H30" s="9">
        <v>1</v>
      </c>
      <c r="I30" s="12">
        <v>1942.2</v>
      </c>
      <c r="J30" s="13">
        <v>310.75</v>
      </c>
      <c r="K30" s="12">
        <v>2252.9499999999998</v>
      </c>
      <c r="L30" s="13" t="s">
        <v>17</v>
      </c>
    </row>
    <row r="31" spans="1:12" ht="23.45" hidden="1" customHeight="1" x14ac:dyDescent="0.25">
      <c r="A31" s="8" t="s">
        <v>31</v>
      </c>
      <c r="B31" s="8" t="s">
        <v>30</v>
      </c>
      <c r="C31" s="9" t="s">
        <v>15</v>
      </c>
      <c r="D31" s="8" t="s">
        <v>19</v>
      </c>
      <c r="E31" s="10">
        <v>45799</v>
      </c>
      <c r="F31" s="8" t="s">
        <v>32</v>
      </c>
      <c r="G31" s="11">
        <v>1726.4</v>
      </c>
      <c r="H31" s="9">
        <v>1</v>
      </c>
      <c r="I31" s="12">
        <v>1726.4</v>
      </c>
      <c r="J31" s="13">
        <v>276.22000000000003</v>
      </c>
      <c r="K31" s="12">
        <v>2002.62</v>
      </c>
      <c r="L31" s="13" t="s">
        <v>17</v>
      </c>
    </row>
    <row r="32" spans="1:12" ht="23.45" hidden="1" customHeight="1" x14ac:dyDescent="0.25">
      <c r="A32" s="8" t="s">
        <v>31</v>
      </c>
      <c r="B32" s="8" t="s">
        <v>30</v>
      </c>
      <c r="C32" s="9" t="s">
        <v>15</v>
      </c>
      <c r="D32" s="8" t="s">
        <v>19</v>
      </c>
      <c r="E32" s="10">
        <v>45799</v>
      </c>
      <c r="F32" s="8" t="s">
        <v>33</v>
      </c>
      <c r="G32" s="11">
        <v>1942.2</v>
      </c>
      <c r="H32" s="9">
        <v>1</v>
      </c>
      <c r="I32" s="18">
        <v>1942.2</v>
      </c>
      <c r="J32" s="20">
        <v>310.75</v>
      </c>
      <c r="K32" s="18">
        <v>2252.9499999999998</v>
      </c>
      <c r="L32" s="13" t="s">
        <v>17</v>
      </c>
    </row>
    <row r="33" spans="1:12" ht="23.45" hidden="1" customHeight="1" x14ac:dyDescent="0.25">
      <c r="I33" s="21">
        <f>+SUM(I30:I32)</f>
        <v>5610.8</v>
      </c>
      <c r="J33" s="21">
        <f t="shared" ref="J33:K33" si="4">+SUM(J30:J32)</f>
        <v>897.72</v>
      </c>
      <c r="K33" s="21">
        <f t="shared" si="4"/>
        <v>6508.5199999999995</v>
      </c>
    </row>
    <row r="34" spans="1:12" ht="23.45" hidden="1" customHeight="1" x14ac:dyDescent="0.25"/>
    <row r="35" spans="1:12" ht="23.45" customHeight="1" x14ac:dyDescent="0.25">
      <c r="A35" s="4" t="s">
        <v>3</v>
      </c>
      <c r="B35" s="4" t="s">
        <v>4</v>
      </c>
      <c r="C35" s="4" t="s">
        <v>5</v>
      </c>
      <c r="D35" s="4" t="s">
        <v>18</v>
      </c>
      <c r="E35" s="4" t="s">
        <v>6</v>
      </c>
      <c r="F35" s="5" t="s">
        <v>7</v>
      </c>
      <c r="G35" s="5" t="s">
        <v>8</v>
      </c>
      <c r="H35" s="6" t="s">
        <v>41</v>
      </c>
      <c r="I35" s="6" t="s">
        <v>10</v>
      </c>
      <c r="J35" s="6" t="s">
        <v>11</v>
      </c>
      <c r="K35" s="6" t="s">
        <v>12</v>
      </c>
      <c r="L35" s="6" t="s">
        <v>13</v>
      </c>
    </row>
    <row r="36" spans="1:12" ht="23.45" customHeight="1" x14ac:dyDescent="0.25">
      <c r="A36" s="50" t="s">
        <v>31</v>
      </c>
      <c r="B36" s="8" t="s">
        <v>30</v>
      </c>
      <c r="C36" s="9" t="s">
        <v>15</v>
      </c>
      <c r="D36" s="8" t="s">
        <v>19</v>
      </c>
      <c r="E36" s="10">
        <v>45797</v>
      </c>
      <c r="F36" s="8" t="s">
        <v>33</v>
      </c>
      <c r="G36" s="11">
        <v>1942.2</v>
      </c>
      <c r="H36" s="9">
        <v>1</v>
      </c>
      <c r="I36" s="12">
        <v>1942.2</v>
      </c>
      <c r="J36" s="13">
        <v>310.75</v>
      </c>
      <c r="K36" s="12">
        <v>2252.9499999999998</v>
      </c>
      <c r="L36" s="13" t="s">
        <v>17</v>
      </c>
    </row>
    <row r="37" spans="1:12" ht="23.45" customHeight="1" x14ac:dyDescent="0.25">
      <c r="A37" s="50" t="s">
        <v>31</v>
      </c>
      <c r="B37" s="8" t="s">
        <v>30</v>
      </c>
      <c r="C37" s="9" t="s">
        <v>15</v>
      </c>
      <c r="D37" s="8" t="s">
        <v>19</v>
      </c>
      <c r="E37" s="10">
        <v>45799</v>
      </c>
      <c r="F37" s="8" t="s">
        <v>32</v>
      </c>
      <c r="G37" s="11">
        <v>1726.4</v>
      </c>
      <c r="H37" s="9">
        <v>1</v>
      </c>
      <c r="I37" s="12">
        <v>1726.4</v>
      </c>
      <c r="J37" s="13">
        <v>276.22000000000003</v>
      </c>
      <c r="K37" s="12">
        <v>2002.62</v>
      </c>
      <c r="L37" s="13" t="s">
        <v>17</v>
      </c>
    </row>
    <row r="38" spans="1:12" ht="23.45" customHeight="1" x14ac:dyDescent="0.25">
      <c r="A38" s="50" t="s">
        <v>31</v>
      </c>
      <c r="B38" s="8" t="s">
        <v>30</v>
      </c>
      <c r="C38" s="9" t="s">
        <v>15</v>
      </c>
      <c r="D38" s="8" t="s">
        <v>19</v>
      </c>
      <c r="E38" s="10">
        <v>45799</v>
      </c>
      <c r="F38" s="8" t="s">
        <v>33</v>
      </c>
      <c r="G38" s="11">
        <v>1942.2</v>
      </c>
      <c r="H38" s="9">
        <v>1</v>
      </c>
      <c r="I38" s="18">
        <v>1942.2</v>
      </c>
      <c r="J38" s="20">
        <v>310.75</v>
      </c>
      <c r="K38" s="18">
        <v>2252.9499999999998</v>
      </c>
      <c r="L38" s="13" t="s">
        <v>17</v>
      </c>
    </row>
    <row r="39" spans="1:12" ht="23.45" customHeight="1" x14ac:dyDescent="0.25">
      <c r="I39" s="21">
        <f>+SUM(I36:I38)</f>
        <v>5610.8</v>
      </c>
      <c r="J39" s="21">
        <f t="shared" ref="J39:K39" si="5">+SUM(J36:J38)</f>
        <v>897.72</v>
      </c>
      <c r="K39" s="21">
        <f t="shared" si="5"/>
        <v>6508.5199999999995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E06E2-D640-4B07-B5FB-502B2DB53337}">
  <dimension ref="A1:L27"/>
  <sheetViews>
    <sheetView topLeftCell="I1" workbookViewId="0">
      <selection activeCell="K27" sqref="I27:K27"/>
    </sheetView>
  </sheetViews>
  <sheetFormatPr baseColWidth="10" defaultColWidth="51.28515625" defaultRowHeight="23.45" customHeight="1" x14ac:dyDescent="0.25"/>
  <cols>
    <col min="1" max="16384" width="51.28515625" style="1"/>
  </cols>
  <sheetData>
    <row r="1" spans="1:12" ht="23.45" customHeight="1" x14ac:dyDescent="0.25">
      <c r="A1" s="2" t="s">
        <v>0</v>
      </c>
      <c r="B1" s="2"/>
    </row>
    <row r="2" spans="1:12" ht="23.45" customHeight="1" x14ac:dyDescent="0.25">
      <c r="A2" s="3" t="s">
        <v>1</v>
      </c>
      <c r="B2" s="3"/>
    </row>
    <row r="3" spans="1:12" ht="23.45" customHeight="1" x14ac:dyDescent="0.25">
      <c r="A3" s="3" t="s">
        <v>52</v>
      </c>
      <c r="B3" s="3"/>
    </row>
    <row r="4" spans="1:12" ht="23.45" hidden="1" customHeight="1" x14ac:dyDescent="0.25"/>
    <row r="5" spans="1:12" ht="23.45" hidden="1" customHeight="1" x14ac:dyDescent="0.25">
      <c r="A5" s="4" t="s">
        <v>3</v>
      </c>
      <c r="B5" s="4" t="s">
        <v>4</v>
      </c>
      <c r="C5" s="4" t="s">
        <v>18</v>
      </c>
      <c r="D5" s="4" t="s">
        <v>5</v>
      </c>
      <c r="E5" s="4" t="s">
        <v>6</v>
      </c>
      <c r="F5" s="5" t="s">
        <v>7</v>
      </c>
      <c r="G5" s="5" t="s">
        <v>8</v>
      </c>
      <c r="H5" s="6" t="s">
        <v>41</v>
      </c>
      <c r="I5" s="6" t="s">
        <v>10</v>
      </c>
      <c r="J5" s="6" t="s">
        <v>11</v>
      </c>
      <c r="K5" s="6" t="s">
        <v>12</v>
      </c>
      <c r="L5" s="6" t="s">
        <v>13</v>
      </c>
    </row>
    <row r="6" spans="1:12" ht="23.45" hidden="1" customHeight="1" x14ac:dyDescent="0.25">
      <c r="A6" s="8" t="s">
        <v>51</v>
      </c>
      <c r="B6" s="8" t="s">
        <v>52</v>
      </c>
      <c r="C6" s="8" t="s">
        <v>19</v>
      </c>
      <c r="D6" s="9" t="s">
        <v>15</v>
      </c>
      <c r="E6" s="10">
        <v>45738</v>
      </c>
      <c r="F6" s="9" t="s">
        <v>40</v>
      </c>
      <c r="G6" s="11">
        <v>1300</v>
      </c>
      <c r="H6" s="9">
        <v>1</v>
      </c>
      <c r="I6" s="17">
        <f>+G6*H6</f>
        <v>1300</v>
      </c>
      <c r="J6" s="19">
        <f>+I6*0.16</f>
        <v>208</v>
      </c>
      <c r="K6" s="17">
        <f>+I6+J6</f>
        <v>1508</v>
      </c>
      <c r="L6" s="13" t="s">
        <v>17</v>
      </c>
    </row>
    <row r="7" spans="1:12" ht="23.45" hidden="1" customHeight="1" x14ac:dyDescent="0.25">
      <c r="A7" s="8" t="s">
        <v>51</v>
      </c>
      <c r="B7" s="8" t="s">
        <v>52</v>
      </c>
      <c r="C7" s="8" t="s">
        <v>19</v>
      </c>
      <c r="D7" s="9" t="s">
        <v>15</v>
      </c>
      <c r="E7" s="10">
        <v>45738</v>
      </c>
      <c r="F7" s="9" t="s">
        <v>53</v>
      </c>
      <c r="G7" s="11">
        <v>1950</v>
      </c>
      <c r="H7" s="9">
        <v>1</v>
      </c>
      <c r="I7" s="18">
        <f>+G7*H7</f>
        <v>1950</v>
      </c>
      <c r="J7" s="20">
        <f>+I7*0.16</f>
        <v>312</v>
      </c>
      <c r="K7" s="18">
        <f>+I7+J7</f>
        <v>2262</v>
      </c>
      <c r="L7" s="13" t="s">
        <v>17</v>
      </c>
    </row>
    <row r="8" spans="1:12" ht="23.45" hidden="1" customHeight="1" x14ac:dyDescent="0.25">
      <c r="A8" s="8"/>
      <c r="B8" s="8"/>
      <c r="C8" s="8"/>
      <c r="D8" s="8"/>
      <c r="E8" s="8"/>
      <c r="F8" s="8"/>
      <c r="G8" s="8"/>
      <c r="H8" s="8"/>
      <c r="I8" s="15">
        <f>+SUM(I6:I7)</f>
        <v>3250</v>
      </c>
      <c r="J8" s="15">
        <f t="shared" ref="J8:K8" si="0">+SUM(J6:J7)</f>
        <v>520</v>
      </c>
      <c r="K8" s="15">
        <f t="shared" si="0"/>
        <v>3770</v>
      </c>
      <c r="L8" s="8"/>
    </row>
    <row r="9" spans="1:12" ht="23.45" hidden="1" customHeight="1" x14ac:dyDescent="0.25"/>
    <row r="10" spans="1:12" ht="23.45" hidden="1" customHeight="1" x14ac:dyDescent="0.25">
      <c r="A10" s="4" t="s">
        <v>3</v>
      </c>
      <c r="B10" s="4" t="s">
        <v>4</v>
      </c>
      <c r="C10" s="4" t="s">
        <v>18</v>
      </c>
      <c r="D10" s="4" t="s">
        <v>5</v>
      </c>
      <c r="E10" s="4" t="s">
        <v>6</v>
      </c>
      <c r="F10" s="5" t="s">
        <v>7</v>
      </c>
      <c r="G10" s="5" t="s">
        <v>8</v>
      </c>
      <c r="H10" s="6" t="s">
        <v>41</v>
      </c>
      <c r="I10" s="6" t="s">
        <v>10</v>
      </c>
      <c r="J10" s="6" t="s">
        <v>11</v>
      </c>
      <c r="K10" s="6" t="s">
        <v>12</v>
      </c>
      <c r="L10" s="6" t="s">
        <v>13</v>
      </c>
    </row>
    <row r="11" spans="1:12" ht="23.45" hidden="1" customHeight="1" x14ac:dyDescent="0.25">
      <c r="A11" s="8" t="s">
        <v>51</v>
      </c>
      <c r="B11" s="8" t="s">
        <v>52</v>
      </c>
      <c r="C11" s="8" t="s">
        <v>19</v>
      </c>
      <c r="D11" s="9" t="s">
        <v>15</v>
      </c>
      <c r="E11" s="10">
        <v>45750</v>
      </c>
      <c r="F11" s="9" t="s">
        <v>40</v>
      </c>
      <c r="G11" s="11">
        <v>1300</v>
      </c>
      <c r="H11" s="9">
        <v>1</v>
      </c>
      <c r="I11" s="12">
        <v>1300</v>
      </c>
      <c r="J11" s="13">
        <v>208</v>
      </c>
      <c r="K11" s="12">
        <v>1508</v>
      </c>
      <c r="L11" s="13" t="s">
        <v>17</v>
      </c>
    </row>
    <row r="12" spans="1:12" ht="23.45" hidden="1" customHeight="1" x14ac:dyDescent="0.25">
      <c r="A12" s="8" t="s">
        <v>51</v>
      </c>
      <c r="B12" s="8" t="s">
        <v>52</v>
      </c>
      <c r="C12" s="8" t="s">
        <v>19</v>
      </c>
      <c r="D12" s="9" t="s">
        <v>15</v>
      </c>
      <c r="E12" s="10">
        <v>45750</v>
      </c>
      <c r="F12" s="9" t="s">
        <v>53</v>
      </c>
      <c r="G12" s="11">
        <v>1950</v>
      </c>
      <c r="H12" s="9">
        <v>1</v>
      </c>
      <c r="I12" s="12">
        <v>1950</v>
      </c>
      <c r="J12" s="13">
        <v>312</v>
      </c>
      <c r="K12" s="12">
        <v>2262</v>
      </c>
      <c r="L12" s="13" t="s">
        <v>17</v>
      </c>
    </row>
    <row r="13" spans="1:12" ht="23.45" hidden="1" customHeight="1" thickBot="1" x14ac:dyDescent="0.3">
      <c r="A13" s="8" t="s">
        <v>51</v>
      </c>
      <c r="B13" s="8" t="s">
        <v>52</v>
      </c>
      <c r="C13" s="8" t="s">
        <v>19</v>
      </c>
      <c r="D13" s="9" t="s">
        <v>15</v>
      </c>
      <c r="E13" s="10">
        <v>45769</v>
      </c>
      <c r="F13" s="9" t="s">
        <v>53</v>
      </c>
      <c r="G13" s="11">
        <v>1950</v>
      </c>
      <c r="H13" s="9">
        <v>1</v>
      </c>
      <c r="I13" s="30">
        <v>1950</v>
      </c>
      <c r="J13" s="31">
        <v>312</v>
      </c>
      <c r="K13" s="30">
        <v>2262</v>
      </c>
      <c r="L13" s="13" t="s">
        <v>17</v>
      </c>
    </row>
    <row r="14" spans="1:12" ht="23.45" hidden="1" customHeight="1" x14ac:dyDescent="0.25">
      <c r="I14" s="21">
        <f>+SUM(I11:I13)</f>
        <v>5200</v>
      </c>
      <c r="J14" s="21">
        <f t="shared" ref="J14:K14" si="1">+SUM(J11:J13)</f>
        <v>832</v>
      </c>
      <c r="K14" s="21">
        <f t="shared" si="1"/>
        <v>6032</v>
      </c>
    </row>
    <row r="15" spans="1:12" ht="23.45" hidden="1" customHeight="1" x14ac:dyDescent="0.25"/>
    <row r="16" spans="1:12" ht="23.45" hidden="1" customHeight="1" x14ac:dyDescent="0.25">
      <c r="A16" s="4" t="s">
        <v>3</v>
      </c>
      <c r="B16" s="4" t="s">
        <v>4</v>
      </c>
      <c r="C16" s="4" t="s">
        <v>18</v>
      </c>
      <c r="D16" s="4" t="s">
        <v>5</v>
      </c>
      <c r="E16" s="4" t="s">
        <v>6</v>
      </c>
      <c r="F16" s="5" t="s">
        <v>7</v>
      </c>
      <c r="G16" s="5" t="s">
        <v>8</v>
      </c>
      <c r="H16" s="6" t="s">
        <v>41</v>
      </c>
      <c r="I16" s="6" t="s">
        <v>10</v>
      </c>
      <c r="J16" s="6" t="s">
        <v>11</v>
      </c>
      <c r="K16" s="6" t="s">
        <v>12</v>
      </c>
      <c r="L16" s="6" t="s">
        <v>13</v>
      </c>
    </row>
    <row r="17" spans="1:12" ht="23.45" hidden="1" customHeight="1" x14ac:dyDescent="0.25">
      <c r="A17" s="8" t="s">
        <v>51</v>
      </c>
      <c r="B17" s="8" t="s">
        <v>52</v>
      </c>
      <c r="C17" s="8" t="s">
        <v>19</v>
      </c>
      <c r="D17" s="9" t="s">
        <v>15</v>
      </c>
      <c r="E17" s="10">
        <v>45780</v>
      </c>
      <c r="F17" s="9" t="s">
        <v>40</v>
      </c>
      <c r="G17" s="11">
        <v>1300</v>
      </c>
      <c r="H17" s="9">
        <v>1</v>
      </c>
      <c r="I17" s="12">
        <v>1300</v>
      </c>
      <c r="J17" s="13">
        <v>208</v>
      </c>
      <c r="K17" s="12">
        <v>1508</v>
      </c>
      <c r="L17" s="13" t="s">
        <v>17</v>
      </c>
    </row>
    <row r="18" spans="1:12" ht="23.45" hidden="1" customHeight="1" x14ac:dyDescent="0.25">
      <c r="A18" s="8" t="s">
        <v>51</v>
      </c>
      <c r="B18" s="8" t="s">
        <v>52</v>
      </c>
      <c r="C18" s="8" t="s">
        <v>19</v>
      </c>
      <c r="D18" s="9" t="s">
        <v>15</v>
      </c>
      <c r="E18" s="10">
        <v>45780</v>
      </c>
      <c r="F18" s="9" t="s">
        <v>53</v>
      </c>
      <c r="G18" s="11">
        <v>1950</v>
      </c>
      <c r="H18" s="9">
        <v>1</v>
      </c>
      <c r="I18" s="12">
        <v>1950</v>
      </c>
      <c r="J18" s="13">
        <v>312</v>
      </c>
      <c r="K18" s="12">
        <v>2262</v>
      </c>
      <c r="L18" s="13" t="s">
        <v>17</v>
      </c>
    </row>
    <row r="19" spans="1:12" ht="23.45" hidden="1" customHeight="1" x14ac:dyDescent="0.25">
      <c r="A19" s="8" t="s">
        <v>51</v>
      </c>
      <c r="B19" s="8" t="s">
        <v>52</v>
      </c>
      <c r="C19" s="8" t="s">
        <v>19</v>
      </c>
      <c r="D19" s="9" t="s">
        <v>15</v>
      </c>
      <c r="E19" s="10">
        <v>45784</v>
      </c>
      <c r="F19" s="9" t="s">
        <v>53</v>
      </c>
      <c r="G19" s="11">
        <v>1950</v>
      </c>
      <c r="H19" s="9">
        <v>1</v>
      </c>
      <c r="I19" s="12">
        <v>1950</v>
      </c>
      <c r="J19" s="13">
        <v>312</v>
      </c>
      <c r="K19" s="12">
        <v>2262</v>
      </c>
      <c r="L19" s="13" t="s">
        <v>17</v>
      </c>
    </row>
    <row r="20" spans="1:12" ht="23.45" hidden="1" customHeight="1" x14ac:dyDescent="0.25">
      <c r="A20" s="8" t="s">
        <v>51</v>
      </c>
      <c r="B20" s="8" t="s">
        <v>52</v>
      </c>
      <c r="C20" s="8" t="s">
        <v>19</v>
      </c>
      <c r="D20" s="9" t="s">
        <v>15</v>
      </c>
      <c r="E20" s="10">
        <v>45792</v>
      </c>
      <c r="F20" s="9" t="s">
        <v>40</v>
      </c>
      <c r="G20" s="11">
        <v>1300</v>
      </c>
      <c r="H20" s="9">
        <v>1</v>
      </c>
      <c r="I20" s="12">
        <v>1300</v>
      </c>
      <c r="J20" s="13">
        <v>208</v>
      </c>
      <c r="K20" s="12">
        <v>1508</v>
      </c>
      <c r="L20" s="13" t="s">
        <v>17</v>
      </c>
    </row>
    <row r="21" spans="1:12" ht="23.45" hidden="1" customHeight="1" thickBot="1" x14ac:dyDescent="0.3">
      <c r="A21" s="8" t="s">
        <v>51</v>
      </c>
      <c r="B21" s="8" t="s">
        <v>52</v>
      </c>
      <c r="C21" s="8" t="s">
        <v>19</v>
      </c>
      <c r="D21" s="9" t="s">
        <v>15</v>
      </c>
      <c r="E21" s="10">
        <v>45792</v>
      </c>
      <c r="F21" s="9" t="s">
        <v>53</v>
      </c>
      <c r="G21" s="11">
        <v>1950</v>
      </c>
      <c r="H21" s="9">
        <v>1</v>
      </c>
      <c r="I21" s="30">
        <v>1950</v>
      </c>
      <c r="J21" s="31">
        <v>312</v>
      </c>
      <c r="K21" s="30">
        <v>2262</v>
      </c>
      <c r="L21" s="13" t="s">
        <v>17</v>
      </c>
    </row>
    <row r="22" spans="1:12" ht="23.45" hidden="1" customHeight="1" x14ac:dyDescent="0.25">
      <c r="I22" s="21">
        <f>+SUM(I17:I21)</f>
        <v>8450</v>
      </c>
      <c r="J22" s="21">
        <f t="shared" ref="J22:K22" si="2">+SUM(J17:J21)</f>
        <v>1352</v>
      </c>
      <c r="K22" s="21">
        <f t="shared" si="2"/>
        <v>9802</v>
      </c>
    </row>
    <row r="23" spans="1:12" ht="23.45" hidden="1" customHeight="1" x14ac:dyDescent="0.25"/>
    <row r="24" spans="1:12" ht="23.45" customHeight="1" x14ac:dyDescent="0.25">
      <c r="A24" s="4" t="s">
        <v>3</v>
      </c>
      <c r="B24" s="4" t="s">
        <v>4</v>
      </c>
      <c r="C24" s="4" t="s">
        <v>18</v>
      </c>
      <c r="D24" s="4" t="s">
        <v>5</v>
      </c>
      <c r="E24" s="4" t="s">
        <v>6</v>
      </c>
      <c r="F24" s="5" t="s">
        <v>7</v>
      </c>
      <c r="G24" s="5" t="s">
        <v>8</v>
      </c>
      <c r="H24" s="6" t="s">
        <v>41</v>
      </c>
      <c r="I24" s="6" t="s">
        <v>10</v>
      </c>
      <c r="J24" s="6" t="s">
        <v>11</v>
      </c>
      <c r="K24" s="6" t="s">
        <v>12</v>
      </c>
      <c r="L24" s="6" t="s">
        <v>13</v>
      </c>
    </row>
    <row r="25" spans="1:12" ht="23.45" customHeight="1" x14ac:dyDescent="0.25">
      <c r="A25" s="8" t="s">
        <v>51</v>
      </c>
      <c r="B25" s="8" t="s">
        <v>52</v>
      </c>
      <c r="C25" s="8" t="s">
        <v>19</v>
      </c>
      <c r="D25" s="9" t="s">
        <v>15</v>
      </c>
      <c r="E25" s="10">
        <v>45807</v>
      </c>
      <c r="F25" s="9" t="s">
        <v>40</v>
      </c>
      <c r="G25" s="11">
        <v>1300</v>
      </c>
      <c r="H25" s="9">
        <v>1</v>
      </c>
      <c r="I25" s="12">
        <v>1300</v>
      </c>
      <c r="J25" s="13">
        <v>208</v>
      </c>
      <c r="K25" s="12">
        <v>1508</v>
      </c>
      <c r="L25" s="13" t="s">
        <v>17</v>
      </c>
    </row>
    <row r="26" spans="1:12" ht="23.45" customHeight="1" x14ac:dyDescent="0.25">
      <c r="A26" s="8" t="s">
        <v>51</v>
      </c>
      <c r="B26" s="8" t="s">
        <v>52</v>
      </c>
      <c r="C26" s="8" t="s">
        <v>19</v>
      </c>
      <c r="D26" s="9" t="s">
        <v>15</v>
      </c>
      <c r="E26" s="10">
        <v>45807</v>
      </c>
      <c r="F26" s="9" t="s">
        <v>53</v>
      </c>
      <c r="G26" s="11">
        <v>1950</v>
      </c>
      <c r="H26" s="9">
        <v>1</v>
      </c>
      <c r="I26" s="18">
        <v>1950</v>
      </c>
      <c r="J26" s="20">
        <v>312</v>
      </c>
      <c r="K26" s="18">
        <v>2262</v>
      </c>
      <c r="L26" s="13" t="s">
        <v>17</v>
      </c>
    </row>
    <row r="27" spans="1:12" ht="23.45" customHeight="1" x14ac:dyDescent="0.25">
      <c r="I27" s="21">
        <f>+SUM(I25:I26)</f>
        <v>3250</v>
      </c>
      <c r="J27" s="21">
        <f t="shared" ref="J27:K27" si="3">+SUM(J25:J26)</f>
        <v>520</v>
      </c>
      <c r="K27" s="21">
        <f t="shared" si="3"/>
        <v>3770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2F5F-EA1B-42EE-AEC9-75CBD21959AA}">
  <dimension ref="A1:L5"/>
  <sheetViews>
    <sheetView workbookViewId="0">
      <selection activeCell="H19" sqref="H19"/>
    </sheetView>
  </sheetViews>
  <sheetFormatPr baseColWidth="10" defaultColWidth="11.5703125" defaultRowHeight="24" customHeight="1" x14ac:dyDescent="0.25"/>
  <cols>
    <col min="1" max="1" width="60" style="1" bestFit="1" customWidth="1"/>
    <col min="2" max="2" width="27.28515625" style="1" bestFit="1" customWidth="1"/>
    <col min="3" max="3" width="43" style="1" bestFit="1" customWidth="1"/>
    <col min="4" max="4" width="9.7109375" style="1" bestFit="1" customWidth="1"/>
    <col min="5" max="5" width="12.7109375" style="1" bestFit="1" customWidth="1"/>
    <col min="6" max="6" width="29.5703125" style="1" bestFit="1" customWidth="1"/>
    <col min="7" max="7" width="8.140625" style="1" bestFit="1" customWidth="1"/>
    <col min="8" max="8" width="8.7109375" style="1" bestFit="1" customWidth="1"/>
    <col min="9" max="9" width="8.85546875" style="1" bestFit="1" customWidth="1"/>
    <col min="10" max="10" width="4" style="1" bestFit="1" customWidth="1"/>
    <col min="11" max="11" width="8.140625" style="1" bestFit="1" customWidth="1"/>
    <col min="12" max="12" width="27" style="1" bestFit="1" customWidth="1"/>
    <col min="13" max="16384" width="11.5703125" style="1"/>
  </cols>
  <sheetData>
    <row r="1" spans="1:12" ht="24" customHeight="1" x14ac:dyDescent="0.25">
      <c r="A1" s="2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4" customHeight="1" x14ac:dyDescent="0.25">
      <c r="A2" s="3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 ht="24" customHeight="1" x14ac:dyDescent="0.25">
      <c r="A3" s="16" t="s">
        <v>109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 ht="24" customHeight="1" x14ac:dyDescent="0.25">
      <c r="A4" s="4" t="s">
        <v>3</v>
      </c>
      <c r="B4" s="4" t="s">
        <v>4</v>
      </c>
      <c r="C4" s="4" t="s">
        <v>18</v>
      </c>
      <c r="D4" s="4" t="s">
        <v>5</v>
      </c>
      <c r="E4" s="4" t="s">
        <v>6</v>
      </c>
      <c r="F4" s="5" t="s">
        <v>7</v>
      </c>
      <c r="G4" s="5" t="s">
        <v>8</v>
      </c>
      <c r="H4" s="6" t="s">
        <v>41</v>
      </c>
      <c r="I4" s="6" t="s">
        <v>10</v>
      </c>
      <c r="J4" s="6" t="s">
        <v>11</v>
      </c>
      <c r="K4" s="6" t="s">
        <v>12</v>
      </c>
      <c r="L4" s="6" t="s">
        <v>13</v>
      </c>
    </row>
    <row r="5" spans="1:12" ht="24" customHeight="1" x14ac:dyDescent="0.25">
      <c r="A5" s="8" t="s">
        <v>110</v>
      </c>
      <c r="B5" s="8" t="s">
        <v>109</v>
      </c>
      <c r="C5" s="9" t="s">
        <v>19</v>
      </c>
      <c r="D5" s="9" t="s">
        <v>15</v>
      </c>
      <c r="E5" s="10">
        <v>45782</v>
      </c>
      <c r="F5" s="9" t="s">
        <v>108</v>
      </c>
      <c r="G5" s="26">
        <v>1300</v>
      </c>
      <c r="H5" s="9">
        <v>1</v>
      </c>
      <c r="I5" s="12">
        <v>1300</v>
      </c>
      <c r="J5" s="13">
        <v>208</v>
      </c>
      <c r="K5" s="12">
        <v>1508</v>
      </c>
      <c r="L5" s="13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CE5E3-221E-405A-8613-9F35AAA69FE4}">
  <dimension ref="A1:L20"/>
  <sheetViews>
    <sheetView topLeftCell="G1" workbookViewId="0">
      <selection activeCell="I33" sqref="I33"/>
    </sheetView>
  </sheetViews>
  <sheetFormatPr baseColWidth="10" defaultColWidth="51.28515625" defaultRowHeight="23.45" customHeight="1" x14ac:dyDescent="0.25"/>
  <cols>
    <col min="1" max="5" width="51.28515625" style="1"/>
    <col min="6" max="6" width="57" style="1" customWidth="1"/>
    <col min="7" max="16384" width="51.28515625" style="1"/>
  </cols>
  <sheetData>
    <row r="1" spans="1:12" ht="23.45" customHeight="1" x14ac:dyDescent="0.25">
      <c r="A1" s="2" t="s">
        <v>0</v>
      </c>
    </row>
    <row r="2" spans="1:12" ht="23.45" customHeight="1" x14ac:dyDescent="0.25">
      <c r="A2" s="3" t="s">
        <v>1</v>
      </c>
    </row>
    <row r="3" spans="1:12" ht="23.45" customHeight="1" x14ac:dyDescent="0.25">
      <c r="A3" s="3" t="s">
        <v>38</v>
      </c>
    </row>
    <row r="4" spans="1:12" ht="23.45" hidden="1" customHeight="1" x14ac:dyDescent="0.25"/>
    <row r="5" spans="1:12" ht="23.45" hidden="1" customHeight="1" x14ac:dyDescent="0.25">
      <c r="A5" s="4" t="s">
        <v>3</v>
      </c>
      <c r="B5" s="4" t="s">
        <v>4</v>
      </c>
      <c r="C5" s="4" t="s">
        <v>18</v>
      </c>
      <c r="D5" s="4" t="s">
        <v>5</v>
      </c>
      <c r="E5" s="4" t="s">
        <v>6</v>
      </c>
      <c r="F5" s="5" t="s">
        <v>7</v>
      </c>
      <c r="G5" s="5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</row>
    <row r="6" spans="1:12" ht="23.45" hidden="1" customHeight="1" x14ac:dyDescent="0.25">
      <c r="A6" s="8" t="s">
        <v>37</v>
      </c>
      <c r="B6" s="8" t="s">
        <v>38</v>
      </c>
      <c r="C6" s="8" t="s">
        <v>19</v>
      </c>
      <c r="D6" s="9" t="s">
        <v>15</v>
      </c>
      <c r="E6" s="9" t="s">
        <v>39</v>
      </c>
      <c r="F6" s="8" t="s">
        <v>33</v>
      </c>
      <c r="G6" s="11">
        <v>1800</v>
      </c>
      <c r="H6" s="9">
        <v>65</v>
      </c>
      <c r="I6" s="17">
        <f>+G6*H6</f>
        <v>117000</v>
      </c>
      <c r="J6" s="17">
        <f>+I6*0.16</f>
        <v>18720</v>
      </c>
      <c r="K6" s="17">
        <f>+I6+J6</f>
        <v>135720</v>
      </c>
      <c r="L6" s="13" t="s">
        <v>28</v>
      </c>
    </row>
    <row r="7" spans="1:12" ht="23.45" hidden="1" customHeight="1" x14ac:dyDescent="0.25">
      <c r="A7" s="8" t="s">
        <v>37</v>
      </c>
      <c r="B7" s="8" t="s">
        <v>38</v>
      </c>
      <c r="C7" s="8" t="s">
        <v>19</v>
      </c>
      <c r="D7" s="9" t="s">
        <v>15</v>
      </c>
      <c r="E7" s="9" t="s">
        <v>39</v>
      </c>
      <c r="F7" s="8" t="s">
        <v>40</v>
      </c>
      <c r="G7" s="11">
        <v>1200</v>
      </c>
      <c r="H7" s="9">
        <v>5</v>
      </c>
      <c r="I7" s="18">
        <f>+G7*H7</f>
        <v>6000</v>
      </c>
      <c r="J7" s="18">
        <f>+I7*0.16</f>
        <v>960</v>
      </c>
      <c r="K7" s="18">
        <f>+I7+J7</f>
        <v>6960</v>
      </c>
      <c r="L7" s="13" t="s">
        <v>28</v>
      </c>
    </row>
    <row r="8" spans="1:12" ht="23.45" hidden="1" customHeight="1" x14ac:dyDescent="0.25">
      <c r="A8" s="8"/>
      <c r="B8" s="8"/>
      <c r="C8" s="8"/>
      <c r="D8" s="8"/>
      <c r="E8" s="8"/>
      <c r="F8" s="8"/>
      <c r="G8" s="8"/>
      <c r="H8" s="8"/>
      <c r="I8" s="15">
        <f>+SUM(I6:I7)</f>
        <v>123000</v>
      </c>
      <c r="J8" s="15">
        <f t="shared" ref="J8:K8" si="0">+SUM(J6:J7)</f>
        <v>19680</v>
      </c>
      <c r="K8" s="15">
        <f t="shared" si="0"/>
        <v>142680</v>
      </c>
      <c r="L8" s="8"/>
    </row>
    <row r="9" spans="1:12" ht="23.45" hidden="1" customHeight="1" x14ac:dyDescent="0.25"/>
    <row r="10" spans="1:12" ht="23.45" hidden="1" customHeight="1" x14ac:dyDescent="0.25">
      <c r="A10" s="4" t="s">
        <v>3</v>
      </c>
      <c r="B10" s="4" t="s">
        <v>4</v>
      </c>
      <c r="C10" s="4" t="s">
        <v>18</v>
      </c>
      <c r="D10" s="4" t="s">
        <v>5</v>
      </c>
      <c r="E10" s="4" t="s">
        <v>6</v>
      </c>
      <c r="F10" s="5" t="s">
        <v>7</v>
      </c>
      <c r="G10" s="5" t="s">
        <v>8</v>
      </c>
      <c r="H10" s="6" t="s">
        <v>9</v>
      </c>
      <c r="I10" s="6" t="s">
        <v>10</v>
      </c>
      <c r="J10" s="6" t="s">
        <v>11</v>
      </c>
      <c r="K10" s="6" t="s">
        <v>12</v>
      </c>
      <c r="L10" s="6" t="s">
        <v>13</v>
      </c>
    </row>
    <row r="11" spans="1:12" ht="23.45" hidden="1" customHeight="1" x14ac:dyDescent="0.25">
      <c r="A11" s="8" t="s">
        <v>37</v>
      </c>
      <c r="B11" s="8" t="s">
        <v>38</v>
      </c>
      <c r="C11" s="8" t="s">
        <v>19</v>
      </c>
      <c r="D11" s="9" t="s">
        <v>15</v>
      </c>
      <c r="E11" s="9" t="s">
        <v>82</v>
      </c>
      <c r="F11" s="8" t="s">
        <v>95</v>
      </c>
      <c r="G11" s="11">
        <v>1800</v>
      </c>
      <c r="H11" s="9">
        <v>6</v>
      </c>
      <c r="I11" s="12">
        <v>10800</v>
      </c>
      <c r="J11" s="12">
        <v>1728</v>
      </c>
      <c r="K11" s="12">
        <v>12528</v>
      </c>
      <c r="L11" s="13" t="s">
        <v>28</v>
      </c>
    </row>
    <row r="12" spans="1:12" ht="23.45" hidden="1" customHeight="1" x14ac:dyDescent="0.25">
      <c r="A12" s="8" t="s">
        <v>37</v>
      </c>
      <c r="B12" s="8" t="s">
        <v>38</v>
      </c>
      <c r="C12" s="8" t="s">
        <v>19</v>
      </c>
      <c r="D12" s="9" t="s">
        <v>15</v>
      </c>
      <c r="E12" s="9" t="s">
        <v>82</v>
      </c>
      <c r="F12" s="8" t="s">
        <v>96</v>
      </c>
      <c r="G12" s="11">
        <v>1800</v>
      </c>
      <c r="H12" s="9">
        <v>70</v>
      </c>
      <c r="I12" s="12">
        <v>126000</v>
      </c>
      <c r="J12" s="12">
        <v>20160</v>
      </c>
      <c r="K12" s="12">
        <v>146160</v>
      </c>
      <c r="L12" s="13" t="s">
        <v>28</v>
      </c>
    </row>
    <row r="13" spans="1:12" ht="23.45" hidden="1" customHeight="1" thickBot="1" x14ac:dyDescent="0.3">
      <c r="A13" s="8" t="s">
        <v>37</v>
      </c>
      <c r="B13" s="8" t="s">
        <v>38</v>
      </c>
      <c r="C13" s="8" t="s">
        <v>19</v>
      </c>
      <c r="D13" s="9" t="s">
        <v>15</v>
      </c>
      <c r="E13" s="9" t="s">
        <v>82</v>
      </c>
      <c r="F13" s="8" t="s">
        <v>97</v>
      </c>
      <c r="G13" s="11">
        <v>1200</v>
      </c>
      <c r="H13" s="9">
        <v>4</v>
      </c>
      <c r="I13" s="30">
        <v>4800</v>
      </c>
      <c r="J13" s="31">
        <v>768</v>
      </c>
      <c r="K13" s="30">
        <v>5568</v>
      </c>
      <c r="L13" s="13" t="s">
        <v>28</v>
      </c>
    </row>
    <row r="14" spans="1:12" ht="23.45" hidden="1" customHeight="1" x14ac:dyDescent="0.25">
      <c r="A14" s="8"/>
      <c r="B14" s="8"/>
      <c r="C14" s="8"/>
      <c r="D14" s="8"/>
      <c r="E14" s="8"/>
      <c r="F14" s="8"/>
      <c r="G14" s="8"/>
      <c r="H14" s="8"/>
      <c r="I14" s="15">
        <f>+SUM(I11:I13)</f>
        <v>141600</v>
      </c>
      <c r="J14" s="15">
        <f t="shared" ref="J14:K14" si="1">+SUM(J11:J13)</f>
        <v>22656</v>
      </c>
      <c r="K14" s="15">
        <f t="shared" si="1"/>
        <v>164256</v>
      </c>
      <c r="L14" s="8"/>
    </row>
    <row r="15" spans="1:12" ht="23.45" hidden="1" customHeight="1" x14ac:dyDescent="0.25"/>
    <row r="16" spans="1:12" ht="23.45" customHeight="1" x14ac:dyDescent="0.25">
      <c r="A16" s="4" t="s">
        <v>3</v>
      </c>
      <c r="B16" s="4" t="s">
        <v>4</v>
      </c>
      <c r="C16" s="4" t="s">
        <v>18</v>
      </c>
      <c r="D16" s="4" t="s">
        <v>5</v>
      </c>
      <c r="E16" s="4" t="s">
        <v>6</v>
      </c>
      <c r="F16" s="5" t="s">
        <v>7</v>
      </c>
      <c r="G16" s="5" t="s">
        <v>8</v>
      </c>
      <c r="H16" s="6" t="s">
        <v>9</v>
      </c>
      <c r="I16" s="6" t="s">
        <v>10</v>
      </c>
      <c r="J16" s="6" t="s">
        <v>11</v>
      </c>
      <c r="K16" s="6" t="s">
        <v>12</v>
      </c>
      <c r="L16" s="6" t="s">
        <v>13</v>
      </c>
    </row>
    <row r="17" spans="1:12" ht="23.45" customHeight="1" x14ac:dyDescent="0.25">
      <c r="A17" s="8" t="s">
        <v>37</v>
      </c>
      <c r="B17" s="8" t="s">
        <v>38</v>
      </c>
      <c r="C17" s="8" t="s">
        <v>19</v>
      </c>
      <c r="D17" s="9" t="s">
        <v>15</v>
      </c>
      <c r="E17" s="9" t="s">
        <v>114</v>
      </c>
      <c r="F17" s="8" t="s">
        <v>115</v>
      </c>
      <c r="G17" s="11">
        <v>1800</v>
      </c>
      <c r="H17" s="9">
        <v>7</v>
      </c>
      <c r="I17" s="12">
        <v>12600</v>
      </c>
      <c r="J17" s="12">
        <v>2016</v>
      </c>
      <c r="K17" s="12">
        <v>14616</v>
      </c>
      <c r="L17" s="13" t="s">
        <v>28</v>
      </c>
    </row>
    <row r="18" spans="1:12" ht="23.45" customHeight="1" x14ac:dyDescent="0.25">
      <c r="A18" s="8" t="s">
        <v>37</v>
      </c>
      <c r="B18" s="8" t="s">
        <v>38</v>
      </c>
      <c r="C18" s="8" t="s">
        <v>19</v>
      </c>
      <c r="D18" s="9" t="s">
        <v>15</v>
      </c>
      <c r="E18" s="9" t="s">
        <v>114</v>
      </c>
      <c r="F18" s="8" t="s">
        <v>116</v>
      </c>
      <c r="G18" s="11">
        <v>1800</v>
      </c>
      <c r="H18" s="9">
        <v>73</v>
      </c>
      <c r="I18" s="12">
        <v>131400</v>
      </c>
      <c r="J18" s="12">
        <v>21024</v>
      </c>
      <c r="K18" s="12">
        <v>152424</v>
      </c>
      <c r="L18" s="13" t="s">
        <v>28</v>
      </c>
    </row>
    <row r="19" spans="1:12" ht="23.45" customHeight="1" thickBot="1" x14ac:dyDescent="0.3">
      <c r="A19" s="8" t="s">
        <v>37</v>
      </c>
      <c r="B19" s="8" t="s">
        <v>38</v>
      </c>
      <c r="C19" s="8" t="s">
        <v>19</v>
      </c>
      <c r="D19" s="9" t="s">
        <v>15</v>
      </c>
      <c r="E19" s="9" t="s">
        <v>114</v>
      </c>
      <c r="F19" s="8" t="s">
        <v>117</v>
      </c>
      <c r="G19" s="11">
        <v>1200</v>
      </c>
      <c r="H19" s="9">
        <v>1</v>
      </c>
      <c r="I19" s="30">
        <v>1200</v>
      </c>
      <c r="J19" s="31">
        <v>192</v>
      </c>
      <c r="K19" s="30">
        <v>1392</v>
      </c>
      <c r="L19" s="13" t="s">
        <v>28</v>
      </c>
    </row>
    <row r="20" spans="1:12" ht="23.45" customHeight="1" x14ac:dyDescent="0.25">
      <c r="A20" s="8"/>
      <c r="B20" s="8"/>
      <c r="C20" s="8"/>
      <c r="D20" s="8"/>
      <c r="E20" s="8"/>
      <c r="F20" s="8"/>
      <c r="G20" s="8"/>
      <c r="H20" s="8"/>
      <c r="I20" s="15">
        <v>145200</v>
      </c>
      <c r="J20" s="15">
        <v>23232</v>
      </c>
      <c r="K20" s="15">
        <v>168432</v>
      </c>
      <c r="L20" s="8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DEDA0-C68E-44A4-83FE-BF89953E56CB}">
  <dimension ref="A1:L28"/>
  <sheetViews>
    <sheetView workbookViewId="0">
      <selection activeCell="A28" sqref="A28"/>
    </sheetView>
  </sheetViews>
  <sheetFormatPr baseColWidth="10" defaultColWidth="51.28515625" defaultRowHeight="23.45" customHeight="1" x14ac:dyDescent="0.25"/>
  <cols>
    <col min="1" max="16384" width="51.28515625" style="1"/>
  </cols>
  <sheetData>
    <row r="1" spans="1:12" ht="23.45" customHeight="1" x14ac:dyDescent="0.25">
      <c r="A1" s="2" t="s">
        <v>0</v>
      </c>
    </row>
    <row r="2" spans="1:12" ht="23.45" customHeight="1" x14ac:dyDescent="0.25">
      <c r="A2" s="3" t="s">
        <v>1</v>
      </c>
    </row>
    <row r="3" spans="1:12" ht="23.45" customHeight="1" x14ac:dyDescent="0.25">
      <c r="A3" s="16" t="s">
        <v>25</v>
      </c>
    </row>
    <row r="4" spans="1:12" ht="23.45" hidden="1" customHeight="1" x14ac:dyDescent="0.25"/>
    <row r="5" spans="1:12" ht="23.45" hidden="1" customHeight="1" x14ac:dyDescent="0.25">
      <c r="A5" s="4" t="s">
        <v>3</v>
      </c>
      <c r="B5" s="4" t="s">
        <v>4</v>
      </c>
      <c r="C5" s="4" t="s">
        <v>18</v>
      </c>
      <c r="D5" s="4" t="s">
        <v>5</v>
      </c>
      <c r="E5" s="4" t="s">
        <v>6</v>
      </c>
      <c r="F5" s="5" t="s">
        <v>7</v>
      </c>
      <c r="G5" s="5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</row>
    <row r="6" spans="1:12" ht="23.45" hidden="1" customHeight="1" x14ac:dyDescent="0.25">
      <c r="A6" s="8" t="s">
        <v>24</v>
      </c>
      <c r="B6" s="8" t="s">
        <v>25</v>
      </c>
      <c r="C6" s="8" t="s">
        <v>19</v>
      </c>
      <c r="D6" s="9" t="s">
        <v>15</v>
      </c>
      <c r="E6" s="9" t="s">
        <v>26</v>
      </c>
      <c r="F6" s="8" t="s">
        <v>27</v>
      </c>
      <c r="G6" s="9">
        <v>390</v>
      </c>
      <c r="H6" s="9">
        <v>5.35</v>
      </c>
      <c r="I6" s="17">
        <f>+G6*H6</f>
        <v>2086.5</v>
      </c>
      <c r="J6" s="19">
        <f>+I6*0.16</f>
        <v>333.84000000000003</v>
      </c>
      <c r="K6" s="17">
        <f>+I6+J6</f>
        <v>2420.34</v>
      </c>
      <c r="L6" s="13" t="s">
        <v>28</v>
      </c>
    </row>
    <row r="7" spans="1:12" ht="23.45" hidden="1" customHeight="1" x14ac:dyDescent="0.25">
      <c r="A7" s="8" t="s">
        <v>24</v>
      </c>
      <c r="B7" s="8" t="s">
        <v>25</v>
      </c>
      <c r="C7" s="8" t="s">
        <v>19</v>
      </c>
      <c r="D7" s="9" t="s">
        <v>15</v>
      </c>
      <c r="E7" s="9" t="s">
        <v>26</v>
      </c>
      <c r="F7" s="8" t="s">
        <v>29</v>
      </c>
      <c r="G7" s="9">
        <v>390</v>
      </c>
      <c r="H7" s="9">
        <v>155.55000000000001</v>
      </c>
      <c r="I7" s="18">
        <f>+G7*H7</f>
        <v>60664.500000000007</v>
      </c>
      <c r="J7" s="20">
        <f>+I7*0.16</f>
        <v>9706.3200000000015</v>
      </c>
      <c r="K7" s="18">
        <f>+I7+J7</f>
        <v>70370.820000000007</v>
      </c>
      <c r="L7" s="13" t="s">
        <v>28</v>
      </c>
    </row>
    <row r="8" spans="1:12" ht="23.45" hidden="1" customHeight="1" x14ac:dyDescent="0.25">
      <c r="A8" s="8"/>
      <c r="B8" s="8"/>
      <c r="C8" s="8"/>
      <c r="D8" s="8"/>
      <c r="E8" s="8"/>
      <c r="F8" s="8"/>
      <c r="G8" s="8"/>
      <c r="H8" s="8"/>
      <c r="I8" s="15">
        <f>+SUM(I6:I7)</f>
        <v>62751.000000000007</v>
      </c>
      <c r="J8" s="15">
        <f t="shared" ref="J8:K8" si="0">+SUM(J6:J7)</f>
        <v>10040.160000000002</v>
      </c>
      <c r="K8" s="15">
        <f t="shared" si="0"/>
        <v>72791.16</v>
      </c>
      <c r="L8" s="8"/>
    </row>
    <row r="9" spans="1:12" ht="23.45" hidden="1" customHeight="1" x14ac:dyDescent="0.25"/>
    <row r="10" spans="1:12" ht="23.45" hidden="1" customHeight="1" x14ac:dyDescent="0.25">
      <c r="A10" s="4" t="s">
        <v>3</v>
      </c>
      <c r="B10" s="4" t="s">
        <v>4</v>
      </c>
      <c r="C10" s="4" t="s">
        <v>18</v>
      </c>
      <c r="D10" s="4" t="s">
        <v>5</v>
      </c>
      <c r="E10" s="4" t="s">
        <v>6</v>
      </c>
      <c r="F10" s="5" t="s">
        <v>7</v>
      </c>
      <c r="G10" s="5" t="s">
        <v>8</v>
      </c>
      <c r="H10" s="6" t="s">
        <v>9</v>
      </c>
      <c r="I10" s="6" t="s">
        <v>10</v>
      </c>
      <c r="J10" s="6" t="s">
        <v>11</v>
      </c>
      <c r="K10" s="6" t="s">
        <v>12</v>
      </c>
      <c r="L10" s="6" t="s">
        <v>13</v>
      </c>
    </row>
    <row r="11" spans="1:12" ht="23.45" hidden="1" customHeight="1" x14ac:dyDescent="0.25">
      <c r="A11" s="8" t="s">
        <v>24</v>
      </c>
      <c r="B11" s="8" t="s">
        <v>25</v>
      </c>
      <c r="C11" s="8" t="s">
        <v>19</v>
      </c>
      <c r="D11" s="9" t="s">
        <v>15</v>
      </c>
      <c r="E11" s="9" t="s">
        <v>54</v>
      </c>
      <c r="F11" s="8" t="s">
        <v>55</v>
      </c>
      <c r="G11" s="9">
        <v>390</v>
      </c>
      <c r="H11" s="9">
        <v>101.2</v>
      </c>
      <c r="I11" s="24">
        <f>+G11*H11</f>
        <v>39468</v>
      </c>
      <c r="J11" s="25">
        <f>+I11*0.16</f>
        <v>6314.88</v>
      </c>
      <c r="K11" s="24">
        <f>+I11+J11</f>
        <v>45782.879999999997</v>
      </c>
      <c r="L11" s="13" t="s">
        <v>28</v>
      </c>
    </row>
    <row r="12" spans="1:12" ht="23.45" hidden="1" customHeight="1" x14ac:dyDescent="0.25"/>
    <row r="13" spans="1:12" ht="23.45" hidden="1" customHeight="1" x14ac:dyDescent="0.25"/>
    <row r="14" spans="1:12" ht="23.45" hidden="1" customHeight="1" x14ac:dyDescent="0.25">
      <c r="A14" s="4" t="s">
        <v>3</v>
      </c>
      <c r="B14" s="4" t="s">
        <v>4</v>
      </c>
      <c r="C14" s="4" t="s">
        <v>18</v>
      </c>
      <c r="D14" s="4" t="s">
        <v>5</v>
      </c>
      <c r="E14" s="4" t="s">
        <v>6</v>
      </c>
      <c r="F14" s="5" t="s">
        <v>7</v>
      </c>
      <c r="G14" s="5" t="s">
        <v>8</v>
      </c>
      <c r="H14" s="6" t="s">
        <v>9</v>
      </c>
      <c r="I14" s="6" t="s">
        <v>10</v>
      </c>
      <c r="J14" s="6" t="s">
        <v>11</v>
      </c>
      <c r="K14" s="6" t="s">
        <v>12</v>
      </c>
      <c r="L14" s="6" t="s">
        <v>13</v>
      </c>
    </row>
    <row r="15" spans="1:12" ht="23.45" hidden="1" customHeight="1" x14ac:dyDescent="0.25">
      <c r="A15" s="8" t="s">
        <v>24</v>
      </c>
      <c r="B15" s="8" t="s">
        <v>25</v>
      </c>
      <c r="C15" s="9" t="s">
        <v>19</v>
      </c>
      <c r="D15" s="9" t="s">
        <v>15</v>
      </c>
      <c r="E15" s="9" t="s">
        <v>78</v>
      </c>
      <c r="F15" s="8" t="s">
        <v>79</v>
      </c>
      <c r="G15" s="9">
        <v>390</v>
      </c>
      <c r="H15" s="9">
        <v>25.35</v>
      </c>
      <c r="I15" s="12">
        <v>9886.5</v>
      </c>
      <c r="J15" s="12">
        <v>1581.84</v>
      </c>
      <c r="K15" s="12">
        <v>11468.34</v>
      </c>
      <c r="L15" s="13" t="s">
        <v>28</v>
      </c>
    </row>
    <row r="16" spans="1:12" ht="23.45" hidden="1" customHeight="1" thickBot="1" x14ac:dyDescent="0.3">
      <c r="A16" s="8" t="s">
        <v>24</v>
      </c>
      <c r="B16" s="8" t="s">
        <v>25</v>
      </c>
      <c r="C16" s="9" t="s">
        <v>19</v>
      </c>
      <c r="D16" s="9" t="s">
        <v>15</v>
      </c>
      <c r="E16" s="9" t="s">
        <v>78</v>
      </c>
      <c r="F16" s="8" t="s">
        <v>80</v>
      </c>
      <c r="G16" s="9">
        <v>390</v>
      </c>
      <c r="H16" s="9">
        <v>114.1</v>
      </c>
      <c r="I16" s="30">
        <v>44499</v>
      </c>
      <c r="J16" s="30">
        <v>7119.84</v>
      </c>
      <c r="K16" s="30">
        <v>51618.84</v>
      </c>
      <c r="L16" s="13" t="s">
        <v>28</v>
      </c>
    </row>
    <row r="17" spans="1:12" ht="23.45" hidden="1" customHeight="1" x14ac:dyDescent="0.25">
      <c r="I17" s="21">
        <f>+SUM(I15:I16)</f>
        <v>54385.5</v>
      </c>
      <c r="J17" s="21">
        <f t="shared" ref="J17:K17" si="1">+SUM(J15:J16)</f>
        <v>8701.68</v>
      </c>
      <c r="K17" s="21">
        <f t="shared" si="1"/>
        <v>63087.179999999993</v>
      </c>
    </row>
    <row r="18" spans="1:12" ht="23.45" hidden="1" customHeight="1" x14ac:dyDescent="0.25"/>
    <row r="19" spans="1:12" ht="23.45" hidden="1" customHeight="1" x14ac:dyDescent="0.25"/>
    <row r="20" spans="1:12" ht="23.45" hidden="1" customHeight="1" x14ac:dyDescent="0.25">
      <c r="A20" s="4" t="s">
        <v>3</v>
      </c>
      <c r="B20" s="4" t="s">
        <v>4</v>
      </c>
      <c r="C20" s="4" t="s">
        <v>18</v>
      </c>
      <c r="D20" s="4" t="s">
        <v>5</v>
      </c>
      <c r="E20" s="4" t="s">
        <v>6</v>
      </c>
      <c r="F20" s="5" t="s">
        <v>7</v>
      </c>
      <c r="G20" s="5" t="s">
        <v>8</v>
      </c>
      <c r="H20" s="6" t="s">
        <v>9</v>
      </c>
      <c r="I20" s="6" t="s">
        <v>10</v>
      </c>
      <c r="J20" s="6" t="s">
        <v>11</v>
      </c>
      <c r="K20" s="6" t="s">
        <v>12</v>
      </c>
      <c r="L20" s="6" t="s">
        <v>13</v>
      </c>
    </row>
    <row r="21" spans="1:12" ht="23.45" hidden="1" customHeight="1" x14ac:dyDescent="0.25">
      <c r="A21" s="8" t="s">
        <v>24</v>
      </c>
      <c r="B21" s="8" t="s">
        <v>25</v>
      </c>
      <c r="C21" s="9" t="s">
        <v>19</v>
      </c>
      <c r="D21" s="9" t="s">
        <v>15</v>
      </c>
      <c r="E21" s="9" t="s">
        <v>98</v>
      </c>
      <c r="F21" s="8" t="s">
        <v>99</v>
      </c>
      <c r="G21" s="9">
        <v>390</v>
      </c>
      <c r="H21" s="9">
        <v>77.75</v>
      </c>
      <c r="I21" s="15">
        <v>30322.5</v>
      </c>
      <c r="J21" s="15">
        <v>4851.6000000000004</v>
      </c>
      <c r="K21" s="15">
        <v>35174.1</v>
      </c>
      <c r="L21" s="13" t="s">
        <v>28</v>
      </c>
    </row>
    <row r="22" spans="1:12" ht="23.45" hidden="1" customHeight="1" x14ac:dyDescent="0.25"/>
    <row r="23" spans="1:12" ht="23.45" hidden="1" customHeight="1" x14ac:dyDescent="0.25">
      <c r="A23" s="4" t="s">
        <v>3</v>
      </c>
      <c r="B23" s="4" t="s">
        <v>4</v>
      </c>
      <c r="C23" s="4" t="s">
        <v>18</v>
      </c>
      <c r="D23" s="4" t="s">
        <v>5</v>
      </c>
      <c r="E23" s="4" t="s">
        <v>6</v>
      </c>
      <c r="F23" s="5" t="s">
        <v>7</v>
      </c>
      <c r="G23" s="5" t="s">
        <v>8</v>
      </c>
      <c r="H23" s="6" t="s">
        <v>9</v>
      </c>
      <c r="I23" s="6" t="s">
        <v>10</v>
      </c>
      <c r="J23" s="6" t="s">
        <v>11</v>
      </c>
      <c r="K23" s="6" t="s">
        <v>12</v>
      </c>
      <c r="L23" s="6" t="s">
        <v>13</v>
      </c>
    </row>
    <row r="24" spans="1:12" ht="23.45" hidden="1" customHeight="1" x14ac:dyDescent="0.25">
      <c r="A24" s="8" t="s">
        <v>24</v>
      </c>
      <c r="B24" s="8" t="s">
        <v>25</v>
      </c>
      <c r="C24" s="9" t="s">
        <v>19</v>
      </c>
      <c r="D24" s="9" t="s">
        <v>15</v>
      </c>
      <c r="E24" s="9" t="s">
        <v>111</v>
      </c>
      <c r="F24" s="8" t="s">
        <v>112</v>
      </c>
      <c r="G24" s="9">
        <v>390</v>
      </c>
      <c r="H24" s="9">
        <v>16.149999999999999</v>
      </c>
      <c r="I24" s="15">
        <v>6298.5</v>
      </c>
      <c r="J24" s="15">
        <v>1007.76</v>
      </c>
      <c r="K24" s="15">
        <v>7306.26</v>
      </c>
      <c r="L24" s="13" t="s">
        <v>28</v>
      </c>
    </row>
    <row r="25" spans="1:12" ht="23.45" hidden="1" customHeight="1" thickBot="1" x14ac:dyDescent="0.3">
      <c r="A25" s="8" t="s">
        <v>24</v>
      </c>
      <c r="B25" s="8" t="s">
        <v>25</v>
      </c>
      <c r="C25" s="9" t="s">
        <v>19</v>
      </c>
      <c r="D25" s="9" t="s">
        <v>15</v>
      </c>
      <c r="E25" s="9" t="s">
        <v>111</v>
      </c>
      <c r="F25" s="8" t="s">
        <v>113</v>
      </c>
      <c r="G25" s="9">
        <v>390</v>
      </c>
      <c r="H25" s="9">
        <v>81.099999999999994</v>
      </c>
      <c r="I25" s="38">
        <v>31629</v>
      </c>
      <c r="J25" s="38">
        <v>5060.6400000000003</v>
      </c>
      <c r="K25" s="38">
        <v>36689.64</v>
      </c>
      <c r="L25" s="13" t="s">
        <v>28</v>
      </c>
    </row>
    <row r="26" spans="1:12" ht="23.45" hidden="1" customHeight="1" x14ac:dyDescent="0.25">
      <c r="A26" s="8"/>
      <c r="B26" s="8"/>
      <c r="C26" s="8"/>
      <c r="D26" s="8"/>
      <c r="E26" s="8"/>
      <c r="F26" s="8"/>
      <c r="G26" s="8"/>
      <c r="H26" s="8"/>
      <c r="I26" s="15">
        <v>37927.5</v>
      </c>
      <c r="J26" s="15">
        <v>6068.4</v>
      </c>
      <c r="K26" s="15">
        <v>43995.9</v>
      </c>
      <c r="L26" s="8"/>
    </row>
    <row r="27" spans="1:12" ht="23.45" customHeight="1" x14ac:dyDescent="0.25">
      <c r="A27" s="4" t="s">
        <v>3</v>
      </c>
      <c r="B27" s="4" t="s">
        <v>4</v>
      </c>
      <c r="C27" s="4" t="s">
        <v>18</v>
      </c>
      <c r="D27" s="4" t="s">
        <v>5</v>
      </c>
      <c r="E27" s="4" t="s">
        <v>6</v>
      </c>
      <c r="F27" s="5" t="s">
        <v>7</v>
      </c>
      <c r="G27" s="5" t="s">
        <v>8</v>
      </c>
      <c r="H27" s="6" t="s">
        <v>9</v>
      </c>
      <c r="I27" s="6" t="s">
        <v>10</v>
      </c>
      <c r="J27" s="6" t="s">
        <v>11</v>
      </c>
      <c r="K27" s="6" t="s">
        <v>12</v>
      </c>
      <c r="L27" s="6" t="s">
        <v>13</v>
      </c>
    </row>
    <row r="28" spans="1:12" ht="23.45" customHeight="1" x14ac:dyDescent="0.25">
      <c r="A28" s="8" t="s">
        <v>24</v>
      </c>
      <c r="B28" s="8" t="s">
        <v>25</v>
      </c>
      <c r="C28" s="9" t="s">
        <v>19</v>
      </c>
      <c r="D28" s="9" t="s">
        <v>15</v>
      </c>
      <c r="E28" s="9" t="s">
        <v>142</v>
      </c>
      <c r="F28" s="8" t="s">
        <v>143</v>
      </c>
      <c r="G28" s="9">
        <v>390</v>
      </c>
      <c r="H28" s="9">
        <v>142.9</v>
      </c>
      <c r="I28" s="43">
        <v>55731</v>
      </c>
      <c r="J28" s="43">
        <v>8916.9599999999991</v>
      </c>
      <c r="K28" s="43">
        <v>64647.96</v>
      </c>
      <c r="L28" s="44" t="s">
        <v>28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3F8C5-8224-4143-AC91-22DAD1F52C49}">
  <dimension ref="A1:L6"/>
  <sheetViews>
    <sheetView workbookViewId="0">
      <selection activeCell="A5" sqref="A5"/>
    </sheetView>
  </sheetViews>
  <sheetFormatPr baseColWidth="10" defaultColWidth="51.28515625" defaultRowHeight="23.45" customHeight="1" x14ac:dyDescent="0.25"/>
  <cols>
    <col min="1" max="5" width="51.28515625" style="1"/>
    <col min="6" max="6" width="69.28515625" style="1" customWidth="1"/>
    <col min="7" max="16384" width="51.28515625" style="1"/>
  </cols>
  <sheetData>
    <row r="1" spans="1:12" ht="23.45" customHeight="1" x14ac:dyDescent="0.25">
      <c r="A1" s="2" t="s">
        <v>0</v>
      </c>
    </row>
    <row r="2" spans="1:12" ht="23.45" customHeight="1" x14ac:dyDescent="0.25">
      <c r="A2" s="3" t="s">
        <v>1</v>
      </c>
    </row>
    <row r="3" spans="1:12" ht="23.45" customHeight="1" x14ac:dyDescent="0.25">
      <c r="A3" s="3" t="s">
        <v>47</v>
      </c>
    </row>
    <row r="5" spans="1:12" ht="23.45" customHeight="1" x14ac:dyDescent="0.25">
      <c r="A5" s="4" t="s">
        <v>3</v>
      </c>
      <c r="B5" s="4" t="s">
        <v>4</v>
      </c>
      <c r="C5" s="4" t="s">
        <v>18</v>
      </c>
      <c r="D5" s="4" t="s">
        <v>5</v>
      </c>
      <c r="E5" s="4" t="s">
        <v>6</v>
      </c>
      <c r="F5" s="5" t="s">
        <v>7</v>
      </c>
      <c r="G5" s="5" t="s">
        <v>8</v>
      </c>
      <c r="H5" s="6" t="s">
        <v>41</v>
      </c>
      <c r="I5" s="6" t="s">
        <v>10</v>
      </c>
      <c r="J5" s="6" t="s">
        <v>11</v>
      </c>
      <c r="K5" s="6" t="s">
        <v>12</v>
      </c>
      <c r="L5" s="6" t="s">
        <v>13</v>
      </c>
    </row>
    <row r="6" spans="1:12" ht="23.45" customHeight="1" x14ac:dyDescent="0.25">
      <c r="A6" s="8" t="s">
        <v>46</v>
      </c>
      <c r="B6" s="8" t="s">
        <v>47</v>
      </c>
      <c r="C6" s="8" t="s">
        <v>19</v>
      </c>
      <c r="D6" s="9" t="s">
        <v>15</v>
      </c>
      <c r="E6" s="10">
        <v>45740</v>
      </c>
      <c r="F6" s="9" t="s">
        <v>48</v>
      </c>
      <c r="G6" s="11">
        <v>1926</v>
      </c>
      <c r="H6" s="9">
        <v>1</v>
      </c>
      <c r="I6" s="15">
        <f>+G6*H6</f>
        <v>1926</v>
      </c>
      <c r="J6" s="22">
        <f>+I6*0.16</f>
        <v>308.16000000000003</v>
      </c>
      <c r="K6" s="15">
        <f>+I6+J6</f>
        <v>2234.16</v>
      </c>
      <c r="L6" s="13" t="s">
        <v>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4FE72-3171-4EDF-92A8-29085A1AB594}">
  <dimension ref="A1:M9"/>
  <sheetViews>
    <sheetView workbookViewId="0">
      <selection activeCell="A8" sqref="A8"/>
    </sheetView>
  </sheetViews>
  <sheetFormatPr baseColWidth="10" defaultColWidth="51.28515625" defaultRowHeight="23.45" customHeight="1" x14ac:dyDescent="0.25"/>
  <cols>
    <col min="1" max="5" width="51.28515625" style="1"/>
    <col min="6" max="6" width="69.28515625" style="1" customWidth="1"/>
    <col min="7" max="16384" width="51.28515625" style="1"/>
  </cols>
  <sheetData>
    <row r="1" spans="1:13" ht="23.45" customHeight="1" x14ac:dyDescent="0.25">
      <c r="A1" s="2" t="s">
        <v>0</v>
      </c>
    </row>
    <row r="2" spans="1:13" ht="23.45" customHeight="1" x14ac:dyDescent="0.25">
      <c r="A2" s="3" t="s">
        <v>1</v>
      </c>
    </row>
    <row r="3" spans="1:13" ht="23.45" customHeight="1" x14ac:dyDescent="0.25">
      <c r="A3" s="3" t="s">
        <v>50</v>
      </c>
    </row>
    <row r="4" spans="1:13" ht="23.45" hidden="1" customHeight="1" x14ac:dyDescent="0.25"/>
    <row r="5" spans="1:13" ht="23.45" hidden="1" customHeight="1" x14ac:dyDescent="0.25">
      <c r="A5" s="4" t="s">
        <v>3</v>
      </c>
      <c r="B5" s="4" t="s">
        <v>4</v>
      </c>
      <c r="C5" s="4" t="s">
        <v>18</v>
      </c>
      <c r="D5" s="4" t="s">
        <v>5</v>
      </c>
      <c r="E5" s="4" t="s">
        <v>6</v>
      </c>
      <c r="F5" s="5" t="s">
        <v>7</v>
      </c>
      <c r="G5" s="5" t="s">
        <v>8</v>
      </c>
      <c r="H5" s="6" t="s">
        <v>41</v>
      </c>
      <c r="I5" s="6" t="s">
        <v>10</v>
      </c>
      <c r="J5" s="6" t="s">
        <v>11</v>
      </c>
      <c r="K5" s="6" t="s">
        <v>12</v>
      </c>
      <c r="L5" s="6" t="s">
        <v>13</v>
      </c>
    </row>
    <row r="6" spans="1:13" ht="23.45" hidden="1" customHeight="1" x14ac:dyDescent="0.25">
      <c r="A6" s="8" t="s">
        <v>49</v>
      </c>
      <c r="B6" s="8" t="s">
        <v>50</v>
      </c>
      <c r="C6" s="8" t="s">
        <v>19</v>
      </c>
      <c r="D6" s="10">
        <v>45737</v>
      </c>
      <c r="E6" s="8" t="s">
        <v>22</v>
      </c>
      <c r="F6" s="11">
        <v>1385.44</v>
      </c>
      <c r="G6" s="9">
        <v>1.3</v>
      </c>
      <c r="H6" s="15">
        <f>+F6*G6</f>
        <v>1801.0720000000001</v>
      </c>
      <c r="I6" s="23">
        <f>+H6*0.16</f>
        <v>288.17152000000004</v>
      </c>
      <c r="J6" s="15">
        <f>+H6+I6</f>
        <v>2089.24352</v>
      </c>
      <c r="K6" s="13" t="s">
        <v>17</v>
      </c>
      <c r="L6" s="13" t="s">
        <v>17</v>
      </c>
    </row>
    <row r="7" spans="1:13" ht="23.45" hidden="1" customHeight="1" x14ac:dyDescent="0.25"/>
    <row r="8" spans="1:13" ht="23.45" customHeight="1" x14ac:dyDescent="0.25">
      <c r="A8" s="4" t="s">
        <v>3</v>
      </c>
      <c r="B8" s="4" t="s">
        <v>4</v>
      </c>
      <c r="C8" s="4" t="s">
        <v>18</v>
      </c>
      <c r="D8" s="4" t="s">
        <v>5</v>
      </c>
      <c r="E8" s="4" t="s">
        <v>6</v>
      </c>
      <c r="F8" s="5" t="s">
        <v>7</v>
      </c>
      <c r="G8" s="5" t="s">
        <v>8</v>
      </c>
      <c r="H8" s="6" t="s">
        <v>41</v>
      </c>
      <c r="I8" s="6" t="s">
        <v>10</v>
      </c>
      <c r="J8" s="6" t="s">
        <v>11</v>
      </c>
      <c r="K8" s="6" t="s">
        <v>12</v>
      </c>
      <c r="L8" s="6" t="s">
        <v>13</v>
      </c>
    </row>
    <row r="9" spans="1:13" ht="23.45" customHeight="1" x14ac:dyDescent="0.25">
      <c r="A9" s="8" t="s">
        <v>49</v>
      </c>
      <c r="B9" s="8" t="s">
        <v>50</v>
      </c>
      <c r="C9" s="8" t="s">
        <v>19</v>
      </c>
      <c r="D9" s="9" t="s">
        <v>15</v>
      </c>
      <c r="E9" s="10">
        <v>45777</v>
      </c>
      <c r="F9" s="8" t="s">
        <v>22</v>
      </c>
      <c r="G9" s="11">
        <v>1385.44</v>
      </c>
      <c r="H9" s="9">
        <v>0.6</v>
      </c>
      <c r="I9" s="15">
        <f>+G9*H9</f>
        <v>831.26400000000001</v>
      </c>
      <c r="J9" s="23">
        <f>+I9*0.16</f>
        <v>133.00224</v>
      </c>
      <c r="K9" s="15">
        <f>+I9+J9</f>
        <v>964.26624000000004</v>
      </c>
      <c r="L9" s="13" t="s">
        <v>17</v>
      </c>
      <c r="M9" s="13" t="s">
        <v>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50E94-B7E3-45DC-9A6D-B53372A3BC43}">
  <dimension ref="A1:L22"/>
  <sheetViews>
    <sheetView topLeftCell="G1" workbookViewId="0">
      <selection activeCell="I33" sqref="I33"/>
    </sheetView>
  </sheetViews>
  <sheetFormatPr baseColWidth="10" defaultColWidth="51.28515625" defaultRowHeight="23.45" customHeight="1" x14ac:dyDescent="0.25"/>
  <cols>
    <col min="1" max="16384" width="51.28515625" style="1"/>
  </cols>
  <sheetData>
    <row r="1" spans="1:12" ht="23.45" customHeight="1" x14ac:dyDescent="0.25">
      <c r="A1" s="2" t="s">
        <v>0</v>
      </c>
      <c r="B1" s="2"/>
    </row>
    <row r="2" spans="1:12" ht="23.45" customHeight="1" x14ac:dyDescent="0.25">
      <c r="A2" s="3" t="s">
        <v>1</v>
      </c>
      <c r="B2" s="3"/>
    </row>
    <row r="3" spans="1:12" ht="23.45" customHeight="1" x14ac:dyDescent="0.25">
      <c r="A3" s="3" t="s">
        <v>43</v>
      </c>
      <c r="B3" s="3"/>
    </row>
    <row r="4" spans="1:12" ht="23.45" hidden="1" customHeight="1" x14ac:dyDescent="0.25"/>
    <row r="5" spans="1:12" ht="23.45" hidden="1" customHeight="1" x14ac:dyDescent="0.25">
      <c r="A5" s="4" t="s">
        <v>3</v>
      </c>
      <c r="B5" s="4" t="s">
        <v>4</v>
      </c>
      <c r="C5" s="4" t="s">
        <v>18</v>
      </c>
      <c r="D5" s="4" t="s">
        <v>5</v>
      </c>
      <c r="E5" s="4" t="s">
        <v>6</v>
      </c>
      <c r="F5" s="5" t="s">
        <v>7</v>
      </c>
      <c r="G5" s="5" t="s">
        <v>8</v>
      </c>
      <c r="H5" s="6" t="s">
        <v>41</v>
      </c>
      <c r="I5" s="6" t="s">
        <v>10</v>
      </c>
      <c r="J5" s="6" t="s">
        <v>11</v>
      </c>
      <c r="K5" s="6" t="s">
        <v>12</v>
      </c>
      <c r="L5" s="6" t="s">
        <v>13</v>
      </c>
    </row>
    <row r="6" spans="1:12" ht="23.45" hidden="1" customHeight="1" x14ac:dyDescent="0.25">
      <c r="A6" s="8" t="s">
        <v>42</v>
      </c>
      <c r="B6" s="8" t="s">
        <v>43</v>
      </c>
      <c r="C6" s="8" t="s">
        <v>19</v>
      </c>
      <c r="D6" s="9" t="s">
        <v>15</v>
      </c>
      <c r="E6" s="9" t="s">
        <v>39</v>
      </c>
      <c r="F6" s="9" t="s">
        <v>44</v>
      </c>
      <c r="G6" s="11">
        <v>1456.65</v>
      </c>
      <c r="H6" s="9">
        <v>70</v>
      </c>
      <c r="I6" s="12">
        <f>+G6*H6</f>
        <v>101965.5</v>
      </c>
      <c r="J6" s="12">
        <f>+I6*0.16</f>
        <v>16314.48</v>
      </c>
      <c r="K6" s="12">
        <f>+I6+J6</f>
        <v>118279.98</v>
      </c>
      <c r="L6" s="13" t="s">
        <v>28</v>
      </c>
    </row>
    <row r="7" spans="1:12" ht="23.45" hidden="1" customHeight="1" x14ac:dyDescent="0.25">
      <c r="A7" s="8" t="s">
        <v>42</v>
      </c>
      <c r="B7" s="8" t="s">
        <v>43</v>
      </c>
      <c r="C7" s="8" t="s">
        <v>19</v>
      </c>
      <c r="D7" s="9" t="s">
        <v>15</v>
      </c>
      <c r="E7" s="9" t="s">
        <v>39</v>
      </c>
      <c r="F7" s="9" t="s">
        <v>45</v>
      </c>
      <c r="G7" s="11">
        <v>2287.48</v>
      </c>
      <c r="H7" s="9">
        <v>45</v>
      </c>
      <c r="I7" s="18">
        <f>+G7*H7</f>
        <v>102936.6</v>
      </c>
      <c r="J7" s="18">
        <f>+I7*0.16</f>
        <v>16469.856</v>
      </c>
      <c r="K7" s="18">
        <f>+I7+J7</f>
        <v>119406.45600000001</v>
      </c>
      <c r="L7" s="13" t="s">
        <v>28</v>
      </c>
    </row>
    <row r="8" spans="1:12" ht="23.45" hidden="1" customHeight="1" x14ac:dyDescent="0.25">
      <c r="A8" s="8"/>
      <c r="B8" s="8"/>
      <c r="C8" s="8"/>
      <c r="D8" s="8"/>
      <c r="E8" s="8"/>
      <c r="F8" s="8"/>
      <c r="G8" s="8"/>
      <c r="H8" s="8"/>
      <c r="I8" s="15">
        <f>+SUM(I6:I7)</f>
        <v>204902.1</v>
      </c>
      <c r="J8" s="15">
        <f t="shared" ref="J8:K8" si="0">+SUM(J6:J7)</f>
        <v>32784.335999999996</v>
      </c>
      <c r="K8" s="15">
        <f t="shared" si="0"/>
        <v>237686.43599999999</v>
      </c>
      <c r="L8" s="8"/>
    </row>
    <row r="9" spans="1:12" ht="23.45" hidden="1" customHeight="1" x14ac:dyDescent="0.25"/>
    <row r="10" spans="1:12" ht="23.45" hidden="1" customHeight="1" x14ac:dyDescent="0.25">
      <c r="A10" s="4" t="s">
        <v>3</v>
      </c>
      <c r="B10" s="4" t="s">
        <v>4</v>
      </c>
      <c r="C10" s="4" t="s">
        <v>18</v>
      </c>
      <c r="D10" s="4" t="s">
        <v>5</v>
      </c>
      <c r="E10" s="4" t="s">
        <v>6</v>
      </c>
      <c r="F10" s="5" t="s">
        <v>7</v>
      </c>
      <c r="G10" s="5" t="s">
        <v>8</v>
      </c>
      <c r="H10" s="6" t="s">
        <v>41</v>
      </c>
      <c r="I10" s="6" t="s">
        <v>10</v>
      </c>
      <c r="J10" s="6" t="s">
        <v>11</v>
      </c>
      <c r="K10" s="6" t="s">
        <v>12</v>
      </c>
      <c r="L10" s="6" t="s">
        <v>13</v>
      </c>
    </row>
    <row r="11" spans="1:12" ht="23.45" hidden="1" customHeight="1" x14ac:dyDescent="0.25">
      <c r="A11" s="8" t="s">
        <v>42</v>
      </c>
      <c r="B11" s="8" t="s">
        <v>43</v>
      </c>
      <c r="C11" s="8" t="s">
        <v>19</v>
      </c>
      <c r="D11" s="9" t="s">
        <v>15</v>
      </c>
      <c r="E11" s="9" t="s">
        <v>82</v>
      </c>
      <c r="F11" s="9" t="s">
        <v>83</v>
      </c>
      <c r="G11" s="11">
        <v>1456.65</v>
      </c>
      <c r="H11" s="9">
        <v>9</v>
      </c>
      <c r="I11" s="12">
        <v>13109.85</v>
      </c>
      <c r="J11" s="12">
        <v>2097.58</v>
      </c>
      <c r="K11" s="12">
        <v>15207.43</v>
      </c>
      <c r="L11" s="13" t="s">
        <v>28</v>
      </c>
    </row>
    <row r="12" spans="1:12" ht="23.45" hidden="1" customHeight="1" x14ac:dyDescent="0.25">
      <c r="A12" s="8" t="s">
        <v>42</v>
      </c>
      <c r="B12" s="8" t="s">
        <v>43</v>
      </c>
      <c r="C12" s="8" t="s">
        <v>19</v>
      </c>
      <c r="D12" s="9" t="s">
        <v>15</v>
      </c>
      <c r="E12" s="9" t="s">
        <v>82</v>
      </c>
      <c r="F12" s="9" t="s">
        <v>84</v>
      </c>
      <c r="G12" s="11">
        <v>2287.48</v>
      </c>
      <c r="H12" s="9">
        <v>4</v>
      </c>
      <c r="I12" s="12">
        <v>9149.92</v>
      </c>
      <c r="J12" s="12">
        <v>1463.99</v>
      </c>
      <c r="K12" s="12">
        <v>10613.91</v>
      </c>
      <c r="L12" s="13" t="s">
        <v>28</v>
      </c>
    </row>
    <row r="13" spans="1:12" ht="23.45" hidden="1" customHeight="1" x14ac:dyDescent="0.25">
      <c r="A13" s="8" t="s">
        <v>42</v>
      </c>
      <c r="B13" s="8" t="s">
        <v>43</v>
      </c>
      <c r="C13" s="8" t="s">
        <v>19</v>
      </c>
      <c r="D13" s="9" t="s">
        <v>15</v>
      </c>
      <c r="E13" s="9" t="s">
        <v>82</v>
      </c>
      <c r="F13" s="9" t="s">
        <v>85</v>
      </c>
      <c r="G13" s="11">
        <v>1456.65</v>
      </c>
      <c r="H13" s="9">
        <v>74</v>
      </c>
      <c r="I13" s="12">
        <v>107792.1</v>
      </c>
      <c r="J13" s="12">
        <v>17246.740000000002</v>
      </c>
      <c r="K13" s="12">
        <v>125038.84</v>
      </c>
      <c r="L13" s="13" t="s">
        <v>28</v>
      </c>
    </row>
    <row r="14" spans="1:12" ht="23.45" hidden="1" customHeight="1" thickBot="1" x14ac:dyDescent="0.3">
      <c r="A14" s="8" t="s">
        <v>42</v>
      </c>
      <c r="B14" s="8" t="s">
        <v>43</v>
      </c>
      <c r="C14" s="8" t="s">
        <v>19</v>
      </c>
      <c r="D14" s="9" t="s">
        <v>15</v>
      </c>
      <c r="E14" s="9" t="s">
        <v>82</v>
      </c>
      <c r="F14" s="9" t="s">
        <v>86</v>
      </c>
      <c r="G14" s="11">
        <v>2287.48</v>
      </c>
      <c r="H14" s="9">
        <v>40</v>
      </c>
      <c r="I14" s="30">
        <v>91499.199999999997</v>
      </c>
      <c r="J14" s="30">
        <v>14639.87</v>
      </c>
      <c r="K14" s="30">
        <v>106139.07</v>
      </c>
      <c r="L14" s="13" t="s">
        <v>28</v>
      </c>
    </row>
    <row r="15" spans="1:12" ht="23.45" hidden="1" customHeight="1" x14ac:dyDescent="0.25">
      <c r="I15" s="21">
        <f>+SUM(I11:I14)</f>
        <v>221551.07</v>
      </c>
      <c r="J15" s="21">
        <f t="shared" ref="J15:K15" si="1">+SUM(J11:J14)</f>
        <v>35448.18</v>
      </c>
      <c r="K15" s="21">
        <f t="shared" si="1"/>
        <v>256999.25</v>
      </c>
    </row>
    <row r="16" spans="1:12" ht="23.45" hidden="1" customHeight="1" x14ac:dyDescent="0.25"/>
    <row r="17" spans="1:12" ht="23.45" customHeight="1" x14ac:dyDescent="0.25">
      <c r="A17" s="4" t="s">
        <v>3</v>
      </c>
      <c r="B17" s="4" t="s">
        <v>4</v>
      </c>
      <c r="C17" s="4" t="s">
        <v>18</v>
      </c>
      <c r="D17" s="4" t="s">
        <v>5</v>
      </c>
      <c r="E17" s="4" t="s">
        <v>6</v>
      </c>
      <c r="F17" s="5" t="s">
        <v>7</v>
      </c>
      <c r="G17" s="5" t="s">
        <v>8</v>
      </c>
      <c r="H17" s="6" t="s">
        <v>41</v>
      </c>
      <c r="I17" s="6" t="s">
        <v>10</v>
      </c>
      <c r="J17" s="6" t="s">
        <v>11</v>
      </c>
      <c r="K17" s="6" t="s">
        <v>12</v>
      </c>
      <c r="L17" s="6" t="s">
        <v>13</v>
      </c>
    </row>
    <row r="18" spans="1:12" ht="23.45" customHeight="1" x14ac:dyDescent="0.25">
      <c r="A18" s="8" t="s">
        <v>42</v>
      </c>
      <c r="B18" s="8" t="s">
        <v>43</v>
      </c>
      <c r="C18" s="8" t="s">
        <v>19</v>
      </c>
      <c r="D18" s="9" t="s">
        <v>15</v>
      </c>
      <c r="E18" s="9" t="s">
        <v>114</v>
      </c>
      <c r="F18" s="9" t="s">
        <v>118</v>
      </c>
      <c r="G18" s="11">
        <v>1456.65</v>
      </c>
      <c r="H18" s="9">
        <v>6</v>
      </c>
      <c r="I18" s="12">
        <v>8739.9</v>
      </c>
      <c r="J18" s="12">
        <v>1398.38</v>
      </c>
      <c r="K18" s="12">
        <v>10138.280000000001</v>
      </c>
      <c r="L18" s="13" t="s">
        <v>28</v>
      </c>
    </row>
    <row r="19" spans="1:12" ht="23.45" customHeight="1" x14ac:dyDescent="0.25">
      <c r="A19" s="8" t="s">
        <v>42</v>
      </c>
      <c r="B19" s="8" t="s">
        <v>43</v>
      </c>
      <c r="C19" s="8" t="s">
        <v>19</v>
      </c>
      <c r="D19" s="9" t="s">
        <v>15</v>
      </c>
      <c r="E19" s="9" t="s">
        <v>114</v>
      </c>
      <c r="F19" s="9" t="s">
        <v>119</v>
      </c>
      <c r="G19" s="11">
        <v>2287.48</v>
      </c>
      <c r="H19" s="9">
        <v>4</v>
      </c>
      <c r="I19" s="12">
        <v>9149.92</v>
      </c>
      <c r="J19" s="12">
        <v>1463.99</v>
      </c>
      <c r="K19" s="12">
        <v>10613.91</v>
      </c>
      <c r="L19" s="13" t="s">
        <v>28</v>
      </c>
    </row>
    <row r="20" spans="1:12" ht="23.45" customHeight="1" x14ac:dyDescent="0.25">
      <c r="A20" s="8" t="s">
        <v>42</v>
      </c>
      <c r="B20" s="8" t="s">
        <v>43</v>
      </c>
      <c r="C20" s="8" t="s">
        <v>19</v>
      </c>
      <c r="D20" s="9" t="s">
        <v>15</v>
      </c>
      <c r="E20" s="9" t="s">
        <v>114</v>
      </c>
      <c r="F20" s="9" t="s">
        <v>120</v>
      </c>
      <c r="G20" s="11">
        <v>1456.65</v>
      </c>
      <c r="H20" s="9">
        <v>66</v>
      </c>
      <c r="I20" s="12">
        <v>96138.9</v>
      </c>
      <c r="J20" s="12">
        <v>15382.22</v>
      </c>
      <c r="K20" s="12">
        <v>111521.12</v>
      </c>
      <c r="L20" s="13" t="s">
        <v>28</v>
      </c>
    </row>
    <row r="21" spans="1:12" ht="23.45" customHeight="1" thickBot="1" x14ac:dyDescent="0.3">
      <c r="A21" s="8" t="s">
        <v>42</v>
      </c>
      <c r="B21" s="8" t="s">
        <v>43</v>
      </c>
      <c r="C21" s="8" t="s">
        <v>19</v>
      </c>
      <c r="D21" s="9" t="s">
        <v>15</v>
      </c>
      <c r="E21" s="9" t="s">
        <v>114</v>
      </c>
      <c r="F21" s="9" t="s">
        <v>121</v>
      </c>
      <c r="G21" s="11">
        <v>2287.48</v>
      </c>
      <c r="H21" s="9">
        <v>45</v>
      </c>
      <c r="I21" s="30">
        <v>102936.6</v>
      </c>
      <c r="J21" s="30">
        <v>16469.86</v>
      </c>
      <c r="K21" s="30">
        <v>119406.46</v>
      </c>
      <c r="L21" s="13" t="s">
        <v>28</v>
      </c>
    </row>
    <row r="22" spans="1:12" ht="23.45" customHeight="1" x14ac:dyDescent="0.25">
      <c r="E22" s="8"/>
      <c r="F22" s="8"/>
      <c r="G22" s="8"/>
      <c r="H22" s="8"/>
      <c r="I22" s="15">
        <v>216965.32</v>
      </c>
      <c r="J22" s="15">
        <v>34714.449999999997</v>
      </c>
      <c r="K22" s="15">
        <v>251679.77</v>
      </c>
      <c r="L22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CUAUHTEMOC MOCTEZUMA</vt:lpstr>
      <vt:lpstr>CENTRO MEDICO</vt:lpstr>
      <vt:lpstr>SERMEDICAR</vt:lpstr>
      <vt:lpstr>TEMOIB</vt:lpstr>
      <vt:lpstr>HOPE</vt:lpstr>
      <vt:lpstr>SAN CAMILO</vt:lpstr>
      <vt:lpstr>AXON</vt:lpstr>
      <vt:lpstr>DUX</vt:lpstr>
      <vt:lpstr>ARTIMEDICA</vt:lpstr>
      <vt:lpstr>DRA. ANTONIA HDZ</vt:lpstr>
      <vt:lpstr>VASCONCELOS</vt:lpstr>
      <vt:lpstr>RH MEDICAL</vt:lpstr>
      <vt:lpstr>CONTROL DE CLINICAS</vt:lpstr>
      <vt:lpstr>OFTALMOLOGIA</vt:lpstr>
      <vt:lpstr>HR</vt:lpstr>
      <vt:lpstr>GINEQUITO</vt:lpstr>
      <vt:lpstr>SYNAPSE</vt:lpstr>
      <vt:lpstr>MATERNO INFANTIL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 Ortiz</dc:creator>
  <cp:lastModifiedBy>HP</cp:lastModifiedBy>
  <dcterms:created xsi:type="dcterms:W3CDTF">2025-03-20T22:04:40Z</dcterms:created>
  <dcterms:modified xsi:type="dcterms:W3CDTF">2025-06-19T05:07:53Z</dcterms:modified>
</cp:coreProperties>
</file>