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FACTURACIÓN HEALTHIC 2025\"/>
    </mc:Choice>
  </mc:AlternateContent>
  <xr:revisionPtr revIDLastSave="0" documentId="13_ncr:1_{36E38B0A-20C4-470F-8BBA-87045730A28E}" xr6:coauthVersionLast="47" xr6:coauthVersionMax="47" xr10:uidLastSave="{00000000-0000-0000-0000-000000000000}"/>
  <bookViews>
    <workbookView xWindow="-120" yWindow="-120" windowWidth="20730" windowHeight="11160" firstSheet="5" activeTab="5" xr2:uid="{BECAE741-C4C0-413E-A569-8D59B694B17D}"/>
  </bookViews>
  <sheets>
    <sheet name="MAC LA VIGA CONSUMIBLES" sheetId="5" state="hidden" r:id="rId1"/>
    <sheet name="MAC LA VIGA" sheetId="3" state="hidden" r:id="rId2"/>
    <sheet name="NOVA(CONSIGNACIÓN)" sheetId="6" state="hidden" r:id="rId3"/>
    <sheet name="MAC PUEBLA" sheetId="1" state="hidden" r:id="rId4"/>
    <sheet name="MEDIMAC MERIDA" sheetId="9" state="hidden" r:id="rId5"/>
    <sheet name="MAC AGUASCALIENTES NORTE" sheetId="8" r:id="rId6"/>
    <sheet name="MAC CELAYA" sheetId="7" state="hidden" r:id="rId7"/>
    <sheet name="CHSISI" sheetId="4" state="hidden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3" i="8" l="1"/>
  <c r="J13" i="8"/>
  <c r="I13" i="8"/>
  <c r="I12" i="8"/>
  <c r="I11" i="8"/>
  <c r="J11" i="8" s="1"/>
  <c r="I10" i="8"/>
  <c r="J10" i="8" s="1"/>
  <c r="K10" i="8" s="1"/>
  <c r="I9" i="8"/>
  <c r="J9" i="8" s="1"/>
  <c r="K9" i="8" s="1"/>
  <c r="I16" i="8"/>
  <c r="I8" i="8"/>
  <c r="J8" i="8" s="1"/>
  <c r="K8" i="8" s="1"/>
  <c r="I14" i="7"/>
  <c r="J14" i="7"/>
  <c r="K14" i="7"/>
  <c r="I12" i="7"/>
  <c r="K12" i="7" s="1"/>
  <c r="J12" i="7"/>
  <c r="I13" i="7"/>
  <c r="J13" i="7" s="1"/>
  <c r="I11" i="7"/>
  <c r="I10" i="7"/>
  <c r="I7" i="9"/>
  <c r="J7" i="9" s="1"/>
  <c r="K7" i="9" s="1"/>
  <c r="I6" i="9"/>
  <c r="J6" i="9" s="1"/>
  <c r="K6" i="9" s="1"/>
  <c r="I8" i="3"/>
  <c r="I5" i="9"/>
  <c r="I5" i="8"/>
  <c r="I6" i="7"/>
  <c r="J6" i="7"/>
  <c r="K6" i="7"/>
  <c r="I5" i="7"/>
  <c r="I7" i="7" s="1"/>
  <c r="J12" i="8" l="1"/>
  <c r="K12" i="8" s="1"/>
  <c r="K11" i="8"/>
  <c r="J16" i="8"/>
  <c r="K16" i="8" s="1"/>
  <c r="K13" i="7"/>
  <c r="J11" i="7"/>
  <c r="K11" i="7" s="1"/>
  <c r="J10" i="7"/>
  <c r="I8" i="9"/>
  <c r="J8" i="3"/>
  <c r="K8" i="3" s="1"/>
  <c r="J5" i="9"/>
  <c r="J5" i="8"/>
  <c r="J5" i="7"/>
  <c r="K10" i="7" l="1"/>
  <c r="K5" i="7"/>
  <c r="K7" i="7" s="1"/>
  <c r="J7" i="7"/>
  <c r="K5" i="9"/>
  <c r="K8" i="9" s="1"/>
  <c r="J8" i="9"/>
  <c r="K5" i="8"/>
  <c r="I33" i="6"/>
  <c r="J33" i="6"/>
  <c r="K33" i="6"/>
  <c r="I34" i="6"/>
  <c r="J34" i="6"/>
  <c r="I35" i="6"/>
  <c r="K35" i="6" s="1"/>
  <c r="J35" i="6"/>
  <c r="I36" i="6"/>
  <c r="J36" i="6"/>
  <c r="I37" i="6"/>
  <c r="J37" i="6" s="1"/>
  <c r="I38" i="6"/>
  <c r="J38" i="6"/>
  <c r="K38" i="6"/>
  <c r="I39" i="6"/>
  <c r="J39" i="6" s="1"/>
  <c r="I40" i="6"/>
  <c r="J40" i="6"/>
  <c r="K40" i="6"/>
  <c r="I41" i="6"/>
  <c r="J41" i="6" s="1"/>
  <c r="I42" i="6"/>
  <c r="J42" i="6"/>
  <c r="I43" i="6"/>
  <c r="J43" i="6"/>
  <c r="K43" i="6"/>
  <c r="I44" i="6"/>
  <c r="I45" i="6"/>
  <c r="J45" i="6" s="1"/>
  <c r="I32" i="6"/>
  <c r="J32" i="6" s="1"/>
  <c r="K32" i="6" s="1"/>
  <c r="I31" i="6"/>
  <c r="I30" i="6"/>
  <c r="I29" i="6"/>
  <c r="I28" i="6"/>
  <c r="I27" i="6"/>
  <c r="J27" i="6" s="1"/>
  <c r="K27" i="6" s="1"/>
  <c r="I26" i="6"/>
  <c r="I25" i="6"/>
  <c r="I24" i="6"/>
  <c r="J24" i="6" s="1"/>
  <c r="K24" i="6" s="1"/>
  <c r="I23" i="6"/>
  <c r="I22" i="6"/>
  <c r="I21" i="6"/>
  <c r="I20" i="6"/>
  <c r="I14" i="1"/>
  <c r="I46" i="5"/>
  <c r="I45" i="5"/>
  <c r="I44" i="5"/>
  <c r="I43" i="5"/>
  <c r="J43" i="5" s="1"/>
  <c r="K43" i="5" s="1"/>
  <c r="I42" i="5"/>
  <c r="I41" i="5"/>
  <c r="I40" i="5"/>
  <c r="J40" i="5" s="1"/>
  <c r="K40" i="5" s="1"/>
  <c r="I39" i="5"/>
  <c r="I38" i="5"/>
  <c r="I37" i="5"/>
  <c r="I36" i="5"/>
  <c r="I35" i="5"/>
  <c r="J35" i="5" s="1"/>
  <c r="K35" i="5" s="1"/>
  <c r="I34" i="5"/>
  <c r="I11" i="1"/>
  <c r="I17" i="6"/>
  <c r="J17" i="6" s="1"/>
  <c r="K17" i="6" s="1"/>
  <c r="I16" i="6"/>
  <c r="I15" i="6"/>
  <c r="I14" i="6"/>
  <c r="J14" i="6" s="1"/>
  <c r="K14" i="6" s="1"/>
  <c r="I13" i="6"/>
  <c r="I12" i="6"/>
  <c r="I11" i="6"/>
  <c r="I10" i="6"/>
  <c r="I9" i="6"/>
  <c r="J9" i="6" s="1"/>
  <c r="K9" i="6" s="1"/>
  <c r="I8" i="6"/>
  <c r="I7" i="6"/>
  <c r="I6" i="6"/>
  <c r="J6" i="6" s="1"/>
  <c r="K6" i="6" s="1"/>
  <c r="I5" i="6"/>
  <c r="I46" i="6" l="1"/>
  <c r="K36" i="6"/>
  <c r="K42" i="6"/>
  <c r="K41" i="6"/>
  <c r="J44" i="6"/>
  <c r="K44" i="6" s="1"/>
  <c r="K34" i="6"/>
  <c r="K37" i="6"/>
  <c r="K45" i="6"/>
  <c r="K39" i="6"/>
  <c r="I18" i="6"/>
  <c r="J18" i="6" s="1"/>
  <c r="J22" i="6"/>
  <c r="K22" i="6" s="1"/>
  <c r="J30" i="6"/>
  <c r="K30" i="6" s="1"/>
  <c r="J25" i="6"/>
  <c r="K25" i="6" s="1"/>
  <c r="J20" i="6"/>
  <c r="K20" i="6" s="1"/>
  <c r="J28" i="6"/>
  <c r="K28" i="6" s="1"/>
  <c r="J23" i="6"/>
  <c r="K23" i="6" s="1"/>
  <c r="J31" i="6"/>
  <c r="K31" i="6" s="1"/>
  <c r="J26" i="6"/>
  <c r="K26" i="6" s="1"/>
  <c r="J21" i="6"/>
  <c r="K21" i="6" s="1"/>
  <c r="J29" i="6"/>
  <c r="K29" i="6" s="1"/>
  <c r="J38" i="5"/>
  <c r="K38" i="5" s="1"/>
  <c r="J46" i="5"/>
  <c r="K46" i="5" s="1"/>
  <c r="J41" i="5"/>
  <c r="K41" i="5" s="1"/>
  <c r="I47" i="5"/>
  <c r="J36" i="5"/>
  <c r="K36" i="5" s="1"/>
  <c r="J44" i="5"/>
  <c r="K44" i="5" s="1"/>
  <c r="J39" i="5"/>
  <c r="K39" i="5" s="1"/>
  <c r="J34" i="5"/>
  <c r="K34" i="5" s="1"/>
  <c r="J42" i="5"/>
  <c r="K42" i="5" s="1"/>
  <c r="J37" i="5"/>
  <c r="K37" i="5" s="1"/>
  <c r="J45" i="5"/>
  <c r="K45" i="5" s="1"/>
  <c r="J11" i="1"/>
  <c r="K11" i="1" s="1"/>
  <c r="J14" i="1"/>
  <c r="K14" i="1" s="1"/>
  <c r="J13" i="6"/>
  <c r="K13" i="6" s="1"/>
  <c r="J5" i="6"/>
  <c r="K5" i="6" s="1"/>
  <c r="K10" i="6"/>
  <c r="J12" i="6"/>
  <c r="K12" i="6" s="1"/>
  <c r="J7" i="6"/>
  <c r="K7" i="6" s="1"/>
  <c r="J15" i="6"/>
  <c r="K15" i="6" s="1"/>
  <c r="J10" i="6"/>
  <c r="J8" i="6"/>
  <c r="K8" i="6" s="1"/>
  <c r="J16" i="6"/>
  <c r="K16" i="6" s="1"/>
  <c r="J11" i="6"/>
  <c r="K11" i="6" s="1"/>
  <c r="I8" i="1"/>
  <c r="J8" i="1" s="1"/>
  <c r="K8" i="1" s="1"/>
  <c r="I6" i="5"/>
  <c r="J6" i="5"/>
  <c r="K6" i="5" s="1"/>
  <c r="I7" i="5"/>
  <c r="J7" i="5" s="1"/>
  <c r="I8" i="5"/>
  <c r="I9" i="5"/>
  <c r="J9" i="5" s="1"/>
  <c r="I10" i="5"/>
  <c r="J10" i="5" s="1"/>
  <c r="I11" i="5"/>
  <c r="I12" i="5"/>
  <c r="J12" i="5" s="1"/>
  <c r="I13" i="5"/>
  <c r="K13" i="5" s="1"/>
  <c r="J13" i="5"/>
  <c r="I14" i="5"/>
  <c r="J14" i="5"/>
  <c r="I15" i="5"/>
  <c r="J15" i="5" s="1"/>
  <c r="I16" i="5"/>
  <c r="J16" i="5"/>
  <c r="K16" i="5"/>
  <c r="I17" i="5"/>
  <c r="J17" i="5" s="1"/>
  <c r="I18" i="5"/>
  <c r="J18" i="5"/>
  <c r="I19" i="5"/>
  <c r="J19" i="5" s="1"/>
  <c r="K19" i="5" s="1"/>
  <c r="I20" i="5"/>
  <c r="J20" i="5" s="1"/>
  <c r="I21" i="5"/>
  <c r="J21" i="5"/>
  <c r="K21" i="5"/>
  <c r="I22" i="5"/>
  <c r="J22" i="5" s="1"/>
  <c r="I23" i="5"/>
  <c r="J23" i="5"/>
  <c r="K23" i="5" s="1"/>
  <c r="I24" i="5"/>
  <c r="J24" i="5"/>
  <c r="K24" i="5"/>
  <c r="I25" i="5"/>
  <c r="J25" i="5" s="1"/>
  <c r="I26" i="5"/>
  <c r="J26" i="5" s="1"/>
  <c r="K26" i="5" s="1"/>
  <c r="I27" i="5"/>
  <c r="J27" i="5"/>
  <c r="I28" i="5"/>
  <c r="J28" i="5" s="1"/>
  <c r="I29" i="5"/>
  <c r="J29" i="5" s="1"/>
  <c r="I30" i="5"/>
  <c r="J30" i="5"/>
  <c r="I5" i="5"/>
  <c r="J5" i="5" s="1"/>
  <c r="J9" i="4"/>
  <c r="K9" i="4"/>
  <c r="I9" i="4"/>
  <c r="J8" i="4"/>
  <c r="K8" i="4"/>
  <c r="I8" i="4"/>
  <c r="J7" i="4"/>
  <c r="K7" i="4"/>
  <c r="I7" i="4"/>
  <c r="I6" i="4"/>
  <c r="J6" i="4" s="1"/>
  <c r="K6" i="4" s="1"/>
  <c r="K5" i="4"/>
  <c r="J5" i="4"/>
  <c r="I5" i="4"/>
  <c r="I5" i="3"/>
  <c r="J5" i="3" s="1"/>
  <c r="I5" i="1"/>
  <c r="J46" i="6" l="1"/>
  <c r="K46" i="6"/>
  <c r="K18" i="6"/>
  <c r="K27" i="5"/>
  <c r="K18" i="5"/>
  <c r="K14" i="5"/>
  <c r="K10" i="5"/>
  <c r="I31" i="5"/>
  <c r="K9" i="5"/>
  <c r="K30" i="5"/>
  <c r="K11" i="5"/>
  <c r="K29" i="5"/>
  <c r="K15" i="5"/>
  <c r="K7" i="5"/>
  <c r="K22" i="5"/>
  <c r="J11" i="5"/>
  <c r="J47" i="5"/>
  <c r="K47" i="5" s="1"/>
  <c r="K5" i="3"/>
  <c r="J5" i="1"/>
  <c r="K5" i="1" s="1"/>
  <c r="J8" i="5"/>
  <c r="K8" i="5" s="1"/>
  <c r="K28" i="5"/>
  <c r="K20" i="5"/>
  <c r="K12" i="5"/>
  <c r="K25" i="5"/>
  <c r="K17" i="5"/>
  <c r="K5" i="5"/>
  <c r="J31" i="5" l="1"/>
  <c r="K31" i="5" s="1"/>
</calcChain>
</file>

<file path=xl/sharedStrings.xml><?xml version="1.0" encoding="utf-8"?>
<sst xmlns="http://schemas.openxmlformats.org/spreadsheetml/2006/main" count="945" uniqueCount="149">
  <si>
    <t>Healthic Servicios e Insumos para Hospitales, S.A. de C.V.</t>
  </si>
  <si>
    <t>Facturación Distribución</t>
  </si>
  <si>
    <t>CENTRO HOSPITALARIO MAC (PUEBLA)</t>
  </si>
  <si>
    <t>RFC</t>
  </si>
  <si>
    <t>CUENTA CONTABLE</t>
  </si>
  <si>
    <t>CLIENTE</t>
  </si>
  <si>
    <t>CENTRAL</t>
  </si>
  <si>
    <t>REFERENCIA</t>
  </si>
  <si>
    <t>Descripción</t>
  </si>
  <si>
    <t>Precio</t>
  </si>
  <si>
    <t>Cantidad</t>
  </si>
  <si>
    <t>Sub total</t>
  </si>
  <si>
    <t>IVA</t>
  </si>
  <si>
    <t>Total</t>
  </si>
  <si>
    <t>Una Factura por linea (SI/NO)</t>
  </si>
  <si>
    <t>CHO0801174Z5</t>
  </si>
  <si>
    <t>401-40-002 - Servicios</t>
  </si>
  <si>
    <t>CENTRO HOSPITALARIO MAC</t>
  </si>
  <si>
    <t>DISTRIBUCIÓN</t>
  </si>
  <si>
    <t>17 Ene - 28 Feb 25</t>
  </si>
  <si>
    <t>Ciclos de Baja Temperatura (MAC PUEBLA)</t>
  </si>
  <si>
    <t>NO</t>
  </si>
  <si>
    <t>CENTRO HOSPITALARIO MAC (LA VIGA)</t>
  </si>
  <si>
    <t>Ciclos de Baja Temperatura (MAC LA VIGA)</t>
  </si>
  <si>
    <t>CHSISI SALUD</t>
  </si>
  <si>
    <t>CSA100311P40</t>
  </si>
  <si>
    <t>002-I MAC SJC BCS</t>
  </si>
  <si>
    <t>BLOCK, 3 FUSE P150474521, 1 Lote</t>
  </si>
  <si>
    <t>SAFETY VALVE PIPING ASM P146660845, 1 Lote</t>
  </si>
  <si>
    <t>MENOS 40 %(-)</t>
  </si>
  <si>
    <t>TOTAL REAL A FACTURAR</t>
  </si>
  <si>
    <r>
      <t xml:space="preserve">NOTA: EL DESCUENTO ENVIARLO A LA CUENTA </t>
    </r>
    <r>
      <rPr>
        <b/>
        <sz val="10"/>
        <color theme="1"/>
        <rFont val="Arial"/>
        <family val="2"/>
      </rPr>
      <t>"402-64~Devolución ventas servicios"</t>
    </r>
  </si>
  <si>
    <t>TOTALES</t>
  </si>
  <si>
    <t>Número de  Pedido 4500175202</t>
  </si>
  <si>
    <t>CAMPO P/ ESTERILIZ DE ALT DENS 100x100CM (CAJA)</t>
  </si>
  <si>
    <t>CAMPO P/ ESTERILIZ DE ALT DENS 114x114CM (CAJA)</t>
  </si>
  <si>
    <t>CELERITY 20 STEAM BIOL INDICATOR 25/BOX (CAJA)</t>
  </si>
  <si>
    <t>INDICATOR STEAM MULTIVARIABLE BOX OF 240 (CAJA)</t>
  </si>
  <si>
    <t>HINGE-FREE (1 GAL-CASE) (CAJA)</t>
  </si>
  <si>
    <t>CINTA TESTIGO PARA VAPOR 18MM X 50M (CAJA)</t>
  </si>
  <si>
    <t>PRUEBA PARA VALIDACION DE SELLADO (CAJA)</t>
  </si>
  <si>
    <t>PROLYSTICA RESTORE DESCALER &amp; NEUT DET (CAJA)</t>
  </si>
  <si>
    <t>PROLYSTICA 2X CONC ENZY PRESOAK AND CLEA (CAJA)</t>
  </si>
  <si>
    <t>PRE - KLENZ 16OZ . AUTOMATED TRIGGER (CAJA)</t>
  </si>
  <si>
    <t>INTEGRATOR TST SHORT 121/15M, 134/5.3 M (CAJA)</t>
  </si>
  <si>
    <t>STERILISATION REEL FLAT 40CM X 200M (ROLLO)</t>
  </si>
  <si>
    <t>STERILISATION REEL FLAT 10CM X 200M (ROLLO)</t>
  </si>
  <si>
    <t>STERILISATION REEL FLAT 15CM X 200 M (ROLLO)</t>
  </si>
  <si>
    <t>STERILISATION REEL FLAT 20CM X 200M (ROLLO)</t>
  </si>
  <si>
    <t>STERILISATION REEL FLAT 25CM X 200M (ROLLO)</t>
  </si>
  <si>
    <t>STERILISATION REEL FLAT 30CM X 200M (ROLLO)</t>
  </si>
  <si>
    <t>THERMAL PAPER ROLL (PACK OF 3) (CAJA)</t>
  </si>
  <si>
    <t>VERIFY BOWIE DICK TEST PACK (CAJA)</t>
  </si>
  <si>
    <t>VERIFY STEAM INTGR INDIC 5CM POUCH (500) (CAJA)</t>
  </si>
  <si>
    <t>1OOTHBRUSH BRASS 7IN [3/PK] (CAJA)</t>
  </si>
  <si>
    <t>BRUSH CHANCLEAN SST HAND 276 DIAM 16 (2) (CAJA)</t>
  </si>
  <si>
    <t>CAMPO PARA ESTERILIZ DE ALT DENS 75x75CM (CAJA)</t>
  </si>
  <si>
    <t>CAMPO PARA ESTERILIZ DE ALT DENS 60x60CM (CAJA)</t>
  </si>
  <si>
    <t>TOOTHBRUSH NYLON 7 X 3/8IN BRISTLE 1/EA (CAJA)</t>
  </si>
  <si>
    <t>TOOTHBRUSH NYLON 7IN [3/PK] (CAJA)</t>
  </si>
  <si>
    <t>CREAR CUENTA DENTRO DE DISTRIBUCIÓN LLAMADA "CONSUMIBLES"</t>
  </si>
  <si>
    <t>01-20 Mar 25</t>
  </si>
  <si>
    <t>Servicios Integrales Nova de Monterrey</t>
  </si>
  <si>
    <t>SIN070530EI5</t>
  </si>
  <si>
    <t>28 Mar - 15 Abr 25</t>
  </si>
  <si>
    <t>Campo para Esterilización de Alta Densidad 70gr (114x114cm)</t>
  </si>
  <si>
    <t>CELERITY 20 STEAM BIOLOGICAL INDICATOR (25/BOX) Caja c/25</t>
  </si>
  <si>
    <t>STERILISATION REEL FLAT 15CM X 200M</t>
  </si>
  <si>
    <t>STERILISATION ROLL TYVEK FLAT/35CM X 70M</t>
  </si>
  <si>
    <t>STERILISATION ROLL TYVEK FLAT/40CM X 70M</t>
  </si>
  <si>
    <t>STERILISATION ROLL TYVEK FLAT/20CM X 70M</t>
  </si>
  <si>
    <t>STERILISATION ROLL TYVEK FLAT/25CM X 70M</t>
  </si>
  <si>
    <t>STERILISATION ROLL TYVEK FLAT/30CM X 70M</t>
  </si>
  <si>
    <t>STERILISATION ROLL TYVEK FLAT/7.5CM X 70M</t>
  </si>
  <si>
    <t>Cinta testigo para vapor 18MM X 50M</t>
  </si>
  <si>
    <t>Vaprox HC Sterilant</t>
  </si>
  <si>
    <t>VERIFY STEAM INTEGRATING INDICATOR 5CM POUCH (500)</t>
  </si>
  <si>
    <t>VH202 PROCESS INDICATOR BOX/200</t>
  </si>
  <si>
    <t>PENDIENTE POR DEFINIR</t>
  </si>
  <si>
    <t>CONSUMIBLES</t>
  </si>
  <si>
    <t>Núm Pedido 4500179676</t>
  </si>
  <si>
    <t>CAMPO PARA ESTERILIZ DE ALT DENS 60x60CM 2 CAJ C/150 (1022068224)</t>
  </si>
  <si>
    <t>CAMPO PARA ESTERILIZ DE ALT DENS 75x75CM 3 CAJ C/200 (1022068230)</t>
  </si>
  <si>
    <t>CAMPO P/ ESTERILIZ DE ALT DENS 100x100CM 3 CAJ C/100 (1022068240)</t>
  </si>
  <si>
    <t>CAMPO P/ ESTERILIZ DE ALT DENS 114x114CM 3 CAJ C/100 (1022068245)</t>
  </si>
  <si>
    <t>CELERITY 20 STEAM BIOL INDICATOR 25/BOX 2 CAJ C/25 (LCB063)</t>
  </si>
  <si>
    <t>CINTA TESTIGO PARA VAPOR 18MM X 50M 1 CAJ C/48 (0162AB)</t>
  </si>
  <si>
    <t>INDICATOR STEAM MULTIVARIABLE BOX OF 240 4 CAJ C/480 (2551AB)</t>
  </si>
  <si>
    <t>INTEGRATOR TST SHORT 121/15M, 134/5.3 M 2 CAJ C/200 (2302AB)</t>
  </si>
  <si>
    <t>PROLYSTICA 2X CONC ENZY PRESOAK AND CLEA 1 CAJ C/4 (1C3308)</t>
  </si>
  <si>
    <t>PROLYSTICA RESTORE DESCALER &amp; NEUT DET 1 CAJ C/4 (1C45AW)</t>
  </si>
  <si>
    <t>THERMAL PAPER ROLL (PACK OF 3) 1 CAJ C/3 (10092606)</t>
  </si>
  <si>
    <t>VERIFY BOWIE DICK TEST PACK 2 CAJ C/20 (EQC009)</t>
  </si>
  <si>
    <t>VERIFY STEAM INTGR INDIC 5CM POUCH (500), 1 CAJA C/500 (PCC067)</t>
  </si>
  <si>
    <t>01-28 Mar 25</t>
  </si>
  <si>
    <t>29 Mar - 20 Abr 25</t>
  </si>
  <si>
    <t>21 Abr - 19 May 25</t>
  </si>
  <si>
    <t>Campo para Esterilización de Alta Densidad (60x60 cm)</t>
  </si>
  <si>
    <t>Campo para Esterilización de Alta Densidad (75x75 cm)</t>
  </si>
  <si>
    <t>Celerity 20 HP BI (box of 25BIS) Caja c/25</t>
  </si>
  <si>
    <t>INTEGRATOR TST SHORT 121/15M 134/5.3 M</t>
  </si>
  <si>
    <t>STERILISATION REEL FLAT / 7.5 X 200M 2 Rollo</t>
  </si>
  <si>
    <t>STERILISATION REEL FLAT 10CM X 200M 2 Rollo</t>
  </si>
  <si>
    <t>STERILISATION REEL FLAT 15CM X 200M 1 Rollo</t>
  </si>
  <si>
    <t>STERILISATION REEL FLAT 20CM X 200M 2 Rollo</t>
  </si>
  <si>
    <t>STERILISATION REEL FLAT 25CM X 200M 2 Rollo</t>
  </si>
  <si>
    <t>STERILISATION REEL FLAT 30CM X 200M 0 Rollo</t>
  </si>
  <si>
    <t>STERILISATION RELL TYVEK FLAT / 35CM X 70M 1 Rollo</t>
  </si>
  <si>
    <t>STERILISATION RELL TYVEK FLAT / 40 CM X 70M 1 Rollo</t>
  </si>
  <si>
    <t>STERILISATION ROLL TYVEK FLAT/ 15CM X 70M 2 Rollo</t>
  </si>
  <si>
    <t>STERILISATION ROLL TYVEK FLAT/10CM X 70M 2 Rollo</t>
  </si>
  <si>
    <t>STERILISATION RELL TYVEK FLAT/20CM X 70M 1 Rollo</t>
  </si>
  <si>
    <t>STERILISATION RELL TYVEK FLAT/25CM X 70M 1 Rollo</t>
  </si>
  <si>
    <t>STERILISATION RELL TYVEK FLAT/30CM X 70M 1 Rollo</t>
  </si>
  <si>
    <t>STERILISATION RELL TYVEK FLAT/7.5CM X 70M 1 Rollo</t>
  </si>
  <si>
    <t>THERMAL PAPER ROLL (PACK OF 3)</t>
  </si>
  <si>
    <t>Vaprox HC Sterilant Caja c/3 copas</t>
  </si>
  <si>
    <t>Verify Bowie Dick test pack (box of 20 packs) Caja c/20</t>
  </si>
  <si>
    <t>VERIFY STEAM INTEGRATING INDICATOR 5CM POUCH (500) Bolsa c/500 Ref.PCC067</t>
  </si>
  <si>
    <t>Verify VH2O2 Indicator Tape Caja c/6</t>
  </si>
  <si>
    <t>VH202 Process Indicator Caja con 200 Ref. 2501AB</t>
  </si>
  <si>
    <t>CENTRO HOSPITALARIO MAC (CELAYA)</t>
  </si>
  <si>
    <t>CELERITY 20 STEAM BIOLOGICAL INDICATOR (25/BOX) LCB048</t>
  </si>
  <si>
    <t>VERIFY STEAM INTEGRATING INDICATOR 5CM POUCH (500) PCC067</t>
  </si>
  <si>
    <t>401-40-001 - Consumibles</t>
  </si>
  <si>
    <t>Consumo 16 Abr - 25 May 25</t>
  </si>
  <si>
    <t>OC 88746</t>
  </si>
  <si>
    <t>CENTRO HOSPITALARIO MAC (AGUASCALIENTES NORTE)</t>
  </si>
  <si>
    <t>OC 88365</t>
  </si>
  <si>
    <t>PROLYSTICA 2X CONC ENZYMATIC PRESOAK AND CLEANER 1C3308</t>
  </si>
  <si>
    <t>20 Abr -20 May 25</t>
  </si>
  <si>
    <t>MEDIMAC MERIDA</t>
  </si>
  <si>
    <t>MME201130U85</t>
  </si>
  <si>
    <t>OC 7590</t>
  </si>
  <si>
    <t>PREPZYME XF ESPUMA BOTELLA C/410 ML / PRE-KLENZ 16 OZ AUTOMATED TRIGGER 1505J9</t>
  </si>
  <si>
    <t>CINTA TESTIGO PARA VAPOR 18 MM X 50MM CAJA C/48 0162AB</t>
  </si>
  <si>
    <t>PCC067 VERIFY STEAM INTEGRATING INDICATOR 5CM POUCH (500)</t>
  </si>
  <si>
    <t>NWFL75200 STERILISATION REEL FLAT / 7.5 X 200M</t>
  </si>
  <si>
    <t>NWFL25200 STERILISATION REEL FLAT 25CM X 200M</t>
  </si>
  <si>
    <t>NWFL40200 STERILISATION REEL FLAT 40CM x 200M</t>
  </si>
  <si>
    <t>OC 88478</t>
  </si>
  <si>
    <t>OC 88937</t>
  </si>
  <si>
    <t>CINTA TESTIGO VAPOR 18MM X 50 M (0162AB)</t>
  </si>
  <si>
    <t>STERILISATION REEL FLAT 10 CM X 200M (NWFL10200)</t>
  </si>
  <si>
    <t>STERILISATION REEL FLAT 25 CM X 200M (NWFL25200)</t>
  </si>
  <si>
    <t>STERILISATION REEL FLAT 40 CM X 200M (NWFL40200)</t>
  </si>
  <si>
    <t>STERILISATION REEL FLAT 7.5 CM X 200M (NWFL75200)</t>
  </si>
  <si>
    <t>OC 89596</t>
  </si>
  <si>
    <t>VERIFY BOWIE DICK TEST PACK (EQC009)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</si>
</sst>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8" x14ac:knownFonts="1">
    <font>
      <sz val="11"/>
      <color theme="1"/>
      <name val="Calibri"/>
      <family val="2"/>
      <scheme val="minor"/>
    </font>
    <font>
      <b/>
      <sz val="13"/>
      <color theme="1"/>
      <name val="Calibri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rgb="FFFFFFFF"/>
      <name val="Arial"/>
      <family val="2"/>
    </font>
    <font>
      <b/>
      <i/>
      <sz val="10"/>
      <color rgb="FFFFFFFF"/>
      <name val="Arial"/>
      <family val="2"/>
    </font>
    <font>
      <b/>
      <sz val="11"/>
      <color theme="1"/>
      <name val="Calibri"/>
      <family val="2"/>
      <scheme val="minor"/>
    </font>
    <font>
      <u val="singleAccounting"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6D9EEB"/>
        <bgColor indexed="64"/>
      </patternFill>
    </fill>
    <fill>
      <patternFill patternType="solid">
        <fgColor rgb="FF657BA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</fills>
  <borders count="4"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2" fillId="0" borderId="0" xfId="0" applyFont="1" applyAlignment="1">
      <alignment wrapText="1"/>
    </xf>
    <xf numFmtId="0" fontId="4" fillId="3" borderId="0" xfId="0" applyFont="1" applyFill="1" applyAlignment="1">
      <alignment horizontal="center" wrapText="1"/>
    </xf>
    <xf numFmtId="0" fontId="5" fillId="3" borderId="0" xfId="0" applyFont="1" applyFill="1" applyAlignment="1">
      <alignment horizontal="center" wrapText="1"/>
    </xf>
    <xf numFmtId="0" fontId="4" fillId="4" borderId="0" xfId="0" applyFont="1" applyFill="1" applyAlignment="1">
      <alignment horizontal="center" wrapText="1"/>
    </xf>
    <xf numFmtId="0" fontId="4" fillId="4" borderId="1" xfId="0" applyFont="1" applyFill="1" applyBorder="1" applyAlignment="1">
      <alignment horizontal="center" wrapText="1"/>
    </xf>
    <xf numFmtId="0" fontId="2" fillId="2" borderId="0" xfId="0" applyFont="1" applyFill="1" applyAlignment="1">
      <alignment wrapText="1"/>
    </xf>
    <xf numFmtId="0" fontId="2" fillId="2" borderId="0" xfId="0" applyFont="1" applyFill="1" applyAlignment="1">
      <alignment horizontal="center" wrapText="1"/>
    </xf>
    <xf numFmtId="4" fontId="2" fillId="2" borderId="0" xfId="0" applyNumberFormat="1" applyFont="1" applyFill="1" applyAlignment="1">
      <alignment horizontal="right" wrapText="1"/>
    </xf>
    <xf numFmtId="0" fontId="1" fillId="2" borderId="0" xfId="0" applyFont="1" applyFill="1" applyAlignment="1">
      <alignment wrapText="1"/>
    </xf>
    <xf numFmtId="0" fontId="3" fillId="2" borderId="0" xfId="0" applyFont="1" applyFill="1" applyAlignment="1">
      <alignment wrapText="1"/>
    </xf>
    <xf numFmtId="0" fontId="1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2" fillId="0" borderId="0" xfId="0" applyFont="1"/>
    <xf numFmtId="0" fontId="0" fillId="2" borderId="0" xfId="0" applyFill="1" applyAlignment="1"/>
    <xf numFmtId="0" fontId="4" fillId="3" borderId="0" xfId="0" applyFont="1" applyFill="1" applyAlignment="1">
      <alignment horizontal="center"/>
    </xf>
    <xf numFmtId="0" fontId="2" fillId="3" borderId="0" xfId="0" applyFont="1" applyFill="1" applyAlignment="1"/>
    <xf numFmtId="0" fontId="5" fillId="3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4" fontId="2" fillId="5" borderId="2" xfId="0" applyNumberFormat="1" applyFont="1" applyFill="1" applyBorder="1" applyAlignment="1">
      <alignment horizontal="right"/>
    </xf>
    <xf numFmtId="4" fontId="3" fillId="6" borderId="0" xfId="0" applyNumberFormat="1" applyFont="1" applyFill="1" applyAlignment="1">
      <alignment horizontal="right"/>
    </xf>
    <xf numFmtId="0" fontId="1" fillId="2" borderId="0" xfId="0" applyFont="1" applyFill="1" applyAlignment="1"/>
    <xf numFmtId="0" fontId="2" fillId="2" borderId="0" xfId="0" applyFont="1" applyFill="1" applyAlignment="1"/>
    <xf numFmtId="0" fontId="3" fillId="2" borderId="0" xfId="0" applyFont="1" applyFill="1" applyAlignment="1"/>
    <xf numFmtId="0" fontId="2" fillId="2" borderId="0" xfId="0" applyFont="1" applyFill="1" applyAlignment="1">
      <alignment horizontal="center"/>
    </xf>
    <xf numFmtId="4" fontId="2" fillId="2" borderId="0" xfId="0" applyNumberFormat="1" applyFont="1" applyFill="1" applyAlignment="1">
      <alignment horizontal="right"/>
    </xf>
    <xf numFmtId="4" fontId="3" fillId="2" borderId="0" xfId="0" applyNumberFormat="1" applyFont="1" applyFill="1" applyAlignment="1">
      <alignment horizontal="right"/>
    </xf>
    <xf numFmtId="4" fontId="2" fillId="2" borderId="0" xfId="0" applyNumberFormat="1" applyFont="1" applyFill="1" applyAlignment="1">
      <alignment horizontal="center"/>
    </xf>
    <xf numFmtId="4" fontId="2" fillId="2" borderId="3" xfId="0" applyNumberFormat="1" applyFont="1" applyFill="1" applyBorder="1" applyAlignment="1">
      <alignment horizontal="right"/>
    </xf>
    <xf numFmtId="0" fontId="0" fillId="2" borderId="0" xfId="0" applyFill="1" applyAlignment="1">
      <alignment horizontal="center"/>
    </xf>
    <xf numFmtId="43" fontId="2" fillId="2" borderId="0" xfId="0" applyNumberFormat="1" applyFont="1" applyFill="1" applyAlignment="1">
      <alignment horizontal="center" wrapText="1"/>
    </xf>
    <xf numFmtId="43" fontId="0" fillId="2" borderId="0" xfId="0" applyNumberFormat="1" applyFill="1" applyAlignment="1">
      <alignment horizontal="center"/>
    </xf>
    <xf numFmtId="4" fontId="2" fillId="2" borderId="3" xfId="0" applyNumberFormat="1" applyFont="1" applyFill="1" applyBorder="1" applyAlignment="1">
      <alignment horizontal="right" wrapText="1"/>
    </xf>
    <xf numFmtId="43" fontId="6" fillId="2" borderId="0" xfId="0" applyNumberFormat="1" applyFont="1" applyFill="1"/>
    <xf numFmtId="0" fontId="0" fillId="2" borderId="0" xfId="0" applyFill="1" applyAlignment="1">
      <alignment vertical="center" wrapText="1"/>
    </xf>
    <xf numFmtId="43" fontId="0" fillId="2" borderId="0" xfId="0" applyNumberFormat="1" applyFill="1"/>
    <xf numFmtId="0" fontId="0" fillId="2" borderId="0" xfId="0" applyFill="1" applyAlignment="1">
      <alignment horizontal="center" vertical="center"/>
    </xf>
    <xf numFmtId="43" fontId="0" fillId="2" borderId="0" xfId="0" applyNumberFormat="1" applyFill="1" applyBorder="1"/>
    <xf numFmtId="43" fontId="0" fillId="2" borderId="3" xfId="0" applyNumberFormat="1" applyFill="1" applyBorder="1"/>
    <xf numFmtId="0" fontId="6" fillId="2" borderId="0" xfId="0" applyFont="1" applyFill="1" applyAlignment="1">
      <alignment horizontal="right"/>
    </xf>
    <xf numFmtId="0" fontId="3" fillId="2" borderId="0" xfId="0" applyFont="1" applyFill="1" applyAlignment="1">
      <alignment horizontal="center" wrapText="1"/>
    </xf>
    <xf numFmtId="0" fontId="2" fillId="2" borderId="3" xfId="0" applyFont="1" applyFill="1" applyBorder="1" applyAlignment="1">
      <alignment wrapText="1"/>
    </xf>
    <xf numFmtId="0" fontId="0" fillId="2" borderId="0" xfId="0" applyFill="1" applyAlignment="1">
      <alignment horizontal="center" wrapText="1"/>
    </xf>
    <xf numFmtId="43" fontId="7" fillId="2" borderId="0" xfId="0" applyNumberFormat="1" applyFont="1" applyFill="1" applyBorder="1"/>
    <xf numFmtId="4" fontId="2" fillId="2" borderId="0" xfId="0" applyNumberFormat="1" applyFont="1" applyFill="1" applyBorder="1" applyAlignment="1">
      <alignment horizontal="right" wrapText="1"/>
    </xf>
    <xf numFmtId="4" fontId="6" fillId="2" borderId="0" xfId="0" applyNumberFormat="1" applyFont="1" applyFill="1"/>
    <xf numFmtId="4" fontId="3" fillId="2" borderId="0" xfId="0" applyNumberFormat="1" applyFont="1" applyFill="1" applyBorder="1" applyAlignment="1">
      <alignment horizontal="right" wrapText="1"/>
    </xf>
    <xf numFmtId="4" fontId="3" fillId="2" borderId="0" xfId="0" applyNumberFormat="1" applyFont="1" applyFill="1" applyAlignment="1">
      <alignment horizontal="right" wrapText="1"/>
    </xf>
    <xf numFmtId="43" fontId="2" fillId="2" borderId="0" xfId="0" applyNumberFormat="1" applyFont="1" applyFill="1" applyAlignment="1">
      <alignment wrapText="1"/>
    </xf>
    <xf numFmtId="0" fontId="2" fillId="2" borderId="0" xfId="0" applyFont="1" applyFill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corporativodl.com.mx/productos_detail.php?p=1088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4</xdr:row>
      <xdr:rowOff>0</xdr:rowOff>
    </xdr:from>
    <xdr:to>
      <xdr:col>3</xdr:col>
      <xdr:colOff>304800</xdr:colOff>
      <xdr:row>19</xdr:row>
      <xdr:rowOff>114299</xdr:rowOff>
    </xdr:to>
    <xdr:sp macro="" textlink="">
      <xdr:nvSpPr>
        <xdr:cNvPr id="2" name="AutoShape 1" descr="data:image/png;base64,iVBORw0KGgoAAAANSUhEUgAAACAAAAAbCAMAAAAqGX2oAAAAKlBMVEVHcEwIXm0IXm0IXm0IXm0IXm0IXm0IXm0IXm0IXm0IXm0IXm0IXm0IXm33zwAsAAAADXRSTlMAdSgytPAWpN9fjUrR5/z3jgAAALJJREFUKJGV0lsSwyAIBVAUBUXZ/3aL2kk1dmp6fwjmjI8YgGNIXAs5Gr3PLfgBXntQlXvvehvuIBrQegJ9jp9A6QT4BPQI/AmUE8j/zUC4AVxA3cFyimJ7voG6AN1BmUHYQZrvougOltvUDUSaQbhATJbqqxvfJbc2Cbbh6OFJiL4NTs+Bwf5RB7lcNYEjRBqLkngQJgHmUSUAQ4CEYrSF7Z2jDPVdWw9ipPC6eHm04y0vaBwSA+XbX3IAAAAASUVORK5CYII=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610938A-9140-4965-A48A-6FA702618D94}"/>
            </a:ext>
            <a:ext uri="{147F2762-F138-4A5C-976F-8EAC2B608ADB}">
              <a16:predDERef xmlns:a16="http://schemas.microsoft.com/office/drawing/2014/main" pred="{9FBAB8DB-6438-4C66-B725-D97AFBEAA478}"/>
            </a:ext>
          </a:extLst>
        </xdr:cNvPr>
        <xdr:cNvSpPr>
          <a:spLocks noChangeAspect="1" noChangeArrowheads="1"/>
        </xdr:cNvSpPr>
      </xdr:nvSpPr>
      <xdr:spPr bwMode="auto">
        <a:xfrm>
          <a:off x="6141720" y="1135380"/>
          <a:ext cx="304800" cy="2971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3</xdr:col>
      <xdr:colOff>0</xdr:colOff>
      <xdr:row>5</xdr:row>
      <xdr:rowOff>0</xdr:rowOff>
    </xdr:from>
    <xdr:ext cx="304800" cy="304800"/>
    <xdr:sp macro="" textlink="">
      <xdr:nvSpPr>
        <xdr:cNvPr id="3" name="AutoShape 1" descr="data:image/png;base64,iVBORw0KGgoAAAANSUhEUgAAACAAAAAbCAMAAAAqGX2oAAAAKlBMVEVHcEwIXm0IXm0IXm0IXm0IXm0IXm0IXm0IXm0IXm0IXm0IXm0IXm0IXm33zwAsAAAADXRSTlMAdSgytPAWpN9fjUrR5/z3jgAAALJJREFUKJGV0lsSwyAIBVAUBUXZ/3aL2kk1dmp6fwjmjI8YgGNIXAs5Gr3PLfgBXntQlXvvehvuIBrQegJ9jp9A6QT4BPQI/AmUE8j/zUC4AVxA3cFyimJ7voG6AN1BmUHYQZrvougOltvUDUSaQbhATJbqqxvfJbc2Cbbh6OFJiL4NTs+Bwf5RB7lcNYEjRBqLkngQJgHmUSUAQ4CEYrSF7Z2jDPVdWw9ipPC6eHm04y0vaBwSA+XbX3IAAAAASUVORK5CYII=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B4A8D7-DABA-4EF4-A879-6D58C5249157}"/>
            </a:ext>
            <a:ext uri="{147F2762-F138-4A5C-976F-8EAC2B608ADB}">
              <a16:predDERef xmlns:a16="http://schemas.microsoft.com/office/drawing/2014/main" pred="{FDD0B762-6D60-4899-9526-2407307BE0AC}"/>
            </a:ext>
          </a:extLst>
        </xdr:cNvPr>
        <xdr:cNvSpPr>
          <a:spLocks noChangeAspect="1" noChangeArrowheads="1"/>
        </xdr:cNvSpPr>
      </xdr:nvSpPr>
      <xdr:spPr bwMode="auto">
        <a:xfrm>
          <a:off x="6141720" y="11353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5</xdr:row>
      <xdr:rowOff>0</xdr:rowOff>
    </xdr:from>
    <xdr:ext cx="304800" cy="304800"/>
    <xdr:sp macro="" textlink="">
      <xdr:nvSpPr>
        <xdr:cNvPr id="4" name="AutoShape 1" descr="data:image/png;base64,iVBORw0KGgoAAAANSUhEUgAAACAAAAAbCAMAAAAqGX2oAAAAKlBMVEVHcEwIXm0IXm0IXm0IXm0IXm0IXm0IXm0IXm0IXm0IXm0IXm0IXm0IXm33zwAsAAAADXRSTlMAdSgytPAWpN9fjUrR5/z3jgAAALJJREFUKJGV0lsSwyAIBVAUBUXZ/3aL2kk1dmp6fwjmjI8YgGNIXAs5Gr3PLfgBXntQlXvvehvuIBrQegJ9jp9A6QT4BPQI/AmUE8j/zUC4AVxA3cFyimJ7voG6AN1BmUHYQZrvougOltvUDUSaQbhATJbqqxvfJbc2Cbbh6OFJiL4NTs+Bwf5RB7lcNYEjRBqLkngQJgHmUSUAQ4CEYrSF7Z2jDPVdWw9ipPC6eHm04y0vaBwSA+XbX3IAAAAASUVORK5CYII=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C3FBF77-77F3-4BCE-A870-F357AE64A5CB}"/>
            </a:ext>
            <a:ext uri="{147F2762-F138-4A5C-976F-8EAC2B608ADB}">
              <a16:predDERef xmlns:a16="http://schemas.microsoft.com/office/drawing/2014/main" pred="{5A1FDAF3-6F89-455B-9D0D-9947EB9EA9D7}"/>
            </a:ext>
          </a:extLst>
        </xdr:cNvPr>
        <xdr:cNvSpPr>
          <a:spLocks noChangeAspect="1" noChangeArrowheads="1"/>
        </xdr:cNvSpPr>
      </xdr:nvSpPr>
      <xdr:spPr bwMode="auto">
        <a:xfrm>
          <a:off x="6141720" y="11353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3</xdr:col>
      <xdr:colOff>0</xdr:colOff>
      <xdr:row>5</xdr:row>
      <xdr:rowOff>0</xdr:rowOff>
    </xdr:from>
    <xdr:to>
      <xdr:col>3</xdr:col>
      <xdr:colOff>304800</xdr:colOff>
      <xdr:row>19</xdr:row>
      <xdr:rowOff>114299</xdr:rowOff>
    </xdr:to>
    <xdr:sp macro="" textlink="">
      <xdr:nvSpPr>
        <xdr:cNvPr id="5" name="AutoShape 1" descr="data:image/png;base64,iVBORw0KGgoAAAANSUhEUgAAACAAAAAbCAMAAAAqGX2oAAAAKlBMVEVHcEwIXm0IXm0IXm0IXm0IXm0IXm0IXm0IXm0IXm0IXm0IXm0IXm0IXm33zwAsAAAADXRSTlMAdSgytPAWpN9fjUrR5/z3jgAAALJJREFUKJGV0lsSwyAIBVAUBUXZ/3aL2kk1dmp6fwjmjI8YgGNIXAs5Gr3PLfgBXntQlXvvehvuIBrQegJ9jp9A6QT4BPQI/AmUE8j/zUC4AVxA3cFyimJ7voG6AN1BmUHYQZrvougOltvUDUSaQbhATJbqqxvfJbc2Cbbh6OFJiL4NTs+Bwf5RB7lcNYEjRBqLkngQJgHmUSUAQ4CEYrSF7Z2jDPVdWw9ipPC6eHm04y0vaBwSA+XbX3IAAAAASUVORK5CYII=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9F01F43-D30E-499E-9EAE-B19E35F2B29D}"/>
            </a:ext>
            <a:ext uri="{147F2762-F138-4A5C-976F-8EAC2B608ADB}">
              <a16:predDERef xmlns:a16="http://schemas.microsoft.com/office/drawing/2014/main" pred="{0E47EBF0-6BF7-4D6E-AF77-F1819F1505FB}"/>
            </a:ext>
          </a:extLst>
        </xdr:cNvPr>
        <xdr:cNvSpPr>
          <a:spLocks noChangeAspect="1" noChangeArrowheads="1"/>
        </xdr:cNvSpPr>
      </xdr:nvSpPr>
      <xdr:spPr bwMode="auto">
        <a:xfrm>
          <a:off x="6141720" y="1135380"/>
          <a:ext cx="304800" cy="2971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6" name="AutoShape 1" descr="data:image/png;base64,iVBORw0KGgoAAAANSUhEUgAAACAAAAAbCAMAAAAqGX2oAAAAKlBMVEVHcEwIXm0IXm0IXm0IXm0IXm0IXm0IXm0IXm0IXm0IXm0IXm0IXm0IXm33zwAsAAAADXRSTlMAdSgytPAWpN9fjUrR5/z3jgAAALJJREFUKJGV0lsSwyAIBVAUBUXZ/3aL2kk1dmp6fwjmjI8YgGNIXAs5Gr3PLfgBXntQlXvvehvuIBrQegJ9jp9A6QT4BPQI/AmUE8j/zUC4AVxA3cFyimJ7voG6AN1BmUHYQZrvougOltvUDUSaQbhATJbqqxvfJbc2Cbbh6OFJiL4NTs+Bwf5RB7lcNYEjRBqLkngQJgHmUSUAQ4CEYrSF7Z2jDPVdWw9ipPC6eHm04y0vaBwSA+XbX3IAAAAASUVORK5CYII=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685F0D2-FE7D-499E-9E2B-879568A70184}"/>
            </a:ext>
            <a:ext uri="{147F2762-F138-4A5C-976F-8EAC2B608ADB}">
              <a16:predDERef xmlns:a16="http://schemas.microsoft.com/office/drawing/2014/main" pred="{7BB66C52-511F-4B7A-ACCF-54798982A147}"/>
            </a:ext>
          </a:extLst>
        </xdr:cNvPr>
        <xdr:cNvSpPr>
          <a:spLocks noChangeAspect="1" noChangeArrowheads="1"/>
        </xdr:cNvSpPr>
      </xdr:nvSpPr>
      <xdr:spPr bwMode="auto">
        <a:xfrm>
          <a:off x="6141720" y="11353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6</xdr:row>
      <xdr:rowOff>0</xdr:rowOff>
    </xdr:from>
    <xdr:ext cx="304800" cy="304800"/>
    <xdr:sp macro="" textlink="">
      <xdr:nvSpPr>
        <xdr:cNvPr id="7" name="AutoShape 1" descr="data:image/png;base64,iVBORw0KGgoAAAANSUhEUgAAACAAAAAbCAMAAAAqGX2oAAAAKlBMVEVHcEwIXm0IXm0IXm0IXm0IXm0IXm0IXm0IXm0IXm0IXm0IXm0IXm0IXm33zwAsAAAADXRSTlMAdSgytPAWpN9fjUrR5/z3jgAAALJJREFUKJGV0lsSwyAIBVAUBUXZ/3aL2kk1dmp6fwjmjI8YgGNIXAs5Gr3PLfgBXntQlXvvehvuIBrQegJ9jp9A6QT4BPQI/AmUE8j/zUC4AVxA3cFyimJ7voG6AN1BmUHYQZrvougOltvUDUSaQbhATJbqqxvfJbc2Cbbh6OFJiL4NTs+Bwf5RB7lcNYEjRBqLkngQJgHmUSUAQ4CEYrSF7Z2jDPVdWw9ipPC6eHm04y0vaBwSA+XbX3IAAAAASUVORK5CYII=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0DA098F-1C88-4B46-AB64-A485096545FD}"/>
            </a:ext>
            <a:ext uri="{147F2762-F138-4A5C-976F-8EAC2B608ADB}">
              <a16:predDERef xmlns:a16="http://schemas.microsoft.com/office/drawing/2014/main" pred="{811AACB7-F593-4150-8BE5-0A4A31DC7399}"/>
            </a:ext>
          </a:extLst>
        </xdr:cNvPr>
        <xdr:cNvSpPr>
          <a:spLocks noChangeAspect="1" noChangeArrowheads="1"/>
        </xdr:cNvSpPr>
      </xdr:nvSpPr>
      <xdr:spPr bwMode="auto">
        <a:xfrm>
          <a:off x="6141720" y="11353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3</xdr:col>
      <xdr:colOff>0</xdr:colOff>
      <xdr:row>6</xdr:row>
      <xdr:rowOff>0</xdr:rowOff>
    </xdr:from>
    <xdr:to>
      <xdr:col>3</xdr:col>
      <xdr:colOff>304800</xdr:colOff>
      <xdr:row>19</xdr:row>
      <xdr:rowOff>114300</xdr:rowOff>
    </xdr:to>
    <xdr:sp macro="" textlink="">
      <xdr:nvSpPr>
        <xdr:cNvPr id="8" name="AutoShape 1" descr="data:image/png;base64,iVBORw0KGgoAAAANSUhEUgAAACAAAAAbCAMAAAAqGX2oAAAAKlBMVEVHcEwIXm0IXm0IXm0IXm0IXm0IXm0IXm0IXm0IXm0IXm0IXm0IXm0IXm33zwAsAAAADXRSTlMAdSgytPAWpN9fjUrR5/z3jgAAALJJREFUKJGV0lsSwyAIBVAUBUXZ/3aL2kk1dmp6fwjmjI8YgGNIXAs5Gr3PLfgBXntQlXvvehvuIBrQegJ9jp9A6QT4BPQI/AmUE8j/zUC4AVxA3cFyimJ7voG6AN1BmUHYQZrvougOltvUDUSaQbhATJbqqxvfJbc2Cbbh6OFJiL4NTs+Bwf5RB7lcNYEjRBqLkngQJgHmUSUAQ4CEYrSF7Z2jDPVdWw9ipPC6eHm04y0vaBwSA+XbX3IAAAAASUVORK5CYII=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7B5D3F3-2DF4-4522-B158-81534B2A27C2}"/>
            </a:ext>
            <a:ext uri="{147F2762-F138-4A5C-976F-8EAC2B608ADB}">
              <a16:predDERef xmlns:a16="http://schemas.microsoft.com/office/drawing/2014/main" pred="{4FA563D1-6653-4AAE-9AE1-D00E51D9275E}"/>
            </a:ext>
          </a:extLst>
        </xdr:cNvPr>
        <xdr:cNvSpPr>
          <a:spLocks noChangeAspect="1" noChangeArrowheads="1"/>
        </xdr:cNvSpPr>
      </xdr:nvSpPr>
      <xdr:spPr bwMode="auto">
        <a:xfrm>
          <a:off x="6141720" y="113538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3</xdr:col>
      <xdr:colOff>0</xdr:colOff>
      <xdr:row>19</xdr:row>
      <xdr:rowOff>0</xdr:rowOff>
    </xdr:from>
    <xdr:ext cx="304800" cy="297179"/>
    <xdr:sp macro="" textlink="">
      <xdr:nvSpPr>
        <xdr:cNvPr id="9" name="AutoShape 1" descr="data:image/png;base64,iVBORw0KGgoAAAANSUhEUgAAACAAAAAbCAMAAAAqGX2oAAAAKlBMVEVHcEwIXm0IXm0IXm0IXm0IXm0IXm0IXm0IXm0IXm0IXm0IXm0IXm0IXm33zwAsAAAADXRSTlMAdSgytPAWpN9fjUrR5/z3jgAAALJJREFUKJGV0lsSwyAIBVAUBUXZ/3aL2kk1dmp6fwjmjI8YgGNIXAs5Gr3PLfgBXntQlXvvehvuIBrQegJ9jp9A6QT4BPQI/AmUE8j/zUC4AVxA3cFyimJ7voG6AN1BmUHYQZrvougOltvUDUSaQbhATJbqqxvfJbc2Cbbh6OFJiL4NTs+Bwf5RB7lcNYEjRBqLkngQJgHmUSUAQ4CEYrSF7Z2jDPVdWw9ipPC6eHm04y0vaBwSA+XbX3IAAAAASUVORK5CYII=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2FB7FD1-B682-47C4-AAC6-C6E463FEBC31}"/>
            </a:ext>
            <a:ext uri="{147F2762-F138-4A5C-976F-8EAC2B608ADB}">
              <a16:predDERef xmlns:a16="http://schemas.microsoft.com/office/drawing/2014/main" pred="{9FBAB8DB-6438-4C66-B725-D97AFBEAA478}"/>
            </a:ext>
          </a:extLst>
        </xdr:cNvPr>
        <xdr:cNvSpPr>
          <a:spLocks noChangeAspect="1" noChangeArrowheads="1"/>
        </xdr:cNvSpPr>
      </xdr:nvSpPr>
      <xdr:spPr bwMode="auto">
        <a:xfrm>
          <a:off x="10949940" y="769620"/>
          <a:ext cx="304800" cy="2971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20</xdr:row>
      <xdr:rowOff>0</xdr:rowOff>
    </xdr:from>
    <xdr:ext cx="304800" cy="304800"/>
    <xdr:sp macro="" textlink="">
      <xdr:nvSpPr>
        <xdr:cNvPr id="10" name="AutoShape 1" descr="data:image/png;base64,iVBORw0KGgoAAAANSUhEUgAAACAAAAAbCAMAAAAqGX2oAAAAKlBMVEVHcEwIXm0IXm0IXm0IXm0IXm0IXm0IXm0IXm0IXm0IXm0IXm0IXm0IXm33zwAsAAAADXRSTlMAdSgytPAWpN9fjUrR5/z3jgAAALJJREFUKJGV0lsSwyAIBVAUBUXZ/3aL2kk1dmp6fwjmjI8YgGNIXAs5Gr3PLfgBXntQlXvvehvuIBrQegJ9jp9A6QT4BPQI/AmUE8j/zUC4AVxA3cFyimJ7voG6AN1BmUHYQZrvougOltvUDUSaQbhATJbqqxvfJbc2Cbbh6OFJiL4NTs+Bwf5RB7lcNYEjRBqLkngQJgHmUSUAQ4CEYrSF7Z2jDPVdWw9ipPC6eHm04y0vaBwSA+XbX3IAAAAASUVORK5CYII=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AE53C5D-28D3-4B28-8C3D-ED62AEA663B9}"/>
            </a:ext>
            <a:ext uri="{147F2762-F138-4A5C-976F-8EAC2B608ADB}">
              <a16:predDERef xmlns:a16="http://schemas.microsoft.com/office/drawing/2014/main" pred="{FDD0B762-6D60-4899-9526-2407307BE0AC}"/>
            </a:ext>
          </a:extLst>
        </xdr:cNvPr>
        <xdr:cNvSpPr>
          <a:spLocks noChangeAspect="1" noChangeArrowheads="1"/>
        </xdr:cNvSpPr>
      </xdr:nvSpPr>
      <xdr:spPr bwMode="auto">
        <a:xfrm>
          <a:off x="10949940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20</xdr:row>
      <xdr:rowOff>0</xdr:rowOff>
    </xdr:from>
    <xdr:ext cx="304800" cy="304800"/>
    <xdr:sp macro="" textlink="">
      <xdr:nvSpPr>
        <xdr:cNvPr id="11" name="AutoShape 1" descr="data:image/png;base64,iVBORw0KGgoAAAANSUhEUgAAACAAAAAbCAMAAAAqGX2oAAAAKlBMVEVHcEwIXm0IXm0IXm0IXm0IXm0IXm0IXm0IXm0IXm0IXm0IXm0IXm0IXm33zwAsAAAADXRSTlMAdSgytPAWpN9fjUrR5/z3jgAAALJJREFUKJGV0lsSwyAIBVAUBUXZ/3aL2kk1dmp6fwjmjI8YgGNIXAs5Gr3PLfgBXntQlXvvehvuIBrQegJ9jp9A6QT4BPQI/AmUE8j/zUC4AVxA3cFyimJ7voG6AN1BmUHYQZrvougOltvUDUSaQbhATJbqqxvfJbc2Cbbh6OFJiL4NTs+Bwf5RB7lcNYEjRBqLkngQJgHmUSUAQ4CEYrSF7Z2jDPVdWw9ipPC6eHm04y0vaBwSA+XbX3IAAAAASUVORK5CYII=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3A91F04-524D-470C-AB05-55E2A465A214}"/>
            </a:ext>
            <a:ext uri="{147F2762-F138-4A5C-976F-8EAC2B608ADB}">
              <a16:predDERef xmlns:a16="http://schemas.microsoft.com/office/drawing/2014/main" pred="{5A1FDAF3-6F89-455B-9D0D-9947EB9EA9D7}"/>
            </a:ext>
          </a:extLst>
        </xdr:cNvPr>
        <xdr:cNvSpPr>
          <a:spLocks noChangeAspect="1" noChangeArrowheads="1"/>
        </xdr:cNvSpPr>
      </xdr:nvSpPr>
      <xdr:spPr bwMode="auto">
        <a:xfrm>
          <a:off x="10949940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20</xdr:row>
      <xdr:rowOff>0</xdr:rowOff>
    </xdr:from>
    <xdr:ext cx="304800" cy="297179"/>
    <xdr:sp macro="" textlink="">
      <xdr:nvSpPr>
        <xdr:cNvPr id="12" name="AutoShape 1" descr="data:image/png;base64,iVBORw0KGgoAAAANSUhEUgAAACAAAAAbCAMAAAAqGX2oAAAAKlBMVEVHcEwIXm0IXm0IXm0IXm0IXm0IXm0IXm0IXm0IXm0IXm0IXm0IXm0IXm33zwAsAAAADXRSTlMAdSgytPAWpN9fjUrR5/z3jgAAALJJREFUKJGV0lsSwyAIBVAUBUXZ/3aL2kk1dmp6fwjmjI8YgGNIXAs5Gr3PLfgBXntQlXvvehvuIBrQegJ9jp9A6QT4BPQI/AmUE8j/zUC4AVxA3cFyimJ7voG6AN1BmUHYQZrvougOltvUDUSaQbhATJbqqxvfJbc2Cbbh6OFJiL4NTs+Bwf5RB7lcNYEjRBqLkngQJgHmUSUAQ4CEYrSF7Z2jDPVdWw9ipPC6eHm04y0vaBwSA+XbX3IAAAAASUVORK5CYII=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11CA187-B791-48CA-A8C5-DBC11AAA2943}"/>
            </a:ext>
            <a:ext uri="{147F2762-F138-4A5C-976F-8EAC2B608ADB}">
              <a16:predDERef xmlns:a16="http://schemas.microsoft.com/office/drawing/2014/main" pred="{0E47EBF0-6BF7-4D6E-AF77-F1819F1505FB}"/>
            </a:ext>
          </a:extLst>
        </xdr:cNvPr>
        <xdr:cNvSpPr>
          <a:spLocks noChangeAspect="1" noChangeArrowheads="1"/>
        </xdr:cNvSpPr>
      </xdr:nvSpPr>
      <xdr:spPr bwMode="auto">
        <a:xfrm>
          <a:off x="10949940" y="952500"/>
          <a:ext cx="304800" cy="2971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21</xdr:row>
      <xdr:rowOff>0</xdr:rowOff>
    </xdr:from>
    <xdr:ext cx="304800" cy="304800"/>
    <xdr:sp macro="" textlink="">
      <xdr:nvSpPr>
        <xdr:cNvPr id="13" name="AutoShape 1" descr="data:image/png;base64,iVBORw0KGgoAAAANSUhEUgAAACAAAAAbCAMAAAAqGX2oAAAAKlBMVEVHcEwIXm0IXm0IXm0IXm0IXm0IXm0IXm0IXm0IXm0IXm0IXm0IXm0IXm33zwAsAAAADXRSTlMAdSgytPAWpN9fjUrR5/z3jgAAALJJREFUKJGV0lsSwyAIBVAUBUXZ/3aL2kk1dmp6fwjmjI8YgGNIXAs5Gr3PLfgBXntQlXvvehvuIBrQegJ9jp9A6QT4BPQI/AmUE8j/zUC4AVxA3cFyimJ7voG6AN1BmUHYQZrvougOltvUDUSaQbhATJbqqxvfJbc2Cbbh6OFJiL4NTs+Bwf5RB7lcNYEjRBqLkngQJgHmUSUAQ4CEYrSF7Z2jDPVdWw9ipPC6eHm04y0vaBwSA+XbX3IAAAAASUVORK5CYII=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F48EB7B-1E84-48B6-A835-9D8AB8C1CA34}"/>
            </a:ext>
            <a:ext uri="{147F2762-F138-4A5C-976F-8EAC2B608ADB}">
              <a16:predDERef xmlns:a16="http://schemas.microsoft.com/office/drawing/2014/main" pred="{7BB66C52-511F-4B7A-ACCF-54798982A147}"/>
            </a:ext>
          </a:extLst>
        </xdr:cNvPr>
        <xdr:cNvSpPr>
          <a:spLocks noChangeAspect="1" noChangeArrowheads="1"/>
        </xdr:cNvSpPr>
      </xdr:nvSpPr>
      <xdr:spPr bwMode="auto">
        <a:xfrm>
          <a:off x="10949940" y="11353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21</xdr:row>
      <xdr:rowOff>0</xdr:rowOff>
    </xdr:from>
    <xdr:ext cx="304800" cy="304800"/>
    <xdr:sp macro="" textlink="">
      <xdr:nvSpPr>
        <xdr:cNvPr id="14" name="AutoShape 1" descr="data:image/png;base64,iVBORw0KGgoAAAANSUhEUgAAACAAAAAbCAMAAAAqGX2oAAAAKlBMVEVHcEwIXm0IXm0IXm0IXm0IXm0IXm0IXm0IXm0IXm0IXm0IXm0IXm0IXm33zwAsAAAADXRSTlMAdSgytPAWpN9fjUrR5/z3jgAAALJJREFUKJGV0lsSwyAIBVAUBUXZ/3aL2kk1dmp6fwjmjI8YgGNIXAs5Gr3PLfgBXntQlXvvehvuIBrQegJ9jp9A6QT4BPQI/AmUE8j/zUC4AVxA3cFyimJ7voG6AN1BmUHYQZrvougOltvUDUSaQbhATJbqqxvfJbc2Cbbh6OFJiL4NTs+Bwf5RB7lcNYEjRBqLkngQJgHmUSUAQ4CEYrSF7Z2jDPVdWw9ipPC6eHm04y0vaBwSA+XbX3IAAAAASUVORK5CYII=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8C3779A-73CD-4AA1-A7DF-8F1DFC813A52}"/>
            </a:ext>
            <a:ext uri="{147F2762-F138-4A5C-976F-8EAC2B608ADB}">
              <a16:predDERef xmlns:a16="http://schemas.microsoft.com/office/drawing/2014/main" pred="{811AACB7-F593-4150-8BE5-0A4A31DC7399}"/>
            </a:ext>
          </a:extLst>
        </xdr:cNvPr>
        <xdr:cNvSpPr>
          <a:spLocks noChangeAspect="1" noChangeArrowheads="1"/>
        </xdr:cNvSpPr>
      </xdr:nvSpPr>
      <xdr:spPr bwMode="auto">
        <a:xfrm>
          <a:off x="10949940" y="11353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21</xdr:row>
      <xdr:rowOff>0</xdr:rowOff>
    </xdr:from>
    <xdr:ext cx="304800" cy="297180"/>
    <xdr:sp macro="" textlink="">
      <xdr:nvSpPr>
        <xdr:cNvPr id="15" name="AutoShape 1" descr="data:image/png;base64,iVBORw0KGgoAAAANSUhEUgAAACAAAAAbCAMAAAAqGX2oAAAAKlBMVEVHcEwIXm0IXm0IXm0IXm0IXm0IXm0IXm0IXm0IXm0IXm0IXm0IXm0IXm33zwAsAAAADXRSTlMAdSgytPAWpN9fjUrR5/z3jgAAALJJREFUKJGV0lsSwyAIBVAUBUXZ/3aL2kk1dmp6fwjmjI8YgGNIXAs5Gr3PLfgBXntQlXvvehvuIBrQegJ9jp9A6QT4BPQI/AmUE8j/zUC4AVxA3cFyimJ7voG6AN1BmUHYQZrvougOltvUDUSaQbhATJbqqxvfJbc2Cbbh6OFJiL4NTs+Bwf5RB7lcNYEjRBqLkngQJgHmUSUAQ4CEYrSF7Z2jDPVdWw9ipPC6eHm04y0vaBwSA+XbX3IAAAAASUVORK5CYII=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AA231BE-EA71-4029-A69D-45CFA4F844CE}"/>
            </a:ext>
            <a:ext uri="{147F2762-F138-4A5C-976F-8EAC2B608ADB}">
              <a16:predDERef xmlns:a16="http://schemas.microsoft.com/office/drawing/2014/main" pred="{4FA563D1-6653-4AAE-9AE1-D00E51D9275E}"/>
            </a:ext>
          </a:extLst>
        </xdr:cNvPr>
        <xdr:cNvSpPr>
          <a:spLocks noChangeAspect="1" noChangeArrowheads="1"/>
        </xdr:cNvSpPr>
      </xdr:nvSpPr>
      <xdr:spPr bwMode="auto">
        <a:xfrm>
          <a:off x="10949940" y="1135380"/>
          <a:ext cx="3048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6639C-DEC8-4FAD-8A2F-D30D70157800}">
  <dimension ref="A1:Z47"/>
  <sheetViews>
    <sheetView topLeftCell="G1" zoomScale="94" workbookViewId="0">
      <selection activeCell="I14" activeCellId="1" sqref="I11 I14"/>
    </sheetView>
  </sheetViews>
  <sheetFormatPr baseColWidth="10" defaultColWidth="44" defaultRowHeight="19.149999999999999" customHeight="1" x14ac:dyDescent="0.25"/>
  <cols>
    <col min="1" max="1" width="58.7109375" style="1" customWidth="1"/>
    <col min="2" max="2" width="66.7109375" style="1" bestFit="1" customWidth="1"/>
    <col min="3" max="5" width="44" style="1"/>
    <col min="6" max="6" width="85.42578125" style="1" bestFit="1" customWidth="1"/>
    <col min="7" max="8" width="44" style="30"/>
    <col min="9" max="16384" width="44" style="1"/>
  </cols>
  <sheetData>
    <row r="1" spans="1:26" ht="19.149999999999999" customHeight="1" x14ac:dyDescent="0.25">
      <c r="A1" s="12" t="s">
        <v>0</v>
      </c>
      <c r="B1" s="7"/>
      <c r="C1" s="7"/>
      <c r="D1" s="7"/>
      <c r="E1" s="7"/>
      <c r="F1" s="7"/>
      <c r="G1" s="8"/>
      <c r="H1" s="8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9.149999999999999" customHeight="1" x14ac:dyDescent="0.25">
      <c r="A2" s="11" t="s">
        <v>1</v>
      </c>
      <c r="B2" s="7"/>
      <c r="C2" s="7"/>
      <c r="D2" s="7"/>
      <c r="E2" s="7"/>
      <c r="F2" s="7"/>
      <c r="G2" s="8"/>
      <c r="H2" s="8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9.149999999999999" customHeight="1" x14ac:dyDescent="0.25">
      <c r="A3" s="13" t="s">
        <v>22</v>
      </c>
      <c r="B3" s="7"/>
      <c r="C3" s="7"/>
      <c r="D3" s="7"/>
      <c r="E3" s="7"/>
      <c r="F3" s="7"/>
      <c r="G3" s="8"/>
      <c r="H3" s="8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19.149999999999999" hidden="1" customHeight="1" x14ac:dyDescent="0.25">
      <c r="A4" s="3" t="s">
        <v>3</v>
      </c>
      <c r="B4" s="3" t="s">
        <v>4</v>
      </c>
      <c r="C4" s="3" t="s">
        <v>5</v>
      </c>
      <c r="D4" s="3" t="s">
        <v>6</v>
      </c>
      <c r="E4" s="3" t="s">
        <v>7</v>
      </c>
      <c r="F4" s="4" t="s">
        <v>8</v>
      </c>
      <c r="G4" s="4" t="s">
        <v>9</v>
      </c>
      <c r="H4" s="5" t="s">
        <v>10</v>
      </c>
      <c r="I4" s="5" t="s">
        <v>11</v>
      </c>
      <c r="J4" s="5" t="s">
        <v>12</v>
      </c>
      <c r="K4" s="5" t="s">
        <v>13</v>
      </c>
      <c r="L4" s="6" t="s">
        <v>14</v>
      </c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" hidden="1" x14ac:dyDescent="0.25">
      <c r="A5" s="7" t="s">
        <v>15</v>
      </c>
      <c r="B5" s="8" t="s">
        <v>60</v>
      </c>
      <c r="C5" s="8" t="s">
        <v>17</v>
      </c>
      <c r="D5" s="8" t="s">
        <v>18</v>
      </c>
      <c r="E5" s="8" t="s">
        <v>33</v>
      </c>
      <c r="F5" s="7" t="s">
        <v>34</v>
      </c>
      <c r="G5" s="31">
        <v>1452.48</v>
      </c>
      <c r="H5" s="8">
        <v>3</v>
      </c>
      <c r="I5" s="9">
        <f>+G5*H5</f>
        <v>4357.4400000000005</v>
      </c>
      <c r="J5" s="9">
        <f>+I5*0.16</f>
        <v>697.19040000000007</v>
      </c>
      <c r="K5" s="9">
        <f>+I5+J5</f>
        <v>5054.6304000000009</v>
      </c>
      <c r="L5" s="7" t="s">
        <v>21</v>
      </c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5" hidden="1" x14ac:dyDescent="0.25">
      <c r="A6" s="7" t="s">
        <v>15</v>
      </c>
      <c r="B6" s="8" t="s">
        <v>60</v>
      </c>
      <c r="C6" s="8" t="s">
        <v>17</v>
      </c>
      <c r="D6" s="8" t="s">
        <v>18</v>
      </c>
      <c r="E6" s="8" t="s">
        <v>33</v>
      </c>
      <c r="F6" s="7" t="s">
        <v>35</v>
      </c>
      <c r="G6" s="31">
        <v>1878.89</v>
      </c>
      <c r="H6" s="8">
        <v>3</v>
      </c>
      <c r="I6" s="9">
        <f t="shared" ref="I6:I30" si="0">+G6*H6</f>
        <v>5636.67</v>
      </c>
      <c r="J6" s="9">
        <f t="shared" ref="J6:J30" si="1">+I6*0.16</f>
        <v>901.86720000000003</v>
      </c>
      <c r="K6" s="9">
        <f t="shared" ref="K6:K30" si="2">+I6+J6</f>
        <v>6538.5371999999998</v>
      </c>
      <c r="L6" s="7" t="s">
        <v>21</v>
      </c>
    </row>
    <row r="7" spans="1:26" ht="15" hidden="1" x14ac:dyDescent="0.25">
      <c r="A7" s="7" t="s">
        <v>15</v>
      </c>
      <c r="B7" s="8" t="s">
        <v>60</v>
      </c>
      <c r="C7" s="8" t="s">
        <v>17</v>
      </c>
      <c r="D7" s="8" t="s">
        <v>18</v>
      </c>
      <c r="E7" s="8" t="s">
        <v>33</v>
      </c>
      <c r="F7" s="7" t="s">
        <v>36</v>
      </c>
      <c r="G7" s="31">
        <v>1958.4</v>
      </c>
      <c r="H7" s="8">
        <v>2</v>
      </c>
      <c r="I7" s="9">
        <f t="shared" si="0"/>
        <v>3916.8</v>
      </c>
      <c r="J7" s="9">
        <f t="shared" si="1"/>
        <v>626.68799999999999</v>
      </c>
      <c r="K7" s="9">
        <f t="shared" si="2"/>
        <v>4543.4880000000003</v>
      </c>
      <c r="L7" s="7" t="s">
        <v>21</v>
      </c>
    </row>
    <row r="8" spans="1:26" ht="15" hidden="1" x14ac:dyDescent="0.25">
      <c r="A8" s="7" t="s">
        <v>15</v>
      </c>
      <c r="B8" s="8" t="s">
        <v>60</v>
      </c>
      <c r="C8" s="8" t="s">
        <v>17</v>
      </c>
      <c r="D8" s="8" t="s">
        <v>18</v>
      </c>
      <c r="E8" s="8" t="s">
        <v>33</v>
      </c>
      <c r="F8" s="7" t="s">
        <v>39</v>
      </c>
      <c r="G8" s="31">
        <v>3020.93</v>
      </c>
      <c r="H8" s="8">
        <v>1</v>
      </c>
      <c r="I8" s="9">
        <f t="shared" si="0"/>
        <v>3020.93</v>
      </c>
      <c r="J8" s="9">
        <f t="shared" si="1"/>
        <v>483.34879999999998</v>
      </c>
      <c r="K8" s="9">
        <f t="shared" si="2"/>
        <v>3504.2788</v>
      </c>
      <c r="L8" s="7" t="s">
        <v>21</v>
      </c>
    </row>
    <row r="9" spans="1:26" ht="15" hidden="1" x14ac:dyDescent="0.25">
      <c r="A9" s="7" t="s">
        <v>15</v>
      </c>
      <c r="B9" s="8" t="s">
        <v>60</v>
      </c>
      <c r="C9" s="8" t="s">
        <v>17</v>
      </c>
      <c r="D9" s="8" t="s">
        <v>18</v>
      </c>
      <c r="E9" s="8" t="s">
        <v>33</v>
      </c>
      <c r="F9" s="7" t="s">
        <v>38</v>
      </c>
      <c r="G9" s="31">
        <v>4919.53</v>
      </c>
      <c r="H9" s="8">
        <v>1</v>
      </c>
      <c r="I9" s="9">
        <f t="shared" si="0"/>
        <v>4919.53</v>
      </c>
      <c r="J9" s="9">
        <f t="shared" si="1"/>
        <v>787.12479999999994</v>
      </c>
      <c r="K9" s="9">
        <f t="shared" si="2"/>
        <v>5706.6547999999993</v>
      </c>
      <c r="L9" s="7" t="s">
        <v>21</v>
      </c>
    </row>
    <row r="10" spans="1:26" ht="15" hidden="1" x14ac:dyDescent="0.25">
      <c r="A10" s="7" t="s">
        <v>15</v>
      </c>
      <c r="B10" s="8" t="s">
        <v>60</v>
      </c>
      <c r="C10" s="8" t="s">
        <v>17</v>
      </c>
      <c r="D10" s="8" t="s">
        <v>18</v>
      </c>
      <c r="E10" s="8" t="s">
        <v>33</v>
      </c>
      <c r="F10" s="7" t="s">
        <v>37</v>
      </c>
      <c r="G10" s="31">
        <v>445.33</v>
      </c>
      <c r="H10" s="8">
        <v>4</v>
      </c>
      <c r="I10" s="9">
        <f t="shared" si="0"/>
        <v>1781.32</v>
      </c>
      <c r="J10" s="9">
        <f t="shared" si="1"/>
        <v>285.01119999999997</v>
      </c>
      <c r="K10" s="9">
        <f t="shared" si="2"/>
        <v>2066.3312000000001</v>
      </c>
      <c r="L10" s="7" t="s">
        <v>21</v>
      </c>
    </row>
    <row r="11" spans="1:26" ht="15" hidden="1" x14ac:dyDescent="0.25">
      <c r="A11" s="7" t="s">
        <v>15</v>
      </c>
      <c r="B11" s="8" t="s">
        <v>60</v>
      </c>
      <c r="C11" s="8" t="s">
        <v>17</v>
      </c>
      <c r="D11" s="8" t="s">
        <v>18</v>
      </c>
      <c r="E11" s="8" t="s">
        <v>33</v>
      </c>
      <c r="F11" s="7" t="s">
        <v>44</v>
      </c>
      <c r="G11" s="31">
        <v>901.7</v>
      </c>
      <c r="H11" s="8">
        <v>1</v>
      </c>
      <c r="I11" s="9">
        <f t="shared" si="0"/>
        <v>901.7</v>
      </c>
      <c r="J11" s="9">
        <f t="shared" si="1"/>
        <v>144.27200000000002</v>
      </c>
      <c r="K11" s="9">
        <f t="shared" si="2"/>
        <v>1045.972</v>
      </c>
      <c r="L11" s="7" t="s">
        <v>21</v>
      </c>
    </row>
    <row r="12" spans="1:26" ht="15" hidden="1" x14ac:dyDescent="0.25">
      <c r="A12" s="7" t="s">
        <v>15</v>
      </c>
      <c r="B12" s="8" t="s">
        <v>60</v>
      </c>
      <c r="C12" s="8" t="s">
        <v>17</v>
      </c>
      <c r="D12" s="8" t="s">
        <v>18</v>
      </c>
      <c r="E12" s="8" t="s">
        <v>33</v>
      </c>
      <c r="F12" s="1" t="s">
        <v>43</v>
      </c>
      <c r="G12" s="32">
        <v>17152.75</v>
      </c>
      <c r="H12" s="30">
        <v>1</v>
      </c>
      <c r="I12" s="9">
        <f t="shared" si="0"/>
        <v>17152.75</v>
      </c>
      <c r="J12" s="9">
        <f t="shared" si="1"/>
        <v>2744.44</v>
      </c>
      <c r="K12" s="9">
        <f t="shared" si="2"/>
        <v>19897.189999999999</v>
      </c>
      <c r="L12" s="7" t="s">
        <v>21</v>
      </c>
    </row>
    <row r="13" spans="1:26" ht="15" hidden="1" x14ac:dyDescent="0.25">
      <c r="A13" s="7" t="s">
        <v>15</v>
      </c>
      <c r="B13" s="8" t="s">
        <v>60</v>
      </c>
      <c r="C13" s="8" t="s">
        <v>17</v>
      </c>
      <c r="D13" s="8" t="s">
        <v>18</v>
      </c>
      <c r="E13" s="8" t="s">
        <v>33</v>
      </c>
      <c r="F13" s="1" t="s">
        <v>42</v>
      </c>
      <c r="G13" s="32">
        <v>6692.78</v>
      </c>
      <c r="H13" s="30">
        <v>1</v>
      </c>
      <c r="I13" s="9">
        <f t="shared" si="0"/>
        <v>6692.78</v>
      </c>
      <c r="J13" s="9">
        <f t="shared" si="1"/>
        <v>1070.8448000000001</v>
      </c>
      <c r="K13" s="9">
        <f t="shared" si="2"/>
        <v>7763.6247999999996</v>
      </c>
      <c r="L13" s="7" t="s">
        <v>21</v>
      </c>
    </row>
    <row r="14" spans="1:26" ht="15" hidden="1" x14ac:dyDescent="0.25">
      <c r="A14" s="7" t="s">
        <v>15</v>
      </c>
      <c r="B14" s="8" t="s">
        <v>60</v>
      </c>
      <c r="C14" s="8" t="s">
        <v>17</v>
      </c>
      <c r="D14" s="8" t="s">
        <v>18</v>
      </c>
      <c r="E14" s="8" t="s">
        <v>33</v>
      </c>
      <c r="F14" s="1" t="s">
        <v>41</v>
      </c>
      <c r="G14" s="32">
        <v>4891.96</v>
      </c>
      <c r="H14" s="30">
        <v>1</v>
      </c>
      <c r="I14" s="9">
        <f t="shared" si="0"/>
        <v>4891.96</v>
      </c>
      <c r="J14" s="9">
        <f t="shared" si="1"/>
        <v>782.71360000000004</v>
      </c>
      <c r="K14" s="9">
        <f t="shared" si="2"/>
        <v>5674.6736000000001</v>
      </c>
      <c r="L14" s="7" t="s">
        <v>21</v>
      </c>
    </row>
    <row r="15" spans="1:26" ht="15" hidden="1" x14ac:dyDescent="0.25">
      <c r="A15" s="7" t="s">
        <v>15</v>
      </c>
      <c r="B15" s="8" t="s">
        <v>60</v>
      </c>
      <c r="C15" s="8" t="s">
        <v>17</v>
      </c>
      <c r="D15" s="8" t="s">
        <v>18</v>
      </c>
      <c r="E15" s="8" t="s">
        <v>33</v>
      </c>
      <c r="F15" s="1" t="s">
        <v>40</v>
      </c>
      <c r="G15" s="32">
        <v>3899.14</v>
      </c>
      <c r="H15" s="30">
        <v>1</v>
      </c>
      <c r="I15" s="9">
        <f t="shared" si="0"/>
        <v>3899.14</v>
      </c>
      <c r="J15" s="9">
        <f t="shared" si="1"/>
        <v>623.86239999999998</v>
      </c>
      <c r="K15" s="9">
        <f t="shared" si="2"/>
        <v>4523.0023999999994</v>
      </c>
      <c r="L15" s="7" t="s">
        <v>21</v>
      </c>
    </row>
    <row r="16" spans="1:26" ht="15" hidden="1" x14ac:dyDescent="0.25">
      <c r="A16" s="7" t="s">
        <v>15</v>
      </c>
      <c r="B16" s="8" t="s">
        <v>60</v>
      </c>
      <c r="C16" s="8" t="s">
        <v>17</v>
      </c>
      <c r="D16" s="8" t="s">
        <v>18</v>
      </c>
      <c r="E16" s="8" t="s">
        <v>33</v>
      </c>
      <c r="F16" s="1" t="s">
        <v>46</v>
      </c>
      <c r="G16" s="32">
        <v>522.95000000000005</v>
      </c>
      <c r="H16" s="30">
        <v>2</v>
      </c>
      <c r="I16" s="9">
        <f t="shared" si="0"/>
        <v>1045.9000000000001</v>
      </c>
      <c r="J16" s="9">
        <f t="shared" si="1"/>
        <v>167.34400000000002</v>
      </c>
      <c r="K16" s="9">
        <f t="shared" si="2"/>
        <v>1213.2440000000001</v>
      </c>
      <c r="L16" s="7" t="s">
        <v>21</v>
      </c>
    </row>
    <row r="17" spans="1:12" ht="15" hidden="1" x14ac:dyDescent="0.25">
      <c r="A17" s="7" t="s">
        <v>15</v>
      </c>
      <c r="B17" s="8" t="s">
        <v>60</v>
      </c>
      <c r="C17" s="8" t="s">
        <v>17</v>
      </c>
      <c r="D17" s="8" t="s">
        <v>18</v>
      </c>
      <c r="E17" s="8" t="s">
        <v>33</v>
      </c>
      <c r="F17" s="1" t="s">
        <v>47</v>
      </c>
      <c r="G17" s="32">
        <v>798.88</v>
      </c>
      <c r="H17" s="30">
        <v>2</v>
      </c>
      <c r="I17" s="9">
        <f t="shared" si="0"/>
        <v>1597.76</v>
      </c>
      <c r="J17" s="9">
        <f t="shared" si="1"/>
        <v>255.64160000000001</v>
      </c>
      <c r="K17" s="9">
        <f t="shared" si="2"/>
        <v>1853.4015999999999</v>
      </c>
      <c r="L17" s="7" t="s">
        <v>21</v>
      </c>
    </row>
    <row r="18" spans="1:12" ht="15" hidden="1" x14ac:dyDescent="0.25">
      <c r="A18" s="7" t="s">
        <v>15</v>
      </c>
      <c r="B18" s="8" t="s">
        <v>60</v>
      </c>
      <c r="C18" s="8" t="s">
        <v>17</v>
      </c>
      <c r="D18" s="8" t="s">
        <v>18</v>
      </c>
      <c r="E18" s="8" t="s">
        <v>33</v>
      </c>
      <c r="F18" s="1" t="s">
        <v>48</v>
      </c>
      <c r="G18" s="32">
        <v>994.02</v>
      </c>
      <c r="H18" s="30">
        <v>2</v>
      </c>
      <c r="I18" s="9">
        <f t="shared" si="0"/>
        <v>1988.04</v>
      </c>
      <c r="J18" s="9">
        <f t="shared" si="1"/>
        <v>318.08640000000003</v>
      </c>
      <c r="K18" s="9">
        <f t="shared" si="2"/>
        <v>2306.1264000000001</v>
      </c>
      <c r="L18" s="7" t="s">
        <v>21</v>
      </c>
    </row>
    <row r="19" spans="1:12" ht="15" hidden="1" x14ac:dyDescent="0.25">
      <c r="A19" s="7" t="s">
        <v>15</v>
      </c>
      <c r="B19" s="8" t="s">
        <v>60</v>
      </c>
      <c r="C19" s="8" t="s">
        <v>17</v>
      </c>
      <c r="D19" s="8" t="s">
        <v>18</v>
      </c>
      <c r="E19" s="8" t="s">
        <v>33</v>
      </c>
      <c r="F19" s="1" t="s">
        <v>49</v>
      </c>
      <c r="G19" s="32">
        <v>1224.26</v>
      </c>
      <c r="H19" s="30">
        <v>1</v>
      </c>
      <c r="I19" s="9">
        <f t="shared" si="0"/>
        <v>1224.26</v>
      </c>
      <c r="J19" s="9">
        <f t="shared" si="1"/>
        <v>195.88159999999999</v>
      </c>
      <c r="K19" s="9">
        <f t="shared" si="2"/>
        <v>1420.1415999999999</v>
      </c>
      <c r="L19" s="7" t="s">
        <v>21</v>
      </c>
    </row>
    <row r="20" spans="1:12" ht="15" hidden="1" x14ac:dyDescent="0.25">
      <c r="A20" s="7" t="s">
        <v>15</v>
      </c>
      <c r="B20" s="8" t="s">
        <v>60</v>
      </c>
      <c r="C20" s="8" t="s">
        <v>17</v>
      </c>
      <c r="D20" s="8" t="s">
        <v>18</v>
      </c>
      <c r="E20" s="8" t="s">
        <v>33</v>
      </c>
      <c r="F20" s="1" t="s">
        <v>50</v>
      </c>
      <c r="G20" s="32">
        <v>1580.93</v>
      </c>
      <c r="H20" s="30">
        <v>1</v>
      </c>
      <c r="I20" s="9">
        <f t="shared" si="0"/>
        <v>1580.93</v>
      </c>
      <c r="J20" s="9">
        <f t="shared" si="1"/>
        <v>252.94880000000001</v>
      </c>
      <c r="K20" s="9">
        <f t="shared" si="2"/>
        <v>1833.8788</v>
      </c>
      <c r="L20" s="7" t="s">
        <v>21</v>
      </c>
    </row>
    <row r="21" spans="1:12" ht="15" hidden="1" x14ac:dyDescent="0.25">
      <c r="A21" s="7" t="s">
        <v>15</v>
      </c>
      <c r="B21" s="8" t="s">
        <v>60</v>
      </c>
      <c r="C21" s="8" t="s">
        <v>17</v>
      </c>
      <c r="D21" s="8" t="s">
        <v>18</v>
      </c>
      <c r="E21" s="8" t="s">
        <v>33</v>
      </c>
      <c r="F21" s="1" t="s">
        <v>45</v>
      </c>
      <c r="G21" s="32">
        <v>3617.3</v>
      </c>
      <c r="H21" s="30">
        <v>1</v>
      </c>
      <c r="I21" s="9">
        <f t="shared" si="0"/>
        <v>3617.3</v>
      </c>
      <c r="J21" s="9">
        <f t="shared" si="1"/>
        <v>578.76800000000003</v>
      </c>
      <c r="K21" s="9">
        <f t="shared" si="2"/>
        <v>4196.0680000000002</v>
      </c>
      <c r="L21" s="7" t="s">
        <v>21</v>
      </c>
    </row>
    <row r="22" spans="1:12" ht="15" hidden="1" x14ac:dyDescent="0.25">
      <c r="A22" s="7" t="s">
        <v>15</v>
      </c>
      <c r="B22" s="8" t="s">
        <v>60</v>
      </c>
      <c r="C22" s="8" t="s">
        <v>17</v>
      </c>
      <c r="D22" s="8" t="s">
        <v>18</v>
      </c>
      <c r="E22" s="8" t="s">
        <v>33</v>
      </c>
      <c r="F22" s="1" t="s">
        <v>51</v>
      </c>
      <c r="G22" s="32">
        <v>983.83</v>
      </c>
      <c r="H22" s="30">
        <v>1</v>
      </c>
      <c r="I22" s="9">
        <f t="shared" si="0"/>
        <v>983.83</v>
      </c>
      <c r="J22" s="9">
        <f t="shared" si="1"/>
        <v>157.4128</v>
      </c>
      <c r="K22" s="9">
        <f t="shared" si="2"/>
        <v>1141.2428</v>
      </c>
      <c r="L22" s="7" t="s">
        <v>21</v>
      </c>
    </row>
    <row r="23" spans="1:12" ht="15" hidden="1" x14ac:dyDescent="0.25">
      <c r="A23" s="7" t="s">
        <v>15</v>
      </c>
      <c r="B23" s="8" t="s">
        <v>60</v>
      </c>
      <c r="C23" s="8" t="s">
        <v>17</v>
      </c>
      <c r="D23" s="8" t="s">
        <v>18</v>
      </c>
      <c r="E23" s="8" t="s">
        <v>33</v>
      </c>
      <c r="F23" s="1" t="s">
        <v>52</v>
      </c>
      <c r="G23" s="32">
        <v>2513.4499999999998</v>
      </c>
      <c r="H23" s="30">
        <v>2</v>
      </c>
      <c r="I23" s="9">
        <f t="shared" si="0"/>
        <v>5026.8999999999996</v>
      </c>
      <c r="J23" s="9">
        <f t="shared" si="1"/>
        <v>804.30399999999997</v>
      </c>
      <c r="K23" s="9">
        <f t="shared" si="2"/>
        <v>5831.2039999999997</v>
      </c>
      <c r="L23" s="7" t="s">
        <v>21</v>
      </c>
    </row>
    <row r="24" spans="1:12" ht="15" hidden="1" x14ac:dyDescent="0.25">
      <c r="A24" s="7" t="s">
        <v>15</v>
      </c>
      <c r="B24" s="8" t="s">
        <v>60</v>
      </c>
      <c r="C24" s="8" t="s">
        <v>17</v>
      </c>
      <c r="D24" s="8" t="s">
        <v>18</v>
      </c>
      <c r="E24" s="8" t="s">
        <v>33</v>
      </c>
      <c r="F24" s="1" t="s">
        <v>53</v>
      </c>
      <c r="G24" s="32">
        <v>1623.79</v>
      </c>
      <c r="H24" s="30">
        <v>1</v>
      </c>
      <c r="I24" s="9">
        <f t="shared" si="0"/>
        <v>1623.79</v>
      </c>
      <c r="J24" s="9">
        <f t="shared" si="1"/>
        <v>259.8064</v>
      </c>
      <c r="K24" s="9">
        <f t="shared" si="2"/>
        <v>1883.5963999999999</v>
      </c>
      <c r="L24" s="7" t="s">
        <v>21</v>
      </c>
    </row>
    <row r="25" spans="1:12" ht="15" hidden="1" x14ac:dyDescent="0.25">
      <c r="A25" s="7" t="s">
        <v>15</v>
      </c>
      <c r="B25" s="8" t="s">
        <v>60</v>
      </c>
      <c r="C25" s="8" t="s">
        <v>17</v>
      </c>
      <c r="D25" s="8" t="s">
        <v>18</v>
      </c>
      <c r="E25" s="8" t="s">
        <v>33</v>
      </c>
      <c r="F25" s="1" t="s">
        <v>54</v>
      </c>
      <c r="G25" s="32">
        <v>377.6</v>
      </c>
      <c r="H25" s="30">
        <v>1</v>
      </c>
      <c r="I25" s="9">
        <f t="shared" si="0"/>
        <v>377.6</v>
      </c>
      <c r="J25" s="9">
        <f t="shared" si="1"/>
        <v>60.416000000000004</v>
      </c>
      <c r="K25" s="9">
        <f t="shared" si="2"/>
        <v>438.01600000000002</v>
      </c>
      <c r="L25" s="7" t="s">
        <v>21</v>
      </c>
    </row>
    <row r="26" spans="1:12" ht="15" hidden="1" x14ac:dyDescent="0.25">
      <c r="A26" s="7" t="s">
        <v>15</v>
      </c>
      <c r="B26" s="8" t="s">
        <v>60</v>
      </c>
      <c r="C26" s="8" t="s">
        <v>17</v>
      </c>
      <c r="D26" s="8" t="s">
        <v>18</v>
      </c>
      <c r="E26" s="8" t="s">
        <v>33</v>
      </c>
      <c r="F26" s="1" t="s">
        <v>55</v>
      </c>
      <c r="G26" s="32">
        <v>528.65</v>
      </c>
      <c r="H26" s="30">
        <v>1</v>
      </c>
      <c r="I26" s="9">
        <f t="shared" si="0"/>
        <v>528.65</v>
      </c>
      <c r="J26" s="9">
        <f t="shared" si="1"/>
        <v>84.584000000000003</v>
      </c>
      <c r="K26" s="9">
        <f t="shared" si="2"/>
        <v>613.23399999999992</v>
      </c>
      <c r="L26" s="7" t="s">
        <v>21</v>
      </c>
    </row>
    <row r="27" spans="1:12" ht="15" hidden="1" x14ac:dyDescent="0.25">
      <c r="A27" s="7" t="s">
        <v>15</v>
      </c>
      <c r="B27" s="8" t="s">
        <v>60</v>
      </c>
      <c r="C27" s="8" t="s">
        <v>17</v>
      </c>
      <c r="D27" s="8" t="s">
        <v>18</v>
      </c>
      <c r="E27" s="8" t="s">
        <v>33</v>
      </c>
      <c r="F27" s="1" t="s">
        <v>59</v>
      </c>
      <c r="G27" s="32">
        <v>377.6</v>
      </c>
      <c r="H27" s="30">
        <v>1</v>
      </c>
      <c r="I27" s="9">
        <f t="shared" si="0"/>
        <v>377.6</v>
      </c>
      <c r="J27" s="9">
        <f t="shared" si="1"/>
        <v>60.416000000000004</v>
      </c>
      <c r="K27" s="9">
        <f t="shared" si="2"/>
        <v>438.01600000000002</v>
      </c>
      <c r="L27" s="7" t="s">
        <v>21</v>
      </c>
    </row>
    <row r="28" spans="1:12" ht="15" hidden="1" x14ac:dyDescent="0.25">
      <c r="A28" s="7" t="s">
        <v>15</v>
      </c>
      <c r="B28" s="8" t="s">
        <v>60</v>
      </c>
      <c r="C28" s="8" t="s">
        <v>17</v>
      </c>
      <c r="D28" s="8" t="s">
        <v>18</v>
      </c>
      <c r="E28" s="8" t="s">
        <v>33</v>
      </c>
      <c r="F28" s="1" t="s">
        <v>58</v>
      </c>
      <c r="G28" s="32">
        <v>528.65</v>
      </c>
      <c r="H28" s="30">
        <v>2</v>
      </c>
      <c r="I28" s="9">
        <f t="shared" si="0"/>
        <v>1057.3</v>
      </c>
      <c r="J28" s="9">
        <f t="shared" si="1"/>
        <v>169.16800000000001</v>
      </c>
      <c r="K28" s="9">
        <f t="shared" si="2"/>
        <v>1226.4679999999998</v>
      </c>
      <c r="L28" s="7" t="s">
        <v>21</v>
      </c>
    </row>
    <row r="29" spans="1:12" ht="15" hidden="1" x14ac:dyDescent="0.25">
      <c r="A29" s="7" t="s">
        <v>15</v>
      </c>
      <c r="B29" s="8" t="s">
        <v>60</v>
      </c>
      <c r="C29" s="8" t="s">
        <v>17</v>
      </c>
      <c r="D29" s="8" t="s">
        <v>18</v>
      </c>
      <c r="E29" s="8" t="s">
        <v>33</v>
      </c>
      <c r="F29" s="1" t="s">
        <v>57</v>
      </c>
      <c r="G29" s="32">
        <v>905.69</v>
      </c>
      <c r="H29" s="30">
        <v>2</v>
      </c>
      <c r="I29" s="9">
        <f t="shared" si="0"/>
        <v>1811.38</v>
      </c>
      <c r="J29" s="9">
        <f t="shared" si="1"/>
        <v>289.82080000000002</v>
      </c>
      <c r="K29" s="9">
        <f t="shared" si="2"/>
        <v>2101.2008000000001</v>
      </c>
      <c r="L29" s="7" t="s">
        <v>21</v>
      </c>
    </row>
    <row r="30" spans="1:12" ht="15" hidden="1" x14ac:dyDescent="0.25">
      <c r="A30" s="7" t="s">
        <v>15</v>
      </c>
      <c r="B30" s="8" t="s">
        <v>60</v>
      </c>
      <c r="C30" s="8" t="s">
        <v>17</v>
      </c>
      <c r="D30" s="8" t="s">
        <v>18</v>
      </c>
      <c r="E30" s="8" t="s">
        <v>33</v>
      </c>
      <c r="F30" s="1" t="s">
        <v>56</v>
      </c>
      <c r="G30" s="32">
        <v>2040.87</v>
      </c>
      <c r="H30" s="30">
        <v>3</v>
      </c>
      <c r="I30" s="33">
        <f t="shared" si="0"/>
        <v>6122.61</v>
      </c>
      <c r="J30" s="33">
        <f t="shared" si="1"/>
        <v>979.61759999999992</v>
      </c>
      <c r="K30" s="33">
        <f t="shared" si="2"/>
        <v>7102.2275999999993</v>
      </c>
      <c r="L30" s="7" t="s">
        <v>21</v>
      </c>
    </row>
    <row r="31" spans="1:12" ht="19.149999999999999" hidden="1" customHeight="1" x14ac:dyDescent="0.25">
      <c r="I31" s="34">
        <f>+SUM(I5:I30)</f>
        <v>86134.87000000001</v>
      </c>
      <c r="J31" s="34">
        <f>+I31*0.16</f>
        <v>13781.579200000002</v>
      </c>
      <c r="K31" s="34">
        <f>+I31+J31</f>
        <v>99916.449200000017</v>
      </c>
    </row>
    <row r="32" spans="1:12" ht="19.149999999999999" hidden="1" customHeight="1" x14ac:dyDescent="0.25"/>
    <row r="33" spans="1:12" ht="19.149999999999999" customHeight="1" x14ac:dyDescent="0.25">
      <c r="A33" s="3" t="s">
        <v>3</v>
      </c>
      <c r="B33" s="3" t="s">
        <v>4</v>
      </c>
      <c r="C33" s="3" t="s">
        <v>5</v>
      </c>
      <c r="D33" s="3" t="s">
        <v>6</v>
      </c>
      <c r="E33" s="3" t="s">
        <v>7</v>
      </c>
      <c r="F33" s="4" t="s">
        <v>8</v>
      </c>
      <c r="G33" s="4" t="s">
        <v>9</v>
      </c>
      <c r="H33" s="5" t="s">
        <v>10</v>
      </c>
      <c r="I33" s="5" t="s">
        <v>11</v>
      </c>
      <c r="J33" s="5" t="s">
        <v>12</v>
      </c>
      <c r="K33" s="5" t="s">
        <v>13</v>
      </c>
      <c r="L33" s="6" t="s">
        <v>14</v>
      </c>
    </row>
    <row r="34" spans="1:12" ht="19.149999999999999" customHeight="1" x14ac:dyDescent="0.25">
      <c r="A34" s="7" t="s">
        <v>15</v>
      </c>
      <c r="B34" s="8" t="s">
        <v>79</v>
      </c>
      <c r="C34" s="8" t="s">
        <v>17</v>
      </c>
      <c r="D34" s="8" t="s">
        <v>18</v>
      </c>
      <c r="E34" s="8" t="s">
        <v>80</v>
      </c>
      <c r="F34" t="s">
        <v>81</v>
      </c>
      <c r="G34" s="31">
        <v>905.69</v>
      </c>
      <c r="H34" s="8">
        <v>2</v>
      </c>
      <c r="I34" s="9">
        <f>+G34*H34</f>
        <v>1811.38</v>
      </c>
      <c r="J34" s="9">
        <f>+I34*0.16</f>
        <v>289.82080000000002</v>
      </c>
      <c r="K34" s="9">
        <f>+I34+J34</f>
        <v>2101.2008000000001</v>
      </c>
      <c r="L34" s="7" t="s">
        <v>21</v>
      </c>
    </row>
    <row r="35" spans="1:12" ht="19.149999999999999" customHeight="1" x14ac:dyDescent="0.25">
      <c r="A35" s="7" t="s">
        <v>15</v>
      </c>
      <c r="B35" s="8" t="s">
        <v>79</v>
      </c>
      <c r="C35" s="8" t="s">
        <v>17</v>
      </c>
      <c r="D35" s="8" t="s">
        <v>18</v>
      </c>
      <c r="E35" s="8" t="s">
        <v>80</v>
      </c>
      <c r="F35" s="7" t="s">
        <v>82</v>
      </c>
      <c r="G35" s="31">
        <v>2040.87</v>
      </c>
      <c r="H35" s="8">
        <v>3</v>
      </c>
      <c r="I35" s="9">
        <f t="shared" ref="I35:I46" si="3">+G35*H35</f>
        <v>6122.61</v>
      </c>
      <c r="J35" s="9">
        <f t="shared" ref="J35:J46" si="4">+I35*0.16</f>
        <v>979.61759999999992</v>
      </c>
      <c r="K35" s="9">
        <f t="shared" ref="K35:K46" si="5">+I35+J35</f>
        <v>7102.2275999999993</v>
      </c>
      <c r="L35" s="7" t="s">
        <v>21</v>
      </c>
    </row>
    <row r="36" spans="1:12" ht="19.149999999999999" customHeight="1" x14ac:dyDescent="0.25">
      <c r="A36" s="7" t="s">
        <v>15</v>
      </c>
      <c r="B36" s="8" t="s">
        <v>79</v>
      </c>
      <c r="C36" s="8" t="s">
        <v>17</v>
      </c>
      <c r="D36" s="8" t="s">
        <v>18</v>
      </c>
      <c r="E36" s="8" t="s">
        <v>80</v>
      </c>
      <c r="F36" s="7" t="s">
        <v>83</v>
      </c>
      <c r="G36" s="31">
        <v>1452.48</v>
      </c>
      <c r="H36" s="8">
        <v>3</v>
      </c>
      <c r="I36" s="9">
        <f t="shared" si="3"/>
        <v>4357.4400000000005</v>
      </c>
      <c r="J36" s="9">
        <f t="shared" si="4"/>
        <v>697.19040000000007</v>
      </c>
      <c r="K36" s="9">
        <f t="shared" si="5"/>
        <v>5054.6304000000009</v>
      </c>
      <c r="L36" s="7" t="s">
        <v>21</v>
      </c>
    </row>
    <row r="37" spans="1:12" ht="19.149999999999999" customHeight="1" x14ac:dyDescent="0.25">
      <c r="A37" s="7" t="s">
        <v>15</v>
      </c>
      <c r="B37" s="8" t="s">
        <v>79</v>
      </c>
      <c r="C37" s="8" t="s">
        <v>17</v>
      </c>
      <c r="D37" s="8" t="s">
        <v>18</v>
      </c>
      <c r="E37" s="8" t="s">
        <v>80</v>
      </c>
      <c r="F37" s="7" t="s">
        <v>84</v>
      </c>
      <c r="G37" s="31">
        <v>1878.89</v>
      </c>
      <c r="H37" s="8">
        <v>3</v>
      </c>
      <c r="I37" s="9">
        <f t="shared" si="3"/>
        <v>5636.67</v>
      </c>
      <c r="J37" s="9">
        <f t="shared" si="4"/>
        <v>901.86720000000003</v>
      </c>
      <c r="K37" s="9">
        <f t="shared" si="5"/>
        <v>6538.5371999999998</v>
      </c>
      <c r="L37" s="7" t="s">
        <v>21</v>
      </c>
    </row>
    <row r="38" spans="1:12" ht="19.149999999999999" customHeight="1" x14ac:dyDescent="0.25">
      <c r="A38" s="7" t="s">
        <v>15</v>
      </c>
      <c r="B38" s="8" t="s">
        <v>79</v>
      </c>
      <c r="C38" s="8" t="s">
        <v>17</v>
      </c>
      <c r="D38" s="8" t="s">
        <v>18</v>
      </c>
      <c r="E38" s="8" t="s">
        <v>80</v>
      </c>
      <c r="F38" s="7" t="s">
        <v>85</v>
      </c>
      <c r="G38" s="31">
        <v>1958.4</v>
      </c>
      <c r="H38" s="8">
        <v>2</v>
      </c>
      <c r="I38" s="9">
        <f t="shared" si="3"/>
        <v>3916.8</v>
      </c>
      <c r="J38" s="9">
        <f t="shared" si="4"/>
        <v>626.68799999999999</v>
      </c>
      <c r="K38" s="9">
        <f t="shared" si="5"/>
        <v>4543.4880000000003</v>
      </c>
      <c r="L38" s="7" t="s">
        <v>21</v>
      </c>
    </row>
    <row r="39" spans="1:12" ht="19.149999999999999" customHeight="1" x14ac:dyDescent="0.25">
      <c r="A39" s="7" t="s">
        <v>15</v>
      </c>
      <c r="B39" s="8" t="s">
        <v>79</v>
      </c>
      <c r="C39" s="8" t="s">
        <v>17</v>
      </c>
      <c r="D39" s="8" t="s">
        <v>18</v>
      </c>
      <c r="E39" s="8" t="s">
        <v>80</v>
      </c>
      <c r="F39" s="7" t="s">
        <v>86</v>
      </c>
      <c r="G39" s="31">
        <v>3020.93</v>
      </c>
      <c r="H39" s="8">
        <v>1</v>
      </c>
      <c r="I39" s="9">
        <f t="shared" si="3"/>
        <v>3020.93</v>
      </c>
      <c r="J39" s="9">
        <f t="shared" si="4"/>
        <v>483.34879999999998</v>
      </c>
      <c r="K39" s="9">
        <f t="shared" si="5"/>
        <v>3504.2788</v>
      </c>
      <c r="L39" s="7" t="s">
        <v>21</v>
      </c>
    </row>
    <row r="40" spans="1:12" ht="19.149999999999999" customHeight="1" x14ac:dyDescent="0.25">
      <c r="A40" s="7" t="s">
        <v>15</v>
      </c>
      <c r="B40" s="8" t="s">
        <v>79</v>
      </c>
      <c r="C40" s="8" t="s">
        <v>17</v>
      </c>
      <c r="D40" s="8" t="s">
        <v>18</v>
      </c>
      <c r="E40" s="8" t="s">
        <v>80</v>
      </c>
      <c r="F40" s="7" t="s">
        <v>87</v>
      </c>
      <c r="G40" s="31">
        <v>445.33</v>
      </c>
      <c r="H40" s="8">
        <v>4</v>
      </c>
      <c r="I40" s="9">
        <f t="shared" si="3"/>
        <v>1781.32</v>
      </c>
      <c r="J40" s="9">
        <f t="shared" si="4"/>
        <v>285.01119999999997</v>
      </c>
      <c r="K40" s="9">
        <f t="shared" si="5"/>
        <v>2066.3312000000001</v>
      </c>
      <c r="L40" s="7" t="s">
        <v>21</v>
      </c>
    </row>
    <row r="41" spans="1:12" ht="19.149999999999999" customHeight="1" x14ac:dyDescent="0.25">
      <c r="A41" s="7" t="s">
        <v>15</v>
      </c>
      <c r="B41" s="8" t="s">
        <v>79</v>
      </c>
      <c r="C41" s="8" t="s">
        <v>17</v>
      </c>
      <c r="D41" s="8" t="s">
        <v>18</v>
      </c>
      <c r="E41" s="8" t="s">
        <v>80</v>
      </c>
      <c r="F41" s="1" t="s">
        <v>88</v>
      </c>
      <c r="G41" s="32">
        <v>901.7</v>
      </c>
      <c r="H41" s="30">
        <v>2</v>
      </c>
      <c r="I41" s="9">
        <f t="shared" si="3"/>
        <v>1803.4</v>
      </c>
      <c r="J41" s="9">
        <f t="shared" si="4"/>
        <v>288.54400000000004</v>
      </c>
      <c r="K41" s="9">
        <f t="shared" si="5"/>
        <v>2091.944</v>
      </c>
      <c r="L41" s="7" t="s">
        <v>21</v>
      </c>
    </row>
    <row r="42" spans="1:12" ht="19.149999999999999" customHeight="1" x14ac:dyDescent="0.25">
      <c r="A42" s="7" t="s">
        <v>15</v>
      </c>
      <c r="B42" s="8" t="s">
        <v>79</v>
      </c>
      <c r="C42" s="8" t="s">
        <v>17</v>
      </c>
      <c r="D42" s="8" t="s">
        <v>18</v>
      </c>
      <c r="E42" s="8" t="s">
        <v>80</v>
      </c>
      <c r="F42" s="1" t="s">
        <v>89</v>
      </c>
      <c r="G42" s="32">
        <v>6692.78</v>
      </c>
      <c r="H42" s="30">
        <v>1</v>
      </c>
      <c r="I42" s="9">
        <f t="shared" si="3"/>
        <v>6692.78</v>
      </c>
      <c r="J42" s="9">
        <f t="shared" si="4"/>
        <v>1070.8448000000001</v>
      </c>
      <c r="K42" s="9">
        <f t="shared" si="5"/>
        <v>7763.6247999999996</v>
      </c>
      <c r="L42" s="7" t="s">
        <v>21</v>
      </c>
    </row>
    <row r="43" spans="1:12" ht="19.149999999999999" customHeight="1" x14ac:dyDescent="0.25">
      <c r="A43" s="7" t="s">
        <v>15</v>
      </c>
      <c r="B43" s="8" t="s">
        <v>79</v>
      </c>
      <c r="C43" s="8" t="s">
        <v>17</v>
      </c>
      <c r="D43" s="8" t="s">
        <v>18</v>
      </c>
      <c r="E43" s="8" t="s">
        <v>80</v>
      </c>
      <c r="F43" s="1" t="s">
        <v>90</v>
      </c>
      <c r="G43" s="32">
        <v>4891.96</v>
      </c>
      <c r="H43" s="30">
        <v>1</v>
      </c>
      <c r="I43" s="9">
        <f t="shared" si="3"/>
        <v>4891.96</v>
      </c>
      <c r="J43" s="9">
        <f t="shared" si="4"/>
        <v>782.71360000000004</v>
      </c>
      <c r="K43" s="9">
        <f t="shared" si="5"/>
        <v>5674.6736000000001</v>
      </c>
      <c r="L43" s="7" t="s">
        <v>21</v>
      </c>
    </row>
    <row r="44" spans="1:12" ht="19.149999999999999" customHeight="1" x14ac:dyDescent="0.25">
      <c r="A44" s="7" t="s">
        <v>15</v>
      </c>
      <c r="B44" s="8" t="s">
        <v>79</v>
      </c>
      <c r="C44" s="8" t="s">
        <v>17</v>
      </c>
      <c r="D44" s="8" t="s">
        <v>18</v>
      </c>
      <c r="E44" s="8" t="s">
        <v>80</v>
      </c>
      <c r="F44" s="1" t="s">
        <v>91</v>
      </c>
      <c r="G44" s="32">
        <v>983.83</v>
      </c>
      <c r="H44" s="30">
        <v>1</v>
      </c>
      <c r="I44" s="9">
        <f t="shared" si="3"/>
        <v>983.83</v>
      </c>
      <c r="J44" s="9">
        <f t="shared" si="4"/>
        <v>157.4128</v>
      </c>
      <c r="K44" s="9">
        <f t="shared" si="5"/>
        <v>1141.2428</v>
      </c>
      <c r="L44" s="7" t="s">
        <v>21</v>
      </c>
    </row>
    <row r="45" spans="1:12" ht="19.149999999999999" customHeight="1" x14ac:dyDescent="0.25">
      <c r="A45" s="7" t="s">
        <v>15</v>
      </c>
      <c r="B45" s="8" t="s">
        <v>79</v>
      </c>
      <c r="C45" s="8" t="s">
        <v>17</v>
      </c>
      <c r="D45" s="8" t="s">
        <v>18</v>
      </c>
      <c r="E45" s="8" t="s">
        <v>80</v>
      </c>
      <c r="F45" s="1" t="s">
        <v>92</v>
      </c>
      <c r="G45" s="32">
        <v>2513.4499999999998</v>
      </c>
      <c r="H45" s="30">
        <v>2</v>
      </c>
      <c r="I45" s="9">
        <f t="shared" si="3"/>
        <v>5026.8999999999996</v>
      </c>
      <c r="J45" s="9">
        <f t="shared" si="4"/>
        <v>804.30399999999997</v>
      </c>
      <c r="K45" s="9">
        <f t="shared" si="5"/>
        <v>5831.2039999999997</v>
      </c>
      <c r="L45" s="7" t="s">
        <v>21</v>
      </c>
    </row>
    <row r="46" spans="1:12" ht="19.149999999999999" customHeight="1" x14ac:dyDescent="0.25">
      <c r="A46" s="7" t="s">
        <v>15</v>
      </c>
      <c r="B46" s="8" t="s">
        <v>79</v>
      </c>
      <c r="C46" s="8" t="s">
        <v>17</v>
      </c>
      <c r="D46" s="8" t="s">
        <v>18</v>
      </c>
      <c r="E46" s="8" t="s">
        <v>80</v>
      </c>
      <c r="F46" s="1" t="s">
        <v>93</v>
      </c>
      <c r="G46" s="32">
        <v>1623.79</v>
      </c>
      <c r="H46" s="30">
        <v>1</v>
      </c>
      <c r="I46" s="33">
        <f t="shared" si="3"/>
        <v>1623.79</v>
      </c>
      <c r="J46" s="33">
        <f t="shared" si="4"/>
        <v>259.8064</v>
      </c>
      <c r="K46" s="33">
        <f t="shared" si="5"/>
        <v>1883.5963999999999</v>
      </c>
      <c r="L46" s="42" t="s">
        <v>21</v>
      </c>
    </row>
    <row r="47" spans="1:12" ht="19.149999999999999" customHeight="1" x14ac:dyDescent="0.25">
      <c r="I47" s="34">
        <f>+SUM(I34:I46)</f>
        <v>47669.810000000005</v>
      </c>
      <c r="J47" s="34">
        <f>+I47*0.16</f>
        <v>7627.1696000000011</v>
      </c>
      <c r="K47" s="34">
        <f>+I47+J47</f>
        <v>55296.979600000006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93903-BE7F-42E8-A1B0-FBAC9A600DE5}">
  <dimension ref="A1:Z11"/>
  <sheetViews>
    <sheetView topLeftCell="H1" workbookViewId="0">
      <selection activeCell="K14" sqref="K14"/>
    </sheetView>
  </sheetViews>
  <sheetFormatPr baseColWidth="10" defaultColWidth="44" defaultRowHeight="19.149999999999999" customHeight="1" x14ac:dyDescent="0.25"/>
  <cols>
    <col min="1" max="1" width="58.7109375" style="1" customWidth="1"/>
    <col min="2" max="16384" width="44" style="1"/>
  </cols>
  <sheetData>
    <row r="1" spans="1:26" ht="19.149999999999999" customHeight="1" x14ac:dyDescent="0.25">
      <c r="A1" s="12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9.149999999999999" customHeight="1" x14ac:dyDescent="0.25">
      <c r="A2" s="11" t="s">
        <v>1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9.149999999999999" customHeight="1" x14ac:dyDescent="0.25">
      <c r="A3" s="13" t="s">
        <v>22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19.149999999999999" customHeight="1" x14ac:dyDescent="0.25">
      <c r="A4" s="3" t="s">
        <v>3</v>
      </c>
      <c r="B4" s="3" t="s">
        <v>4</v>
      </c>
      <c r="C4" s="3" t="s">
        <v>5</v>
      </c>
      <c r="D4" s="3" t="s">
        <v>6</v>
      </c>
      <c r="E4" s="3" t="s">
        <v>7</v>
      </c>
      <c r="F4" s="4" t="s">
        <v>8</v>
      </c>
      <c r="G4" s="4" t="s">
        <v>9</v>
      </c>
      <c r="H4" s="5" t="s">
        <v>10</v>
      </c>
      <c r="I4" s="5" t="s">
        <v>11</v>
      </c>
      <c r="J4" s="5" t="s">
        <v>12</v>
      </c>
      <c r="K4" s="5" t="s">
        <v>13</v>
      </c>
      <c r="L4" s="6" t="s">
        <v>14</v>
      </c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9.149999999999999" customHeight="1" x14ac:dyDescent="0.25">
      <c r="A5" s="7" t="s">
        <v>15</v>
      </c>
      <c r="B5" s="8" t="s">
        <v>16</v>
      </c>
      <c r="C5" s="8" t="s">
        <v>17</v>
      </c>
      <c r="D5" s="8" t="s">
        <v>18</v>
      </c>
      <c r="E5" s="8" t="s">
        <v>61</v>
      </c>
      <c r="F5" s="7" t="s">
        <v>23</v>
      </c>
      <c r="G5" s="8">
        <v>902.5</v>
      </c>
      <c r="H5" s="8">
        <v>33</v>
      </c>
      <c r="I5" s="9">
        <f>+G5*H5</f>
        <v>29782.5</v>
      </c>
      <c r="J5" s="9">
        <f>+I5*0.16</f>
        <v>4765.2</v>
      </c>
      <c r="K5" s="9">
        <f>+I5+J5</f>
        <v>34547.699999999997</v>
      </c>
      <c r="L5" s="7" t="s">
        <v>21</v>
      </c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9.149999999999999" customHeight="1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</row>
    <row r="7" spans="1:26" ht="19.149999999999999" customHeight="1" x14ac:dyDescent="0.25">
      <c r="A7" s="3" t="s">
        <v>3</v>
      </c>
      <c r="B7" s="3" t="s">
        <v>4</v>
      </c>
      <c r="C7" s="3" t="s">
        <v>5</v>
      </c>
      <c r="D7" s="3" t="s">
        <v>6</v>
      </c>
      <c r="E7" s="3" t="s">
        <v>7</v>
      </c>
      <c r="F7" s="4" t="s">
        <v>8</v>
      </c>
      <c r="G7" s="4" t="s">
        <v>9</v>
      </c>
      <c r="H7" s="5" t="s">
        <v>10</v>
      </c>
      <c r="I7" s="5" t="s">
        <v>11</v>
      </c>
      <c r="J7" s="5" t="s">
        <v>12</v>
      </c>
      <c r="K7" s="5" t="s">
        <v>13</v>
      </c>
      <c r="L7" s="6" t="s">
        <v>14</v>
      </c>
    </row>
    <row r="8" spans="1:26" ht="19.149999999999999" customHeight="1" x14ac:dyDescent="0.25">
      <c r="A8" s="7" t="s">
        <v>15</v>
      </c>
      <c r="B8" s="8" t="s">
        <v>16</v>
      </c>
      <c r="C8" s="8" t="s">
        <v>17</v>
      </c>
      <c r="D8" s="8" t="s">
        <v>18</v>
      </c>
      <c r="E8" s="8" t="s">
        <v>130</v>
      </c>
      <c r="F8" s="7" t="s">
        <v>23</v>
      </c>
      <c r="G8" s="8">
        <v>902.5</v>
      </c>
      <c r="H8" s="8">
        <v>98</v>
      </c>
      <c r="I8" s="48">
        <f>+G8*H8</f>
        <v>88445</v>
      </c>
      <c r="J8" s="48">
        <f>+I8*0.16</f>
        <v>14151.2</v>
      </c>
      <c r="K8" s="48">
        <f>+I8+J8</f>
        <v>102596.2</v>
      </c>
      <c r="L8" s="11" t="s">
        <v>21</v>
      </c>
    </row>
    <row r="9" spans="1:26" ht="19.149999999999999" customHeight="1" x14ac:dyDescent="0.2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</row>
    <row r="10" spans="1:26" ht="19.149999999999999" customHeight="1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</row>
    <row r="11" spans="1:26" ht="19.149999999999999" customHeight="1" x14ac:dyDescent="0.25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504F9-A630-453B-B8DB-163CD79DEC46}">
  <dimension ref="A1:Z46"/>
  <sheetViews>
    <sheetView topLeftCell="C19" workbookViewId="0">
      <selection activeCell="A7" sqref="A7"/>
    </sheetView>
  </sheetViews>
  <sheetFormatPr baseColWidth="10" defaultColWidth="11.5703125" defaultRowHeight="15" x14ac:dyDescent="0.25"/>
  <cols>
    <col min="1" max="1" width="60" style="1" bestFit="1" customWidth="1"/>
    <col min="2" max="2" width="46.42578125" style="1" customWidth="1"/>
    <col min="3" max="3" width="53.28515625" style="1" customWidth="1"/>
    <col min="4" max="4" width="33" style="1" customWidth="1"/>
    <col min="5" max="5" width="25.5703125" style="1" customWidth="1"/>
    <col min="6" max="6" width="77.7109375" style="1" customWidth="1"/>
    <col min="7" max="7" width="18.28515625" style="1" customWidth="1"/>
    <col min="8" max="8" width="8.7109375" style="1" bestFit="1" customWidth="1"/>
    <col min="9" max="9" width="20.28515625" style="1" customWidth="1"/>
    <col min="10" max="10" width="19.28515625" style="1" customWidth="1"/>
    <col min="11" max="11" width="17.7109375" style="1" customWidth="1"/>
    <col min="12" max="12" width="27" style="1" bestFit="1" customWidth="1"/>
    <col min="13" max="16384" width="11.5703125" style="1"/>
  </cols>
  <sheetData>
    <row r="1" spans="1:26" ht="17.25" x14ac:dyDescent="0.25">
      <c r="A1" s="12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x14ac:dyDescent="0.25">
      <c r="A2" s="11" t="s">
        <v>1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x14ac:dyDescent="0.25">
      <c r="A3" s="13" t="s">
        <v>62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26.25" hidden="1" x14ac:dyDescent="0.25">
      <c r="A4" s="3" t="s">
        <v>3</v>
      </c>
      <c r="B4" s="3" t="s">
        <v>5</v>
      </c>
      <c r="C4" s="3" t="s">
        <v>4</v>
      </c>
      <c r="D4" s="3" t="s">
        <v>6</v>
      </c>
      <c r="E4" s="3" t="s">
        <v>7</v>
      </c>
      <c r="F4" s="4" t="s">
        <v>8</v>
      </c>
      <c r="G4" s="4" t="s">
        <v>9</v>
      </c>
      <c r="H4" s="5" t="s">
        <v>10</v>
      </c>
      <c r="I4" s="5" t="s">
        <v>11</v>
      </c>
      <c r="J4" s="5" t="s">
        <v>12</v>
      </c>
      <c r="K4" s="5" t="s">
        <v>13</v>
      </c>
      <c r="L4" s="6" t="s">
        <v>14</v>
      </c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idden="1" x14ac:dyDescent="0.25">
      <c r="A5" s="7" t="s">
        <v>63</v>
      </c>
      <c r="B5" s="7" t="s">
        <v>62</v>
      </c>
      <c r="C5" s="41" t="s">
        <v>78</v>
      </c>
      <c r="D5" s="8" t="s">
        <v>18</v>
      </c>
      <c r="E5" s="1" t="s">
        <v>64</v>
      </c>
      <c r="F5" s="1" t="s">
        <v>65</v>
      </c>
      <c r="G5" s="36">
        <v>2138.7399999999998</v>
      </c>
      <c r="H5" s="37">
        <v>3</v>
      </c>
      <c r="I5" s="38">
        <f>+G5*H5</f>
        <v>6416.2199999999993</v>
      </c>
      <c r="J5" s="38">
        <f>+I5*0.16</f>
        <v>1026.5952</v>
      </c>
      <c r="K5" s="38">
        <f>+I5+J5</f>
        <v>7442.8151999999991</v>
      </c>
      <c r="L5" s="40" t="s">
        <v>21</v>
      </c>
    </row>
    <row r="6" spans="1:26" hidden="1" x14ac:dyDescent="0.25">
      <c r="A6" s="7" t="s">
        <v>63</v>
      </c>
      <c r="B6" s="7" t="s">
        <v>62</v>
      </c>
      <c r="C6" s="41" t="s">
        <v>78</v>
      </c>
      <c r="D6" s="8" t="s">
        <v>18</v>
      </c>
      <c r="E6" s="1" t="s">
        <v>64</v>
      </c>
      <c r="F6" s="35" t="s">
        <v>66</v>
      </c>
      <c r="G6" s="36">
        <v>3412.61</v>
      </c>
      <c r="H6" s="37">
        <v>2</v>
      </c>
      <c r="I6" s="38">
        <f t="shared" ref="I6:I17" si="0">+G6*H6</f>
        <v>6825.22</v>
      </c>
      <c r="J6" s="38">
        <f t="shared" ref="J6:J18" si="1">+I6*0.16</f>
        <v>1092.0352</v>
      </c>
      <c r="K6" s="38">
        <f t="shared" ref="K6:K18" si="2">+I6+J6</f>
        <v>7917.2552000000005</v>
      </c>
      <c r="L6" s="40" t="s">
        <v>21</v>
      </c>
    </row>
    <row r="7" spans="1:26" hidden="1" x14ac:dyDescent="0.25">
      <c r="A7" s="7" t="s">
        <v>63</v>
      </c>
      <c r="B7" s="7" t="s">
        <v>62</v>
      </c>
      <c r="C7" s="41" t="s">
        <v>78</v>
      </c>
      <c r="D7" s="8" t="s">
        <v>18</v>
      </c>
      <c r="E7" s="1" t="s">
        <v>64</v>
      </c>
      <c r="F7" s="1" t="s">
        <v>67</v>
      </c>
      <c r="G7" s="36">
        <v>741.29</v>
      </c>
      <c r="H7" s="37">
        <v>2</v>
      </c>
      <c r="I7" s="38">
        <f t="shared" si="0"/>
        <v>1482.58</v>
      </c>
      <c r="J7" s="38">
        <f t="shared" si="1"/>
        <v>237.21279999999999</v>
      </c>
      <c r="K7" s="38">
        <f t="shared" si="2"/>
        <v>1719.7927999999999</v>
      </c>
      <c r="L7" s="40" t="s">
        <v>21</v>
      </c>
    </row>
    <row r="8" spans="1:26" hidden="1" x14ac:dyDescent="0.25">
      <c r="A8" s="7" t="s">
        <v>63</v>
      </c>
      <c r="B8" s="7" t="s">
        <v>62</v>
      </c>
      <c r="C8" s="41" t="s">
        <v>78</v>
      </c>
      <c r="D8" s="8" t="s">
        <v>18</v>
      </c>
      <c r="E8" s="1" t="s">
        <v>64</v>
      </c>
      <c r="F8" s="1" t="s">
        <v>68</v>
      </c>
      <c r="G8" s="36">
        <v>4856.04</v>
      </c>
      <c r="H8" s="37">
        <v>1</v>
      </c>
      <c r="I8" s="38">
        <f t="shared" si="0"/>
        <v>4856.04</v>
      </c>
      <c r="J8" s="38">
        <f t="shared" si="1"/>
        <v>776.96640000000002</v>
      </c>
      <c r="K8" s="38">
        <f t="shared" si="2"/>
        <v>5633.0064000000002</v>
      </c>
      <c r="L8" s="40" t="s">
        <v>21</v>
      </c>
    </row>
    <row r="9" spans="1:26" hidden="1" x14ac:dyDescent="0.25">
      <c r="A9" s="7" t="s">
        <v>63</v>
      </c>
      <c r="B9" s="7" t="s">
        <v>62</v>
      </c>
      <c r="C9" s="41" t="s">
        <v>78</v>
      </c>
      <c r="D9" s="8" t="s">
        <v>18</v>
      </c>
      <c r="E9" s="1" t="s">
        <v>64</v>
      </c>
      <c r="F9" s="1" t="s">
        <v>69</v>
      </c>
      <c r="G9" s="36">
        <v>6007.6</v>
      </c>
      <c r="H9" s="37">
        <v>1</v>
      </c>
      <c r="I9" s="38">
        <f t="shared" si="0"/>
        <v>6007.6</v>
      </c>
      <c r="J9" s="38">
        <f t="shared" si="1"/>
        <v>961.21600000000012</v>
      </c>
      <c r="K9" s="38">
        <f t="shared" si="2"/>
        <v>6968.8160000000007</v>
      </c>
      <c r="L9" s="40" t="s">
        <v>21</v>
      </c>
    </row>
    <row r="10" spans="1:26" hidden="1" x14ac:dyDescent="0.25">
      <c r="A10" s="7" t="s">
        <v>63</v>
      </c>
      <c r="B10" s="7" t="s">
        <v>62</v>
      </c>
      <c r="C10" s="41" t="s">
        <v>78</v>
      </c>
      <c r="D10" s="8" t="s">
        <v>18</v>
      </c>
      <c r="E10" s="1" t="s">
        <v>64</v>
      </c>
      <c r="F10" s="1" t="s">
        <v>70</v>
      </c>
      <c r="G10" s="36">
        <v>3224.26</v>
      </c>
      <c r="H10" s="37">
        <v>3</v>
      </c>
      <c r="I10" s="38">
        <f t="shared" si="0"/>
        <v>9672.7800000000007</v>
      </c>
      <c r="J10" s="38">
        <f t="shared" si="1"/>
        <v>1547.6448</v>
      </c>
      <c r="K10" s="38">
        <f t="shared" si="2"/>
        <v>11220.424800000001</v>
      </c>
      <c r="L10" s="40" t="s">
        <v>21</v>
      </c>
    </row>
    <row r="11" spans="1:26" hidden="1" x14ac:dyDescent="0.25">
      <c r="A11" s="7" t="s">
        <v>63</v>
      </c>
      <c r="B11" s="7" t="s">
        <v>62</v>
      </c>
      <c r="C11" s="41" t="s">
        <v>78</v>
      </c>
      <c r="D11" s="8" t="s">
        <v>18</v>
      </c>
      <c r="E11" s="1" t="s">
        <v>64</v>
      </c>
      <c r="F11" s="1" t="s">
        <v>71</v>
      </c>
      <c r="G11" s="36">
        <v>3583.26</v>
      </c>
      <c r="H11" s="37">
        <v>2</v>
      </c>
      <c r="I11" s="38">
        <f t="shared" si="0"/>
        <v>7166.52</v>
      </c>
      <c r="J11" s="38">
        <f t="shared" si="1"/>
        <v>1146.6432000000002</v>
      </c>
      <c r="K11" s="38">
        <f t="shared" si="2"/>
        <v>8313.1632000000009</v>
      </c>
      <c r="L11" s="40" t="s">
        <v>21</v>
      </c>
    </row>
    <row r="12" spans="1:26" hidden="1" x14ac:dyDescent="0.25">
      <c r="A12" s="7" t="s">
        <v>63</v>
      </c>
      <c r="B12" s="7" t="s">
        <v>62</v>
      </c>
      <c r="C12" s="41" t="s">
        <v>78</v>
      </c>
      <c r="D12" s="8" t="s">
        <v>18</v>
      </c>
      <c r="E12" s="1" t="s">
        <v>64</v>
      </c>
      <c r="F12" s="1" t="s">
        <v>72</v>
      </c>
      <c r="G12" s="36">
        <v>2737.54</v>
      </c>
      <c r="H12" s="37">
        <v>3</v>
      </c>
      <c r="I12" s="38">
        <f t="shared" si="0"/>
        <v>8212.619999999999</v>
      </c>
      <c r="J12" s="38">
        <f t="shared" si="1"/>
        <v>1314.0192</v>
      </c>
      <c r="K12" s="38">
        <f t="shared" si="2"/>
        <v>9526.6391999999996</v>
      </c>
      <c r="L12" s="40" t="s">
        <v>21</v>
      </c>
    </row>
    <row r="13" spans="1:26" hidden="1" x14ac:dyDescent="0.25">
      <c r="A13" s="7" t="s">
        <v>63</v>
      </c>
      <c r="B13" s="7" t="s">
        <v>62</v>
      </c>
      <c r="C13" s="41" t="s">
        <v>78</v>
      </c>
      <c r="D13" s="8" t="s">
        <v>18</v>
      </c>
      <c r="E13" s="1" t="s">
        <v>64</v>
      </c>
      <c r="F13" s="1" t="s">
        <v>73</v>
      </c>
      <c r="G13" s="36">
        <v>773.28</v>
      </c>
      <c r="H13" s="37">
        <v>2</v>
      </c>
      <c r="I13" s="38">
        <f t="shared" si="0"/>
        <v>1546.56</v>
      </c>
      <c r="J13" s="38">
        <f t="shared" si="1"/>
        <v>247.4496</v>
      </c>
      <c r="K13" s="38">
        <f t="shared" si="2"/>
        <v>1794.0095999999999</v>
      </c>
      <c r="L13" s="40" t="s">
        <v>21</v>
      </c>
    </row>
    <row r="14" spans="1:26" hidden="1" x14ac:dyDescent="0.25">
      <c r="A14" s="7" t="s">
        <v>63</v>
      </c>
      <c r="B14" s="7" t="s">
        <v>62</v>
      </c>
      <c r="C14" s="41" t="s">
        <v>78</v>
      </c>
      <c r="D14" s="8" t="s">
        <v>18</v>
      </c>
      <c r="E14" s="1" t="s">
        <v>64</v>
      </c>
      <c r="F14" s="1" t="s">
        <v>74</v>
      </c>
      <c r="G14" s="36">
        <v>5328.92</v>
      </c>
      <c r="H14" s="37">
        <v>1</v>
      </c>
      <c r="I14" s="38">
        <f t="shared" si="0"/>
        <v>5328.92</v>
      </c>
      <c r="J14" s="38">
        <f t="shared" si="1"/>
        <v>852.62720000000002</v>
      </c>
      <c r="K14" s="38">
        <f t="shared" si="2"/>
        <v>6181.5472</v>
      </c>
      <c r="L14" s="40" t="s">
        <v>21</v>
      </c>
    </row>
    <row r="15" spans="1:26" hidden="1" x14ac:dyDescent="0.25">
      <c r="A15" s="7" t="s">
        <v>63</v>
      </c>
      <c r="B15" s="7" t="s">
        <v>62</v>
      </c>
      <c r="C15" s="41" t="s">
        <v>78</v>
      </c>
      <c r="D15" s="8" t="s">
        <v>18</v>
      </c>
      <c r="E15" s="1" t="s">
        <v>64</v>
      </c>
      <c r="F15" s="1" t="s">
        <v>75</v>
      </c>
      <c r="G15" s="36">
        <v>22614.31</v>
      </c>
      <c r="H15" s="37">
        <v>5</v>
      </c>
      <c r="I15" s="38">
        <f t="shared" si="0"/>
        <v>113071.55</v>
      </c>
      <c r="J15" s="38">
        <f t="shared" si="1"/>
        <v>18091.448</v>
      </c>
      <c r="K15" s="38">
        <f t="shared" si="2"/>
        <v>131162.99799999999</v>
      </c>
      <c r="L15" s="40" t="s">
        <v>21</v>
      </c>
    </row>
    <row r="16" spans="1:26" hidden="1" x14ac:dyDescent="0.25">
      <c r="A16" s="7" t="s">
        <v>63</v>
      </c>
      <c r="B16" s="7" t="s">
        <v>62</v>
      </c>
      <c r="C16" s="41" t="s">
        <v>78</v>
      </c>
      <c r="D16" s="8" t="s">
        <v>18</v>
      </c>
      <c r="E16" s="1" t="s">
        <v>64</v>
      </c>
      <c r="F16" s="1" t="s">
        <v>76</v>
      </c>
      <c r="G16" s="36">
        <v>3036.49</v>
      </c>
      <c r="H16" s="37">
        <v>3</v>
      </c>
      <c r="I16" s="38">
        <f t="shared" si="0"/>
        <v>9109.4699999999993</v>
      </c>
      <c r="J16" s="38">
        <f t="shared" si="1"/>
        <v>1457.5151999999998</v>
      </c>
      <c r="K16" s="38">
        <f t="shared" si="2"/>
        <v>10566.985199999999</v>
      </c>
      <c r="L16" s="40" t="s">
        <v>21</v>
      </c>
    </row>
    <row r="17" spans="1:26" hidden="1" x14ac:dyDescent="0.25">
      <c r="A17" s="7" t="s">
        <v>63</v>
      </c>
      <c r="B17" s="7" t="s">
        <v>62</v>
      </c>
      <c r="C17" s="41" t="s">
        <v>78</v>
      </c>
      <c r="D17" s="8" t="s">
        <v>18</v>
      </c>
      <c r="E17" s="1" t="s">
        <v>64</v>
      </c>
      <c r="F17" s="1" t="s">
        <v>77</v>
      </c>
      <c r="G17" s="36">
        <v>3818.81</v>
      </c>
      <c r="H17" s="37">
        <v>1</v>
      </c>
      <c r="I17" s="39">
        <f t="shared" si="0"/>
        <v>3818.81</v>
      </c>
      <c r="J17" s="39">
        <f t="shared" si="1"/>
        <v>611.00959999999998</v>
      </c>
      <c r="K17" s="39">
        <f t="shared" si="2"/>
        <v>4429.8195999999998</v>
      </c>
      <c r="L17" s="40" t="s">
        <v>21</v>
      </c>
    </row>
    <row r="18" spans="1:26" hidden="1" x14ac:dyDescent="0.25">
      <c r="I18" s="34">
        <f>+SUM(I5:I17)</f>
        <v>183514.88999999998</v>
      </c>
      <c r="J18" s="34">
        <f t="shared" si="1"/>
        <v>29362.382399999999</v>
      </c>
      <c r="K18" s="34">
        <f t="shared" si="2"/>
        <v>212877.27239999999</v>
      </c>
    </row>
    <row r="19" spans="1:26" ht="26.25" x14ac:dyDescent="0.25">
      <c r="A19" s="3" t="s">
        <v>3</v>
      </c>
      <c r="B19" s="3" t="s">
        <v>5</v>
      </c>
      <c r="C19" s="3" t="s">
        <v>4</v>
      </c>
      <c r="D19" s="3" t="s">
        <v>6</v>
      </c>
      <c r="E19" s="3" t="s">
        <v>7</v>
      </c>
      <c r="F19" s="4" t="s">
        <v>8</v>
      </c>
      <c r="G19" s="4" t="s">
        <v>9</v>
      </c>
      <c r="H19" s="5" t="s">
        <v>10</v>
      </c>
      <c r="I19" s="5" t="s">
        <v>11</v>
      </c>
      <c r="J19" s="5" t="s">
        <v>12</v>
      </c>
      <c r="K19" s="5" t="s">
        <v>13</v>
      </c>
      <c r="L19" s="6" t="s">
        <v>14</v>
      </c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x14ac:dyDescent="0.25">
      <c r="A20" s="7" t="s">
        <v>63</v>
      </c>
      <c r="B20" s="7" t="s">
        <v>62</v>
      </c>
      <c r="C20" s="41" t="s">
        <v>124</v>
      </c>
      <c r="D20" s="8" t="s">
        <v>18</v>
      </c>
      <c r="E20" s="30" t="s">
        <v>125</v>
      </c>
      <c r="F20" s="1" t="s">
        <v>97</v>
      </c>
      <c r="G20" s="36">
        <v>2196.79</v>
      </c>
      <c r="H20" s="37">
        <v>5</v>
      </c>
      <c r="I20" s="38">
        <f>+G20*H20</f>
        <v>10983.95</v>
      </c>
      <c r="J20" s="38">
        <f>+I20*0.16</f>
        <v>1757.4320000000002</v>
      </c>
      <c r="K20" s="38">
        <f>+I20+J20</f>
        <v>12741.382000000001</v>
      </c>
      <c r="L20" s="40" t="s">
        <v>21</v>
      </c>
    </row>
    <row r="21" spans="1:26" x14ac:dyDescent="0.25">
      <c r="A21" s="7" t="s">
        <v>63</v>
      </c>
      <c r="B21" s="7" t="s">
        <v>62</v>
      </c>
      <c r="C21" s="41" t="s">
        <v>124</v>
      </c>
      <c r="D21" s="8" t="s">
        <v>18</v>
      </c>
      <c r="E21" s="30" t="s">
        <v>125</v>
      </c>
      <c r="F21" s="35" t="s">
        <v>98</v>
      </c>
      <c r="G21" s="36">
        <v>2000.06</v>
      </c>
      <c r="H21" s="37">
        <v>5</v>
      </c>
      <c r="I21" s="38">
        <f t="shared" ref="I21:I32" si="3">+G21*H21</f>
        <v>10000.299999999999</v>
      </c>
      <c r="J21" s="38">
        <f t="shared" ref="J21:J32" si="4">+I21*0.16</f>
        <v>1600.048</v>
      </c>
      <c r="K21" s="38">
        <f t="shared" ref="K21:K32" si="5">+I21+J21</f>
        <v>11600.348</v>
      </c>
      <c r="L21" s="40" t="s">
        <v>21</v>
      </c>
    </row>
    <row r="22" spans="1:26" x14ac:dyDescent="0.25">
      <c r="A22" s="7" t="s">
        <v>63</v>
      </c>
      <c r="B22" s="7" t="s">
        <v>62</v>
      </c>
      <c r="C22" s="41" t="s">
        <v>124</v>
      </c>
      <c r="D22" s="8" t="s">
        <v>18</v>
      </c>
      <c r="E22" s="30" t="s">
        <v>125</v>
      </c>
      <c r="F22" s="1" t="s">
        <v>65</v>
      </c>
      <c r="G22" s="36">
        <v>2138.7399999999998</v>
      </c>
      <c r="H22" s="37">
        <v>5</v>
      </c>
      <c r="I22" s="38">
        <f t="shared" si="3"/>
        <v>10693.699999999999</v>
      </c>
      <c r="J22" s="38">
        <f t="shared" si="4"/>
        <v>1710.992</v>
      </c>
      <c r="K22" s="38">
        <f t="shared" si="5"/>
        <v>12404.691999999999</v>
      </c>
      <c r="L22" s="40" t="s">
        <v>21</v>
      </c>
    </row>
    <row r="23" spans="1:26" x14ac:dyDescent="0.25">
      <c r="A23" s="7" t="s">
        <v>63</v>
      </c>
      <c r="B23" s="7" t="s">
        <v>62</v>
      </c>
      <c r="C23" s="41" t="s">
        <v>124</v>
      </c>
      <c r="D23" s="8" t="s">
        <v>18</v>
      </c>
      <c r="E23" s="30" t="s">
        <v>125</v>
      </c>
      <c r="F23" s="1" t="s">
        <v>66</v>
      </c>
      <c r="G23" s="36">
        <v>3412.61</v>
      </c>
      <c r="H23" s="37">
        <v>7</v>
      </c>
      <c r="I23" s="38">
        <f t="shared" si="3"/>
        <v>23888.27</v>
      </c>
      <c r="J23" s="38">
        <f t="shared" si="4"/>
        <v>3822.1232</v>
      </c>
      <c r="K23" s="38">
        <f t="shared" si="5"/>
        <v>27710.393199999999</v>
      </c>
      <c r="L23" s="40" t="s">
        <v>21</v>
      </c>
    </row>
    <row r="24" spans="1:26" x14ac:dyDescent="0.25">
      <c r="A24" s="7" t="s">
        <v>63</v>
      </c>
      <c r="B24" s="7" t="s">
        <v>62</v>
      </c>
      <c r="C24" s="41" t="s">
        <v>124</v>
      </c>
      <c r="D24" s="8" t="s">
        <v>18</v>
      </c>
      <c r="E24" s="30" t="s">
        <v>125</v>
      </c>
      <c r="F24" s="1" t="s">
        <v>99</v>
      </c>
      <c r="G24" s="36">
        <v>3504.23</v>
      </c>
      <c r="H24" s="37">
        <v>6</v>
      </c>
      <c r="I24" s="38">
        <f t="shared" si="3"/>
        <v>21025.38</v>
      </c>
      <c r="J24" s="38">
        <f t="shared" si="4"/>
        <v>3364.0608000000002</v>
      </c>
      <c r="K24" s="38">
        <f t="shared" si="5"/>
        <v>24389.4408</v>
      </c>
      <c r="L24" s="40" t="s">
        <v>21</v>
      </c>
    </row>
    <row r="25" spans="1:26" x14ac:dyDescent="0.25">
      <c r="A25" s="7" t="s">
        <v>63</v>
      </c>
      <c r="B25" s="7" t="s">
        <v>62</v>
      </c>
      <c r="C25" s="41" t="s">
        <v>124</v>
      </c>
      <c r="D25" s="8" t="s">
        <v>18</v>
      </c>
      <c r="E25" s="30" t="s">
        <v>125</v>
      </c>
      <c r="F25" s="1" t="s">
        <v>100</v>
      </c>
      <c r="G25" s="36">
        <v>2618.52</v>
      </c>
      <c r="H25" s="37">
        <v>1</v>
      </c>
      <c r="I25" s="38">
        <f t="shared" si="3"/>
        <v>2618.52</v>
      </c>
      <c r="J25" s="38">
        <f t="shared" si="4"/>
        <v>418.96320000000003</v>
      </c>
      <c r="K25" s="38">
        <f t="shared" si="5"/>
        <v>3037.4832000000001</v>
      </c>
      <c r="L25" s="40" t="s">
        <v>21</v>
      </c>
    </row>
    <row r="26" spans="1:26" x14ac:dyDescent="0.25">
      <c r="A26" s="7" t="s">
        <v>63</v>
      </c>
      <c r="B26" s="7" t="s">
        <v>62</v>
      </c>
      <c r="C26" s="41" t="s">
        <v>124</v>
      </c>
      <c r="D26" s="8" t="s">
        <v>18</v>
      </c>
      <c r="E26" s="30" t="s">
        <v>125</v>
      </c>
      <c r="F26" s="1" t="s">
        <v>101</v>
      </c>
      <c r="G26" s="36">
        <v>420.16</v>
      </c>
      <c r="H26" s="37">
        <v>2</v>
      </c>
      <c r="I26" s="38">
        <f t="shared" si="3"/>
        <v>840.32</v>
      </c>
      <c r="J26" s="38">
        <f t="shared" si="4"/>
        <v>134.4512</v>
      </c>
      <c r="K26" s="38">
        <f t="shared" si="5"/>
        <v>974.77120000000002</v>
      </c>
      <c r="L26" s="40" t="s">
        <v>21</v>
      </c>
    </row>
    <row r="27" spans="1:26" x14ac:dyDescent="0.25">
      <c r="A27" s="7" t="s">
        <v>63</v>
      </c>
      <c r="B27" s="7" t="s">
        <v>62</v>
      </c>
      <c r="C27" s="41" t="s">
        <v>124</v>
      </c>
      <c r="D27" s="8" t="s">
        <v>18</v>
      </c>
      <c r="E27" s="30" t="s">
        <v>125</v>
      </c>
      <c r="F27" s="1" t="s">
        <v>102</v>
      </c>
      <c r="G27" s="36">
        <v>516.33000000000004</v>
      </c>
      <c r="H27" s="37">
        <v>2</v>
      </c>
      <c r="I27" s="38">
        <f t="shared" si="3"/>
        <v>1032.6600000000001</v>
      </c>
      <c r="J27" s="38">
        <f t="shared" si="4"/>
        <v>165.22560000000001</v>
      </c>
      <c r="K27" s="38">
        <f t="shared" si="5"/>
        <v>1197.8856000000001</v>
      </c>
      <c r="L27" s="40" t="s">
        <v>21</v>
      </c>
    </row>
    <row r="28" spans="1:26" x14ac:dyDescent="0.25">
      <c r="A28" s="7" t="s">
        <v>63</v>
      </c>
      <c r="B28" s="7" t="s">
        <v>62</v>
      </c>
      <c r="C28" s="41" t="s">
        <v>124</v>
      </c>
      <c r="D28" s="8" t="s">
        <v>18</v>
      </c>
      <c r="E28" s="30" t="s">
        <v>125</v>
      </c>
      <c r="F28" s="1" t="s">
        <v>103</v>
      </c>
      <c r="G28" s="36">
        <v>420.16</v>
      </c>
      <c r="H28" s="37">
        <v>6</v>
      </c>
      <c r="I28" s="38">
        <f t="shared" si="3"/>
        <v>2520.96</v>
      </c>
      <c r="J28" s="38">
        <f t="shared" si="4"/>
        <v>403.35360000000003</v>
      </c>
      <c r="K28" s="38">
        <f t="shared" si="5"/>
        <v>2924.3136</v>
      </c>
      <c r="L28" s="40" t="s">
        <v>21</v>
      </c>
    </row>
    <row r="29" spans="1:26" x14ac:dyDescent="0.25">
      <c r="A29" s="7" t="s">
        <v>63</v>
      </c>
      <c r="B29" s="7" t="s">
        <v>62</v>
      </c>
      <c r="C29" s="41" t="s">
        <v>124</v>
      </c>
      <c r="D29" s="8" t="s">
        <v>18</v>
      </c>
      <c r="E29" s="30" t="s">
        <v>125</v>
      </c>
      <c r="F29" s="1" t="s">
        <v>104</v>
      </c>
      <c r="G29" s="36">
        <v>983.95</v>
      </c>
      <c r="H29" s="37">
        <v>5</v>
      </c>
      <c r="I29" s="38">
        <f t="shared" si="3"/>
        <v>4919.75</v>
      </c>
      <c r="J29" s="38">
        <f t="shared" si="4"/>
        <v>787.16</v>
      </c>
      <c r="K29" s="38">
        <f t="shared" si="5"/>
        <v>5706.91</v>
      </c>
      <c r="L29" s="40" t="s">
        <v>21</v>
      </c>
    </row>
    <row r="30" spans="1:26" x14ac:dyDescent="0.25">
      <c r="A30" s="7" t="s">
        <v>63</v>
      </c>
      <c r="B30" s="7" t="s">
        <v>62</v>
      </c>
      <c r="C30" s="41" t="s">
        <v>124</v>
      </c>
      <c r="D30" s="8" t="s">
        <v>18</v>
      </c>
      <c r="E30" s="30" t="s">
        <v>125</v>
      </c>
      <c r="F30" s="1" t="s">
        <v>105</v>
      </c>
      <c r="G30" s="36">
        <v>1200.99</v>
      </c>
      <c r="H30" s="37">
        <v>1</v>
      </c>
      <c r="I30" s="38">
        <f t="shared" si="3"/>
        <v>1200.99</v>
      </c>
      <c r="J30" s="38">
        <f t="shared" si="4"/>
        <v>192.1584</v>
      </c>
      <c r="K30" s="38">
        <f t="shared" si="5"/>
        <v>1393.1484</v>
      </c>
      <c r="L30" s="40" t="s">
        <v>21</v>
      </c>
    </row>
    <row r="31" spans="1:26" x14ac:dyDescent="0.25">
      <c r="A31" s="7" t="s">
        <v>63</v>
      </c>
      <c r="B31" s="7" t="s">
        <v>62</v>
      </c>
      <c r="C31" s="41" t="s">
        <v>124</v>
      </c>
      <c r="D31" s="8" t="s">
        <v>18</v>
      </c>
      <c r="E31" s="30" t="s">
        <v>125</v>
      </c>
      <c r="F31" s="1" t="s">
        <v>106</v>
      </c>
      <c r="G31" s="36">
        <v>1410.96</v>
      </c>
      <c r="H31" s="37">
        <v>2</v>
      </c>
      <c r="I31" s="38">
        <f t="shared" si="3"/>
        <v>2821.92</v>
      </c>
      <c r="J31" s="38">
        <f t="shared" si="4"/>
        <v>451.50720000000001</v>
      </c>
      <c r="K31" s="38">
        <f t="shared" si="5"/>
        <v>3273.4272000000001</v>
      </c>
      <c r="L31" s="40" t="s">
        <v>21</v>
      </c>
    </row>
    <row r="32" spans="1:26" x14ac:dyDescent="0.25">
      <c r="A32" s="7" t="s">
        <v>63</v>
      </c>
      <c r="B32" s="7" t="s">
        <v>62</v>
      </c>
      <c r="C32" s="41" t="s">
        <v>124</v>
      </c>
      <c r="D32" s="8" t="s">
        <v>18</v>
      </c>
      <c r="E32" s="30" t="s">
        <v>125</v>
      </c>
      <c r="F32" s="1" t="s">
        <v>107</v>
      </c>
      <c r="G32" s="36">
        <v>4856.04</v>
      </c>
      <c r="H32" s="37">
        <v>2</v>
      </c>
      <c r="I32" s="38">
        <f t="shared" si="3"/>
        <v>9712.08</v>
      </c>
      <c r="J32" s="38">
        <f t="shared" si="4"/>
        <v>1553.9328</v>
      </c>
      <c r="K32" s="38">
        <f t="shared" si="5"/>
        <v>11266.0128</v>
      </c>
      <c r="L32" s="40" t="s">
        <v>21</v>
      </c>
    </row>
    <row r="33" spans="1:12" x14ac:dyDescent="0.25">
      <c r="A33" s="7" t="s">
        <v>63</v>
      </c>
      <c r="B33" s="7" t="s">
        <v>62</v>
      </c>
      <c r="C33" s="41" t="s">
        <v>124</v>
      </c>
      <c r="D33" s="8" t="s">
        <v>18</v>
      </c>
      <c r="E33" s="30" t="s">
        <v>125</v>
      </c>
      <c r="F33" s="1" t="s">
        <v>108</v>
      </c>
      <c r="G33" s="36">
        <v>6007.6</v>
      </c>
      <c r="H33" s="30">
        <v>2</v>
      </c>
      <c r="I33" s="38">
        <f t="shared" ref="I33:I45" si="6">+G33*H33</f>
        <v>12015.2</v>
      </c>
      <c r="J33" s="38">
        <f t="shared" ref="J33:J46" si="7">+I33*0.16</f>
        <v>1922.4320000000002</v>
      </c>
      <c r="K33" s="38">
        <f t="shared" ref="K33:K46" si="8">+I33+J33</f>
        <v>13937.632000000001</v>
      </c>
      <c r="L33" s="40" t="s">
        <v>21</v>
      </c>
    </row>
    <row r="34" spans="1:12" x14ac:dyDescent="0.25">
      <c r="A34" s="7" t="s">
        <v>63</v>
      </c>
      <c r="B34" s="7" t="s">
        <v>62</v>
      </c>
      <c r="C34" s="41" t="s">
        <v>124</v>
      </c>
      <c r="D34" s="8" t="s">
        <v>18</v>
      </c>
      <c r="E34" s="30" t="s">
        <v>125</v>
      </c>
      <c r="F34" s="1" t="s">
        <v>109</v>
      </c>
      <c r="G34" s="36">
        <v>2339.4699999999998</v>
      </c>
      <c r="H34" s="30">
        <v>5</v>
      </c>
      <c r="I34" s="38">
        <f t="shared" si="6"/>
        <v>11697.349999999999</v>
      </c>
      <c r="J34" s="38">
        <f t="shared" si="7"/>
        <v>1871.5759999999998</v>
      </c>
      <c r="K34" s="38">
        <f t="shared" si="8"/>
        <v>13568.925999999998</v>
      </c>
      <c r="L34" s="40" t="s">
        <v>21</v>
      </c>
    </row>
    <row r="35" spans="1:12" x14ac:dyDescent="0.25">
      <c r="A35" s="7" t="s">
        <v>63</v>
      </c>
      <c r="B35" s="7" t="s">
        <v>62</v>
      </c>
      <c r="C35" s="41" t="s">
        <v>124</v>
      </c>
      <c r="D35" s="8" t="s">
        <v>18</v>
      </c>
      <c r="E35" s="30" t="s">
        <v>125</v>
      </c>
      <c r="F35" s="1" t="s">
        <v>110</v>
      </c>
      <c r="G35" s="36">
        <v>1528.62</v>
      </c>
      <c r="H35" s="30">
        <v>2</v>
      </c>
      <c r="I35" s="38">
        <f t="shared" si="6"/>
        <v>3057.24</v>
      </c>
      <c r="J35" s="38">
        <f t="shared" si="7"/>
        <v>489.15839999999997</v>
      </c>
      <c r="K35" s="38">
        <f t="shared" si="8"/>
        <v>3546.3983999999996</v>
      </c>
      <c r="L35" s="40" t="s">
        <v>21</v>
      </c>
    </row>
    <row r="36" spans="1:12" x14ac:dyDescent="0.25">
      <c r="A36" s="7" t="s">
        <v>63</v>
      </c>
      <c r="B36" s="7" t="s">
        <v>62</v>
      </c>
      <c r="C36" s="41" t="s">
        <v>124</v>
      </c>
      <c r="D36" s="8" t="s">
        <v>18</v>
      </c>
      <c r="E36" s="30" t="s">
        <v>125</v>
      </c>
      <c r="F36" s="1" t="s">
        <v>111</v>
      </c>
      <c r="G36" s="36">
        <v>3224.26</v>
      </c>
      <c r="H36" s="30">
        <v>5</v>
      </c>
      <c r="I36" s="38">
        <f t="shared" si="6"/>
        <v>16121.300000000001</v>
      </c>
      <c r="J36" s="38">
        <f t="shared" si="7"/>
        <v>2579.4080000000004</v>
      </c>
      <c r="K36" s="38">
        <f t="shared" si="8"/>
        <v>18700.708000000002</v>
      </c>
      <c r="L36" s="40" t="s">
        <v>21</v>
      </c>
    </row>
    <row r="37" spans="1:12" x14ac:dyDescent="0.25">
      <c r="A37" s="7" t="s">
        <v>63</v>
      </c>
      <c r="B37" s="7" t="s">
        <v>62</v>
      </c>
      <c r="C37" s="41" t="s">
        <v>124</v>
      </c>
      <c r="D37" s="8" t="s">
        <v>18</v>
      </c>
      <c r="E37" s="30" t="s">
        <v>125</v>
      </c>
      <c r="F37" s="1" t="s">
        <v>112</v>
      </c>
      <c r="G37" s="36">
        <v>3583.26</v>
      </c>
      <c r="H37" s="30">
        <v>5</v>
      </c>
      <c r="I37" s="38">
        <f t="shared" si="6"/>
        <v>17916.300000000003</v>
      </c>
      <c r="J37" s="38">
        <f t="shared" si="7"/>
        <v>2866.6080000000006</v>
      </c>
      <c r="K37" s="38">
        <f t="shared" si="8"/>
        <v>20782.908000000003</v>
      </c>
      <c r="L37" s="40" t="s">
        <v>21</v>
      </c>
    </row>
    <row r="38" spans="1:12" x14ac:dyDescent="0.25">
      <c r="A38" s="7" t="s">
        <v>63</v>
      </c>
      <c r="B38" s="7" t="s">
        <v>62</v>
      </c>
      <c r="C38" s="41" t="s">
        <v>124</v>
      </c>
      <c r="D38" s="8" t="s">
        <v>18</v>
      </c>
      <c r="E38" s="30" t="s">
        <v>125</v>
      </c>
      <c r="F38" s="1" t="s">
        <v>113</v>
      </c>
      <c r="G38" s="36">
        <v>2737.54</v>
      </c>
      <c r="H38" s="30">
        <v>5</v>
      </c>
      <c r="I38" s="38">
        <f t="shared" si="6"/>
        <v>13687.7</v>
      </c>
      <c r="J38" s="38">
        <f t="shared" si="7"/>
        <v>2190.0320000000002</v>
      </c>
      <c r="K38" s="38">
        <f t="shared" si="8"/>
        <v>15877.732</v>
      </c>
      <c r="L38" s="40" t="s">
        <v>21</v>
      </c>
    </row>
    <row r="39" spans="1:12" x14ac:dyDescent="0.25">
      <c r="A39" s="7" t="s">
        <v>63</v>
      </c>
      <c r="B39" s="7" t="s">
        <v>62</v>
      </c>
      <c r="C39" s="41" t="s">
        <v>124</v>
      </c>
      <c r="D39" s="8" t="s">
        <v>18</v>
      </c>
      <c r="E39" s="30" t="s">
        <v>125</v>
      </c>
      <c r="F39" s="1" t="s">
        <v>114</v>
      </c>
      <c r="G39" s="36">
        <v>773.28</v>
      </c>
      <c r="H39" s="30">
        <v>4</v>
      </c>
      <c r="I39" s="38">
        <f t="shared" si="6"/>
        <v>3093.12</v>
      </c>
      <c r="J39" s="38">
        <f t="shared" si="7"/>
        <v>494.89920000000001</v>
      </c>
      <c r="K39" s="38">
        <f t="shared" si="8"/>
        <v>3588.0191999999997</v>
      </c>
      <c r="L39" s="40" t="s">
        <v>21</v>
      </c>
    </row>
    <row r="40" spans="1:12" x14ac:dyDescent="0.25">
      <c r="A40" s="7" t="s">
        <v>63</v>
      </c>
      <c r="B40" s="7" t="s">
        <v>62</v>
      </c>
      <c r="C40" s="41" t="s">
        <v>124</v>
      </c>
      <c r="D40" s="8" t="s">
        <v>18</v>
      </c>
      <c r="E40" s="30" t="s">
        <v>125</v>
      </c>
      <c r="F40" s="1" t="s">
        <v>115</v>
      </c>
      <c r="G40" s="36">
        <v>1504.28</v>
      </c>
      <c r="H40" s="30">
        <v>4</v>
      </c>
      <c r="I40" s="38">
        <f t="shared" si="6"/>
        <v>6017.12</v>
      </c>
      <c r="J40" s="38">
        <f t="shared" si="7"/>
        <v>962.73919999999998</v>
      </c>
      <c r="K40" s="38">
        <f t="shared" si="8"/>
        <v>6979.8591999999999</v>
      </c>
      <c r="L40" s="40" t="s">
        <v>21</v>
      </c>
    </row>
    <row r="41" spans="1:12" x14ac:dyDescent="0.25">
      <c r="A41" s="7" t="s">
        <v>63</v>
      </c>
      <c r="B41" s="7" t="s">
        <v>62</v>
      </c>
      <c r="C41" s="41" t="s">
        <v>124</v>
      </c>
      <c r="D41" s="8" t="s">
        <v>18</v>
      </c>
      <c r="E41" s="30" t="s">
        <v>125</v>
      </c>
      <c r="F41" s="1" t="s">
        <v>116</v>
      </c>
      <c r="G41" s="36">
        <v>22614.31</v>
      </c>
      <c r="H41" s="30">
        <v>9</v>
      </c>
      <c r="I41" s="38">
        <f t="shared" si="6"/>
        <v>203528.79</v>
      </c>
      <c r="J41" s="38">
        <f t="shared" si="7"/>
        <v>32564.606400000001</v>
      </c>
      <c r="K41" s="38">
        <f t="shared" si="8"/>
        <v>236093.3964</v>
      </c>
      <c r="L41" s="40" t="s">
        <v>21</v>
      </c>
    </row>
    <row r="42" spans="1:12" x14ac:dyDescent="0.25">
      <c r="A42" s="7" t="s">
        <v>63</v>
      </c>
      <c r="B42" s="7" t="s">
        <v>62</v>
      </c>
      <c r="C42" s="41" t="s">
        <v>124</v>
      </c>
      <c r="D42" s="8" t="s">
        <v>18</v>
      </c>
      <c r="E42" s="30" t="s">
        <v>125</v>
      </c>
      <c r="F42" s="1" t="s">
        <v>117</v>
      </c>
      <c r="G42" s="36">
        <v>3704.83</v>
      </c>
      <c r="H42" s="30">
        <v>2</v>
      </c>
      <c r="I42" s="38">
        <f t="shared" si="6"/>
        <v>7409.66</v>
      </c>
      <c r="J42" s="38">
        <f t="shared" si="7"/>
        <v>1185.5455999999999</v>
      </c>
      <c r="K42" s="38">
        <f t="shared" si="8"/>
        <v>8595.2055999999993</v>
      </c>
      <c r="L42" s="40" t="s">
        <v>21</v>
      </c>
    </row>
    <row r="43" spans="1:12" x14ac:dyDescent="0.25">
      <c r="A43" s="7" t="s">
        <v>63</v>
      </c>
      <c r="B43" s="7" t="s">
        <v>62</v>
      </c>
      <c r="C43" s="41" t="s">
        <v>124</v>
      </c>
      <c r="D43" s="8" t="s">
        <v>18</v>
      </c>
      <c r="E43" s="30" t="s">
        <v>125</v>
      </c>
      <c r="F43" s="1" t="s">
        <v>118</v>
      </c>
      <c r="G43" s="36">
        <v>3036.49</v>
      </c>
      <c r="H43" s="30">
        <v>5</v>
      </c>
      <c r="I43" s="38">
        <f t="shared" si="6"/>
        <v>15182.449999999999</v>
      </c>
      <c r="J43" s="38">
        <f t="shared" si="7"/>
        <v>2429.192</v>
      </c>
      <c r="K43" s="38">
        <f t="shared" si="8"/>
        <v>17611.642</v>
      </c>
      <c r="L43" s="40" t="s">
        <v>21</v>
      </c>
    </row>
    <row r="44" spans="1:12" x14ac:dyDescent="0.25">
      <c r="A44" s="7" t="s">
        <v>63</v>
      </c>
      <c r="B44" s="7" t="s">
        <v>62</v>
      </c>
      <c r="C44" s="41" t="s">
        <v>124</v>
      </c>
      <c r="D44" s="8" t="s">
        <v>18</v>
      </c>
      <c r="E44" s="30" t="s">
        <v>125</v>
      </c>
      <c r="F44" s="1" t="s">
        <v>119</v>
      </c>
      <c r="G44" s="36">
        <v>2563.52</v>
      </c>
      <c r="H44" s="30">
        <v>1</v>
      </c>
      <c r="I44" s="38">
        <f t="shared" si="6"/>
        <v>2563.52</v>
      </c>
      <c r="J44" s="38">
        <f t="shared" si="7"/>
        <v>410.16320000000002</v>
      </c>
      <c r="K44" s="38">
        <f t="shared" si="8"/>
        <v>2973.6831999999999</v>
      </c>
      <c r="L44" s="40" t="s">
        <v>21</v>
      </c>
    </row>
    <row r="45" spans="1:12" ht="17.25" x14ac:dyDescent="0.4">
      <c r="A45" s="7" t="s">
        <v>63</v>
      </c>
      <c r="B45" s="7" t="s">
        <v>62</v>
      </c>
      <c r="C45" s="41" t="s">
        <v>124</v>
      </c>
      <c r="D45" s="8" t="s">
        <v>18</v>
      </c>
      <c r="E45" s="30" t="s">
        <v>125</v>
      </c>
      <c r="F45" s="1" t="s">
        <v>120</v>
      </c>
      <c r="G45" s="36">
        <v>3818.81</v>
      </c>
      <c r="H45" s="30">
        <v>5</v>
      </c>
      <c r="I45" s="44">
        <f t="shared" si="6"/>
        <v>19094.05</v>
      </c>
      <c r="J45" s="44">
        <f t="shared" si="7"/>
        <v>3055.0479999999998</v>
      </c>
      <c r="K45" s="44">
        <f t="shared" si="8"/>
        <v>22149.097999999998</v>
      </c>
      <c r="L45" s="40" t="s">
        <v>21</v>
      </c>
    </row>
    <row r="46" spans="1:12" x14ac:dyDescent="0.25">
      <c r="I46" s="34">
        <f>+SUM(I20:I45)</f>
        <v>433642.60000000003</v>
      </c>
      <c r="J46" s="34">
        <f t="shared" si="7"/>
        <v>69382.816000000006</v>
      </c>
      <c r="K46" s="34">
        <f t="shared" si="8"/>
        <v>503025.41600000003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964B9-E1FC-4FC0-ACC5-C2CD30983982}">
  <dimension ref="A1:L14"/>
  <sheetViews>
    <sheetView topLeftCell="I1" workbookViewId="0">
      <selection activeCell="K14" sqref="K14"/>
    </sheetView>
  </sheetViews>
  <sheetFormatPr baseColWidth="10" defaultColWidth="44" defaultRowHeight="19.149999999999999" customHeight="1" x14ac:dyDescent="0.25"/>
  <cols>
    <col min="1" max="1" width="58.7109375" style="1" customWidth="1"/>
    <col min="2" max="16384" width="44" style="1"/>
  </cols>
  <sheetData>
    <row r="1" spans="1:12" ht="19.149999999999999" customHeight="1" x14ac:dyDescent="0.3">
      <c r="A1" s="10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</row>
    <row r="2" spans="1:12" ht="19.149999999999999" customHeight="1" x14ac:dyDescent="0.25">
      <c r="A2" s="11" t="s">
        <v>1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</row>
    <row r="3" spans="1:12" ht="19.149999999999999" customHeight="1" x14ac:dyDescent="0.25">
      <c r="A3" s="11" t="s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</row>
    <row r="4" spans="1:12" ht="19.149999999999999" customHeight="1" x14ac:dyDescent="0.25">
      <c r="A4" s="3" t="s">
        <v>3</v>
      </c>
      <c r="B4" s="3" t="s">
        <v>4</v>
      </c>
      <c r="C4" s="3" t="s">
        <v>5</v>
      </c>
      <c r="D4" s="3" t="s">
        <v>6</v>
      </c>
      <c r="E4" s="3" t="s">
        <v>7</v>
      </c>
      <c r="F4" s="4" t="s">
        <v>8</v>
      </c>
      <c r="G4" s="4" t="s">
        <v>9</v>
      </c>
      <c r="H4" s="5" t="s">
        <v>10</v>
      </c>
      <c r="I4" s="5" t="s">
        <v>11</v>
      </c>
      <c r="J4" s="5" t="s">
        <v>12</v>
      </c>
      <c r="K4" s="5" t="s">
        <v>13</v>
      </c>
      <c r="L4" s="6" t="s">
        <v>14</v>
      </c>
    </row>
    <row r="5" spans="1:12" ht="19.149999999999999" customHeight="1" x14ac:dyDescent="0.25">
      <c r="A5" s="7" t="s">
        <v>15</v>
      </c>
      <c r="B5" s="8" t="s">
        <v>16</v>
      </c>
      <c r="C5" s="7" t="s">
        <v>17</v>
      </c>
      <c r="D5" s="8" t="s">
        <v>18</v>
      </c>
      <c r="E5" s="7" t="s">
        <v>19</v>
      </c>
      <c r="F5" s="7" t="s">
        <v>20</v>
      </c>
      <c r="G5" s="8">
        <v>902.5</v>
      </c>
      <c r="H5" s="8">
        <v>65</v>
      </c>
      <c r="I5" s="9">
        <f>+G5*H5</f>
        <v>58662.5</v>
      </c>
      <c r="J5" s="9">
        <f>+I5*0.16</f>
        <v>9386</v>
      </c>
      <c r="K5" s="9">
        <f>+I5+J5</f>
        <v>68048.5</v>
      </c>
      <c r="L5" s="7" t="s">
        <v>21</v>
      </c>
    </row>
    <row r="6" spans="1:12" ht="19.149999999999999" customHeight="1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</row>
    <row r="7" spans="1:12" ht="19.149999999999999" customHeight="1" x14ac:dyDescent="0.25">
      <c r="A7" s="3" t="s">
        <v>3</v>
      </c>
      <c r="B7" s="3" t="s">
        <v>4</v>
      </c>
      <c r="C7" s="3" t="s">
        <v>5</v>
      </c>
      <c r="D7" s="3" t="s">
        <v>6</v>
      </c>
      <c r="E7" s="3" t="s">
        <v>7</v>
      </c>
      <c r="F7" s="4" t="s">
        <v>8</v>
      </c>
      <c r="G7" s="4" t="s">
        <v>9</v>
      </c>
      <c r="H7" s="5" t="s">
        <v>10</v>
      </c>
      <c r="I7" s="5" t="s">
        <v>11</v>
      </c>
      <c r="J7" s="5" t="s">
        <v>12</v>
      </c>
      <c r="K7" s="5" t="s">
        <v>13</v>
      </c>
      <c r="L7" s="6" t="s">
        <v>14</v>
      </c>
    </row>
    <row r="8" spans="1:12" ht="19.149999999999999" customHeight="1" x14ac:dyDescent="0.25">
      <c r="A8" s="7" t="s">
        <v>15</v>
      </c>
      <c r="B8" s="8" t="s">
        <v>16</v>
      </c>
      <c r="C8" s="7" t="s">
        <v>17</v>
      </c>
      <c r="D8" s="8" t="s">
        <v>18</v>
      </c>
      <c r="E8" s="7" t="s">
        <v>94</v>
      </c>
      <c r="F8" s="7" t="s">
        <v>20</v>
      </c>
      <c r="G8" s="8">
        <v>902.5</v>
      </c>
      <c r="H8" s="8">
        <v>24</v>
      </c>
      <c r="I8" s="9">
        <f>+G8*H8</f>
        <v>21660</v>
      </c>
      <c r="J8" s="9">
        <f>+I8*0.16</f>
        <v>3465.6</v>
      </c>
      <c r="K8" s="9">
        <f>+I8+J8</f>
        <v>25125.599999999999</v>
      </c>
      <c r="L8" s="7" t="s">
        <v>21</v>
      </c>
    </row>
    <row r="9" spans="1:12" ht="19.149999999999999" customHeight="1" x14ac:dyDescent="0.2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</row>
    <row r="10" spans="1:12" ht="19.149999999999999" customHeight="1" x14ac:dyDescent="0.25">
      <c r="A10" s="3" t="s">
        <v>3</v>
      </c>
      <c r="B10" s="3" t="s">
        <v>4</v>
      </c>
      <c r="C10" s="3" t="s">
        <v>5</v>
      </c>
      <c r="D10" s="3" t="s">
        <v>6</v>
      </c>
      <c r="E10" s="3" t="s">
        <v>7</v>
      </c>
      <c r="F10" s="4" t="s">
        <v>8</v>
      </c>
      <c r="G10" s="4" t="s">
        <v>9</v>
      </c>
      <c r="H10" s="5" t="s">
        <v>10</v>
      </c>
      <c r="I10" s="5" t="s">
        <v>11</v>
      </c>
      <c r="J10" s="5" t="s">
        <v>12</v>
      </c>
      <c r="K10" s="5" t="s">
        <v>13</v>
      </c>
      <c r="L10" s="6" t="s">
        <v>14</v>
      </c>
    </row>
    <row r="11" spans="1:12" ht="19.149999999999999" customHeight="1" x14ac:dyDescent="0.25">
      <c r="A11" s="7" t="s">
        <v>15</v>
      </c>
      <c r="B11" s="8" t="s">
        <v>16</v>
      </c>
      <c r="C11" s="7" t="s">
        <v>17</v>
      </c>
      <c r="D11" s="8" t="s">
        <v>18</v>
      </c>
      <c r="E11" s="8" t="s">
        <v>95</v>
      </c>
      <c r="F11" s="7" t="s">
        <v>20</v>
      </c>
      <c r="G11" s="8">
        <v>902.5</v>
      </c>
      <c r="H11" s="8">
        <v>22</v>
      </c>
      <c r="I11" s="9">
        <f>+G11*H11</f>
        <v>19855</v>
      </c>
      <c r="J11" s="9">
        <f>+I11*0.16</f>
        <v>3176.8</v>
      </c>
      <c r="K11" s="9">
        <f>+I11+J11</f>
        <v>23031.8</v>
      </c>
      <c r="L11" s="7" t="s">
        <v>21</v>
      </c>
    </row>
    <row r="12" spans="1:12" ht="19.149999999999999" customHeight="1" x14ac:dyDescent="0.25">
      <c r="E12" s="43"/>
    </row>
    <row r="13" spans="1:12" ht="19.149999999999999" customHeight="1" x14ac:dyDescent="0.25">
      <c r="A13" s="3" t="s">
        <v>3</v>
      </c>
      <c r="B13" s="3" t="s">
        <v>4</v>
      </c>
      <c r="C13" s="3" t="s">
        <v>5</v>
      </c>
      <c r="D13" s="3" t="s">
        <v>6</v>
      </c>
      <c r="E13" s="3" t="s">
        <v>7</v>
      </c>
      <c r="F13" s="4" t="s">
        <v>8</v>
      </c>
      <c r="G13" s="4" t="s">
        <v>9</v>
      </c>
      <c r="H13" s="5" t="s">
        <v>10</v>
      </c>
      <c r="I13" s="5" t="s">
        <v>11</v>
      </c>
      <c r="J13" s="5" t="s">
        <v>12</v>
      </c>
      <c r="K13" s="5" t="s">
        <v>13</v>
      </c>
      <c r="L13" s="6" t="s">
        <v>14</v>
      </c>
    </row>
    <row r="14" spans="1:12" ht="19.149999999999999" customHeight="1" x14ac:dyDescent="0.25">
      <c r="A14" s="7" t="s">
        <v>15</v>
      </c>
      <c r="B14" s="8" t="s">
        <v>16</v>
      </c>
      <c r="C14" s="7" t="s">
        <v>17</v>
      </c>
      <c r="D14" s="8" t="s">
        <v>18</v>
      </c>
      <c r="E14" s="8" t="s">
        <v>96</v>
      </c>
      <c r="F14" s="7" t="s">
        <v>20</v>
      </c>
      <c r="G14" s="8">
        <v>902.5</v>
      </c>
      <c r="H14" s="8">
        <v>21</v>
      </c>
      <c r="I14" s="9">
        <f>+G14*H14</f>
        <v>18952.5</v>
      </c>
      <c r="J14" s="9">
        <f>+I14*0.16</f>
        <v>3032.4</v>
      </c>
      <c r="K14" s="9">
        <f>+I14+J14</f>
        <v>21984.9</v>
      </c>
      <c r="L14" s="7" t="s">
        <v>21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DCA04-7CF9-4D8E-811F-8E2542F615E6}">
  <dimension ref="A1:L8"/>
  <sheetViews>
    <sheetView workbookViewId="0">
      <selection activeCell="A11" sqref="A11"/>
    </sheetView>
  </sheetViews>
  <sheetFormatPr baseColWidth="10" defaultColWidth="44" defaultRowHeight="19.149999999999999" customHeight="1" x14ac:dyDescent="0.25"/>
  <cols>
    <col min="1" max="1" width="58.7109375" style="1" customWidth="1"/>
    <col min="2" max="5" width="44" style="1"/>
    <col min="6" max="6" width="61.5703125" style="1" bestFit="1" customWidth="1"/>
    <col min="7" max="7" width="10.28515625" style="1" bestFit="1" customWidth="1"/>
    <col min="8" max="9" width="9.140625" style="1" bestFit="1" customWidth="1"/>
    <col min="10" max="10" width="8.140625" style="1" bestFit="1" customWidth="1"/>
    <col min="11" max="11" width="9.140625" style="1" bestFit="1" customWidth="1"/>
    <col min="12" max="12" width="28" style="1" bestFit="1" customWidth="1"/>
    <col min="13" max="16384" width="44" style="1"/>
  </cols>
  <sheetData>
    <row r="1" spans="1:12" ht="19.149999999999999" customHeight="1" x14ac:dyDescent="0.3">
      <c r="A1" s="22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</row>
    <row r="2" spans="1:12" ht="19.149999999999999" customHeight="1" x14ac:dyDescent="0.25">
      <c r="A2" s="11" t="s">
        <v>1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</row>
    <row r="3" spans="1:12" ht="19.149999999999999" customHeight="1" x14ac:dyDescent="0.25">
      <c r="A3" s="11" t="s">
        <v>131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</row>
    <row r="4" spans="1:12" ht="19.149999999999999" customHeight="1" x14ac:dyDescent="0.25">
      <c r="A4" s="3" t="s">
        <v>3</v>
      </c>
      <c r="B4" s="3" t="s">
        <v>5</v>
      </c>
      <c r="C4" s="3" t="s">
        <v>4</v>
      </c>
      <c r="D4" s="3" t="s">
        <v>6</v>
      </c>
      <c r="E4" s="3" t="s">
        <v>7</v>
      </c>
      <c r="F4" s="4" t="s">
        <v>8</v>
      </c>
      <c r="G4" s="4" t="s">
        <v>9</v>
      </c>
      <c r="H4" s="5" t="s">
        <v>10</v>
      </c>
      <c r="I4" s="5" t="s">
        <v>11</v>
      </c>
      <c r="J4" s="5" t="s">
        <v>12</v>
      </c>
      <c r="K4" s="5" t="s">
        <v>13</v>
      </c>
      <c r="L4" s="6" t="s">
        <v>14</v>
      </c>
    </row>
    <row r="5" spans="1:12" ht="26.25" x14ac:dyDescent="0.25">
      <c r="A5" s="7" t="s">
        <v>132</v>
      </c>
      <c r="B5" s="7" t="s">
        <v>131</v>
      </c>
      <c r="C5" s="8" t="s">
        <v>124</v>
      </c>
      <c r="D5" s="8" t="s">
        <v>18</v>
      </c>
      <c r="E5" s="8" t="s">
        <v>133</v>
      </c>
      <c r="F5" s="7" t="s">
        <v>129</v>
      </c>
      <c r="G5" s="49">
        <v>6692.78</v>
      </c>
      <c r="H5" s="8">
        <v>1</v>
      </c>
      <c r="I5" s="45">
        <f>+G5*H5</f>
        <v>6692.78</v>
      </c>
      <c r="J5" s="45">
        <f>+I5*0.16</f>
        <v>1070.8448000000001</v>
      </c>
      <c r="K5" s="45">
        <f>+I5+J5</f>
        <v>7763.6247999999996</v>
      </c>
      <c r="L5" s="50" t="s">
        <v>21</v>
      </c>
    </row>
    <row r="6" spans="1:12" ht="26.25" x14ac:dyDescent="0.25">
      <c r="A6" s="7" t="s">
        <v>132</v>
      </c>
      <c r="B6" s="7" t="s">
        <v>131</v>
      </c>
      <c r="C6" s="8" t="s">
        <v>124</v>
      </c>
      <c r="D6" s="8" t="s">
        <v>18</v>
      </c>
      <c r="E6" s="8" t="s">
        <v>133</v>
      </c>
      <c r="F6" s="7" t="s">
        <v>134</v>
      </c>
      <c r="G6" s="49">
        <v>17152.75</v>
      </c>
      <c r="H6" s="8">
        <v>1</v>
      </c>
      <c r="I6" s="45">
        <f t="shared" ref="I6:I7" si="0">+G6*H6</f>
        <v>17152.75</v>
      </c>
      <c r="J6" s="45">
        <f t="shared" ref="J6:J7" si="1">+I6*0.16</f>
        <v>2744.44</v>
      </c>
      <c r="K6" s="45">
        <f t="shared" ref="K6:K7" si="2">+I6+J6</f>
        <v>19897.189999999999</v>
      </c>
      <c r="L6" s="50" t="s">
        <v>21</v>
      </c>
    </row>
    <row r="7" spans="1:12" ht="15" x14ac:dyDescent="0.25">
      <c r="A7" s="7" t="s">
        <v>132</v>
      </c>
      <c r="B7" s="7" t="s">
        <v>131</v>
      </c>
      <c r="C7" s="8" t="s">
        <v>124</v>
      </c>
      <c r="D7" s="8" t="s">
        <v>18</v>
      </c>
      <c r="E7" s="8" t="s">
        <v>133</v>
      </c>
      <c r="F7" s="7" t="s">
        <v>135</v>
      </c>
      <c r="G7" s="49">
        <v>3020.93</v>
      </c>
      <c r="H7" s="8">
        <v>1</v>
      </c>
      <c r="I7" s="33">
        <f t="shared" si="0"/>
        <v>3020.93</v>
      </c>
      <c r="J7" s="33">
        <f t="shared" si="1"/>
        <v>483.34879999999998</v>
      </c>
      <c r="K7" s="33">
        <f t="shared" si="2"/>
        <v>3504.2788</v>
      </c>
      <c r="L7" s="50" t="s">
        <v>21</v>
      </c>
    </row>
    <row r="8" spans="1:12" ht="19.149999999999999" customHeight="1" x14ac:dyDescent="0.25">
      <c r="I8" s="46">
        <f>+I5+I6+I7</f>
        <v>26866.46</v>
      </c>
      <c r="J8" s="46">
        <f t="shared" ref="J8:K8" si="3">+J5+J6+J7</f>
        <v>4298.6336000000001</v>
      </c>
      <c r="K8" s="46">
        <f t="shared" si="3"/>
        <v>31165.0936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D24686-A426-48FA-9643-379BA7DA6CC1}">
  <dimension ref="A1:L16"/>
  <sheetViews>
    <sheetView tabSelected="1" workbookViewId="0">
      <selection activeCell="A25" sqref="A25"/>
    </sheetView>
  </sheetViews>
  <sheetFormatPr baseColWidth="10" defaultColWidth="44" defaultRowHeight="19.149999999999999" customHeight="1" x14ac:dyDescent="0.25"/>
  <cols>
    <col min="1" max="1" width="41" style="1" customWidth="1"/>
    <col min="2" max="2" width="27.7109375" style="1" bestFit="1" customWidth="1"/>
    <col min="3" max="3" width="22.85546875" style="1" bestFit="1" customWidth="1"/>
    <col min="4" max="4" width="13.7109375" style="1" bestFit="1" customWidth="1"/>
    <col min="5" max="5" width="12.5703125" style="1" bestFit="1" customWidth="1"/>
    <col min="6" max="6" width="63.7109375" style="1" bestFit="1" customWidth="1"/>
    <col min="7" max="7" width="9.28515625" style="1" bestFit="1" customWidth="1"/>
    <col min="8" max="9" width="9.140625" style="1" bestFit="1" customWidth="1"/>
    <col min="10" max="10" width="8.140625" style="1" bestFit="1" customWidth="1"/>
    <col min="11" max="11" width="9.140625" style="1" bestFit="1" customWidth="1"/>
    <col min="12" max="12" width="28" style="1" bestFit="1" customWidth="1"/>
    <col min="13" max="16384" width="44" style="1"/>
  </cols>
  <sheetData>
    <row r="1" spans="1:12" ht="32.25" customHeight="1" x14ac:dyDescent="0.3">
      <c r="A1" s="10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</row>
    <row r="2" spans="1:12" ht="27.75" customHeight="1" x14ac:dyDescent="0.25">
      <c r="A2" s="11" t="s">
        <v>1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</row>
    <row r="3" spans="1:12" ht="27.75" customHeight="1" x14ac:dyDescent="0.25">
      <c r="A3" s="11" t="s">
        <v>127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</row>
    <row r="4" spans="1:12" ht="27.75" hidden="1" customHeight="1" x14ac:dyDescent="0.25">
      <c r="A4" s="3" t="s">
        <v>3</v>
      </c>
      <c r="B4" s="3" t="s">
        <v>5</v>
      </c>
      <c r="C4" s="3" t="s">
        <v>4</v>
      </c>
      <c r="D4" s="3" t="s">
        <v>6</v>
      </c>
      <c r="E4" s="3" t="s">
        <v>7</v>
      </c>
      <c r="F4" s="4" t="s">
        <v>8</v>
      </c>
      <c r="G4" s="4" t="s">
        <v>9</v>
      </c>
      <c r="H4" s="5" t="s">
        <v>10</v>
      </c>
      <c r="I4" s="5" t="s">
        <v>11</v>
      </c>
      <c r="J4" s="5" t="s">
        <v>12</v>
      </c>
      <c r="K4" s="5" t="s">
        <v>13</v>
      </c>
      <c r="L4" s="6" t="s">
        <v>14</v>
      </c>
    </row>
    <row r="5" spans="1:12" ht="27.75" hidden="1" customHeight="1" x14ac:dyDescent="0.25">
      <c r="A5" s="7" t="s">
        <v>15</v>
      </c>
      <c r="B5" s="7" t="s">
        <v>17</v>
      </c>
      <c r="C5" s="8" t="s">
        <v>124</v>
      </c>
      <c r="D5" s="8" t="s">
        <v>18</v>
      </c>
      <c r="E5" s="8" t="s">
        <v>128</v>
      </c>
      <c r="F5" s="7" t="s">
        <v>129</v>
      </c>
      <c r="G5" s="8">
        <v>6692.78</v>
      </c>
      <c r="H5" s="8">
        <v>2</v>
      </c>
      <c r="I5" s="47">
        <f>+G5*H5</f>
        <v>13385.56</v>
      </c>
      <c r="J5" s="47">
        <f>+I5*0.16</f>
        <v>2141.6896000000002</v>
      </c>
      <c r="K5" s="47">
        <f>+I5+J5</f>
        <v>15527.249599999999</v>
      </c>
      <c r="L5" s="7" t="s">
        <v>21</v>
      </c>
    </row>
    <row r="6" spans="1:12" ht="19.149999999999999" hidden="1" customHeight="1" x14ac:dyDescent="0.25">
      <c r="I6" s="46"/>
      <c r="J6" s="46"/>
      <c r="K6" s="46"/>
    </row>
    <row r="7" spans="1:12" ht="19.149999999999999" customHeight="1" x14ac:dyDescent="0.25">
      <c r="A7" s="3" t="s">
        <v>3</v>
      </c>
      <c r="B7" s="3" t="s">
        <v>5</v>
      </c>
      <c r="C7" s="3" t="s">
        <v>4</v>
      </c>
      <c r="D7" s="3" t="s">
        <v>6</v>
      </c>
      <c r="E7" s="3" t="s">
        <v>7</v>
      </c>
      <c r="F7" s="4" t="s">
        <v>8</v>
      </c>
      <c r="G7" s="4" t="s">
        <v>9</v>
      </c>
      <c r="H7" s="5" t="s">
        <v>10</v>
      </c>
      <c r="I7" s="5" t="s">
        <v>11</v>
      </c>
      <c r="J7" s="5" t="s">
        <v>12</v>
      </c>
      <c r="K7" s="5" t="s">
        <v>13</v>
      </c>
      <c r="L7" s="6" t="s">
        <v>14</v>
      </c>
    </row>
    <row r="8" spans="1:12" ht="15" x14ac:dyDescent="0.25">
      <c r="A8" s="7" t="s">
        <v>15</v>
      </c>
      <c r="B8" s="7" t="s">
        <v>17</v>
      </c>
      <c r="C8" s="8" t="s">
        <v>124</v>
      </c>
      <c r="D8" s="8" t="s">
        <v>18</v>
      </c>
      <c r="E8" s="8" t="s">
        <v>141</v>
      </c>
      <c r="F8" s="7" t="s">
        <v>142</v>
      </c>
      <c r="G8" s="31">
        <v>3020.93</v>
      </c>
      <c r="H8" s="8">
        <v>1</v>
      </c>
      <c r="I8" s="45">
        <f>+G8*H8</f>
        <v>3020.93</v>
      </c>
      <c r="J8" s="45">
        <f>+I8*0.16</f>
        <v>483.34879999999998</v>
      </c>
      <c r="K8" s="45">
        <f>+I8+J8</f>
        <v>3504.2788</v>
      </c>
      <c r="L8" s="50" t="s">
        <v>21</v>
      </c>
    </row>
    <row r="9" spans="1:12" ht="19.149999999999999" customHeight="1" x14ac:dyDescent="0.25">
      <c r="A9" s="7" t="s">
        <v>15</v>
      </c>
      <c r="B9" s="7" t="s">
        <v>17</v>
      </c>
      <c r="C9" s="8" t="s">
        <v>124</v>
      </c>
      <c r="D9" s="8" t="s">
        <v>18</v>
      </c>
      <c r="E9" s="8" t="s">
        <v>141</v>
      </c>
      <c r="F9" s="7" t="s">
        <v>143</v>
      </c>
      <c r="G9" s="31">
        <v>522.95000000000005</v>
      </c>
      <c r="H9" s="8">
        <v>1</v>
      </c>
      <c r="I9" s="45">
        <f t="shared" ref="I9:I12" si="0">+G9*H9</f>
        <v>522.95000000000005</v>
      </c>
      <c r="J9" s="45">
        <f t="shared" ref="J9:J13" si="1">+I9*0.16</f>
        <v>83.672000000000011</v>
      </c>
      <c r="K9" s="45">
        <f t="shared" ref="K9:K13" si="2">+I9+J9</f>
        <v>606.62200000000007</v>
      </c>
      <c r="L9" s="50" t="s">
        <v>21</v>
      </c>
    </row>
    <row r="10" spans="1:12" ht="19.149999999999999" customHeight="1" x14ac:dyDescent="0.25">
      <c r="A10" s="7" t="s">
        <v>15</v>
      </c>
      <c r="B10" s="7" t="s">
        <v>17</v>
      </c>
      <c r="C10" s="8" t="s">
        <v>124</v>
      </c>
      <c r="D10" s="8" t="s">
        <v>18</v>
      </c>
      <c r="E10" s="8" t="s">
        <v>141</v>
      </c>
      <c r="F10" s="7" t="s">
        <v>144</v>
      </c>
      <c r="G10" s="31">
        <v>1124.26</v>
      </c>
      <c r="H10" s="8">
        <v>1</v>
      </c>
      <c r="I10" s="45">
        <f t="shared" si="0"/>
        <v>1124.26</v>
      </c>
      <c r="J10" s="45">
        <f t="shared" si="1"/>
        <v>179.88159999999999</v>
      </c>
      <c r="K10" s="45">
        <f t="shared" si="2"/>
        <v>1304.1415999999999</v>
      </c>
      <c r="L10" s="50" t="s">
        <v>21</v>
      </c>
    </row>
    <row r="11" spans="1:12" ht="19.149999999999999" customHeight="1" x14ac:dyDescent="0.25">
      <c r="A11" s="7" t="s">
        <v>15</v>
      </c>
      <c r="B11" s="7" t="s">
        <v>17</v>
      </c>
      <c r="C11" s="8" t="s">
        <v>124</v>
      </c>
      <c r="D11" s="8" t="s">
        <v>18</v>
      </c>
      <c r="E11" s="8" t="s">
        <v>141</v>
      </c>
      <c r="F11" s="7" t="s">
        <v>145</v>
      </c>
      <c r="G11" s="31">
        <v>3617.3</v>
      </c>
      <c r="H11" s="8">
        <v>2</v>
      </c>
      <c r="I11" s="45">
        <f t="shared" si="0"/>
        <v>7234.6</v>
      </c>
      <c r="J11" s="45">
        <f t="shared" si="1"/>
        <v>1157.5360000000001</v>
      </c>
      <c r="K11" s="45">
        <f t="shared" si="2"/>
        <v>8392.1360000000004</v>
      </c>
      <c r="L11" s="50" t="s">
        <v>21</v>
      </c>
    </row>
    <row r="12" spans="1:12" ht="19.149999999999999" customHeight="1" x14ac:dyDescent="0.25">
      <c r="A12" s="7" t="s">
        <v>15</v>
      </c>
      <c r="B12" s="7" t="s">
        <v>17</v>
      </c>
      <c r="C12" s="8" t="s">
        <v>124</v>
      </c>
      <c r="D12" s="8" t="s">
        <v>18</v>
      </c>
      <c r="E12" s="8" t="s">
        <v>141</v>
      </c>
      <c r="F12" s="7" t="s">
        <v>146</v>
      </c>
      <c r="G12" s="31">
        <v>439.09</v>
      </c>
      <c r="H12" s="8">
        <v>1</v>
      </c>
      <c r="I12" s="33">
        <f t="shared" si="0"/>
        <v>439.09</v>
      </c>
      <c r="J12" s="33">
        <f t="shared" si="1"/>
        <v>70.254400000000004</v>
      </c>
      <c r="K12" s="33">
        <f t="shared" si="2"/>
        <v>509.34439999999995</v>
      </c>
      <c r="L12" s="50" t="s">
        <v>21</v>
      </c>
    </row>
    <row r="13" spans="1:12" ht="19.149999999999999" customHeight="1" x14ac:dyDescent="0.25">
      <c r="I13" s="46">
        <f>+SUM(I8:I12)</f>
        <v>12341.830000000002</v>
      </c>
      <c r="J13" s="46">
        <f t="shared" ref="J13:K13" si="3">+SUM(J8:J12)</f>
        <v>1974.6928</v>
      </c>
      <c r="K13" s="46">
        <f t="shared" si="3"/>
        <v>14316.522800000001</v>
      </c>
    </row>
    <row r="15" spans="1:12" ht="19.149999999999999" customHeight="1" x14ac:dyDescent="0.25">
      <c r="A15" s="3" t="s">
        <v>3</v>
      </c>
      <c r="B15" s="3" t="s">
        <v>5</v>
      </c>
      <c r="C15" s="3" t="s">
        <v>4</v>
      </c>
      <c r="D15" s="3" t="s">
        <v>6</v>
      </c>
      <c r="E15" s="3" t="s">
        <v>7</v>
      </c>
      <c r="F15" s="4" t="s">
        <v>8</v>
      </c>
      <c r="G15" s="4" t="s">
        <v>9</v>
      </c>
      <c r="H15" s="5" t="s">
        <v>10</v>
      </c>
      <c r="I15" s="5" t="s">
        <v>11</v>
      </c>
      <c r="J15" s="5" t="s">
        <v>12</v>
      </c>
      <c r="K15" s="5" t="s">
        <v>13</v>
      </c>
      <c r="L15" s="6" t="s">
        <v>14</v>
      </c>
    </row>
    <row r="16" spans="1:12" ht="19.149999999999999" customHeight="1" x14ac:dyDescent="0.25">
      <c r="A16" s="7" t="s">
        <v>15</v>
      </c>
      <c r="B16" s="7" t="s">
        <v>17</v>
      </c>
      <c r="C16" s="8" t="s">
        <v>124</v>
      </c>
      <c r="D16" s="8" t="s">
        <v>18</v>
      </c>
      <c r="E16" s="8" t="s">
        <v>147</v>
      </c>
      <c r="F16" s="7" t="s">
        <v>148</v>
      </c>
      <c r="G16" s="31">
        <v>2513.4499999999998</v>
      </c>
      <c r="H16" s="8">
        <v>2</v>
      </c>
      <c r="I16" s="47">
        <f>+G16*H16</f>
        <v>5026.8999999999996</v>
      </c>
      <c r="J16" s="47">
        <f>+I16*0.16</f>
        <v>804.30399999999997</v>
      </c>
      <c r="K16" s="47">
        <f>+I16+J16</f>
        <v>5831.2039999999997</v>
      </c>
      <c r="L16" s="7" t="s">
        <v>21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A0676-1432-41B4-881C-F591E50E7A40}">
  <dimension ref="A1:L14"/>
  <sheetViews>
    <sheetView workbookViewId="0">
      <selection activeCell="A11" sqref="A11"/>
    </sheetView>
  </sheetViews>
  <sheetFormatPr baseColWidth="10" defaultColWidth="44" defaultRowHeight="19.149999999999999" customHeight="1" x14ac:dyDescent="0.25"/>
  <cols>
    <col min="1" max="1" width="60.42578125" style="1" bestFit="1" customWidth="1"/>
    <col min="2" max="2" width="27.7109375" style="1" bestFit="1" customWidth="1"/>
    <col min="3" max="3" width="22.85546875" style="1" bestFit="1" customWidth="1"/>
    <col min="4" max="4" width="13.7109375" style="1" bestFit="1" customWidth="1"/>
    <col min="5" max="5" width="12.5703125" style="1" bestFit="1" customWidth="1"/>
    <col min="6" max="6" width="62.85546875" style="1" bestFit="1" customWidth="1"/>
    <col min="7" max="7" width="9.5703125" style="1" bestFit="1" customWidth="1"/>
    <col min="8" max="8" width="9.140625" style="1" bestFit="1" customWidth="1"/>
    <col min="9" max="9" width="10.5703125" style="1" bestFit="1" customWidth="1"/>
    <col min="10" max="10" width="9.5703125" style="1" bestFit="1" customWidth="1"/>
    <col min="11" max="11" width="10.5703125" style="1" bestFit="1" customWidth="1"/>
    <col min="12" max="12" width="28" style="1" bestFit="1" customWidth="1"/>
    <col min="13" max="16384" width="44" style="1"/>
  </cols>
  <sheetData>
    <row r="1" spans="1:12" ht="19.149999999999999" customHeight="1" x14ac:dyDescent="0.3">
      <c r="A1" s="10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</row>
    <row r="2" spans="1:12" ht="19.149999999999999" customHeight="1" x14ac:dyDescent="0.25">
      <c r="A2" s="11" t="s">
        <v>1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</row>
    <row r="3" spans="1:12" ht="19.149999999999999" customHeight="1" x14ac:dyDescent="0.25">
      <c r="A3" s="11" t="s">
        <v>121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</row>
    <row r="4" spans="1:12" ht="19.149999999999999" hidden="1" customHeight="1" x14ac:dyDescent="0.25">
      <c r="A4" s="3" t="s">
        <v>3</v>
      </c>
      <c r="B4" s="3" t="s">
        <v>5</v>
      </c>
      <c r="C4" s="3" t="s">
        <v>4</v>
      </c>
      <c r="D4" s="3" t="s">
        <v>6</v>
      </c>
      <c r="E4" s="3" t="s">
        <v>7</v>
      </c>
      <c r="F4" s="4" t="s">
        <v>8</v>
      </c>
      <c r="G4" s="4" t="s">
        <v>9</v>
      </c>
      <c r="H4" s="5" t="s">
        <v>10</v>
      </c>
      <c r="I4" s="5" t="s">
        <v>11</v>
      </c>
      <c r="J4" s="5" t="s">
        <v>12</v>
      </c>
      <c r="K4" s="5" t="s">
        <v>13</v>
      </c>
      <c r="L4" s="6" t="s">
        <v>14</v>
      </c>
    </row>
    <row r="5" spans="1:12" ht="19.149999999999999" hidden="1" customHeight="1" x14ac:dyDescent="0.25">
      <c r="A5" s="7" t="s">
        <v>15</v>
      </c>
      <c r="B5" s="7" t="s">
        <v>17</v>
      </c>
      <c r="C5" s="8" t="s">
        <v>124</v>
      </c>
      <c r="D5" s="8" t="s">
        <v>18</v>
      </c>
      <c r="E5" s="8" t="s">
        <v>126</v>
      </c>
      <c r="F5" s="7" t="s">
        <v>122</v>
      </c>
      <c r="G5" s="8">
        <v>1958.4</v>
      </c>
      <c r="H5" s="8">
        <v>5</v>
      </c>
      <c r="I5" s="45">
        <f>+G5*H5</f>
        <v>9792</v>
      </c>
      <c r="J5" s="45">
        <f>+I5*0.16</f>
        <v>1566.72</v>
      </c>
      <c r="K5" s="45">
        <f>+I5+J5</f>
        <v>11358.72</v>
      </c>
      <c r="L5" s="7" t="s">
        <v>21</v>
      </c>
    </row>
    <row r="6" spans="1:12" ht="19.149999999999999" hidden="1" customHeight="1" x14ac:dyDescent="0.25">
      <c r="A6" s="7" t="s">
        <v>15</v>
      </c>
      <c r="B6" s="7" t="s">
        <v>17</v>
      </c>
      <c r="C6" s="8" t="s">
        <v>124</v>
      </c>
      <c r="D6" s="8" t="s">
        <v>18</v>
      </c>
      <c r="E6" s="8" t="s">
        <v>126</v>
      </c>
      <c r="F6" s="7" t="s">
        <v>123</v>
      </c>
      <c r="G6" s="8">
        <v>1626.79</v>
      </c>
      <c r="H6" s="8">
        <v>4</v>
      </c>
      <c r="I6" s="33">
        <f>+G6*H6</f>
        <v>6507.16</v>
      </c>
      <c r="J6" s="33">
        <f>+I6*0.16</f>
        <v>1041.1456000000001</v>
      </c>
      <c r="K6" s="33">
        <f>+I6+J6</f>
        <v>7548.3055999999997</v>
      </c>
      <c r="L6" s="7" t="s">
        <v>21</v>
      </c>
    </row>
    <row r="7" spans="1:12" ht="19.149999999999999" hidden="1" customHeight="1" x14ac:dyDescent="0.25">
      <c r="I7" s="46">
        <f>+SUM(I5:I6)</f>
        <v>16299.16</v>
      </c>
      <c r="J7" s="46">
        <f t="shared" ref="J7:K7" si="0">+SUM(J5:J6)</f>
        <v>2607.8656000000001</v>
      </c>
      <c r="K7" s="46">
        <f t="shared" si="0"/>
        <v>18907.025600000001</v>
      </c>
    </row>
    <row r="8" spans="1:12" ht="19.149999999999999" hidden="1" customHeight="1" x14ac:dyDescent="0.25"/>
    <row r="9" spans="1:12" ht="19.149999999999999" customHeight="1" x14ac:dyDescent="0.25">
      <c r="A9" s="3" t="s">
        <v>3</v>
      </c>
      <c r="B9" s="3" t="s">
        <v>5</v>
      </c>
      <c r="C9" s="3" t="s">
        <v>4</v>
      </c>
      <c r="D9" s="3" t="s">
        <v>6</v>
      </c>
      <c r="E9" s="3" t="s">
        <v>7</v>
      </c>
      <c r="F9" s="4" t="s">
        <v>8</v>
      </c>
      <c r="G9" s="4" t="s">
        <v>9</v>
      </c>
      <c r="H9" s="5" t="s">
        <v>10</v>
      </c>
      <c r="I9" s="5" t="s">
        <v>11</v>
      </c>
      <c r="J9" s="5" t="s">
        <v>12</v>
      </c>
      <c r="K9" s="5" t="s">
        <v>13</v>
      </c>
      <c r="L9" s="6" t="s">
        <v>14</v>
      </c>
    </row>
    <row r="10" spans="1:12" ht="15" x14ac:dyDescent="0.25">
      <c r="A10" s="7" t="s">
        <v>15</v>
      </c>
      <c r="B10" s="7" t="s">
        <v>17</v>
      </c>
      <c r="C10" s="8" t="s">
        <v>124</v>
      </c>
      <c r="D10" s="8" t="s">
        <v>18</v>
      </c>
      <c r="E10" s="8" t="s">
        <v>140</v>
      </c>
      <c r="F10" s="7" t="s">
        <v>136</v>
      </c>
      <c r="G10" s="31">
        <v>1623.79</v>
      </c>
      <c r="H10" s="8">
        <v>2</v>
      </c>
      <c r="I10" s="45">
        <f>+G10*H10</f>
        <v>3247.58</v>
      </c>
      <c r="J10" s="45">
        <f>+I10*0.16</f>
        <v>519.61279999999999</v>
      </c>
      <c r="K10" s="45">
        <f>+I10+J10</f>
        <v>3767.1927999999998</v>
      </c>
      <c r="L10" s="7" t="s">
        <v>21</v>
      </c>
    </row>
    <row r="11" spans="1:12" ht="19.149999999999999" customHeight="1" x14ac:dyDescent="0.25">
      <c r="A11" s="7" t="s">
        <v>15</v>
      </c>
      <c r="B11" s="7" t="s">
        <v>17</v>
      </c>
      <c r="C11" s="8" t="s">
        <v>124</v>
      </c>
      <c r="D11" s="8" t="s">
        <v>18</v>
      </c>
      <c r="E11" s="8" t="s">
        <v>140</v>
      </c>
      <c r="F11" s="7" t="s">
        <v>137</v>
      </c>
      <c r="G11" s="31">
        <v>433.09</v>
      </c>
      <c r="H11" s="8">
        <v>2</v>
      </c>
      <c r="I11" s="45">
        <f>+G11*H11</f>
        <v>866.18</v>
      </c>
      <c r="J11" s="45">
        <f>+I11*0.16</f>
        <v>138.58879999999999</v>
      </c>
      <c r="K11" s="45">
        <f>+I11+J11</f>
        <v>1004.7687999999999</v>
      </c>
      <c r="L11" s="7" t="s">
        <v>21</v>
      </c>
    </row>
    <row r="12" spans="1:12" ht="19.149999999999999" customHeight="1" x14ac:dyDescent="0.25">
      <c r="A12" s="7" t="s">
        <v>15</v>
      </c>
      <c r="B12" s="7" t="s">
        <v>17</v>
      </c>
      <c r="C12" s="8" t="s">
        <v>124</v>
      </c>
      <c r="D12" s="8" t="s">
        <v>18</v>
      </c>
      <c r="E12" s="8" t="s">
        <v>140</v>
      </c>
      <c r="F12" s="1" t="s">
        <v>138</v>
      </c>
      <c r="G12" s="36">
        <v>1224.26</v>
      </c>
      <c r="H12" s="8">
        <v>2</v>
      </c>
      <c r="I12" s="45">
        <f t="shared" ref="I12:I13" si="1">+G12*H12</f>
        <v>2448.52</v>
      </c>
      <c r="J12" s="45">
        <f t="shared" ref="J12:J14" si="2">+I12*0.16</f>
        <v>391.76319999999998</v>
      </c>
      <c r="K12" s="45">
        <f t="shared" ref="K12:K14" si="3">+I12+J12</f>
        <v>2840.2831999999999</v>
      </c>
      <c r="L12" s="7" t="s">
        <v>21</v>
      </c>
    </row>
    <row r="13" spans="1:12" ht="19.149999999999999" customHeight="1" x14ac:dyDescent="0.25">
      <c r="A13" s="7" t="s">
        <v>15</v>
      </c>
      <c r="B13" s="7" t="s">
        <v>17</v>
      </c>
      <c r="C13" s="8" t="s">
        <v>124</v>
      </c>
      <c r="D13" s="8" t="s">
        <v>18</v>
      </c>
      <c r="E13" s="8" t="s">
        <v>140</v>
      </c>
      <c r="F13" s="1" t="s">
        <v>139</v>
      </c>
      <c r="G13" s="36">
        <v>3617.3</v>
      </c>
      <c r="H13" s="8">
        <v>1</v>
      </c>
      <c r="I13" s="33">
        <f t="shared" si="1"/>
        <v>3617.3</v>
      </c>
      <c r="J13" s="33">
        <f t="shared" si="2"/>
        <v>578.76800000000003</v>
      </c>
      <c r="K13" s="33">
        <f t="shared" si="3"/>
        <v>4196.0680000000002</v>
      </c>
      <c r="L13" s="7" t="s">
        <v>21</v>
      </c>
    </row>
    <row r="14" spans="1:12" ht="19.149999999999999" customHeight="1" x14ac:dyDescent="0.25">
      <c r="I14" s="34">
        <f>+SUM(I10:I13)</f>
        <v>10179.580000000002</v>
      </c>
      <c r="J14" s="34">
        <f t="shared" si="2"/>
        <v>1628.7328000000002</v>
      </c>
      <c r="K14" s="34">
        <f t="shared" si="3"/>
        <v>11808.312800000002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C6EDF-ED59-4281-9065-C3AF5849FBD9}">
  <dimension ref="A1:L9"/>
  <sheetViews>
    <sheetView topLeftCell="E1" workbookViewId="0">
      <selection activeCell="I8" sqref="I8"/>
    </sheetView>
  </sheetViews>
  <sheetFormatPr baseColWidth="10" defaultColWidth="25.42578125" defaultRowHeight="15.6" customHeight="1" x14ac:dyDescent="0.25"/>
  <cols>
    <col min="1" max="5" width="25.42578125" style="15"/>
    <col min="6" max="6" width="43.140625" style="15" bestFit="1" customWidth="1"/>
    <col min="7" max="16384" width="25.42578125" style="15"/>
  </cols>
  <sheetData>
    <row r="1" spans="1:12" ht="15.6" customHeight="1" x14ac:dyDescent="0.3">
      <c r="A1" s="22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</row>
    <row r="2" spans="1:12" ht="15.6" customHeight="1" x14ac:dyDescent="0.25">
      <c r="A2" s="24" t="s">
        <v>18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</row>
    <row r="3" spans="1:12" ht="15.6" customHeight="1" x14ac:dyDescent="0.25">
      <c r="A3" s="24" t="s">
        <v>24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</row>
    <row r="4" spans="1:12" ht="15.6" customHeight="1" x14ac:dyDescent="0.25">
      <c r="A4" s="16" t="s">
        <v>3</v>
      </c>
      <c r="B4" s="16" t="s">
        <v>5</v>
      </c>
      <c r="C4" s="17"/>
      <c r="D4" s="16" t="s">
        <v>6</v>
      </c>
      <c r="E4" s="16" t="s">
        <v>7</v>
      </c>
      <c r="F4" s="18" t="s">
        <v>8</v>
      </c>
      <c r="G4" s="18" t="s">
        <v>9</v>
      </c>
      <c r="H4" s="19" t="s">
        <v>10</v>
      </c>
      <c r="I4" s="19" t="s">
        <v>11</v>
      </c>
      <c r="J4" s="19" t="s">
        <v>12</v>
      </c>
      <c r="K4" s="19" t="s">
        <v>13</v>
      </c>
      <c r="L4" s="19" t="s">
        <v>14</v>
      </c>
    </row>
    <row r="5" spans="1:12" ht="15.6" customHeight="1" x14ac:dyDescent="0.25">
      <c r="A5" s="23" t="s">
        <v>25</v>
      </c>
      <c r="B5" s="23" t="s">
        <v>24</v>
      </c>
      <c r="C5" s="25" t="s">
        <v>16</v>
      </c>
      <c r="D5" s="25" t="s">
        <v>18</v>
      </c>
      <c r="E5" s="25" t="s">
        <v>26</v>
      </c>
      <c r="F5" s="23" t="s">
        <v>27</v>
      </c>
      <c r="G5" s="28">
        <v>11288.94</v>
      </c>
      <c r="H5" s="25">
        <v>1</v>
      </c>
      <c r="I5" s="26">
        <f>+G5*H5</f>
        <v>11288.94</v>
      </c>
      <c r="J5" s="26">
        <f>+I5*0.16</f>
        <v>1806.2304000000001</v>
      </c>
      <c r="K5" s="26">
        <f>+I5+J5</f>
        <v>13095.170400000001</v>
      </c>
      <c r="L5" s="23" t="s">
        <v>21</v>
      </c>
    </row>
    <row r="6" spans="1:12" ht="15.6" customHeight="1" x14ac:dyDescent="0.25">
      <c r="A6" s="23" t="s">
        <v>25</v>
      </c>
      <c r="B6" s="23" t="s">
        <v>24</v>
      </c>
      <c r="C6" s="25" t="s">
        <v>16</v>
      </c>
      <c r="D6" s="25" t="s">
        <v>18</v>
      </c>
      <c r="E6" s="25" t="s">
        <v>26</v>
      </c>
      <c r="F6" s="23" t="s">
        <v>28</v>
      </c>
      <c r="G6" s="28">
        <v>5223</v>
      </c>
      <c r="H6" s="25">
        <v>1</v>
      </c>
      <c r="I6" s="29">
        <f>+G6*H6</f>
        <v>5223</v>
      </c>
      <c r="J6" s="29">
        <f>+I6*0.16</f>
        <v>835.68000000000006</v>
      </c>
      <c r="K6" s="29">
        <f>+I6+J6</f>
        <v>6058.68</v>
      </c>
      <c r="L6" s="23" t="s">
        <v>21</v>
      </c>
    </row>
    <row r="7" spans="1:12" ht="15.6" customHeight="1" x14ac:dyDescent="0.25">
      <c r="A7" s="23"/>
      <c r="B7" s="23"/>
      <c r="C7" s="23"/>
      <c r="D7" s="23"/>
      <c r="E7" s="23"/>
      <c r="F7" s="23"/>
      <c r="G7" s="23"/>
      <c r="H7" s="24" t="s">
        <v>32</v>
      </c>
      <c r="I7" s="27">
        <f>+SUM(I5:I6)</f>
        <v>16511.940000000002</v>
      </c>
      <c r="J7" s="27">
        <f t="shared" ref="J7:K7" si="0">+SUM(J5:J6)</f>
        <v>2641.9104000000002</v>
      </c>
      <c r="K7" s="27">
        <f t="shared" si="0"/>
        <v>19153.850400000003</v>
      </c>
      <c r="L7" s="23"/>
    </row>
    <row r="8" spans="1:12" ht="15.6" customHeight="1" thickBot="1" x14ac:dyDescent="0.3">
      <c r="A8" s="23"/>
      <c r="B8" s="23"/>
      <c r="C8" s="23"/>
      <c r="D8" s="23"/>
      <c r="E8" s="23"/>
      <c r="F8" s="23"/>
      <c r="G8" s="23"/>
      <c r="H8" s="23" t="s">
        <v>29</v>
      </c>
      <c r="I8" s="20">
        <f>+I7*0.4</f>
        <v>6604.7760000000017</v>
      </c>
      <c r="J8" s="20">
        <f t="shared" ref="J8:K8" si="1">+J7*0.4</f>
        <v>1056.7641600000002</v>
      </c>
      <c r="K8" s="20">
        <f t="shared" si="1"/>
        <v>7661.5401600000014</v>
      </c>
      <c r="L8" s="14" t="s">
        <v>31</v>
      </c>
    </row>
    <row r="9" spans="1:12" ht="15.6" customHeight="1" x14ac:dyDescent="0.25">
      <c r="A9" s="23"/>
      <c r="B9" s="23"/>
      <c r="C9" s="23"/>
      <c r="D9" s="23"/>
      <c r="E9" s="23"/>
      <c r="F9" s="23"/>
      <c r="G9" s="23"/>
      <c r="H9" s="24" t="s">
        <v>30</v>
      </c>
      <c r="I9" s="21">
        <f>+I7-I8</f>
        <v>9907.1640000000007</v>
      </c>
      <c r="J9" s="21">
        <f t="shared" ref="J9:K9" si="2">+J7-J8</f>
        <v>1585.14624</v>
      </c>
      <c r="K9" s="21">
        <f t="shared" si="2"/>
        <v>11492.310240000003</v>
      </c>
      <c r="L9" s="2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MAC LA VIGA CONSUMIBLES</vt:lpstr>
      <vt:lpstr>MAC LA VIGA</vt:lpstr>
      <vt:lpstr>NOVA(CONSIGNACIÓN)</vt:lpstr>
      <vt:lpstr>MAC PUEBLA</vt:lpstr>
      <vt:lpstr>MEDIMAC MERIDA</vt:lpstr>
      <vt:lpstr>MAC AGUASCALIENTES NORTE</vt:lpstr>
      <vt:lpstr>MAC CELAYA</vt:lpstr>
      <vt:lpstr>CHSISI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Salvador Ortiz</dc:creator>
  <cp:lastModifiedBy>HP</cp:lastModifiedBy>
  <dcterms:created xsi:type="dcterms:W3CDTF">2025-03-20T20:00:21Z</dcterms:created>
  <dcterms:modified xsi:type="dcterms:W3CDTF">2025-06-23T21:53:18Z</dcterms:modified>
</cp:coreProperties>
</file>