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ID\Documents\FACTURACIÓN HEALTHIC 2025\"/>
    </mc:Choice>
  </mc:AlternateContent>
  <xr:revisionPtr revIDLastSave="0" documentId="13_ncr:1_{05B074A8-A5E7-49CC-A439-EFEE2639FA84}" xr6:coauthVersionLast="47" xr6:coauthVersionMax="47" xr10:uidLastSave="{00000000-0000-0000-0000-000000000000}"/>
  <bookViews>
    <workbookView xWindow="-108" yWindow="-108" windowWidth="23256" windowHeight="12456" activeTab="9" xr2:uid="{9235CA52-12CC-4E10-B91E-C81BB7A9D2CE}"/>
  </bookViews>
  <sheets>
    <sheet name="MEDARTIS" sheetId="1" r:id="rId1"/>
    <sheet name="CONDE" sheetId="8" state="hidden" r:id="rId2"/>
    <sheet name="MEDTRONIC" sheetId="7" state="hidden" r:id="rId3"/>
    <sheet name="CYBER" sheetId="9" state="hidden" r:id="rId4"/>
    <sheet name="AZURA SATELITE" sheetId="12" state="hidden" r:id="rId5"/>
    <sheet name="AZURA GTM" sheetId="15" state="hidden" r:id="rId6"/>
    <sheet name="MAC LA VIGA" sheetId="10" state="hidden" r:id="rId7"/>
    <sheet name="MAC TLANEPANTLA" sheetId="11" state="hidden" r:id="rId8"/>
    <sheet name="MEDIQA" sheetId="2" r:id="rId9"/>
    <sheet name="VARLIX" sheetId="3" r:id="rId10"/>
    <sheet name="NEURO EXPERTIS" sheetId="4" state="hidden" r:id="rId11"/>
    <sheet name="ENVIRA" sheetId="14" state="hidden" r:id="rId12"/>
    <sheet name="FOCE" sheetId="13" state="hidden" r:id="rId13"/>
    <sheet name="DR RAUL PARRA" sheetId="5" state="hidden" r:id="rId14"/>
    <sheet name="AZURA" sheetId="6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J39" i="1" s="1"/>
  <c r="I47" i="2"/>
  <c r="I46" i="2"/>
  <c r="J46" i="2" s="1"/>
  <c r="K46" i="2" s="1"/>
  <c r="I47" i="3"/>
  <c r="I46" i="3"/>
  <c r="I48" i="3" s="1"/>
  <c r="I42" i="3"/>
  <c r="J42" i="3" s="1"/>
  <c r="K42" i="3" s="1"/>
  <c r="I41" i="3"/>
  <c r="J41" i="3" s="1"/>
  <c r="I42" i="2"/>
  <c r="I41" i="2"/>
  <c r="I43" i="2" s="1"/>
  <c r="I20" i="5"/>
  <c r="I12" i="13"/>
  <c r="J37" i="2"/>
  <c r="K37" i="2" s="1"/>
  <c r="I37" i="2"/>
  <c r="I36" i="2"/>
  <c r="I37" i="3"/>
  <c r="J37" i="3" s="1"/>
  <c r="I36" i="3"/>
  <c r="I24" i="7"/>
  <c r="I23" i="7"/>
  <c r="J23" i="7" s="1"/>
  <c r="K23" i="7" s="1"/>
  <c r="I22" i="7"/>
  <c r="J22" i="7" s="1"/>
  <c r="I21" i="7"/>
  <c r="I36" i="1"/>
  <c r="I32" i="3"/>
  <c r="I31" i="3"/>
  <c r="J31" i="3" s="1"/>
  <c r="I21" i="12"/>
  <c r="I20" i="12"/>
  <c r="I19" i="12"/>
  <c r="J46" i="3" l="1"/>
  <c r="K39" i="1"/>
  <c r="I48" i="2"/>
  <c r="K47" i="2"/>
  <c r="K48" i="2"/>
  <c r="J47" i="2"/>
  <c r="J48" i="2"/>
  <c r="K46" i="3"/>
  <c r="J47" i="3"/>
  <c r="J48" i="3" s="1"/>
  <c r="J43" i="3"/>
  <c r="I43" i="3"/>
  <c r="K41" i="3"/>
  <c r="K43" i="3" s="1"/>
  <c r="J36" i="2"/>
  <c r="J38" i="2" s="1"/>
  <c r="I38" i="2"/>
  <c r="J42" i="2"/>
  <c r="K42" i="2" s="1"/>
  <c r="J41" i="2"/>
  <c r="K41" i="2" s="1"/>
  <c r="J20" i="5"/>
  <c r="K20" i="5" s="1"/>
  <c r="J12" i="13"/>
  <c r="K12" i="13" s="1"/>
  <c r="I38" i="3"/>
  <c r="J38" i="3"/>
  <c r="J36" i="3"/>
  <c r="K37" i="3"/>
  <c r="K36" i="3"/>
  <c r="J21" i="7"/>
  <c r="K21" i="7" s="1"/>
  <c r="I25" i="7"/>
  <c r="K22" i="7"/>
  <c r="J24" i="7"/>
  <c r="K24" i="7" s="1"/>
  <c r="J36" i="1"/>
  <c r="K36" i="1" s="1"/>
  <c r="I33" i="3"/>
  <c r="K31" i="3"/>
  <c r="J32" i="3"/>
  <c r="J33" i="3" s="1"/>
  <c r="J19" i="12"/>
  <c r="J20" i="12"/>
  <c r="K20" i="12" s="1"/>
  <c r="K47" i="3" l="1"/>
  <c r="K48" i="3"/>
  <c r="K36" i="2"/>
  <c r="K38" i="2" s="1"/>
  <c r="K43" i="2"/>
  <c r="J43" i="2"/>
  <c r="K38" i="3"/>
  <c r="K32" i="3"/>
  <c r="J25" i="7"/>
  <c r="K25" i="7" s="1"/>
  <c r="K33" i="3"/>
  <c r="J21" i="12"/>
  <c r="K19" i="12"/>
  <c r="K21" i="12" s="1"/>
  <c r="I17" i="5" l="1"/>
  <c r="J17" i="5" s="1"/>
  <c r="K17" i="5" s="1"/>
  <c r="K28" i="4"/>
  <c r="J28" i="4"/>
  <c r="I28" i="4"/>
  <c r="I33" i="1"/>
  <c r="J33" i="1" s="1"/>
  <c r="K33" i="1" s="1"/>
  <c r="I27" i="3"/>
  <c r="I26" i="3"/>
  <c r="I73" i="8"/>
  <c r="I72" i="8"/>
  <c r="J72" i="8" s="1"/>
  <c r="I67" i="8"/>
  <c r="J67" i="8" s="1"/>
  <c r="K67" i="8" s="1"/>
  <c r="I66" i="8"/>
  <c r="I61" i="8"/>
  <c r="J61" i="8" s="1"/>
  <c r="K61" i="8" s="1"/>
  <c r="I60" i="8"/>
  <c r="I14" i="5"/>
  <c r="J14" i="5" s="1"/>
  <c r="K14" i="5" s="1"/>
  <c r="I23" i="4"/>
  <c r="I30" i="1"/>
  <c r="J30" i="1" s="1"/>
  <c r="K30" i="1" s="1"/>
  <c r="J26" i="1"/>
  <c r="K26" i="1" s="1"/>
  <c r="I26" i="1"/>
  <c r="I22" i="1"/>
  <c r="J22" i="1" s="1"/>
  <c r="K22" i="1" s="1"/>
  <c r="I22" i="3"/>
  <c r="J22" i="3" s="1"/>
  <c r="K22" i="3" s="1"/>
  <c r="I21" i="3"/>
  <c r="J21" i="3" s="1"/>
  <c r="I17" i="14"/>
  <c r="I16" i="14"/>
  <c r="I15" i="14"/>
  <c r="J14" i="14"/>
  <c r="I14" i="14"/>
  <c r="J11" i="14"/>
  <c r="I11" i="14"/>
  <c r="K11" i="14" s="1"/>
  <c r="I8" i="14"/>
  <c r="K7" i="14"/>
  <c r="J7" i="14"/>
  <c r="I7" i="14"/>
  <c r="I6" i="14"/>
  <c r="I20" i="4"/>
  <c r="J20" i="4" s="1"/>
  <c r="K20" i="4" s="1"/>
  <c r="I9" i="13"/>
  <c r="I16" i="2"/>
  <c r="I15" i="2"/>
  <c r="J15" i="2" s="1"/>
  <c r="K15" i="2" s="1"/>
  <c r="I19" i="1"/>
  <c r="I15" i="1"/>
  <c r="J15" i="1" s="1"/>
  <c r="I55" i="8"/>
  <c r="J55" i="8" s="1"/>
  <c r="K55" i="8" s="1"/>
  <c r="J54" i="8"/>
  <c r="I54" i="8"/>
  <c r="I48" i="8"/>
  <c r="I47" i="8"/>
  <c r="I41" i="8"/>
  <c r="I40" i="8"/>
  <c r="I17" i="3"/>
  <c r="J17" i="3" s="1"/>
  <c r="I16" i="3"/>
  <c r="I18" i="3" s="1"/>
  <c r="I12" i="1"/>
  <c r="I34" i="8"/>
  <c r="I33" i="8"/>
  <c r="J33" i="8" s="1"/>
  <c r="I11" i="5"/>
  <c r="J11" i="5" s="1"/>
  <c r="I8" i="5"/>
  <c r="I15" i="12"/>
  <c r="I14" i="12"/>
  <c r="J14" i="12" s="1"/>
  <c r="K14" i="12" s="1"/>
  <c r="I13" i="12"/>
  <c r="I12" i="12"/>
  <c r="I15" i="7"/>
  <c r="J15" i="7" s="1"/>
  <c r="I16" i="7"/>
  <c r="J16" i="7" s="1"/>
  <c r="K16" i="7" s="1"/>
  <c r="I17" i="7"/>
  <c r="J17" i="7" s="1"/>
  <c r="J14" i="7"/>
  <c r="K14" i="7" s="1"/>
  <c r="I14" i="7"/>
  <c r="I9" i="1"/>
  <c r="J9" i="1" s="1"/>
  <c r="K9" i="1" s="1"/>
  <c r="I16" i="8"/>
  <c r="J16" i="8" s="1"/>
  <c r="K16" i="8" s="1"/>
  <c r="I17" i="8"/>
  <c r="J17" i="8" s="1"/>
  <c r="K17" i="8" s="1"/>
  <c r="I18" i="8"/>
  <c r="J18" i="8" s="1"/>
  <c r="I19" i="8"/>
  <c r="J19" i="8"/>
  <c r="I20" i="8"/>
  <c r="J20" i="8" s="1"/>
  <c r="I21" i="8"/>
  <c r="J21" i="8" s="1"/>
  <c r="I15" i="8"/>
  <c r="J15" i="8" s="1"/>
  <c r="K15" i="8" s="1"/>
  <c r="I5" i="13"/>
  <c r="I16" i="4"/>
  <c r="J16" i="4" s="1"/>
  <c r="K16" i="4" s="1"/>
  <c r="I15" i="4"/>
  <c r="I14" i="4"/>
  <c r="I17" i="4" s="1"/>
  <c r="I12" i="3"/>
  <c r="I11" i="3"/>
  <c r="J11" i="3" s="1"/>
  <c r="I6" i="12"/>
  <c r="J6" i="12" s="1"/>
  <c r="K6" i="12" s="1"/>
  <c r="I7" i="12"/>
  <c r="J7" i="12" s="1"/>
  <c r="K7" i="12" s="1"/>
  <c r="I8" i="12"/>
  <c r="J8" i="12" s="1"/>
  <c r="I5" i="12"/>
  <c r="J5" i="12" s="1"/>
  <c r="I11" i="4"/>
  <c r="I11" i="2"/>
  <c r="J11" i="2" s="1"/>
  <c r="I6" i="11"/>
  <c r="J6" i="11" s="1"/>
  <c r="J8" i="10"/>
  <c r="K8" i="10"/>
  <c r="I8" i="10"/>
  <c r="I7" i="10"/>
  <c r="K6" i="10"/>
  <c r="J6" i="10"/>
  <c r="I6" i="10"/>
  <c r="I6" i="9"/>
  <c r="J6" i="9" s="1"/>
  <c r="J7" i="7"/>
  <c r="J8" i="7"/>
  <c r="K8" i="7" s="1"/>
  <c r="J9" i="7"/>
  <c r="K9" i="7" s="1"/>
  <c r="I5" i="5"/>
  <c r="J5" i="5" s="1"/>
  <c r="I6" i="1"/>
  <c r="J6" i="1" s="1"/>
  <c r="K6" i="1" s="1"/>
  <c r="J8" i="6"/>
  <c r="K8" i="6"/>
  <c r="I8" i="6"/>
  <c r="I7" i="6"/>
  <c r="J7" i="6" s="1"/>
  <c r="K6" i="6"/>
  <c r="J6" i="6"/>
  <c r="I6" i="6"/>
  <c r="H7" i="6"/>
  <c r="I7" i="4"/>
  <c r="J7" i="4" s="1"/>
  <c r="I6" i="4"/>
  <c r="I8" i="4" s="1"/>
  <c r="I7" i="3"/>
  <c r="J7" i="3" s="1"/>
  <c r="K7" i="3" s="1"/>
  <c r="I6" i="3"/>
  <c r="I8" i="3" s="1"/>
  <c r="I7" i="2"/>
  <c r="I6" i="2"/>
  <c r="K17" i="7" l="1"/>
  <c r="I68" i="8"/>
  <c r="J9" i="12"/>
  <c r="I28" i="3"/>
  <c r="J26" i="3"/>
  <c r="J28" i="3" s="1"/>
  <c r="J27" i="3"/>
  <c r="K27" i="3" s="1"/>
  <c r="I74" i="8"/>
  <c r="J66" i="8"/>
  <c r="J68" i="8" s="1"/>
  <c r="I49" i="8"/>
  <c r="K72" i="8"/>
  <c r="J73" i="8"/>
  <c r="J74" i="8" s="1"/>
  <c r="J60" i="8"/>
  <c r="J23" i="4"/>
  <c r="K23" i="4" s="1"/>
  <c r="I23" i="3"/>
  <c r="J6" i="3"/>
  <c r="J8" i="3" s="1"/>
  <c r="J23" i="3"/>
  <c r="K21" i="3"/>
  <c r="K23" i="3" s="1"/>
  <c r="J15" i="14"/>
  <c r="J17" i="14" s="1"/>
  <c r="J6" i="14"/>
  <c r="J8" i="14" s="1"/>
  <c r="J16" i="14"/>
  <c r="K16" i="14" s="1"/>
  <c r="K14" i="14"/>
  <c r="I17" i="2"/>
  <c r="K6" i="11"/>
  <c r="K6" i="9"/>
  <c r="J9" i="13"/>
  <c r="K9" i="13" s="1"/>
  <c r="J16" i="2"/>
  <c r="K16" i="2" s="1"/>
  <c r="K17" i="2" s="1"/>
  <c r="K12" i="1"/>
  <c r="J12" i="1"/>
  <c r="J19" i="1"/>
  <c r="K19" i="1" s="1"/>
  <c r="K15" i="1"/>
  <c r="I56" i="8"/>
  <c r="J56" i="8"/>
  <c r="K54" i="8"/>
  <c r="K56" i="8" s="1"/>
  <c r="I42" i="8"/>
  <c r="K33" i="8"/>
  <c r="I35" i="8"/>
  <c r="J47" i="8"/>
  <c r="J49" i="8" s="1"/>
  <c r="J48" i="8"/>
  <c r="K48" i="8" s="1"/>
  <c r="J40" i="8"/>
  <c r="K40" i="8"/>
  <c r="J41" i="8"/>
  <c r="K41" i="8" s="1"/>
  <c r="J16" i="3"/>
  <c r="J18" i="3" s="1"/>
  <c r="K17" i="3"/>
  <c r="J34" i="8"/>
  <c r="K34" i="8" s="1"/>
  <c r="K11" i="5"/>
  <c r="K5" i="5"/>
  <c r="J8" i="5"/>
  <c r="K8" i="5" s="1"/>
  <c r="I16" i="12"/>
  <c r="J12" i="12"/>
  <c r="K12" i="12" s="1"/>
  <c r="I9" i="12"/>
  <c r="K5" i="12"/>
  <c r="K9" i="12" s="1"/>
  <c r="K8" i="12"/>
  <c r="J15" i="12"/>
  <c r="K15" i="12" s="1"/>
  <c r="J13" i="12"/>
  <c r="K13" i="12" s="1"/>
  <c r="I18" i="7"/>
  <c r="J18" i="7" s="1"/>
  <c r="K15" i="7"/>
  <c r="K19" i="8"/>
  <c r="K20" i="8"/>
  <c r="K18" i="8"/>
  <c r="K21" i="8"/>
  <c r="J5" i="13"/>
  <c r="J6" i="13" s="1"/>
  <c r="I6" i="13"/>
  <c r="J15" i="4"/>
  <c r="K15" i="4" s="1"/>
  <c r="J11" i="4"/>
  <c r="K11" i="4" s="1"/>
  <c r="J14" i="4"/>
  <c r="K11" i="3"/>
  <c r="I13" i="3"/>
  <c r="J12" i="3"/>
  <c r="K12" i="3" s="1"/>
  <c r="J6" i="4"/>
  <c r="J8" i="4" s="1"/>
  <c r="I8" i="2"/>
  <c r="K11" i="2"/>
  <c r="J7" i="10"/>
  <c r="K7" i="10" s="1"/>
  <c r="K7" i="7"/>
  <c r="J6" i="7"/>
  <c r="K6" i="7" s="1"/>
  <c r="I10" i="7"/>
  <c r="J10" i="7" s="1"/>
  <c r="K10" i="7" s="1"/>
  <c r="K7" i="6"/>
  <c r="J6" i="2"/>
  <c r="J8" i="2" s="1"/>
  <c r="K7" i="4"/>
  <c r="J7" i="2"/>
  <c r="K7" i="2" s="1"/>
  <c r="J16" i="12" l="1"/>
  <c r="K16" i="12"/>
  <c r="K26" i="3"/>
  <c r="K28" i="3" s="1"/>
  <c r="K73" i="8"/>
  <c r="K74" i="8"/>
  <c r="K66" i="8"/>
  <c r="K68" i="8" s="1"/>
  <c r="K60" i="8"/>
  <c r="K6" i="3"/>
  <c r="K8" i="3" s="1"/>
  <c r="K15" i="14"/>
  <c r="K6" i="14"/>
  <c r="K8" i="14" s="1"/>
  <c r="K17" i="14"/>
  <c r="K6" i="4"/>
  <c r="K8" i="4" s="1"/>
  <c r="K14" i="4"/>
  <c r="K17" i="4" s="1"/>
  <c r="J17" i="4"/>
  <c r="J17" i="2"/>
  <c r="K35" i="8"/>
  <c r="J35" i="8"/>
  <c r="K47" i="8"/>
  <c r="K49" i="8" s="1"/>
  <c r="K42" i="8"/>
  <c r="J42" i="8"/>
  <c r="K16" i="3"/>
  <c r="K18" i="3" s="1"/>
  <c r="K18" i="7"/>
  <c r="K5" i="13"/>
  <c r="K6" i="13" s="1"/>
  <c r="J13" i="3"/>
  <c r="K13" i="3"/>
  <c r="K6" i="2"/>
  <c r="K8" i="2" s="1"/>
</calcChain>
</file>

<file path=xl/sharedStrings.xml><?xml version="1.0" encoding="utf-8"?>
<sst xmlns="http://schemas.openxmlformats.org/spreadsheetml/2006/main" count="2081" uniqueCount="132">
  <si>
    <t>RFC</t>
  </si>
  <si>
    <t>CLIENTE</t>
  </si>
  <si>
    <t>CENTRAL</t>
  </si>
  <si>
    <t>CUENTA CONTABLE</t>
  </si>
  <si>
    <t>REFERENCIA</t>
  </si>
  <si>
    <t>Descripción</t>
  </si>
  <si>
    <t>Precio</t>
  </si>
  <si>
    <t>Cantidad STU</t>
  </si>
  <si>
    <t>Sub total</t>
  </si>
  <si>
    <t>IVA</t>
  </si>
  <si>
    <t>Total</t>
  </si>
  <si>
    <t>Una Factura por linea (SI/NO)</t>
  </si>
  <si>
    <t>MED070911I67</t>
  </si>
  <si>
    <t>MEDARTIS</t>
  </si>
  <si>
    <t>MS1</t>
  </si>
  <si>
    <t>401-01-003~Servicio de Esterilización MS1 (CDMX)</t>
  </si>
  <si>
    <t>.27 Feb -12 Mar 25</t>
  </si>
  <si>
    <t>Lavado, desinfección e inspección</t>
  </si>
  <si>
    <t>NO</t>
  </si>
  <si>
    <t>Healthic Servicios e Insumos para Hospitales, S.A. de C.V.</t>
  </si>
  <si>
    <t>Facturación MS1</t>
  </si>
  <si>
    <t>Cantidad</t>
  </si>
  <si>
    <t>QME230331GS3</t>
  </si>
  <si>
    <t>QUIROFANOS MEDIQA</t>
  </si>
  <si>
    <t>27 Feb - 15 Mar 25</t>
  </si>
  <si>
    <t>Servicio de esterilización a alta temperatura (Vapor) con capacidad de 6 stus</t>
  </si>
  <si>
    <t>Servicio de esterilización a baja temperatura (Peroxido de hidrogeno) con capacidad de 2 stus</t>
  </si>
  <si>
    <t>VME060922B32</t>
  </si>
  <si>
    <t>VARLIX MEXICO</t>
  </si>
  <si>
    <t>01-15 Mar 25</t>
  </si>
  <si>
    <t>Carga Alta Temperatura (Vapor)</t>
  </si>
  <si>
    <t>Carga Baja Temperatura (Peróxido de Hidrogeno)</t>
  </si>
  <si>
    <t>NEX200306FLA</t>
  </si>
  <si>
    <t>NEURO EXPERTIS</t>
  </si>
  <si>
    <t>Carga de alta temperatura (Vapor) sin servicio logistico $1,800.00 mxn</t>
  </si>
  <si>
    <t>Carga de baja temperatura (Peróxido de Hidrógeno) sin servicio logistico $2,200.00 mxn</t>
  </si>
  <si>
    <t>RAUL PARRA CASTAÑEDA</t>
  </si>
  <si>
    <t>PACR850809FD7</t>
  </si>
  <si>
    <t>Servicio de esterilización a alta temperatura (Vapor)</t>
  </si>
  <si>
    <t>OHG160311L79</t>
  </si>
  <si>
    <t>OPERADORA DE HOSPITALES GTM</t>
  </si>
  <si>
    <t>29 Ene - 26 Feb 25</t>
  </si>
  <si>
    <t>Carga Baja Temperatura</t>
  </si>
  <si>
    <t xml:space="preserve">STU Baja Temperatura Lavado </t>
  </si>
  <si>
    <t>MEDTRONIC</t>
  </si>
  <si>
    <t>MED730308NF0</t>
  </si>
  <si>
    <t>PR2200039-V2 - OC 4201235183 - COTIZACIÓN 389, 390, 391, 392, 393, 394</t>
  </si>
  <si>
    <t>Contenedor Grande</t>
  </si>
  <si>
    <t>Contenedor Mediano</t>
  </si>
  <si>
    <t>Contenedor Pequeño</t>
  </si>
  <si>
    <t>Cortadora</t>
  </si>
  <si>
    <t>FAP5607314A4</t>
  </si>
  <si>
    <t>FUNDACION DE ASISTENCIA PRIVADA CONDE DE VALENCIANA</t>
  </si>
  <si>
    <t>03-09 mar 25</t>
  </si>
  <si>
    <t>Complementos de Cirugía</t>
  </si>
  <si>
    <t>Sets reprocesados Córnea</t>
  </si>
  <si>
    <t>Sets reprocesados Estrabismo</t>
  </si>
  <si>
    <t>Sets reprocesados Investigación</t>
  </si>
  <si>
    <t>Sets reprocesados Oculoplástica</t>
  </si>
  <si>
    <t>CRS100305ELA</t>
  </si>
  <si>
    <t>CYBER ROBOTIC SOLUTIONS</t>
  </si>
  <si>
    <t>27 Feb - 26 Mar 25</t>
  </si>
  <si>
    <t>Servicio de Esterilización</t>
  </si>
  <si>
    <t>CHO0801174Z5</t>
  </si>
  <si>
    <t>CENTRO HOSPITALARIO MAC</t>
  </si>
  <si>
    <t>Servicio de Esterilización Alta Temperatura</t>
  </si>
  <si>
    <t>Servicio de Esterilización Baja Temperatura</t>
  </si>
  <si>
    <t>27 Feb - 26 Mar 25 (MAC TLANEPANTLA)</t>
  </si>
  <si>
    <t>16-26 Mar 25</t>
  </si>
  <si>
    <t>HOSPITAL AZURA SATELITE</t>
  </si>
  <si>
    <t>HCQ061114B83</t>
  </si>
  <si>
    <t>01-26 Mar 25</t>
  </si>
  <si>
    <t>Carga Alta Temperatura</t>
  </si>
  <si>
    <t>STU Alta Temperatura Lavado</t>
  </si>
  <si>
    <t>STU Baja Temperatura Lavado</t>
  </si>
  <si>
    <t>16-31 Mar 25</t>
  </si>
  <si>
    <t>CFO031111CI8</t>
  </si>
  <si>
    <t>COMERCIALIZADORA FOCE</t>
  </si>
  <si>
    <t xml:space="preserve">Servicio de esterilización a alta temperatura (Vapor) </t>
  </si>
  <si>
    <t>10-16 mar 25</t>
  </si>
  <si>
    <t>Sets reprocesados Glaucoma</t>
  </si>
  <si>
    <t>Sets reprocesados Retina</t>
  </si>
  <si>
    <t>17-23 mar 25</t>
  </si>
  <si>
    <t>PR2220841-V2 - OC 4201248233 - COTIZACIÓN 395, 396, 397, 398, 399, 400, 401, 402, 403.</t>
  </si>
  <si>
    <t>27-31 Mar 25</t>
  </si>
  <si>
    <t>24-31 mar 25</t>
  </si>
  <si>
    <t>01-15 Abr 25</t>
  </si>
  <si>
    <t>01-06 abr 25</t>
  </si>
  <si>
    <t>07-13 abr 25</t>
  </si>
  <si>
    <t>14-20 abr 25</t>
  </si>
  <si>
    <t>Servicio de Esterilización 27-31 Mar 25</t>
  </si>
  <si>
    <t>Servicio de Esterilización 01-28 Abr 25</t>
  </si>
  <si>
    <t>27 Mar - 28 Abr 25</t>
  </si>
  <si>
    <t>01-28 Abr 25 (MAC TLANEPANTLA)</t>
  </si>
  <si>
    <t>16-28 Abr 25</t>
  </si>
  <si>
    <t>ENVIRA MEDICA</t>
  </si>
  <si>
    <t>EME2212194E1</t>
  </si>
  <si>
    <t>Carga de baja temperatura (Peróxido de Hidrogeno)</t>
  </si>
  <si>
    <t>16-30 Abr 25</t>
  </si>
  <si>
    <t>01-15 May 25</t>
  </si>
  <si>
    <t>Carga de alta temperatura (Vapor)</t>
  </si>
  <si>
    <t>21-31 abr 25</t>
  </si>
  <si>
    <t>05-11 may 25</t>
  </si>
  <si>
    <t>12-18 may 25</t>
  </si>
  <si>
    <t>16-26 May 25</t>
  </si>
  <si>
    <t>29 Abr - 28 May 25</t>
  </si>
  <si>
    <t>Servicio de Esterilización 29-30 Abr 25</t>
  </si>
  <si>
    <t>Servicio de Esterilización 01-28 May 25</t>
  </si>
  <si>
    <t>19-25 may 25</t>
  </si>
  <si>
    <t>16-31 May 25</t>
  </si>
  <si>
    <t>MEDIMAC TLALNEPANTLA</t>
  </si>
  <si>
    <t>MTL201130HM4</t>
  </si>
  <si>
    <t>01 Ene 25 - 28 Ene 25 (MAC TLANEPANTLA)</t>
  </si>
  <si>
    <t>29 Ene - 26 Feb 25 (MAC TLANEPANTLA)</t>
  </si>
  <si>
    <t>01-28 May 25 (MAC TLANEPANTLA)</t>
  </si>
  <si>
    <t>PR2279864 - OC 4201285281 - COTIZACIÓN 404, 405, 406, 407, 408.</t>
  </si>
  <si>
    <t>01-15 Jun 25</t>
  </si>
  <si>
    <t>29 May - 26 Jun 25</t>
  </si>
  <si>
    <t>Servicio de Esterilización 29-31 May 25</t>
  </si>
  <si>
    <t>Servicio de Esterilización 01-26 Jun 25</t>
  </si>
  <si>
    <t>13-18 Jun 25</t>
  </si>
  <si>
    <t>Carga Alta Temperatura 13 y 18 Jun 25</t>
  </si>
  <si>
    <t>STU Alta Temperatura Lavado 13 y 18 Jun 25</t>
  </si>
  <si>
    <t>Carga Baja Temperatura 13 y 18 Jun 25</t>
  </si>
  <si>
    <t>STU Baja Temperatura Lavado 13 y 18 Jun 25</t>
  </si>
  <si>
    <t>Carga Alta Temperatura 05 Jul 25</t>
  </si>
  <si>
    <t>STU Alta Temperatura Lavado 05 Jul 25</t>
  </si>
  <si>
    <t>Carga Baja Temperatura 05 Jul 25</t>
  </si>
  <si>
    <t>STU Baja Temperatura Lavado 05 Jul 25</t>
  </si>
  <si>
    <t>16-30 Jun 25</t>
  </si>
  <si>
    <t>01-15 Jul 25</t>
  </si>
  <si>
    <t>01-18 Jul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</si>
</sst>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3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657BA3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4" fontId="3" fillId="2" borderId="0" xfId="0" applyNumberFormat="1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4" fontId="4" fillId="2" borderId="0" xfId="0" applyNumberFormat="1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4" fillId="2" borderId="0" xfId="0" applyFont="1" applyFill="1" applyAlignment="1">
      <alignment wrapText="1"/>
    </xf>
    <xf numFmtId="0" fontId="0" fillId="2" borderId="0" xfId="0" applyFill="1" applyAlignment="1">
      <alignment horizontal="center" wrapText="1"/>
    </xf>
    <xf numFmtId="4" fontId="3" fillId="2" borderId="0" xfId="0" applyNumberFormat="1" applyFont="1" applyFill="1" applyAlignment="1">
      <alignment horizontal="center" wrapText="1"/>
    </xf>
    <xf numFmtId="0" fontId="5" fillId="2" borderId="0" xfId="0" applyFont="1" applyFill="1" applyAlignment="1">
      <alignment vertical="center"/>
    </xf>
    <xf numFmtId="4" fontId="3" fillId="2" borderId="2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4" fillId="2" borderId="0" xfId="0" applyFont="1" applyFill="1" applyAlignment="1">
      <alignment vertical="center"/>
    </xf>
    <xf numFmtId="4" fontId="3" fillId="2" borderId="0" xfId="0" applyNumberFormat="1" applyFont="1" applyFill="1" applyBorder="1" applyAlignment="1">
      <alignment horizontal="right" wrapText="1"/>
    </xf>
    <xf numFmtId="0" fontId="3" fillId="2" borderId="0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right" wrapText="1"/>
    </xf>
    <xf numFmtId="15" fontId="3" fillId="0" borderId="0" xfId="0" applyNumberFormat="1" applyFont="1" applyAlignment="1">
      <alignment horizontal="center"/>
    </xf>
    <xf numFmtId="0" fontId="3" fillId="2" borderId="0" xfId="0" applyFont="1" applyFill="1"/>
    <xf numFmtId="43" fontId="0" fillId="2" borderId="0" xfId="0" applyNumberFormat="1" applyFill="1"/>
    <xf numFmtId="43" fontId="0" fillId="2" borderId="2" xfId="0" applyNumberFormat="1" applyFill="1" applyBorder="1"/>
    <xf numFmtId="43" fontId="6" fillId="2" borderId="0" xfId="0" applyNumberFormat="1" applyFont="1" applyFill="1"/>
    <xf numFmtId="2" fontId="0" fillId="2" borderId="0" xfId="0" applyNumberFormat="1" applyFill="1"/>
    <xf numFmtId="0" fontId="3" fillId="5" borderId="0" xfId="0" applyFont="1" applyFill="1" applyAlignment="1">
      <alignment wrapText="1"/>
    </xf>
    <xf numFmtId="0" fontId="3" fillId="5" borderId="0" xfId="0" applyFont="1" applyFill="1" applyAlignment="1">
      <alignment horizontal="center" wrapText="1"/>
    </xf>
    <xf numFmtId="4" fontId="3" fillId="5" borderId="0" xfId="0" applyNumberFormat="1" applyFont="1" applyFill="1" applyAlignment="1">
      <alignment horizontal="right" wrapText="1"/>
    </xf>
    <xf numFmtId="0" fontId="3" fillId="5" borderId="0" xfId="0" applyFont="1" applyFill="1" applyAlignment="1">
      <alignment horizontal="right" wrapText="1"/>
    </xf>
    <xf numFmtId="4" fontId="3" fillId="5" borderId="3" xfId="0" applyNumberFormat="1" applyFont="1" applyFill="1" applyBorder="1" applyAlignment="1">
      <alignment horizontal="right" wrapText="1"/>
    </xf>
    <xf numFmtId="0" fontId="3" fillId="5" borderId="3" xfId="0" applyFont="1" applyFill="1" applyBorder="1" applyAlignment="1">
      <alignment horizontal="right" wrapText="1"/>
    </xf>
    <xf numFmtId="0" fontId="0" fillId="2" borderId="0" xfId="0" applyFill="1" applyAlignment="1">
      <alignment horizontal="right"/>
    </xf>
    <xf numFmtId="15" fontId="3" fillId="2" borderId="0" xfId="0" applyNumberFormat="1" applyFont="1" applyFill="1" applyAlignment="1">
      <alignment horizontal="center" wrapText="1"/>
    </xf>
    <xf numFmtId="4" fontId="4" fillId="2" borderId="0" xfId="0" applyNumberFormat="1" applyFont="1" applyFill="1" applyBorder="1" applyAlignment="1">
      <alignment horizontal="right" wrapText="1"/>
    </xf>
    <xf numFmtId="0" fontId="4" fillId="2" borderId="0" xfId="0" applyFont="1" applyFill="1" applyBorder="1" applyAlignment="1">
      <alignment horizontal="right" wrapText="1"/>
    </xf>
    <xf numFmtId="43" fontId="4" fillId="2" borderId="0" xfId="0" applyNumberFormat="1" applyFont="1" applyFill="1" applyBorder="1" applyAlignment="1">
      <alignment horizontal="right" wrapText="1"/>
    </xf>
    <xf numFmtId="4" fontId="4" fillId="2" borderId="2" xfId="0" applyNumberFormat="1" applyFont="1" applyFill="1" applyBorder="1" applyAlignment="1">
      <alignment horizontal="right" wrapText="1"/>
    </xf>
    <xf numFmtId="43" fontId="4" fillId="2" borderId="2" xfId="0" applyNumberFormat="1" applyFont="1" applyFill="1" applyBorder="1" applyAlignment="1">
      <alignment horizontal="right" wrapText="1"/>
    </xf>
    <xf numFmtId="4" fontId="6" fillId="2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5" borderId="1" xfId="0" applyFont="1" applyFill="1" applyBorder="1" applyAlignment="1">
      <alignment horizontal="right" wrapText="1"/>
    </xf>
    <xf numFmtId="4" fontId="3" fillId="5" borderId="0" xfId="0" applyNumberFormat="1" applyFont="1" applyFill="1" applyBorder="1" applyAlignment="1">
      <alignment horizontal="right" wrapText="1"/>
    </xf>
    <xf numFmtId="4" fontId="3" fillId="5" borderId="2" xfId="0" applyNumberFormat="1" applyFont="1" applyFill="1" applyBorder="1" applyAlignment="1">
      <alignment horizontal="right" wrapText="1"/>
    </xf>
    <xf numFmtId="2" fontId="3" fillId="5" borderId="0" xfId="0" applyNumberFormat="1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4" fontId="4" fillId="2" borderId="0" xfId="0" applyNumberFormat="1" applyFont="1" applyFill="1" applyAlignment="1">
      <alignment horizontal="center" wrapText="1"/>
    </xf>
    <xf numFmtId="0" fontId="3" fillId="2" borderId="2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1" fontId="0" fillId="2" borderId="0" xfId="0" applyNumberFormat="1" applyFill="1"/>
    <xf numFmtId="43" fontId="0" fillId="2" borderId="0" xfId="0" applyNumberFormat="1" applyFill="1" applyBorder="1"/>
    <xf numFmtId="2" fontId="3" fillId="5" borderId="0" xfId="0" applyNumberFormat="1" applyFont="1" applyFill="1" applyBorder="1" applyAlignment="1">
      <alignment horizontal="right" wrapText="1"/>
    </xf>
    <xf numFmtId="2" fontId="3" fillId="5" borderId="2" xfId="0" applyNumberFormat="1" applyFont="1" applyFill="1" applyBorder="1" applyAlignment="1">
      <alignment horizontal="right" wrapText="1"/>
    </xf>
    <xf numFmtId="4" fontId="3" fillId="2" borderId="3" xfId="0" applyNumberFormat="1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right" wrapText="1"/>
    </xf>
    <xf numFmtId="0" fontId="4" fillId="2" borderId="0" xfId="0" applyFont="1" applyFill="1" applyAlignment="1">
      <alignment horizontal="right" wrapText="1"/>
    </xf>
    <xf numFmtId="4" fontId="4" fillId="5" borderId="4" xfId="0" applyNumberFormat="1" applyFont="1" applyFill="1" applyBorder="1" applyAlignment="1">
      <alignment horizontal="right" wrapText="1"/>
    </xf>
    <xf numFmtId="0" fontId="1" fillId="4" borderId="4" xfId="0" applyFont="1" applyFill="1" applyBorder="1" applyAlignment="1">
      <alignment horizontal="center" vertical="center"/>
    </xf>
    <xf numFmtId="4" fontId="4" fillId="5" borderId="0" xfId="0" applyNumberFormat="1" applyFont="1" applyFill="1" applyAlignment="1">
      <alignment horizontal="right" wrapText="1"/>
    </xf>
    <xf numFmtId="0" fontId="4" fillId="5" borderId="0" xfId="0" applyFont="1" applyFill="1" applyAlignment="1">
      <alignment horizontal="right" wrapText="1"/>
    </xf>
    <xf numFmtId="0" fontId="3" fillId="5" borderId="1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right" wrapText="1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13B1-8386-48F9-BA04-4C9F14E03292}">
  <dimension ref="A1:L39"/>
  <sheetViews>
    <sheetView topLeftCell="D1" workbookViewId="0">
      <selection activeCell="E39" sqref="E39"/>
    </sheetView>
  </sheetViews>
  <sheetFormatPr baseColWidth="10" defaultColWidth="11.5546875" defaultRowHeight="19.95" customHeight="1" x14ac:dyDescent="0.3"/>
  <cols>
    <col min="1" max="1" width="28.33203125" style="11" customWidth="1"/>
    <col min="2" max="2" width="10.33203125" style="11" bestFit="1" customWidth="1"/>
    <col min="3" max="3" width="9.6640625" style="11" bestFit="1" customWidth="1"/>
    <col min="4" max="4" width="44" style="11" bestFit="1" customWidth="1"/>
    <col min="5" max="5" width="24.6640625" style="11" customWidth="1"/>
    <col min="6" max="6" width="33.6640625" style="11" customWidth="1"/>
    <col min="7" max="7" width="16.88671875" style="11" customWidth="1"/>
    <col min="8" max="8" width="16.109375" style="11" customWidth="1"/>
    <col min="9" max="9" width="17.33203125" style="11" customWidth="1"/>
    <col min="10" max="10" width="10.33203125" style="11" customWidth="1"/>
    <col min="11" max="11" width="13.44140625" style="11" customWidth="1"/>
    <col min="12" max="12" width="27" style="11" bestFit="1" customWidth="1"/>
    <col min="13" max="16384" width="11.5546875" style="11"/>
  </cols>
  <sheetData>
    <row r="1" spans="1:12" ht="19.95" customHeight="1" x14ac:dyDescent="0.3">
      <c r="A1" s="15" t="s">
        <v>19</v>
      </c>
    </row>
    <row r="2" spans="1:12" ht="19.95" customHeight="1" x14ac:dyDescent="0.3">
      <c r="A2" s="12" t="s">
        <v>20</v>
      </c>
    </row>
    <row r="3" spans="1:12" ht="19.95" customHeight="1" x14ac:dyDescent="0.3">
      <c r="A3" s="12" t="s">
        <v>13</v>
      </c>
    </row>
    <row r="4" spans="1:12" ht="19.95" hidden="1" customHeight="1" x14ac:dyDescent="0.3"/>
    <row r="5" spans="1:12" s="13" customFormat="1" ht="19.95" hidden="1" customHeight="1" x14ac:dyDescent="0.3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3" t="s">
        <v>5</v>
      </c>
      <c r="G5" s="3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5" t="s">
        <v>11</v>
      </c>
    </row>
    <row r="6" spans="1:12" s="13" customFormat="1" ht="19.95" hidden="1" customHeight="1" x14ac:dyDescent="0.3">
      <c r="A6" s="7" t="s">
        <v>12</v>
      </c>
      <c r="B6" s="7" t="s">
        <v>13</v>
      </c>
      <c r="C6" s="7" t="s">
        <v>14</v>
      </c>
      <c r="D6" s="7" t="s">
        <v>15</v>
      </c>
      <c r="E6" s="7" t="s">
        <v>16</v>
      </c>
      <c r="F6" s="7" t="s">
        <v>17</v>
      </c>
      <c r="G6" s="14">
        <v>1186.9000000000001</v>
      </c>
      <c r="H6" s="7">
        <v>4.5</v>
      </c>
      <c r="I6" s="14">
        <f>+G6*H6</f>
        <v>5341.05</v>
      </c>
      <c r="J6" s="14">
        <f>+I6*0.16</f>
        <v>854.5680000000001</v>
      </c>
      <c r="K6" s="14">
        <f>+I6+J6</f>
        <v>6195.6180000000004</v>
      </c>
      <c r="L6" s="7" t="s">
        <v>18</v>
      </c>
    </row>
    <row r="7" spans="1:12" ht="19.95" hidden="1" customHeight="1" x14ac:dyDescent="0.3"/>
    <row r="8" spans="1:12" ht="19.95" hidden="1" customHeigh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3" t="s">
        <v>5</v>
      </c>
      <c r="G8" s="3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5" t="s">
        <v>11</v>
      </c>
    </row>
    <row r="9" spans="1:12" ht="19.95" hidden="1" customHeight="1" x14ac:dyDescent="0.3">
      <c r="A9" s="7" t="s">
        <v>12</v>
      </c>
      <c r="B9" s="7" t="s">
        <v>13</v>
      </c>
      <c r="C9" s="7" t="s">
        <v>14</v>
      </c>
      <c r="D9" s="7" t="s">
        <v>15</v>
      </c>
      <c r="E9" s="36">
        <v>45753</v>
      </c>
      <c r="F9" s="7" t="s">
        <v>17</v>
      </c>
      <c r="G9" s="14">
        <v>1186.9000000000001</v>
      </c>
      <c r="H9" s="7">
        <v>6.5</v>
      </c>
      <c r="I9" s="58">
        <f>+G9*H9</f>
        <v>7714.85</v>
      </c>
      <c r="J9" s="58">
        <f>+I9*0.16</f>
        <v>1234.376</v>
      </c>
      <c r="K9" s="58">
        <f>+I9+J9</f>
        <v>8949.2260000000006</v>
      </c>
      <c r="L9" s="7" t="s">
        <v>18</v>
      </c>
    </row>
    <row r="10" spans="1:12" ht="19.95" hidden="1" customHeight="1" x14ac:dyDescent="0.3"/>
    <row r="11" spans="1:12" ht="19.95" hidden="1" customHeight="1" x14ac:dyDescent="0.3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3" t="s">
        <v>5</v>
      </c>
      <c r="G11" s="3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5" t="s">
        <v>11</v>
      </c>
    </row>
    <row r="12" spans="1:12" ht="19.95" hidden="1" customHeight="1" x14ac:dyDescent="0.3">
      <c r="A12" s="7" t="s">
        <v>12</v>
      </c>
      <c r="B12" s="7" t="s">
        <v>13</v>
      </c>
      <c r="C12" s="7" t="s">
        <v>14</v>
      </c>
      <c r="D12" s="7" t="s">
        <v>15</v>
      </c>
      <c r="E12" s="36">
        <v>45759</v>
      </c>
      <c r="F12" s="7" t="s">
        <v>17</v>
      </c>
      <c r="G12" s="14">
        <v>1186.9000000000001</v>
      </c>
      <c r="H12" s="7">
        <v>2</v>
      </c>
      <c r="I12" s="58">
        <f>+G12*H12</f>
        <v>2373.8000000000002</v>
      </c>
      <c r="J12" s="58">
        <f>+I12*0.16</f>
        <v>379.80800000000005</v>
      </c>
      <c r="K12" s="58">
        <f>+I12+J12</f>
        <v>2753.6080000000002</v>
      </c>
      <c r="L12" s="7" t="s">
        <v>18</v>
      </c>
    </row>
    <row r="13" spans="1:12" ht="19.95" hidden="1" customHeight="1" x14ac:dyDescent="0.3"/>
    <row r="14" spans="1:12" ht="19.95" hidden="1" customHeight="1" x14ac:dyDescent="0.3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3" t="s">
        <v>5</v>
      </c>
      <c r="G14" s="3" t="s">
        <v>6</v>
      </c>
      <c r="H14" s="4" t="s">
        <v>7</v>
      </c>
      <c r="I14" s="4" t="s">
        <v>8</v>
      </c>
      <c r="J14" s="4" t="s">
        <v>9</v>
      </c>
      <c r="K14" s="4" t="s">
        <v>10</v>
      </c>
      <c r="L14" s="5" t="s">
        <v>11</v>
      </c>
    </row>
    <row r="15" spans="1:12" ht="19.95" hidden="1" customHeight="1" x14ac:dyDescent="0.3">
      <c r="A15" s="7" t="s">
        <v>12</v>
      </c>
      <c r="B15" s="7" t="s">
        <v>13</v>
      </c>
      <c r="C15" s="7" t="s">
        <v>14</v>
      </c>
      <c r="D15" s="7" t="s">
        <v>15</v>
      </c>
      <c r="E15" s="36">
        <v>45763</v>
      </c>
      <c r="F15" s="7" t="s">
        <v>17</v>
      </c>
      <c r="G15" s="14">
        <v>1186.9000000000001</v>
      </c>
      <c r="H15" s="7">
        <v>1.5</v>
      </c>
      <c r="I15" s="58">
        <f>+G15*H15</f>
        <v>1780.3500000000001</v>
      </c>
      <c r="J15" s="58">
        <f>+I15*0.16</f>
        <v>284.85600000000005</v>
      </c>
      <c r="K15" s="58">
        <f>+I15+J15</f>
        <v>2065.2060000000001</v>
      </c>
      <c r="L15" s="7" t="s">
        <v>18</v>
      </c>
    </row>
    <row r="16" spans="1:12" ht="19.95" hidden="1" customHeight="1" x14ac:dyDescent="0.3"/>
    <row r="17" spans="1:12" ht="19.95" hidden="1" customHeight="1" x14ac:dyDescent="0.3"/>
    <row r="18" spans="1:12" ht="19.95" hidden="1" customHeight="1" x14ac:dyDescent="0.3">
      <c r="A18" s="2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3" t="s">
        <v>5</v>
      </c>
      <c r="G18" s="3" t="s">
        <v>6</v>
      </c>
      <c r="H18" s="4" t="s">
        <v>7</v>
      </c>
      <c r="I18" s="4" t="s">
        <v>8</v>
      </c>
      <c r="J18" s="4" t="s">
        <v>9</v>
      </c>
      <c r="K18" s="4" t="s">
        <v>10</v>
      </c>
      <c r="L18" s="5" t="s">
        <v>11</v>
      </c>
    </row>
    <row r="19" spans="1:12" ht="19.95" hidden="1" customHeight="1" x14ac:dyDescent="0.3">
      <c r="A19" s="7" t="s">
        <v>12</v>
      </c>
      <c r="B19" s="7" t="s">
        <v>13</v>
      </c>
      <c r="C19" s="7" t="s">
        <v>14</v>
      </c>
      <c r="D19" s="7" t="s">
        <v>15</v>
      </c>
      <c r="E19" s="36">
        <v>45766</v>
      </c>
      <c r="F19" s="7" t="s">
        <v>17</v>
      </c>
      <c r="G19" s="14">
        <v>1186.9000000000001</v>
      </c>
      <c r="H19" s="7">
        <v>0.5</v>
      </c>
      <c r="I19" s="58">
        <f>+G19*H19</f>
        <v>593.45000000000005</v>
      </c>
      <c r="J19" s="58">
        <f>+I19*0.16</f>
        <v>94.952000000000012</v>
      </c>
      <c r="K19" s="58">
        <f>+I19+J19</f>
        <v>688.40200000000004</v>
      </c>
      <c r="L19" s="7" t="s">
        <v>18</v>
      </c>
    </row>
    <row r="20" spans="1:12" ht="19.95" hidden="1" customHeight="1" x14ac:dyDescent="0.3"/>
    <row r="21" spans="1:12" ht="19.95" hidden="1" customHeight="1" x14ac:dyDescent="0.3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3" t="s">
        <v>5</v>
      </c>
      <c r="G21" s="3" t="s">
        <v>6</v>
      </c>
      <c r="H21" s="4" t="s">
        <v>7</v>
      </c>
      <c r="I21" s="4" t="s">
        <v>8</v>
      </c>
      <c r="J21" s="4" t="s">
        <v>9</v>
      </c>
      <c r="K21" s="4" t="s">
        <v>10</v>
      </c>
      <c r="L21" s="5" t="s">
        <v>11</v>
      </c>
    </row>
    <row r="22" spans="1:12" ht="19.95" hidden="1" customHeight="1" x14ac:dyDescent="0.3">
      <c r="A22" s="7" t="s">
        <v>12</v>
      </c>
      <c r="B22" s="7" t="s">
        <v>13</v>
      </c>
      <c r="C22" s="7" t="s">
        <v>14</v>
      </c>
      <c r="D22" s="7" t="s">
        <v>15</v>
      </c>
      <c r="E22" s="36">
        <v>45782</v>
      </c>
      <c r="F22" s="7" t="s">
        <v>17</v>
      </c>
      <c r="G22" s="14">
        <v>1186.9000000000001</v>
      </c>
      <c r="H22" s="7">
        <v>0.5</v>
      </c>
      <c r="I22" s="58">
        <f>+G22*H22</f>
        <v>593.45000000000005</v>
      </c>
      <c r="J22" s="58">
        <f>+I22*0.16</f>
        <v>94.952000000000012</v>
      </c>
      <c r="K22" s="58">
        <f>+I22+J22</f>
        <v>688.40200000000004</v>
      </c>
      <c r="L22" s="7" t="s">
        <v>18</v>
      </c>
    </row>
    <row r="23" spans="1:12" ht="19.95" hidden="1" customHeight="1" x14ac:dyDescent="0.3"/>
    <row r="24" spans="1:12" ht="19.95" hidden="1" customHeight="1" x14ac:dyDescent="0.3"/>
    <row r="25" spans="1:12" ht="19.95" hidden="1" customHeight="1" x14ac:dyDescent="0.3">
      <c r="A25" s="2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3" t="s">
        <v>5</v>
      </c>
      <c r="G25" s="3" t="s">
        <v>6</v>
      </c>
      <c r="H25" s="4" t="s">
        <v>7</v>
      </c>
      <c r="I25" s="4" t="s">
        <v>8</v>
      </c>
      <c r="J25" s="4" t="s">
        <v>9</v>
      </c>
      <c r="K25" s="4" t="s">
        <v>10</v>
      </c>
      <c r="L25" s="5" t="s">
        <v>11</v>
      </c>
    </row>
    <row r="26" spans="1:12" ht="19.95" hidden="1" customHeight="1" x14ac:dyDescent="0.3">
      <c r="A26" s="7" t="s">
        <v>12</v>
      </c>
      <c r="B26" s="7" t="s">
        <v>13</v>
      </c>
      <c r="C26" s="7" t="s">
        <v>14</v>
      </c>
      <c r="D26" s="7" t="s">
        <v>15</v>
      </c>
      <c r="E26" s="36">
        <v>45785</v>
      </c>
      <c r="F26" s="7" t="s">
        <v>17</v>
      </c>
      <c r="G26" s="14">
        <v>1186.9000000000001</v>
      </c>
      <c r="H26" s="7">
        <v>14.5</v>
      </c>
      <c r="I26" s="58">
        <f>+G26*H26</f>
        <v>17210.050000000003</v>
      </c>
      <c r="J26" s="58">
        <f>+I26*0.16</f>
        <v>2753.6080000000006</v>
      </c>
      <c r="K26" s="58">
        <f>+I26+J26</f>
        <v>19963.658000000003</v>
      </c>
      <c r="L26" s="7" t="s">
        <v>18</v>
      </c>
    </row>
    <row r="27" spans="1:12" ht="19.95" hidden="1" customHeight="1" x14ac:dyDescent="0.3"/>
    <row r="28" spans="1:12" ht="19.95" hidden="1" customHeight="1" x14ac:dyDescent="0.3"/>
    <row r="29" spans="1:12" ht="19.95" hidden="1" customHeigh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3" t="s">
        <v>5</v>
      </c>
      <c r="G29" s="3" t="s">
        <v>6</v>
      </c>
      <c r="H29" s="4" t="s">
        <v>7</v>
      </c>
      <c r="I29" s="4" t="s">
        <v>8</v>
      </c>
      <c r="J29" s="4" t="s">
        <v>9</v>
      </c>
      <c r="K29" s="4" t="s">
        <v>10</v>
      </c>
      <c r="L29" s="5" t="s">
        <v>11</v>
      </c>
    </row>
    <row r="30" spans="1:12" ht="19.95" hidden="1" customHeight="1" x14ac:dyDescent="0.3">
      <c r="A30" s="7" t="s">
        <v>12</v>
      </c>
      <c r="B30" s="7" t="s">
        <v>13</v>
      </c>
      <c r="C30" s="7" t="s">
        <v>14</v>
      </c>
      <c r="D30" s="7" t="s">
        <v>15</v>
      </c>
      <c r="E30" s="36">
        <v>45786</v>
      </c>
      <c r="F30" s="7" t="s">
        <v>17</v>
      </c>
      <c r="G30" s="14">
        <v>1186.9000000000001</v>
      </c>
      <c r="H30" s="7">
        <v>3.5</v>
      </c>
      <c r="I30" s="58">
        <f>+G30*H30</f>
        <v>4154.1500000000005</v>
      </c>
      <c r="J30" s="58">
        <f>+I30*0.16</f>
        <v>664.6640000000001</v>
      </c>
      <c r="K30" s="58">
        <f>+I30+J30</f>
        <v>4818.8140000000003</v>
      </c>
      <c r="L30" s="7" t="s">
        <v>18</v>
      </c>
    </row>
    <row r="31" spans="1:12" ht="19.95" hidden="1" customHeight="1" x14ac:dyDescent="0.3"/>
    <row r="32" spans="1:12" ht="19.95" hidden="1" customHeight="1" x14ac:dyDescent="0.3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3" t="s">
        <v>5</v>
      </c>
      <c r="G32" s="3" t="s">
        <v>6</v>
      </c>
      <c r="H32" s="4" t="s">
        <v>7</v>
      </c>
      <c r="I32" s="4" t="s">
        <v>8</v>
      </c>
      <c r="J32" s="4" t="s">
        <v>9</v>
      </c>
      <c r="K32" s="4" t="s">
        <v>10</v>
      </c>
      <c r="L32" s="5" t="s">
        <v>11</v>
      </c>
    </row>
    <row r="33" spans="1:12" ht="19.95" hidden="1" customHeight="1" x14ac:dyDescent="0.3">
      <c r="A33" s="7" t="s">
        <v>12</v>
      </c>
      <c r="B33" s="7" t="s">
        <v>13</v>
      </c>
      <c r="C33" s="7" t="s">
        <v>14</v>
      </c>
      <c r="D33" s="7" t="s">
        <v>15</v>
      </c>
      <c r="E33" s="36">
        <v>45801</v>
      </c>
      <c r="F33" s="7" t="s">
        <v>17</v>
      </c>
      <c r="G33" s="14">
        <v>1186.9000000000001</v>
      </c>
      <c r="H33" s="7">
        <v>1.5</v>
      </c>
      <c r="I33" s="58">
        <f>+G33*H33</f>
        <v>1780.3500000000001</v>
      </c>
      <c r="J33" s="58">
        <f>+I33*0.16</f>
        <v>284.85600000000005</v>
      </c>
      <c r="K33" s="58">
        <f>+I33+J33</f>
        <v>2065.2060000000001</v>
      </c>
      <c r="L33" s="7" t="s">
        <v>18</v>
      </c>
    </row>
    <row r="34" spans="1:12" ht="19.95" hidden="1" customHeight="1" x14ac:dyDescent="0.3"/>
    <row r="35" spans="1:12" ht="19.95" hidden="1" customHeight="1" x14ac:dyDescent="0.3">
      <c r="A35" s="2" t="s">
        <v>0</v>
      </c>
      <c r="B35" s="2" t="s">
        <v>1</v>
      </c>
      <c r="C35" s="2" t="s">
        <v>2</v>
      </c>
      <c r="D35" s="2" t="s">
        <v>3</v>
      </c>
      <c r="E35" s="2" t="s">
        <v>4</v>
      </c>
      <c r="F35" s="3" t="s">
        <v>5</v>
      </c>
      <c r="G35" s="3" t="s">
        <v>6</v>
      </c>
      <c r="H35" s="4" t="s">
        <v>7</v>
      </c>
      <c r="I35" s="4" t="s">
        <v>8</v>
      </c>
      <c r="J35" s="4" t="s">
        <v>9</v>
      </c>
      <c r="K35" s="4" t="s">
        <v>10</v>
      </c>
      <c r="L35" s="5" t="s">
        <v>11</v>
      </c>
    </row>
    <row r="36" spans="1:12" ht="19.95" hidden="1" customHeight="1" x14ac:dyDescent="0.3">
      <c r="A36" s="7" t="s">
        <v>12</v>
      </c>
      <c r="B36" s="7" t="s">
        <v>13</v>
      </c>
      <c r="C36" s="7" t="s">
        <v>14</v>
      </c>
      <c r="D36" s="7" t="s">
        <v>15</v>
      </c>
      <c r="E36" s="36">
        <v>45814</v>
      </c>
      <c r="F36" s="7" t="s">
        <v>17</v>
      </c>
      <c r="G36" s="14">
        <v>1186.9000000000001</v>
      </c>
      <c r="H36" s="7">
        <v>3.5</v>
      </c>
      <c r="I36" s="58">
        <f>+G36*H36</f>
        <v>4154.1500000000005</v>
      </c>
      <c r="J36" s="58">
        <f>+I36*0.16</f>
        <v>664.6640000000001</v>
      </c>
      <c r="K36" s="58">
        <f>+I36+J36</f>
        <v>4818.8140000000003</v>
      </c>
      <c r="L36" s="7" t="s">
        <v>18</v>
      </c>
    </row>
    <row r="37" spans="1:12" ht="19.95" hidden="1" customHeight="1" x14ac:dyDescent="0.3"/>
    <row r="38" spans="1:12" ht="19.95" customHeight="1" x14ac:dyDescent="0.3">
      <c r="A38" s="2" t="s">
        <v>0</v>
      </c>
      <c r="B38" s="2" t="s">
        <v>1</v>
      </c>
      <c r="C38" s="2" t="s">
        <v>2</v>
      </c>
      <c r="D38" s="2" t="s">
        <v>3</v>
      </c>
      <c r="E38" s="2" t="s">
        <v>4</v>
      </c>
      <c r="F38" s="3" t="s">
        <v>5</v>
      </c>
      <c r="G38" s="3" t="s">
        <v>6</v>
      </c>
      <c r="H38" s="4" t="s">
        <v>7</v>
      </c>
      <c r="I38" s="4" t="s">
        <v>8</v>
      </c>
      <c r="J38" s="4" t="s">
        <v>9</v>
      </c>
      <c r="K38" s="4" t="s">
        <v>10</v>
      </c>
      <c r="L38" s="5" t="s">
        <v>11</v>
      </c>
    </row>
    <row r="39" spans="1:12" ht="19.95" customHeight="1" x14ac:dyDescent="0.3">
      <c r="A39" s="7" t="s">
        <v>12</v>
      </c>
      <c r="B39" s="7" t="s">
        <v>13</v>
      </c>
      <c r="C39" s="7" t="s">
        <v>14</v>
      </c>
      <c r="D39" s="7" t="s">
        <v>15</v>
      </c>
      <c r="E39" s="36">
        <v>45850</v>
      </c>
      <c r="F39" s="7" t="s">
        <v>17</v>
      </c>
      <c r="G39" s="14">
        <v>1186.9000000000001</v>
      </c>
      <c r="H39" s="7">
        <v>4</v>
      </c>
      <c r="I39" s="58">
        <f>+G39*H39</f>
        <v>4747.6000000000004</v>
      </c>
      <c r="J39" s="58">
        <f>+I39*0.16</f>
        <v>759.6160000000001</v>
      </c>
      <c r="K39" s="58">
        <f>+I39+J39</f>
        <v>5507.2160000000003</v>
      </c>
      <c r="L39" s="7" t="s">
        <v>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D0F76-DE18-4061-95B8-A960FD961FFE}">
  <dimension ref="A1:L48"/>
  <sheetViews>
    <sheetView tabSelected="1" topLeftCell="C1" workbookViewId="0">
      <selection activeCell="C48" sqref="C48"/>
    </sheetView>
  </sheetViews>
  <sheetFormatPr baseColWidth="10" defaultColWidth="11.5546875" defaultRowHeight="19.95" customHeight="1" x14ac:dyDescent="0.3"/>
  <cols>
    <col min="1" max="1" width="28.33203125" style="11" customWidth="1"/>
    <col min="2" max="2" width="20.5546875" style="11" bestFit="1" customWidth="1"/>
    <col min="3" max="4" width="44" style="11" bestFit="1" customWidth="1"/>
    <col min="5" max="5" width="24.6640625" style="11" customWidth="1"/>
    <col min="6" max="6" width="42.33203125" style="11" bestFit="1" customWidth="1"/>
    <col min="7" max="7" width="8.109375" style="11" bestFit="1" customWidth="1"/>
    <col min="8" max="9" width="9.109375" style="11" bestFit="1" customWidth="1"/>
    <col min="10" max="10" width="8.109375" style="11" bestFit="1" customWidth="1"/>
    <col min="11" max="11" width="9.109375" style="11" bestFit="1" customWidth="1"/>
    <col min="12" max="12" width="28" style="11" bestFit="1" customWidth="1"/>
    <col min="13" max="16384" width="11.5546875" style="11"/>
  </cols>
  <sheetData>
    <row r="1" spans="1:12" ht="19.95" customHeight="1" x14ac:dyDescent="0.3">
      <c r="A1" s="15" t="s">
        <v>19</v>
      </c>
    </row>
    <row r="2" spans="1:12" ht="19.95" customHeight="1" x14ac:dyDescent="0.3">
      <c r="A2" s="19" t="s">
        <v>20</v>
      </c>
    </row>
    <row r="3" spans="1:12" ht="19.95" customHeight="1" x14ac:dyDescent="0.3">
      <c r="A3" s="19" t="s">
        <v>28</v>
      </c>
    </row>
    <row r="4" spans="1:12" ht="19.95" hidden="1" customHeight="1" x14ac:dyDescent="0.3"/>
    <row r="5" spans="1:12" s="13" customFormat="1" ht="19.95" hidden="1" customHeight="1" x14ac:dyDescent="0.3">
      <c r="A5" s="2" t="s">
        <v>0</v>
      </c>
      <c r="B5" s="2" t="s">
        <v>1</v>
      </c>
      <c r="C5" s="2" t="s">
        <v>3</v>
      </c>
      <c r="D5" s="2" t="s">
        <v>2</v>
      </c>
      <c r="E5" s="2" t="s">
        <v>4</v>
      </c>
      <c r="F5" s="3" t="s">
        <v>5</v>
      </c>
      <c r="G5" s="3" t="s">
        <v>6</v>
      </c>
      <c r="H5" s="4" t="s">
        <v>21</v>
      </c>
      <c r="I5" s="4" t="s">
        <v>8</v>
      </c>
      <c r="J5" s="4" t="s">
        <v>9</v>
      </c>
      <c r="K5" s="4" t="s">
        <v>10</v>
      </c>
      <c r="L5" s="5" t="s">
        <v>11</v>
      </c>
    </row>
    <row r="6" spans="1:12" s="13" customFormat="1" ht="19.95" hidden="1" customHeight="1" x14ac:dyDescent="0.3">
      <c r="A6" s="6" t="s">
        <v>27</v>
      </c>
      <c r="B6" s="6" t="s">
        <v>28</v>
      </c>
      <c r="C6" s="6" t="s">
        <v>15</v>
      </c>
      <c r="D6" s="7" t="s">
        <v>14</v>
      </c>
      <c r="E6" s="7" t="s">
        <v>29</v>
      </c>
      <c r="F6" s="6" t="s">
        <v>30</v>
      </c>
      <c r="G6" s="14">
        <v>1600</v>
      </c>
      <c r="H6" s="7">
        <v>19</v>
      </c>
      <c r="I6" s="20">
        <f>+G6*H6</f>
        <v>30400</v>
      </c>
      <c r="J6" s="20">
        <f>+I6*0.16</f>
        <v>4864</v>
      </c>
      <c r="K6" s="20">
        <f>+I6+J6</f>
        <v>35264</v>
      </c>
      <c r="L6" s="17" t="s">
        <v>18</v>
      </c>
    </row>
    <row r="7" spans="1:12" ht="19.95" hidden="1" customHeight="1" x14ac:dyDescent="0.3">
      <c r="A7" s="6" t="s">
        <v>27</v>
      </c>
      <c r="B7" s="6" t="s">
        <v>28</v>
      </c>
      <c r="C7" s="6" t="s">
        <v>15</v>
      </c>
      <c r="D7" s="7" t="s">
        <v>14</v>
      </c>
      <c r="E7" s="7" t="s">
        <v>29</v>
      </c>
      <c r="F7" s="6" t="s">
        <v>31</v>
      </c>
      <c r="G7" s="14">
        <v>1900</v>
      </c>
      <c r="H7" s="7">
        <v>8</v>
      </c>
      <c r="I7" s="16">
        <f>+G7*H7</f>
        <v>15200</v>
      </c>
      <c r="J7" s="16">
        <f>+I7*0.16</f>
        <v>2432</v>
      </c>
      <c r="K7" s="16">
        <f>+I7+J7</f>
        <v>17632</v>
      </c>
      <c r="L7" s="17" t="s">
        <v>18</v>
      </c>
    </row>
    <row r="8" spans="1:12" ht="19.95" hidden="1" customHeight="1" x14ac:dyDescent="0.3">
      <c r="A8" s="6"/>
      <c r="B8" s="6"/>
      <c r="C8" s="6"/>
      <c r="D8" s="6"/>
      <c r="E8" s="6"/>
      <c r="F8" s="6"/>
      <c r="G8" s="6"/>
      <c r="H8" s="6"/>
      <c r="I8" s="10">
        <f>+SUM(I6:I7)</f>
        <v>45600</v>
      </c>
      <c r="J8" s="10">
        <f>+SUM(J6:J7)</f>
        <v>7296</v>
      </c>
      <c r="K8" s="10">
        <f>+SUM(K6:K7)</f>
        <v>52896</v>
      </c>
      <c r="L8" s="18"/>
    </row>
    <row r="9" spans="1:12" ht="19.95" hidden="1" customHeight="1" x14ac:dyDescent="0.3"/>
    <row r="10" spans="1:12" ht="19.95" hidden="1" customHeight="1" x14ac:dyDescent="0.3">
      <c r="A10" s="2" t="s">
        <v>0</v>
      </c>
      <c r="B10" s="2" t="s">
        <v>1</v>
      </c>
      <c r="C10" s="2" t="s">
        <v>3</v>
      </c>
      <c r="D10" s="2" t="s">
        <v>2</v>
      </c>
      <c r="E10" s="2" t="s">
        <v>4</v>
      </c>
      <c r="F10" s="3" t="s">
        <v>5</v>
      </c>
      <c r="G10" s="3" t="s">
        <v>6</v>
      </c>
      <c r="H10" s="4" t="s">
        <v>21</v>
      </c>
      <c r="I10" s="4" t="s">
        <v>8</v>
      </c>
      <c r="J10" s="4" t="s">
        <v>9</v>
      </c>
      <c r="K10" s="4" t="s">
        <v>10</v>
      </c>
      <c r="L10" s="5" t="s">
        <v>11</v>
      </c>
    </row>
    <row r="11" spans="1:12" ht="19.95" hidden="1" customHeight="1" x14ac:dyDescent="0.3">
      <c r="A11" s="6" t="s">
        <v>27</v>
      </c>
      <c r="B11" s="6" t="s">
        <v>28</v>
      </c>
      <c r="C11" s="6" t="s">
        <v>15</v>
      </c>
      <c r="D11" s="7" t="s">
        <v>14</v>
      </c>
      <c r="E11" s="7" t="s">
        <v>75</v>
      </c>
      <c r="F11" s="6" t="s">
        <v>30</v>
      </c>
      <c r="G11" s="14">
        <v>1600</v>
      </c>
      <c r="H11" s="7">
        <v>16</v>
      </c>
      <c r="I11" s="20">
        <f>+G11*H11</f>
        <v>25600</v>
      </c>
      <c r="J11" s="20">
        <f>+I11*0.16</f>
        <v>4096</v>
      </c>
      <c r="K11" s="20">
        <f>+I11+J11</f>
        <v>29696</v>
      </c>
      <c r="L11" s="17" t="s">
        <v>18</v>
      </c>
    </row>
    <row r="12" spans="1:12" ht="19.95" hidden="1" customHeight="1" x14ac:dyDescent="0.3">
      <c r="A12" s="6" t="s">
        <v>27</v>
      </c>
      <c r="B12" s="6" t="s">
        <v>28</v>
      </c>
      <c r="C12" s="6" t="s">
        <v>15</v>
      </c>
      <c r="D12" s="7" t="s">
        <v>14</v>
      </c>
      <c r="E12" s="7" t="s">
        <v>75</v>
      </c>
      <c r="F12" s="6" t="s">
        <v>31</v>
      </c>
      <c r="G12" s="14">
        <v>1900</v>
      </c>
      <c r="H12" s="7">
        <v>9</v>
      </c>
      <c r="I12" s="16">
        <f>+G12*H12</f>
        <v>17100</v>
      </c>
      <c r="J12" s="16">
        <f>+I12*0.16</f>
        <v>2736</v>
      </c>
      <c r="K12" s="16">
        <f>+I12+J12</f>
        <v>19836</v>
      </c>
      <c r="L12" s="17" t="s">
        <v>18</v>
      </c>
    </row>
    <row r="13" spans="1:12" ht="19.95" hidden="1" customHeight="1" x14ac:dyDescent="0.3">
      <c r="A13" s="6"/>
      <c r="B13" s="6"/>
      <c r="C13" s="6"/>
      <c r="D13" s="6"/>
      <c r="E13" s="6"/>
      <c r="F13" s="6"/>
      <c r="G13" s="6"/>
      <c r="H13" s="6"/>
      <c r="I13" s="10">
        <f>+SUM(I11:I12)</f>
        <v>42700</v>
      </c>
      <c r="J13" s="10">
        <f>+SUM(J11:J12)</f>
        <v>6832</v>
      </c>
      <c r="K13" s="10">
        <f>+SUM(K11:K12)</f>
        <v>49532</v>
      </c>
      <c r="L13" s="18"/>
    </row>
    <row r="14" spans="1:12" ht="19.95" hidden="1" customHeight="1" x14ac:dyDescent="0.3"/>
    <row r="15" spans="1:12" ht="19.95" hidden="1" customHeight="1" x14ac:dyDescent="0.3">
      <c r="A15" s="2" t="s">
        <v>0</v>
      </c>
      <c r="B15" s="2" t="s">
        <v>1</v>
      </c>
      <c r="C15" s="2" t="s">
        <v>3</v>
      </c>
      <c r="D15" s="2" t="s">
        <v>2</v>
      </c>
      <c r="E15" s="2" t="s">
        <v>4</v>
      </c>
      <c r="F15" s="3" t="s">
        <v>5</v>
      </c>
      <c r="G15" s="3" t="s">
        <v>6</v>
      </c>
      <c r="H15" s="4" t="s">
        <v>21</v>
      </c>
      <c r="I15" s="4" t="s">
        <v>8</v>
      </c>
      <c r="J15" s="4" t="s">
        <v>9</v>
      </c>
      <c r="K15" s="4" t="s">
        <v>10</v>
      </c>
      <c r="L15" s="5" t="s">
        <v>11</v>
      </c>
    </row>
    <row r="16" spans="1:12" ht="19.95" hidden="1" customHeight="1" x14ac:dyDescent="0.3">
      <c r="A16" s="6" t="s">
        <v>27</v>
      </c>
      <c r="B16" s="6" t="s">
        <v>28</v>
      </c>
      <c r="C16" s="6" t="s">
        <v>15</v>
      </c>
      <c r="D16" s="7" t="s">
        <v>14</v>
      </c>
      <c r="E16" s="7" t="s">
        <v>86</v>
      </c>
      <c r="F16" s="6" t="s">
        <v>30</v>
      </c>
      <c r="G16" s="14">
        <v>1600</v>
      </c>
      <c r="H16" s="7">
        <v>14</v>
      </c>
      <c r="I16" s="20">
        <f>+G16*H16</f>
        <v>22400</v>
      </c>
      <c r="J16" s="20">
        <f>+I16*0.16</f>
        <v>3584</v>
      </c>
      <c r="K16" s="20">
        <f>+I16+J16</f>
        <v>25984</v>
      </c>
      <c r="L16" s="17" t="s">
        <v>18</v>
      </c>
    </row>
    <row r="17" spans="1:12" ht="19.95" hidden="1" customHeight="1" x14ac:dyDescent="0.3">
      <c r="A17" s="6" t="s">
        <v>27</v>
      </c>
      <c r="B17" s="6" t="s">
        <v>28</v>
      </c>
      <c r="C17" s="6" t="s">
        <v>15</v>
      </c>
      <c r="D17" s="7" t="s">
        <v>14</v>
      </c>
      <c r="E17" s="7" t="s">
        <v>86</v>
      </c>
      <c r="F17" s="6" t="s">
        <v>31</v>
      </c>
      <c r="G17" s="14">
        <v>1900</v>
      </c>
      <c r="H17" s="7">
        <v>8</v>
      </c>
      <c r="I17" s="16">
        <f>+G17*H17</f>
        <v>15200</v>
      </c>
      <c r="J17" s="16">
        <f>+I17*0.16</f>
        <v>2432</v>
      </c>
      <c r="K17" s="16">
        <f>+I17+J17</f>
        <v>17632</v>
      </c>
      <c r="L17" s="17" t="s">
        <v>18</v>
      </c>
    </row>
    <row r="18" spans="1:12" ht="19.95" hidden="1" customHeight="1" x14ac:dyDescent="0.3">
      <c r="A18" s="59"/>
      <c r="B18" s="59"/>
      <c r="C18" s="59"/>
      <c r="D18" s="59"/>
      <c r="E18" s="59"/>
      <c r="F18" s="59"/>
      <c r="G18" s="59"/>
      <c r="H18" s="59"/>
      <c r="I18" s="40">
        <f>+SUM(I16:I17)</f>
        <v>37600</v>
      </c>
      <c r="J18" s="40">
        <f>+SUM(J16:J17)</f>
        <v>6016</v>
      </c>
      <c r="K18" s="40">
        <f>+SUM(K16:K17)</f>
        <v>43616</v>
      </c>
      <c r="L18" s="60"/>
    </row>
    <row r="19" spans="1:12" ht="19.95" hidden="1" customHeight="1" x14ac:dyDescent="0.3"/>
    <row r="20" spans="1:12" ht="19.95" hidden="1" customHeight="1" x14ac:dyDescent="0.3">
      <c r="A20" s="2" t="s">
        <v>0</v>
      </c>
      <c r="B20" s="2" t="s">
        <v>1</v>
      </c>
      <c r="C20" s="2" t="s">
        <v>3</v>
      </c>
      <c r="D20" s="2" t="s">
        <v>2</v>
      </c>
      <c r="E20" s="2" t="s">
        <v>4</v>
      </c>
      <c r="F20" s="3" t="s">
        <v>5</v>
      </c>
      <c r="G20" s="3" t="s">
        <v>6</v>
      </c>
      <c r="H20" s="4" t="s">
        <v>21</v>
      </c>
      <c r="I20" s="4" t="s">
        <v>8</v>
      </c>
      <c r="J20" s="4" t="s">
        <v>9</v>
      </c>
      <c r="K20" s="4" t="s">
        <v>10</v>
      </c>
      <c r="L20" s="5" t="s">
        <v>11</v>
      </c>
    </row>
    <row r="21" spans="1:12" ht="19.95" hidden="1" customHeight="1" x14ac:dyDescent="0.3">
      <c r="A21" s="6" t="s">
        <v>27</v>
      </c>
      <c r="B21" s="6" t="s">
        <v>28</v>
      </c>
      <c r="C21" s="6" t="s">
        <v>15</v>
      </c>
      <c r="D21" s="7" t="s">
        <v>14</v>
      </c>
      <c r="E21" s="7" t="s">
        <v>98</v>
      </c>
      <c r="F21" s="6" t="s">
        <v>30</v>
      </c>
      <c r="G21" s="14">
        <v>1600</v>
      </c>
      <c r="H21" s="7">
        <v>16</v>
      </c>
      <c r="I21" s="20">
        <f>+G21*H21</f>
        <v>25600</v>
      </c>
      <c r="J21" s="20">
        <f>+I21*0.16</f>
        <v>4096</v>
      </c>
      <c r="K21" s="20">
        <f>+I21+J21</f>
        <v>29696</v>
      </c>
      <c r="L21" s="17" t="s">
        <v>18</v>
      </c>
    </row>
    <row r="22" spans="1:12" ht="19.95" hidden="1" customHeight="1" x14ac:dyDescent="0.3">
      <c r="A22" s="6" t="s">
        <v>27</v>
      </c>
      <c r="B22" s="6" t="s">
        <v>28</v>
      </c>
      <c r="C22" s="6" t="s">
        <v>15</v>
      </c>
      <c r="D22" s="7" t="s">
        <v>14</v>
      </c>
      <c r="E22" s="7" t="s">
        <v>98</v>
      </c>
      <c r="F22" s="6" t="s">
        <v>31</v>
      </c>
      <c r="G22" s="14">
        <v>1900</v>
      </c>
      <c r="H22" s="7">
        <v>7</v>
      </c>
      <c r="I22" s="16">
        <f>+G22*H22</f>
        <v>13300</v>
      </c>
      <c r="J22" s="16">
        <f>+I22*0.16</f>
        <v>2128</v>
      </c>
      <c r="K22" s="16">
        <f>+I22+J22</f>
        <v>15428</v>
      </c>
      <c r="L22" s="17" t="s">
        <v>18</v>
      </c>
    </row>
    <row r="23" spans="1:12" ht="19.95" hidden="1" customHeight="1" x14ac:dyDescent="0.3">
      <c r="A23" s="59"/>
      <c r="B23" s="59"/>
      <c r="C23" s="59"/>
      <c r="D23" s="59"/>
      <c r="E23" s="59"/>
      <c r="F23" s="59"/>
      <c r="G23" s="59"/>
      <c r="H23" s="59"/>
      <c r="I23" s="40">
        <f>+SUM(I21:I22)</f>
        <v>38900</v>
      </c>
      <c r="J23" s="40">
        <f>+SUM(J21:J22)</f>
        <v>6224</v>
      </c>
      <c r="K23" s="40">
        <f>+SUM(K21:K22)</f>
        <v>45124</v>
      </c>
      <c r="L23" s="60"/>
    </row>
    <row r="24" spans="1:12" ht="19.95" hidden="1" customHeight="1" x14ac:dyDescent="0.3"/>
    <row r="25" spans="1:12" ht="19.95" hidden="1" customHeight="1" x14ac:dyDescent="0.3">
      <c r="A25" s="2" t="s">
        <v>0</v>
      </c>
      <c r="B25" s="2" t="s">
        <v>1</v>
      </c>
      <c r="C25" s="2" t="s">
        <v>3</v>
      </c>
      <c r="D25" s="2" t="s">
        <v>2</v>
      </c>
      <c r="E25" s="2" t="s">
        <v>4</v>
      </c>
      <c r="F25" s="3" t="s">
        <v>5</v>
      </c>
      <c r="G25" s="3" t="s">
        <v>6</v>
      </c>
      <c r="H25" s="4" t="s">
        <v>21</v>
      </c>
      <c r="I25" s="4" t="s">
        <v>8</v>
      </c>
      <c r="J25" s="4" t="s">
        <v>9</v>
      </c>
      <c r="K25" s="4" t="s">
        <v>10</v>
      </c>
      <c r="L25" s="5" t="s">
        <v>11</v>
      </c>
    </row>
    <row r="26" spans="1:12" ht="19.95" hidden="1" customHeight="1" x14ac:dyDescent="0.3">
      <c r="A26" s="6" t="s">
        <v>27</v>
      </c>
      <c r="B26" s="6" t="s">
        <v>28</v>
      </c>
      <c r="C26" s="6" t="s">
        <v>15</v>
      </c>
      <c r="D26" s="7" t="s">
        <v>14</v>
      </c>
      <c r="E26" s="7" t="s">
        <v>99</v>
      </c>
      <c r="F26" s="6" t="s">
        <v>30</v>
      </c>
      <c r="G26" s="14">
        <v>1600</v>
      </c>
      <c r="H26" s="7">
        <v>19</v>
      </c>
      <c r="I26" s="20">
        <f>+G26*H26</f>
        <v>30400</v>
      </c>
      <c r="J26" s="20">
        <f>+I26*0.16</f>
        <v>4864</v>
      </c>
      <c r="K26" s="20">
        <f>+I26+J26</f>
        <v>35264</v>
      </c>
      <c r="L26" s="17" t="s">
        <v>18</v>
      </c>
    </row>
    <row r="27" spans="1:12" ht="19.95" hidden="1" customHeight="1" x14ac:dyDescent="0.3">
      <c r="A27" s="6" t="s">
        <v>27</v>
      </c>
      <c r="B27" s="6" t="s">
        <v>28</v>
      </c>
      <c r="C27" s="6" t="s">
        <v>15</v>
      </c>
      <c r="D27" s="7" t="s">
        <v>14</v>
      </c>
      <c r="E27" s="7" t="s">
        <v>99</v>
      </c>
      <c r="F27" s="6" t="s">
        <v>31</v>
      </c>
      <c r="G27" s="14">
        <v>1900</v>
      </c>
      <c r="H27" s="7">
        <v>9</v>
      </c>
      <c r="I27" s="16">
        <f>+G27*H27</f>
        <v>17100</v>
      </c>
      <c r="J27" s="16">
        <f>+I27*0.16</f>
        <v>2736</v>
      </c>
      <c r="K27" s="16">
        <f>+I27+J27</f>
        <v>19836</v>
      </c>
      <c r="L27" s="17" t="s">
        <v>18</v>
      </c>
    </row>
    <row r="28" spans="1:12" ht="19.95" hidden="1" customHeight="1" x14ac:dyDescent="0.3">
      <c r="A28" s="59"/>
      <c r="B28" s="59"/>
      <c r="C28" s="59"/>
      <c r="D28" s="59"/>
      <c r="E28" s="59"/>
      <c r="F28" s="59"/>
      <c r="G28" s="59"/>
      <c r="H28" s="59"/>
      <c r="I28" s="40">
        <f>+SUM(I26:I27)</f>
        <v>47500</v>
      </c>
      <c r="J28" s="40">
        <f>+SUM(J26:J27)</f>
        <v>7600</v>
      </c>
      <c r="K28" s="40">
        <f>+SUM(K26:K27)</f>
        <v>55100</v>
      </c>
      <c r="L28" s="60"/>
    </row>
    <row r="29" spans="1:12" ht="19.95" hidden="1" customHeight="1" x14ac:dyDescent="0.3"/>
    <row r="30" spans="1:12" ht="19.95" hidden="1" customHeight="1" x14ac:dyDescent="0.3">
      <c r="A30" s="2" t="s">
        <v>0</v>
      </c>
      <c r="B30" s="2" t="s">
        <v>1</v>
      </c>
      <c r="C30" s="2" t="s">
        <v>3</v>
      </c>
      <c r="D30" s="2" t="s">
        <v>2</v>
      </c>
      <c r="E30" s="2" t="s">
        <v>4</v>
      </c>
      <c r="F30" s="3" t="s">
        <v>5</v>
      </c>
      <c r="G30" s="3" t="s">
        <v>6</v>
      </c>
      <c r="H30" s="4" t="s">
        <v>21</v>
      </c>
      <c r="I30" s="4" t="s">
        <v>8</v>
      </c>
      <c r="J30" s="4" t="s">
        <v>9</v>
      </c>
      <c r="K30" s="4" t="s">
        <v>10</v>
      </c>
      <c r="L30" s="5" t="s">
        <v>11</v>
      </c>
    </row>
    <row r="31" spans="1:12" ht="19.95" hidden="1" customHeight="1" x14ac:dyDescent="0.3">
      <c r="A31" s="6" t="s">
        <v>27</v>
      </c>
      <c r="B31" s="6" t="s">
        <v>28</v>
      </c>
      <c r="C31" s="6" t="s">
        <v>15</v>
      </c>
      <c r="D31" s="7" t="s">
        <v>14</v>
      </c>
      <c r="E31" s="76" t="s">
        <v>109</v>
      </c>
      <c r="F31" s="6" t="s">
        <v>30</v>
      </c>
      <c r="G31" s="14">
        <v>1600</v>
      </c>
      <c r="H31" s="7">
        <v>20</v>
      </c>
      <c r="I31" s="20">
        <f>+G31*H31</f>
        <v>32000</v>
      </c>
      <c r="J31" s="20">
        <f>+I31*0.16</f>
        <v>5120</v>
      </c>
      <c r="K31" s="20">
        <f>+I31+J31</f>
        <v>37120</v>
      </c>
      <c r="L31" s="17" t="s">
        <v>18</v>
      </c>
    </row>
    <row r="32" spans="1:12" ht="19.95" hidden="1" customHeight="1" x14ac:dyDescent="0.3">
      <c r="A32" s="6" t="s">
        <v>27</v>
      </c>
      <c r="B32" s="6" t="s">
        <v>28</v>
      </c>
      <c r="C32" s="6" t="s">
        <v>15</v>
      </c>
      <c r="D32" s="7" t="s">
        <v>14</v>
      </c>
      <c r="E32" s="75" t="s">
        <v>109</v>
      </c>
      <c r="F32" s="6" t="s">
        <v>31</v>
      </c>
      <c r="G32" s="14">
        <v>1900</v>
      </c>
      <c r="H32" s="7">
        <v>11</v>
      </c>
      <c r="I32" s="16">
        <f>+G32*H32</f>
        <v>20900</v>
      </c>
      <c r="J32" s="16">
        <f>+I32*0.16</f>
        <v>3344</v>
      </c>
      <c r="K32" s="16">
        <f>+I32+J32</f>
        <v>24244</v>
      </c>
      <c r="L32" s="17" t="s">
        <v>18</v>
      </c>
    </row>
    <row r="33" spans="1:12" ht="19.95" hidden="1" customHeight="1" x14ac:dyDescent="0.3">
      <c r="A33" s="59"/>
      <c r="B33" s="59"/>
      <c r="C33" s="59"/>
      <c r="D33" s="59"/>
      <c r="E33" s="59"/>
      <c r="F33" s="59"/>
      <c r="G33" s="59"/>
      <c r="H33" s="59"/>
      <c r="I33" s="40">
        <f>+SUM(I31:I32)</f>
        <v>52900</v>
      </c>
      <c r="J33" s="40">
        <f>+SUM(J31:J32)</f>
        <v>8464</v>
      </c>
      <c r="K33" s="40">
        <f>+SUM(K31:K32)</f>
        <v>61364</v>
      </c>
      <c r="L33" s="60"/>
    </row>
    <row r="34" spans="1:12" ht="19.95" hidden="1" customHeight="1" x14ac:dyDescent="0.3"/>
    <row r="35" spans="1:12" ht="19.95" hidden="1" customHeight="1" x14ac:dyDescent="0.3">
      <c r="A35" s="2" t="s">
        <v>0</v>
      </c>
      <c r="B35" s="2" t="s">
        <v>1</v>
      </c>
      <c r="C35" s="2" t="s">
        <v>3</v>
      </c>
      <c r="D35" s="2" t="s">
        <v>2</v>
      </c>
      <c r="E35" s="2" t="s">
        <v>4</v>
      </c>
      <c r="F35" s="3" t="s">
        <v>5</v>
      </c>
      <c r="G35" s="3" t="s">
        <v>6</v>
      </c>
      <c r="H35" s="4" t="s">
        <v>21</v>
      </c>
      <c r="I35" s="4" t="s">
        <v>8</v>
      </c>
      <c r="J35" s="4" t="s">
        <v>9</v>
      </c>
      <c r="K35" s="4" t="s">
        <v>10</v>
      </c>
      <c r="L35" s="5" t="s">
        <v>11</v>
      </c>
    </row>
    <row r="36" spans="1:12" ht="19.95" hidden="1" customHeight="1" x14ac:dyDescent="0.3">
      <c r="A36" s="6" t="s">
        <v>27</v>
      </c>
      <c r="B36" s="6" t="s">
        <v>28</v>
      </c>
      <c r="C36" s="6" t="s">
        <v>15</v>
      </c>
      <c r="D36" s="7" t="s">
        <v>14</v>
      </c>
      <c r="E36" s="76" t="s">
        <v>116</v>
      </c>
      <c r="F36" s="6" t="s">
        <v>30</v>
      </c>
      <c r="G36" s="14">
        <v>1600</v>
      </c>
      <c r="H36" s="7">
        <v>17</v>
      </c>
      <c r="I36" s="20">
        <f>+G36*H36</f>
        <v>27200</v>
      </c>
      <c r="J36" s="20">
        <f>+I36*0.16</f>
        <v>4352</v>
      </c>
      <c r="K36" s="20">
        <f>+I36+J36</f>
        <v>31552</v>
      </c>
      <c r="L36" s="17" t="s">
        <v>18</v>
      </c>
    </row>
    <row r="37" spans="1:12" ht="19.95" hidden="1" customHeight="1" x14ac:dyDescent="0.3">
      <c r="A37" s="6" t="s">
        <v>27</v>
      </c>
      <c r="B37" s="6" t="s">
        <v>28</v>
      </c>
      <c r="C37" s="6" t="s">
        <v>15</v>
      </c>
      <c r="D37" s="7" t="s">
        <v>14</v>
      </c>
      <c r="E37" s="76" t="s">
        <v>116</v>
      </c>
      <c r="F37" s="6" t="s">
        <v>31</v>
      </c>
      <c r="G37" s="14">
        <v>1900</v>
      </c>
      <c r="H37" s="7">
        <v>10</v>
      </c>
      <c r="I37" s="16">
        <f>+G37*H37</f>
        <v>19000</v>
      </c>
      <c r="J37" s="16">
        <f>+I37*0.16</f>
        <v>3040</v>
      </c>
      <c r="K37" s="16">
        <f>+I37+J37</f>
        <v>22040</v>
      </c>
      <c r="L37" s="17" t="s">
        <v>18</v>
      </c>
    </row>
    <row r="38" spans="1:12" ht="19.95" hidden="1" customHeight="1" x14ac:dyDescent="0.3">
      <c r="A38" s="59"/>
      <c r="B38" s="59"/>
      <c r="C38" s="59"/>
      <c r="D38" s="59"/>
      <c r="E38" s="59"/>
      <c r="F38" s="59"/>
      <c r="G38" s="59"/>
      <c r="H38" s="59"/>
      <c r="I38" s="40">
        <f>+SUM(I36:I37)</f>
        <v>46200</v>
      </c>
      <c r="J38" s="40">
        <f>+SUM(J36:J37)</f>
        <v>7392</v>
      </c>
      <c r="K38" s="40">
        <f>+SUM(K36:K37)</f>
        <v>53592</v>
      </c>
      <c r="L38" s="60"/>
    </row>
    <row r="39" spans="1:12" ht="19.95" hidden="1" customHeight="1" x14ac:dyDescent="0.3"/>
    <row r="40" spans="1:12" ht="19.95" hidden="1" customHeight="1" x14ac:dyDescent="0.3">
      <c r="A40" s="2" t="s">
        <v>0</v>
      </c>
      <c r="B40" s="2" t="s">
        <v>1</v>
      </c>
      <c r="C40" s="2" t="s">
        <v>3</v>
      </c>
      <c r="D40" s="2" t="s">
        <v>2</v>
      </c>
      <c r="E40" s="2" t="s">
        <v>4</v>
      </c>
      <c r="F40" s="3" t="s">
        <v>5</v>
      </c>
      <c r="G40" s="3" t="s">
        <v>6</v>
      </c>
      <c r="H40" s="4" t="s">
        <v>21</v>
      </c>
      <c r="I40" s="4" t="s">
        <v>8</v>
      </c>
      <c r="J40" s="4" t="s">
        <v>9</v>
      </c>
      <c r="K40" s="4" t="s">
        <v>10</v>
      </c>
      <c r="L40" s="5" t="s">
        <v>11</v>
      </c>
    </row>
    <row r="41" spans="1:12" ht="19.95" hidden="1" customHeight="1" x14ac:dyDescent="0.3">
      <c r="A41" s="6" t="s">
        <v>27</v>
      </c>
      <c r="B41" s="6" t="s">
        <v>28</v>
      </c>
      <c r="C41" s="6" t="s">
        <v>15</v>
      </c>
      <c r="D41" s="7" t="s">
        <v>14</v>
      </c>
      <c r="E41" s="76" t="s">
        <v>129</v>
      </c>
      <c r="F41" s="6" t="s">
        <v>30</v>
      </c>
      <c r="G41" s="14">
        <v>1600</v>
      </c>
      <c r="H41" s="7">
        <v>15</v>
      </c>
      <c r="I41" s="20">
        <f>+G41*H41</f>
        <v>24000</v>
      </c>
      <c r="J41" s="20">
        <f>+I41*0.16</f>
        <v>3840</v>
      </c>
      <c r="K41" s="20">
        <f>+I41+J41</f>
        <v>27840</v>
      </c>
      <c r="L41" s="17" t="s">
        <v>18</v>
      </c>
    </row>
    <row r="42" spans="1:12" ht="19.95" hidden="1" customHeight="1" x14ac:dyDescent="0.3">
      <c r="A42" s="6" t="s">
        <v>27</v>
      </c>
      <c r="B42" s="6" t="s">
        <v>28</v>
      </c>
      <c r="C42" s="6" t="s">
        <v>15</v>
      </c>
      <c r="D42" s="7" t="s">
        <v>14</v>
      </c>
      <c r="E42" s="76" t="s">
        <v>129</v>
      </c>
      <c r="F42" s="6" t="s">
        <v>31</v>
      </c>
      <c r="G42" s="14">
        <v>1900</v>
      </c>
      <c r="H42" s="7">
        <v>9</v>
      </c>
      <c r="I42" s="16">
        <f>+G42*H42</f>
        <v>17100</v>
      </c>
      <c r="J42" s="16">
        <f>+I42*0.16</f>
        <v>2736</v>
      </c>
      <c r="K42" s="16">
        <f>+I42+J42</f>
        <v>19836</v>
      </c>
      <c r="L42" s="17" t="s">
        <v>18</v>
      </c>
    </row>
    <row r="43" spans="1:12" ht="19.95" hidden="1" customHeight="1" x14ac:dyDescent="0.3">
      <c r="A43" s="59"/>
      <c r="B43" s="59"/>
      <c r="C43" s="59"/>
      <c r="D43" s="59"/>
      <c r="E43" s="59"/>
      <c r="F43" s="59"/>
      <c r="G43" s="59"/>
      <c r="H43" s="59"/>
      <c r="I43" s="40">
        <f>+SUM(I41:I42)</f>
        <v>41100</v>
      </c>
      <c r="J43" s="40">
        <f>+SUM(J41:J42)</f>
        <v>6576</v>
      </c>
      <c r="K43" s="40">
        <f>+SUM(K41:K42)</f>
        <v>47676</v>
      </c>
      <c r="L43" s="60"/>
    </row>
    <row r="44" spans="1:12" ht="19.95" hidden="1" customHeight="1" x14ac:dyDescent="0.3"/>
    <row r="45" spans="1:12" ht="19.95" customHeight="1" x14ac:dyDescent="0.3">
      <c r="A45" s="2" t="s">
        <v>0</v>
      </c>
      <c r="B45" s="2" t="s">
        <v>1</v>
      </c>
      <c r="C45" s="2" t="s">
        <v>3</v>
      </c>
      <c r="D45" s="2" t="s">
        <v>2</v>
      </c>
      <c r="E45" s="2" t="s">
        <v>4</v>
      </c>
      <c r="F45" s="3" t="s">
        <v>5</v>
      </c>
      <c r="G45" s="3" t="s">
        <v>6</v>
      </c>
      <c r="H45" s="4" t="s">
        <v>21</v>
      </c>
      <c r="I45" s="4" t="s">
        <v>8</v>
      </c>
      <c r="J45" s="4" t="s">
        <v>9</v>
      </c>
      <c r="K45" s="4" t="s">
        <v>10</v>
      </c>
      <c r="L45" s="5" t="s">
        <v>11</v>
      </c>
    </row>
    <row r="46" spans="1:12" ht="19.95" customHeight="1" x14ac:dyDescent="0.3">
      <c r="A46" s="6" t="s">
        <v>27</v>
      </c>
      <c r="B46" s="6" t="s">
        <v>28</v>
      </c>
      <c r="C46" s="6" t="s">
        <v>15</v>
      </c>
      <c r="D46" s="7" t="s">
        <v>14</v>
      </c>
      <c r="E46" s="76" t="s">
        <v>130</v>
      </c>
      <c r="F46" s="6" t="s">
        <v>30</v>
      </c>
      <c r="G46" s="14">
        <v>1600</v>
      </c>
      <c r="H46" s="7">
        <v>18</v>
      </c>
      <c r="I46" s="20">
        <f>+G46*H46</f>
        <v>28800</v>
      </c>
      <c r="J46" s="20">
        <f>+I46*0.16</f>
        <v>4608</v>
      </c>
      <c r="K46" s="20">
        <f>+I46+J46</f>
        <v>33408</v>
      </c>
      <c r="L46" s="17" t="s">
        <v>18</v>
      </c>
    </row>
    <row r="47" spans="1:12" ht="19.95" customHeight="1" x14ac:dyDescent="0.3">
      <c r="A47" s="6" t="s">
        <v>27</v>
      </c>
      <c r="B47" s="6" t="s">
        <v>28</v>
      </c>
      <c r="C47" s="6" t="s">
        <v>15</v>
      </c>
      <c r="D47" s="7" t="s">
        <v>14</v>
      </c>
      <c r="E47" s="76" t="s">
        <v>130</v>
      </c>
      <c r="F47" s="6" t="s">
        <v>31</v>
      </c>
      <c r="G47" s="14">
        <v>1900</v>
      </c>
      <c r="H47" s="7">
        <v>10</v>
      </c>
      <c r="I47" s="16">
        <f>+G47*H47</f>
        <v>19000</v>
      </c>
      <c r="J47" s="16">
        <f>+I47*0.16</f>
        <v>3040</v>
      </c>
      <c r="K47" s="16">
        <f>+I47+J47</f>
        <v>22040</v>
      </c>
      <c r="L47" s="17" t="s">
        <v>18</v>
      </c>
    </row>
    <row r="48" spans="1:12" ht="19.95" customHeight="1" x14ac:dyDescent="0.3">
      <c r="A48" s="59"/>
      <c r="B48" s="59"/>
      <c r="C48" s="59"/>
      <c r="D48" s="59"/>
      <c r="E48" s="59"/>
      <c r="F48" s="59"/>
      <c r="G48" s="59"/>
      <c r="H48" s="59"/>
      <c r="I48" s="40">
        <f>+SUM(I46:I47)</f>
        <v>47800</v>
      </c>
      <c r="J48" s="40">
        <f>+SUM(J46:J47)</f>
        <v>7648</v>
      </c>
      <c r="K48" s="40">
        <f>+SUM(K46:K47)</f>
        <v>55448</v>
      </c>
      <c r="L48" s="60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52BF-CB4B-4760-A813-1E91B005E23D}">
  <dimension ref="A1:L31"/>
  <sheetViews>
    <sheetView topLeftCell="E1" workbookViewId="0">
      <selection activeCell="K36" sqref="K36"/>
    </sheetView>
  </sheetViews>
  <sheetFormatPr baseColWidth="10" defaultColWidth="11.5546875" defaultRowHeight="19.95" customHeight="1" x14ac:dyDescent="0.3"/>
  <cols>
    <col min="1" max="1" width="28.33203125" style="11" customWidth="1"/>
    <col min="2" max="2" width="20.5546875" style="11" bestFit="1" customWidth="1"/>
    <col min="3" max="4" width="44" style="11" bestFit="1" customWidth="1"/>
    <col min="5" max="5" width="24.6640625" style="11" customWidth="1"/>
    <col min="6" max="6" width="79" style="11" bestFit="1" customWidth="1"/>
    <col min="7" max="7" width="16.88671875" style="11" customWidth="1"/>
    <col min="8" max="8" width="16.109375" style="11" customWidth="1"/>
    <col min="9" max="9" width="17.33203125" style="11" customWidth="1"/>
    <col min="10" max="10" width="10.33203125" style="11" customWidth="1"/>
    <col min="11" max="11" width="13.44140625" style="11" customWidth="1"/>
    <col min="12" max="12" width="27" style="11" bestFit="1" customWidth="1"/>
    <col min="13" max="16384" width="11.5546875" style="11"/>
  </cols>
  <sheetData>
    <row r="1" spans="1:12" ht="19.95" customHeight="1" x14ac:dyDescent="0.3">
      <c r="A1" s="15" t="s">
        <v>19</v>
      </c>
    </row>
    <row r="2" spans="1:12" ht="19.95" customHeight="1" x14ac:dyDescent="0.3">
      <c r="A2" s="12" t="s">
        <v>20</v>
      </c>
    </row>
    <row r="3" spans="1:12" ht="19.95" customHeight="1" x14ac:dyDescent="0.3">
      <c r="A3" s="12" t="s">
        <v>33</v>
      </c>
    </row>
    <row r="4" spans="1:12" ht="19.95" hidden="1" customHeight="1" x14ac:dyDescent="0.3"/>
    <row r="5" spans="1:12" s="13" customFormat="1" ht="19.95" hidden="1" customHeight="1" x14ac:dyDescent="0.3">
      <c r="A5" s="2" t="s">
        <v>0</v>
      </c>
      <c r="B5" s="2" t="s">
        <v>1</v>
      </c>
      <c r="C5" s="2" t="s">
        <v>3</v>
      </c>
      <c r="D5" s="2" t="s">
        <v>2</v>
      </c>
      <c r="E5" s="2" t="s">
        <v>4</v>
      </c>
      <c r="F5" s="3" t="s">
        <v>5</v>
      </c>
      <c r="G5" s="3" t="s">
        <v>6</v>
      </c>
      <c r="H5" s="4" t="s">
        <v>21</v>
      </c>
      <c r="I5" s="4" t="s">
        <v>8</v>
      </c>
      <c r="J5" s="4" t="s">
        <v>9</v>
      </c>
      <c r="K5" s="4" t="s">
        <v>10</v>
      </c>
      <c r="L5" s="5" t="s">
        <v>11</v>
      </c>
    </row>
    <row r="6" spans="1:12" s="13" customFormat="1" ht="19.95" hidden="1" customHeight="1" x14ac:dyDescent="0.3">
      <c r="A6" s="6" t="s">
        <v>32</v>
      </c>
      <c r="B6" s="6" t="s">
        <v>33</v>
      </c>
      <c r="C6" s="6" t="s">
        <v>15</v>
      </c>
      <c r="D6" s="7" t="s">
        <v>14</v>
      </c>
      <c r="E6" s="7" t="s">
        <v>29</v>
      </c>
      <c r="F6" s="6" t="s">
        <v>34</v>
      </c>
      <c r="G6" s="14">
        <v>1800</v>
      </c>
      <c r="H6" s="7">
        <v>1</v>
      </c>
      <c r="I6" s="20">
        <f>+G6*H6</f>
        <v>1800</v>
      </c>
      <c r="J6" s="21">
        <f>+I6*0.16</f>
        <v>288</v>
      </c>
      <c r="K6" s="20">
        <f>+I6+J6</f>
        <v>2088</v>
      </c>
      <c r="L6" s="6" t="s">
        <v>18</v>
      </c>
    </row>
    <row r="7" spans="1:12" ht="19.95" hidden="1" customHeight="1" x14ac:dyDescent="0.3">
      <c r="A7" s="6" t="s">
        <v>32</v>
      </c>
      <c r="B7" s="6" t="s">
        <v>33</v>
      </c>
      <c r="C7" s="6" t="s">
        <v>15</v>
      </c>
      <c r="D7" s="7" t="s">
        <v>14</v>
      </c>
      <c r="E7" s="7" t="s">
        <v>29</v>
      </c>
      <c r="F7" s="6" t="s">
        <v>35</v>
      </c>
      <c r="G7" s="14">
        <v>2200</v>
      </c>
      <c r="H7" s="7">
        <v>1</v>
      </c>
      <c r="I7" s="16">
        <f>+G7*H7</f>
        <v>2200</v>
      </c>
      <c r="J7" s="22">
        <f>+I7*0.16</f>
        <v>352</v>
      </c>
      <c r="K7" s="16">
        <f>+I7+J7</f>
        <v>2552</v>
      </c>
      <c r="L7" s="6" t="s">
        <v>18</v>
      </c>
    </row>
    <row r="8" spans="1:12" ht="19.95" hidden="1" customHeight="1" x14ac:dyDescent="0.3">
      <c r="A8" s="6"/>
      <c r="B8" s="6"/>
      <c r="C8" s="6"/>
      <c r="D8" s="6"/>
      <c r="E8" s="6"/>
      <c r="F8" s="6"/>
      <c r="G8" s="6"/>
      <c r="H8" s="6"/>
      <c r="I8" s="10">
        <f>+SUM(I6:I7)</f>
        <v>4000</v>
      </c>
      <c r="J8" s="10">
        <f>+SUM(J6:J7)</f>
        <v>640</v>
      </c>
      <c r="K8" s="10">
        <f>+SUM(K6:K7)</f>
        <v>4640</v>
      </c>
      <c r="L8" s="18"/>
    </row>
    <row r="9" spans="1:12" ht="19.95" hidden="1" customHeight="1" x14ac:dyDescent="0.3"/>
    <row r="10" spans="1:12" ht="19.95" hidden="1" customHeight="1" x14ac:dyDescent="0.3">
      <c r="A10" s="2" t="s">
        <v>0</v>
      </c>
      <c r="B10" s="2" t="s">
        <v>1</v>
      </c>
      <c r="C10" s="2" t="s">
        <v>3</v>
      </c>
      <c r="D10" s="2" t="s">
        <v>2</v>
      </c>
      <c r="E10" s="2" t="s">
        <v>4</v>
      </c>
      <c r="F10" s="3" t="s">
        <v>5</v>
      </c>
      <c r="G10" s="3" t="s">
        <v>6</v>
      </c>
      <c r="H10" s="4" t="s">
        <v>21</v>
      </c>
      <c r="I10" s="4" t="s">
        <v>8</v>
      </c>
      <c r="J10" s="4" t="s">
        <v>9</v>
      </c>
      <c r="K10" s="4" t="s">
        <v>10</v>
      </c>
      <c r="L10" s="5" t="s">
        <v>11</v>
      </c>
    </row>
    <row r="11" spans="1:12" ht="19.95" hidden="1" customHeight="1" x14ac:dyDescent="0.3">
      <c r="A11" s="6" t="s">
        <v>32</v>
      </c>
      <c r="B11" s="6" t="s">
        <v>33</v>
      </c>
      <c r="C11" s="6" t="s">
        <v>15</v>
      </c>
      <c r="D11" s="7" t="s">
        <v>14</v>
      </c>
      <c r="E11" s="36">
        <v>45742</v>
      </c>
      <c r="F11" s="6" t="s">
        <v>34</v>
      </c>
      <c r="G11" s="14">
        <v>1800</v>
      </c>
      <c r="H11" s="7">
        <v>1</v>
      </c>
      <c r="I11" s="37">
        <f>+G11*H11</f>
        <v>1800</v>
      </c>
      <c r="J11" s="38">
        <f>+I11*0.16</f>
        <v>288</v>
      </c>
      <c r="K11" s="37">
        <f>+I11+J11</f>
        <v>2088</v>
      </c>
      <c r="L11" s="6" t="s">
        <v>18</v>
      </c>
    </row>
    <row r="12" spans="1:12" ht="19.95" hidden="1" customHeight="1" x14ac:dyDescent="0.3"/>
    <row r="13" spans="1:12" ht="19.95" hidden="1" customHeight="1" x14ac:dyDescent="0.3">
      <c r="A13" s="2" t="s">
        <v>0</v>
      </c>
      <c r="B13" s="2" t="s">
        <v>1</v>
      </c>
      <c r="C13" s="2" t="s">
        <v>3</v>
      </c>
      <c r="D13" s="2" t="s">
        <v>2</v>
      </c>
      <c r="E13" s="2" t="s">
        <v>4</v>
      </c>
      <c r="F13" s="3" t="s">
        <v>5</v>
      </c>
      <c r="G13" s="3" t="s">
        <v>6</v>
      </c>
      <c r="H13" s="4" t="s">
        <v>21</v>
      </c>
      <c r="I13" s="4" t="s">
        <v>8</v>
      </c>
      <c r="J13" s="4" t="s">
        <v>9</v>
      </c>
      <c r="K13" s="4" t="s">
        <v>10</v>
      </c>
      <c r="L13" s="5" t="s">
        <v>11</v>
      </c>
    </row>
    <row r="14" spans="1:12" ht="19.95" hidden="1" customHeight="1" x14ac:dyDescent="0.3">
      <c r="A14" s="6" t="s">
        <v>32</v>
      </c>
      <c r="B14" s="6" t="s">
        <v>33</v>
      </c>
      <c r="C14" s="6" t="s">
        <v>15</v>
      </c>
      <c r="D14" s="7" t="s">
        <v>14</v>
      </c>
      <c r="E14" s="36">
        <v>45744</v>
      </c>
      <c r="F14" s="6" t="s">
        <v>35</v>
      </c>
      <c r="G14" s="14">
        <v>2200</v>
      </c>
      <c r="H14" s="7">
        <v>1</v>
      </c>
      <c r="I14" s="37">
        <f>+G14*H14</f>
        <v>2200</v>
      </c>
      <c r="J14" s="39">
        <f>+I14*0.16</f>
        <v>352</v>
      </c>
      <c r="K14" s="37">
        <f>+I14+J14</f>
        <v>2552</v>
      </c>
      <c r="L14" s="6" t="s">
        <v>18</v>
      </c>
    </row>
    <row r="15" spans="1:12" ht="19.95" hidden="1" customHeight="1" x14ac:dyDescent="0.3">
      <c r="A15" s="6" t="s">
        <v>32</v>
      </c>
      <c r="B15" s="6" t="s">
        <v>33</v>
      </c>
      <c r="C15" s="6" t="s">
        <v>15</v>
      </c>
      <c r="D15" s="7" t="s">
        <v>14</v>
      </c>
      <c r="E15" s="36">
        <v>45747</v>
      </c>
      <c r="F15" s="6" t="s">
        <v>34</v>
      </c>
      <c r="G15" s="14">
        <v>1800</v>
      </c>
      <c r="H15" s="7">
        <v>1</v>
      </c>
      <c r="I15" s="37">
        <f>+G15*H15</f>
        <v>1800</v>
      </c>
      <c r="J15" s="39">
        <f>+I15*0.16</f>
        <v>288</v>
      </c>
      <c r="K15" s="37">
        <f>+I15+J15</f>
        <v>2088</v>
      </c>
      <c r="L15" s="6" t="s">
        <v>18</v>
      </c>
    </row>
    <row r="16" spans="1:12" ht="19.95" hidden="1" customHeight="1" x14ac:dyDescent="0.3">
      <c r="A16" s="6" t="s">
        <v>32</v>
      </c>
      <c r="B16" s="6" t="s">
        <v>33</v>
      </c>
      <c r="C16" s="6" t="s">
        <v>15</v>
      </c>
      <c r="D16" s="7" t="s">
        <v>14</v>
      </c>
      <c r="E16" s="36">
        <v>45747</v>
      </c>
      <c r="F16" s="6" t="s">
        <v>35</v>
      </c>
      <c r="G16" s="14">
        <v>2200</v>
      </c>
      <c r="H16" s="7">
        <v>1</v>
      </c>
      <c r="I16" s="40">
        <f>+G16*H16</f>
        <v>2200</v>
      </c>
      <c r="J16" s="41">
        <f>+I16*0.16</f>
        <v>352</v>
      </c>
      <c r="K16" s="40">
        <f>+I16+J16</f>
        <v>2552</v>
      </c>
      <c r="L16" s="6" t="s">
        <v>18</v>
      </c>
    </row>
    <row r="17" spans="1:12" ht="19.95" hidden="1" customHeight="1" x14ac:dyDescent="0.3">
      <c r="I17" s="42">
        <f>+SUM(I14:I16)</f>
        <v>6200</v>
      </c>
      <c r="J17" s="42">
        <f>+SUM(J14:J16)</f>
        <v>992</v>
      </c>
      <c r="K17" s="42">
        <f>+SUM(K14:K16)</f>
        <v>7192</v>
      </c>
    </row>
    <row r="18" spans="1:12" ht="19.95" hidden="1" customHeight="1" x14ac:dyDescent="0.3"/>
    <row r="19" spans="1:12" ht="19.95" hidden="1" customHeight="1" x14ac:dyDescent="0.3">
      <c r="A19" s="2" t="s">
        <v>0</v>
      </c>
      <c r="B19" s="2" t="s">
        <v>1</v>
      </c>
      <c r="C19" s="2" t="s">
        <v>3</v>
      </c>
      <c r="D19" s="2" t="s">
        <v>2</v>
      </c>
      <c r="E19" s="2" t="s">
        <v>4</v>
      </c>
      <c r="F19" s="3" t="s">
        <v>5</v>
      </c>
      <c r="G19" s="3" t="s">
        <v>6</v>
      </c>
      <c r="H19" s="4" t="s">
        <v>21</v>
      </c>
      <c r="I19" s="4" t="s">
        <v>8</v>
      </c>
      <c r="J19" s="4" t="s">
        <v>9</v>
      </c>
      <c r="K19" s="4" t="s">
        <v>10</v>
      </c>
      <c r="L19" s="5" t="s">
        <v>11</v>
      </c>
    </row>
    <row r="20" spans="1:12" ht="19.95" hidden="1" customHeight="1" x14ac:dyDescent="0.3">
      <c r="A20" s="6" t="s">
        <v>32</v>
      </c>
      <c r="B20" s="6" t="s">
        <v>33</v>
      </c>
      <c r="C20" s="6" t="s">
        <v>15</v>
      </c>
      <c r="D20" s="7" t="s">
        <v>14</v>
      </c>
      <c r="E20" s="36">
        <v>45775</v>
      </c>
      <c r="F20" s="6" t="s">
        <v>35</v>
      </c>
      <c r="G20" s="14">
        <v>2200</v>
      </c>
      <c r="H20" s="7">
        <v>1</v>
      </c>
      <c r="I20" s="37">
        <f>+G20*H20</f>
        <v>2200</v>
      </c>
      <c r="J20" s="39">
        <f>+I20*0.16</f>
        <v>352</v>
      </c>
      <c r="K20" s="37">
        <f>+I20+J20</f>
        <v>2552</v>
      </c>
      <c r="L20" s="6" t="s">
        <v>18</v>
      </c>
    </row>
    <row r="21" spans="1:12" ht="19.95" hidden="1" customHeight="1" x14ac:dyDescent="0.3"/>
    <row r="22" spans="1:12" ht="19.95" hidden="1" customHeight="1" x14ac:dyDescent="0.3">
      <c r="A22" s="2" t="s">
        <v>0</v>
      </c>
      <c r="B22" s="2" t="s">
        <v>1</v>
      </c>
      <c r="C22" s="2" t="s">
        <v>3</v>
      </c>
      <c r="D22" s="2" t="s">
        <v>2</v>
      </c>
      <c r="E22" s="2" t="s">
        <v>4</v>
      </c>
      <c r="F22" s="3" t="s">
        <v>5</v>
      </c>
      <c r="G22" s="3" t="s">
        <v>6</v>
      </c>
      <c r="H22" s="4" t="s">
        <v>21</v>
      </c>
      <c r="I22" s="4" t="s">
        <v>8</v>
      </c>
      <c r="J22" s="4" t="s">
        <v>9</v>
      </c>
      <c r="K22" s="4" t="s">
        <v>10</v>
      </c>
      <c r="L22" s="5" t="s">
        <v>11</v>
      </c>
    </row>
    <row r="23" spans="1:12" ht="19.95" hidden="1" customHeight="1" x14ac:dyDescent="0.3">
      <c r="A23" s="6" t="s">
        <v>32</v>
      </c>
      <c r="B23" s="6" t="s">
        <v>33</v>
      </c>
      <c r="C23" s="6" t="s">
        <v>15</v>
      </c>
      <c r="D23" s="7" t="s">
        <v>14</v>
      </c>
      <c r="E23" s="36">
        <v>45791</v>
      </c>
      <c r="F23" s="44" t="s">
        <v>34</v>
      </c>
      <c r="G23" s="14">
        <v>1800</v>
      </c>
      <c r="H23" s="7">
        <v>1</v>
      </c>
      <c r="I23" s="37">
        <f>+G23*H23</f>
        <v>1800</v>
      </c>
      <c r="J23" s="39">
        <f>+I23*0.16</f>
        <v>288</v>
      </c>
      <c r="K23" s="37">
        <f>+I23+J23</f>
        <v>2088</v>
      </c>
      <c r="L23" s="6" t="s">
        <v>18</v>
      </c>
    </row>
    <row r="24" spans="1:12" ht="19.95" hidden="1" customHeight="1" x14ac:dyDescent="0.3"/>
    <row r="25" spans="1:12" ht="19.95" hidden="1" customHeight="1" x14ac:dyDescent="0.3">
      <c r="A25" s="2" t="s">
        <v>0</v>
      </c>
      <c r="B25" s="2" t="s">
        <v>1</v>
      </c>
      <c r="C25" s="2" t="s">
        <v>3</v>
      </c>
      <c r="D25" s="2" t="s">
        <v>2</v>
      </c>
      <c r="E25" s="2" t="s">
        <v>4</v>
      </c>
      <c r="F25" s="3" t="s">
        <v>5</v>
      </c>
      <c r="G25" s="3" t="s">
        <v>6</v>
      </c>
      <c r="H25" s="4" t="s">
        <v>21</v>
      </c>
      <c r="I25" s="4" t="s">
        <v>8</v>
      </c>
      <c r="J25" s="4" t="s">
        <v>9</v>
      </c>
      <c r="K25" s="4" t="s">
        <v>10</v>
      </c>
      <c r="L25" s="5" t="s">
        <v>11</v>
      </c>
    </row>
    <row r="26" spans="1:12" ht="19.95" hidden="1" customHeight="1" x14ac:dyDescent="0.3">
      <c r="A26" s="6" t="s">
        <v>32</v>
      </c>
      <c r="B26" s="6" t="s">
        <v>33</v>
      </c>
      <c r="C26" s="6" t="s">
        <v>15</v>
      </c>
      <c r="D26" s="7" t="s">
        <v>14</v>
      </c>
      <c r="E26" s="36">
        <v>45797</v>
      </c>
      <c r="F26" s="6" t="s">
        <v>34</v>
      </c>
      <c r="G26" s="14">
        <v>1800</v>
      </c>
      <c r="H26" s="7">
        <v>1</v>
      </c>
      <c r="I26" s="8">
        <v>1800</v>
      </c>
      <c r="J26" s="9">
        <v>288</v>
      </c>
      <c r="K26" s="8">
        <v>2088</v>
      </c>
      <c r="L26" s="6" t="s">
        <v>18</v>
      </c>
    </row>
    <row r="27" spans="1:12" ht="19.95" hidden="1" customHeight="1" x14ac:dyDescent="0.3">
      <c r="A27" s="6" t="s">
        <v>32</v>
      </c>
      <c r="B27" s="6" t="s">
        <v>33</v>
      </c>
      <c r="C27" s="6" t="s">
        <v>15</v>
      </c>
      <c r="D27" s="7" t="s">
        <v>14</v>
      </c>
      <c r="E27" s="36">
        <v>45800</v>
      </c>
      <c r="F27" s="6" t="s">
        <v>35</v>
      </c>
      <c r="G27" s="14">
        <v>2200</v>
      </c>
      <c r="H27" s="7">
        <v>1</v>
      </c>
      <c r="I27" s="16">
        <v>2200</v>
      </c>
      <c r="J27" s="22">
        <v>352</v>
      </c>
      <c r="K27" s="16">
        <v>2552</v>
      </c>
      <c r="L27" s="6" t="s">
        <v>18</v>
      </c>
    </row>
    <row r="28" spans="1:12" ht="19.95" hidden="1" customHeight="1" x14ac:dyDescent="0.3">
      <c r="I28" s="42">
        <f>+SUM(I26:I27)</f>
        <v>4000</v>
      </c>
      <c r="J28" s="42">
        <f>+SUM(J26:J27)</f>
        <v>640</v>
      </c>
      <c r="K28" s="42">
        <f>+SUM(K26:K27)</f>
        <v>4640</v>
      </c>
    </row>
    <row r="29" spans="1:12" ht="19.95" hidden="1" customHeight="1" x14ac:dyDescent="0.3"/>
    <row r="30" spans="1:12" ht="19.95" customHeight="1" x14ac:dyDescent="0.3">
      <c r="A30" s="2" t="s">
        <v>0</v>
      </c>
      <c r="B30" s="2" t="s">
        <v>1</v>
      </c>
      <c r="C30" s="2" t="s">
        <v>3</v>
      </c>
      <c r="D30" s="2" t="s">
        <v>2</v>
      </c>
      <c r="E30" s="2" t="s">
        <v>4</v>
      </c>
      <c r="F30" s="3" t="s">
        <v>5</v>
      </c>
      <c r="G30" s="3" t="s">
        <v>6</v>
      </c>
      <c r="H30" s="4" t="s">
        <v>21</v>
      </c>
      <c r="I30" s="4" t="s">
        <v>8</v>
      </c>
      <c r="J30" s="4" t="s">
        <v>9</v>
      </c>
      <c r="K30" s="4" t="s">
        <v>10</v>
      </c>
      <c r="L30" s="5" t="s">
        <v>11</v>
      </c>
    </row>
    <row r="31" spans="1:12" ht="19.95" customHeight="1" x14ac:dyDescent="0.3">
      <c r="A31" s="6" t="s">
        <v>32</v>
      </c>
      <c r="B31" s="6" t="s">
        <v>33</v>
      </c>
      <c r="C31" s="6" t="s">
        <v>15</v>
      </c>
      <c r="D31" s="7" t="s">
        <v>14</v>
      </c>
      <c r="E31" s="36">
        <v>45813</v>
      </c>
      <c r="F31" s="6" t="s">
        <v>35</v>
      </c>
      <c r="G31" s="14">
        <v>2200</v>
      </c>
      <c r="H31" s="7">
        <v>1</v>
      </c>
      <c r="I31" s="40">
        <v>2200</v>
      </c>
      <c r="J31" s="77">
        <v>352</v>
      </c>
      <c r="K31" s="40">
        <v>2552</v>
      </c>
      <c r="L31" s="6" t="s">
        <v>18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F9CB-299A-430F-A893-F1D0D6BC9FB3}">
  <dimension ref="A1:L29"/>
  <sheetViews>
    <sheetView topLeftCell="D1" workbookViewId="0">
      <selection activeCell="A25" sqref="A25"/>
    </sheetView>
  </sheetViews>
  <sheetFormatPr baseColWidth="10" defaultColWidth="11.5546875" defaultRowHeight="14.4" x14ac:dyDescent="0.3"/>
  <cols>
    <col min="1" max="1" width="60" style="1" bestFit="1" customWidth="1"/>
    <col min="2" max="2" width="16.6640625" style="1" bestFit="1" customWidth="1"/>
    <col min="3" max="3" width="44" style="1" bestFit="1" customWidth="1"/>
    <col min="4" max="4" width="9.6640625" style="1" bestFit="1" customWidth="1"/>
    <col min="5" max="5" width="12.6640625" style="1" bestFit="1" customWidth="1"/>
    <col min="6" max="6" width="73.6640625" style="1" bestFit="1" customWidth="1"/>
    <col min="7" max="7" width="8.109375" style="1" bestFit="1" customWidth="1"/>
    <col min="8" max="8" width="8.6640625" style="1" bestFit="1" customWidth="1"/>
    <col min="9" max="9" width="8.88671875" style="1" bestFit="1" customWidth="1"/>
    <col min="10" max="10" width="7.6640625" style="1" bestFit="1" customWidth="1"/>
    <col min="11" max="11" width="8.109375" style="1" bestFit="1" customWidth="1"/>
    <col min="12" max="12" width="27" style="1" bestFit="1" customWidth="1"/>
    <col min="13" max="16384" width="11.5546875" style="1"/>
  </cols>
  <sheetData>
    <row r="1" spans="1:12" s="11" customFormat="1" ht="19.95" customHeight="1" x14ac:dyDescent="0.3">
      <c r="A1" s="15" t="s">
        <v>19</v>
      </c>
    </row>
    <row r="2" spans="1:12" s="11" customFormat="1" ht="19.95" customHeight="1" x14ac:dyDescent="0.3">
      <c r="A2" s="12" t="s">
        <v>20</v>
      </c>
    </row>
    <row r="3" spans="1:12" s="11" customFormat="1" ht="19.95" customHeight="1" x14ac:dyDescent="0.3">
      <c r="A3" s="12" t="s">
        <v>95</v>
      </c>
    </row>
    <row r="4" spans="1:12" s="11" customFormat="1" ht="19.95" hidden="1" customHeight="1" x14ac:dyDescent="0.3"/>
    <row r="5" spans="1:12" s="13" customFormat="1" ht="19.95" hidden="1" customHeight="1" x14ac:dyDescent="0.3">
      <c r="A5" s="2" t="s">
        <v>0</v>
      </c>
      <c r="B5" s="2" t="s">
        <v>1</v>
      </c>
      <c r="C5" s="2" t="s">
        <v>3</v>
      </c>
      <c r="D5" s="2" t="s">
        <v>2</v>
      </c>
      <c r="E5" s="2" t="s">
        <v>4</v>
      </c>
      <c r="F5" s="3" t="s">
        <v>5</v>
      </c>
      <c r="G5" s="3" t="s">
        <v>6</v>
      </c>
      <c r="H5" s="4" t="s">
        <v>21</v>
      </c>
      <c r="I5" s="4" t="s">
        <v>8</v>
      </c>
      <c r="J5" s="4" t="s">
        <v>9</v>
      </c>
      <c r="K5" s="4" t="s">
        <v>10</v>
      </c>
      <c r="L5" s="5" t="s">
        <v>11</v>
      </c>
    </row>
    <row r="6" spans="1:12" s="13" customFormat="1" ht="19.95" hidden="1" customHeight="1" x14ac:dyDescent="0.3">
      <c r="A6" s="6" t="s">
        <v>32</v>
      </c>
      <c r="B6" s="6" t="s">
        <v>33</v>
      </c>
      <c r="C6" s="6" t="s">
        <v>15</v>
      </c>
      <c r="D6" s="7" t="s">
        <v>14</v>
      </c>
      <c r="E6" s="7" t="s">
        <v>29</v>
      </c>
      <c r="F6" s="6" t="s">
        <v>34</v>
      </c>
      <c r="G6" s="14">
        <v>1800</v>
      </c>
      <c r="H6" s="7">
        <v>1</v>
      </c>
      <c r="I6" s="20">
        <f>+G6*H6</f>
        <v>1800</v>
      </c>
      <c r="J6" s="21">
        <f>+I6*0.16</f>
        <v>288</v>
      </c>
      <c r="K6" s="20">
        <f>+I6+J6</f>
        <v>2088</v>
      </c>
      <c r="L6" s="6" t="s">
        <v>18</v>
      </c>
    </row>
    <row r="7" spans="1:12" s="11" customFormat="1" ht="19.95" hidden="1" customHeight="1" x14ac:dyDescent="0.3">
      <c r="A7" s="6" t="s">
        <v>32</v>
      </c>
      <c r="B7" s="6" t="s">
        <v>33</v>
      </c>
      <c r="C7" s="6" t="s">
        <v>15</v>
      </c>
      <c r="D7" s="7" t="s">
        <v>14</v>
      </c>
      <c r="E7" s="7" t="s">
        <v>29</v>
      </c>
      <c r="F7" s="6" t="s">
        <v>35</v>
      </c>
      <c r="G7" s="14">
        <v>2200</v>
      </c>
      <c r="H7" s="7">
        <v>1</v>
      </c>
      <c r="I7" s="16">
        <f>+G7*H7</f>
        <v>2200</v>
      </c>
      <c r="J7" s="22">
        <f>+I7*0.16</f>
        <v>352</v>
      </c>
      <c r="K7" s="16">
        <f>+I7+J7</f>
        <v>2552</v>
      </c>
      <c r="L7" s="6" t="s">
        <v>18</v>
      </c>
    </row>
    <row r="8" spans="1:12" s="11" customFormat="1" ht="19.95" hidden="1" customHeight="1" x14ac:dyDescent="0.3">
      <c r="A8" s="6"/>
      <c r="B8" s="6"/>
      <c r="C8" s="6"/>
      <c r="D8" s="6"/>
      <c r="E8" s="6"/>
      <c r="F8" s="6"/>
      <c r="G8" s="6"/>
      <c r="H8" s="6"/>
      <c r="I8" s="10">
        <f>+SUM(I6:I7)</f>
        <v>4000</v>
      </c>
      <c r="J8" s="10">
        <f>+SUM(J6:J7)</f>
        <v>640</v>
      </c>
      <c r="K8" s="10">
        <f>+SUM(K6:K7)</f>
        <v>4640</v>
      </c>
      <c r="L8" s="18"/>
    </row>
    <row r="9" spans="1:12" s="11" customFormat="1" ht="19.95" hidden="1" customHeight="1" x14ac:dyDescent="0.3"/>
    <row r="10" spans="1:12" s="11" customFormat="1" ht="19.95" hidden="1" customHeight="1" x14ac:dyDescent="0.3">
      <c r="A10" s="2" t="s">
        <v>0</v>
      </c>
      <c r="B10" s="2" t="s">
        <v>1</v>
      </c>
      <c r="C10" s="2" t="s">
        <v>3</v>
      </c>
      <c r="D10" s="2" t="s">
        <v>2</v>
      </c>
      <c r="E10" s="2" t="s">
        <v>4</v>
      </c>
      <c r="F10" s="3" t="s">
        <v>5</v>
      </c>
      <c r="G10" s="3" t="s">
        <v>6</v>
      </c>
      <c r="H10" s="4" t="s">
        <v>21</v>
      </c>
      <c r="I10" s="4" t="s">
        <v>8</v>
      </c>
      <c r="J10" s="4" t="s">
        <v>9</v>
      </c>
      <c r="K10" s="4" t="s">
        <v>10</v>
      </c>
      <c r="L10" s="5" t="s">
        <v>11</v>
      </c>
    </row>
    <row r="11" spans="1:12" s="11" customFormat="1" ht="19.95" hidden="1" customHeight="1" x14ac:dyDescent="0.3">
      <c r="A11" s="6" t="s">
        <v>32</v>
      </c>
      <c r="B11" s="6" t="s">
        <v>33</v>
      </c>
      <c r="C11" s="6" t="s">
        <v>15</v>
      </c>
      <c r="D11" s="7" t="s">
        <v>14</v>
      </c>
      <c r="E11" s="36">
        <v>45742</v>
      </c>
      <c r="F11" s="6" t="s">
        <v>34</v>
      </c>
      <c r="G11" s="14">
        <v>1800</v>
      </c>
      <c r="H11" s="7">
        <v>1</v>
      </c>
      <c r="I11" s="37">
        <f>+G11*H11</f>
        <v>1800</v>
      </c>
      <c r="J11" s="38">
        <f>+I11*0.16</f>
        <v>288</v>
      </c>
      <c r="K11" s="37">
        <f>+I11+J11</f>
        <v>2088</v>
      </c>
      <c r="L11" s="6" t="s">
        <v>18</v>
      </c>
    </row>
    <row r="12" spans="1:12" s="11" customFormat="1" ht="19.95" hidden="1" customHeight="1" x14ac:dyDescent="0.3"/>
    <row r="13" spans="1:12" s="11" customFormat="1" ht="19.95" hidden="1" customHeight="1" x14ac:dyDescent="0.3">
      <c r="A13" s="2" t="s">
        <v>0</v>
      </c>
      <c r="B13" s="2" t="s">
        <v>1</v>
      </c>
      <c r="C13" s="2" t="s">
        <v>3</v>
      </c>
      <c r="D13" s="2" t="s">
        <v>2</v>
      </c>
      <c r="E13" s="2" t="s">
        <v>4</v>
      </c>
      <c r="F13" s="3" t="s">
        <v>5</v>
      </c>
      <c r="G13" s="3" t="s">
        <v>6</v>
      </c>
      <c r="H13" s="4" t="s">
        <v>21</v>
      </c>
      <c r="I13" s="4" t="s">
        <v>8</v>
      </c>
      <c r="J13" s="4" t="s">
        <v>9</v>
      </c>
      <c r="K13" s="4" t="s">
        <v>10</v>
      </c>
      <c r="L13" s="5" t="s">
        <v>11</v>
      </c>
    </row>
    <row r="14" spans="1:12" s="11" customFormat="1" ht="19.95" hidden="1" customHeight="1" x14ac:dyDescent="0.3">
      <c r="A14" s="6" t="s">
        <v>32</v>
      </c>
      <c r="B14" s="6" t="s">
        <v>33</v>
      </c>
      <c r="C14" s="6" t="s">
        <v>15</v>
      </c>
      <c r="D14" s="7" t="s">
        <v>14</v>
      </c>
      <c r="E14" s="36">
        <v>45744</v>
      </c>
      <c r="F14" s="6" t="s">
        <v>35</v>
      </c>
      <c r="G14" s="14">
        <v>2200</v>
      </c>
      <c r="H14" s="7">
        <v>1</v>
      </c>
      <c r="I14" s="37">
        <f>+G14*H14</f>
        <v>2200</v>
      </c>
      <c r="J14" s="39">
        <f>+I14*0.16</f>
        <v>352</v>
      </c>
      <c r="K14" s="37">
        <f>+I14+J14</f>
        <v>2552</v>
      </c>
      <c r="L14" s="6" t="s">
        <v>18</v>
      </c>
    </row>
    <row r="15" spans="1:12" s="11" customFormat="1" ht="19.95" hidden="1" customHeight="1" x14ac:dyDescent="0.3">
      <c r="A15" s="6" t="s">
        <v>32</v>
      </c>
      <c r="B15" s="6" t="s">
        <v>33</v>
      </c>
      <c r="C15" s="6" t="s">
        <v>15</v>
      </c>
      <c r="D15" s="7" t="s">
        <v>14</v>
      </c>
      <c r="E15" s="36">
        <v>45747</v>
      </c>
      <c r="F15" s="6" t="s">
        <v>34</v>
      </c>
      <c r="G15" s="14">
        <v>1800</v>
      </c>
      <c r="H15" s="7">
        <v>1</v>
      </c>
      <c r="I15" s="37">
        <f>+G15*H15</f>
        <v>1800</v>
      </c>
      <c r="J15" s="39">
        <f>+I15*0.16</f>
        <v>288</v>
      </c>
      <c r="K15" s="37">
        <f>+I15+J15</f>
        <v>2088</v>
      </c>
      <c r="L15" s="6" t="s">
        <v>18</v>
      </c>
    </row>
    <row r="16" spans="1:12" s="11" customFormat="1" ht="19.95" hidden="1" customHeight="1" x14ac:dyDescent="0.3">
      <c r="A16" s="6" t="s">
        <v>32</v>
      </c>
      <c r="B16" s="6" t="s">
        <v>33</v>
      </c>
      <c r="C16" s="6" t="s">
        <v>15</v>
      </c>
      <c r="D16" s="7" t="s">
        <v>14</v>
      </c>
      <c r="E16" s="36">
        <v>45747</v>
      </c>
      <c r="F16" s="6" t="s">
        <v>35</v>
      </c>
      <c r="G16" s="14">
        <v>2200</v>
      </c>
      <c r="H16" s="7">
        <v>1</v>
      </c>
      <c r="I16" s="40">
        <f>+G16*H16</f>
        <v>2200</v>
      </c>
      <c r="J16" s="41">
        <f>+I16*0.16</f>
        <v>352</v>
      </c>
      <c r="K16" s="40">
        <f>+I16+J16</f>
        <v>2552</v>
      </c>
      <c r="L16" s="6" t="s">
        <v>18</v>
      </c>
    </row>
    <row r="17" spans="1:12" s="11" customFormat="1" ht="19.95" hidden="1" customHeight="1" x14ac:dyDescent="0.3">
      <c r="I17" s="42">
        <f>+SUM(I14:I16)</f>
        <v>6200</v>
      </c>
      <c r="J17" s="42">
        <f>+SUM(J14:J16)</f>
        <v>992</v>
      </c>
      <c r="K17" s="42">
        <f>+SUM(K14:K16)</f>
        <v>7192</v>
      </c>
    </row>
    <row r="18" spans="1:12" s="11" customFormat="1" ht="19.95" hidden="1" customHeight="1" x14ac:dyDescent="0.3"/>
    <row r="19" spans="1:12" s="11" customFormat="1" ht="19.95" hidden="1" customHeight="1" x14ac:dyDescent="0.3">
      <c r="A19" s="2" t="s">
        <v>0</v>
      </c>
      <c r="B19" s="2" t="s">
        <v>1</v>
      </c>
      <c r="C19" s="2" t="s">
        <v>3</v>
      </c>
      <c r="D19" s="2" t="s">
        <v>2</v>
      </c>
      <c r="E19" s="2" t="s">
        <v>4</v>
      </c>
      <c r="F19" s="3" t="s">
        <v>5</v>
      </c>
      <c r="G19" s="3" t="s">
        <v>6</v>
      </c>
      <c r="H19" s="4" t="s">
        <v>21</v>
      </c>
      <c r="I19" s="4" t="s">
        <v>8</v>
      </c>
      <c r="J19" s="4" t="s">
        <v>9</v>
      </c>
      <c r="K19" s="4" t="s">
        <v>10</v>
      </c>
      <c r="L19" s="5" t="s">
        <v>11</v>
      </c>
    </row>
    <row r="20" spans="1:12" hidden="1" x14ac:dyDescent="0.3">
      <c r="A20" s="6" t="s">
        <v>96</v>
      </c>
      <c r="B20" s="6" t="s">
        <v>95</v>
      </c>
      <c r="C20" s="6" t="s">
        <v>15</v>
      </c>
      <c r="D20" s="7" t="s">
        <v>14</v>
      </c>
      <c r="E20" s="36">
        <v>45761</v>
      </c>
      <c r="F20" s="6" t="s">
        <v>97</v>
      </c>
      <c r="G20" s="14">
        <v>1950</v>
      </c>
      <c r="H20" s="7">
        <v>1</v>
      </c>
      <c r="I20" s="10">
        <v>1950</v>
      </c>
      <c r="J20" s="69">
        <v>312</v>
      </c>
      <c r="K20" s="10">
        <v>2262</v>
      </c>
      <c r="L20" s="6" t="s">
        <v>18</v>
      </c>
    </row>
    <row r="21" spans="1:12" hidden="1" x14ac:dyDescent="0.3"/>
    <row r="22" spans="1:12" ht="27" hidden="1" x14ac:dyDescent="0.3">
      <c r="A22" s="2" t="s">
        <v>0</v>
      </c>
      <c r="B22" s="2" t="s">
        <v>1</v>
      </c>
      <c r="C22" s="2" t="s">
        <v>3</v>
      </c>
      <c r="D22" s="2" t="s">
        <v>2</v>
      </c>
      <c r="E22" s="2" t="s">
        <v>4</v>
      </c>
      <c r="F22" s="3" t="s">
        <v>5</v>
      </c>
      <c r="G22" s="3" t="s">
        <v>6</v>
      </c>
      <c r="H22" s="4" t="s">
        <v>21</v>
      </c>
      <c r="I22" s="4" t="s">
        <v>8</v>
      </c>
      <c r="J22" s="4" t="s">
        <v>9</v>
      </c>
      <c r="K22" s="4" t="s">
        <v>10</v>
      </c>
      <c r="L22" s="5" t="s">
        <v>11</v>
      </c>
    </row>
    <row r="23" spans="1:12" hidden="1" x14ac:dyDescent="0.3">
      <c r="A23" s="6" t="s">
        <v>96</v>
      </c>
      <c r="B23" s="6" t="s">
        <v>95</v>
      </c>
      <c r="C23" s="6" t="s">
        <v>15</v>
      </c>
      <c r="D23" s="7" t="s">
        <v>14</v>
      </c>
      <c r="E23" s="36">
        <v>45792</v>
      </c>
      <c r="F23" s="6" t="s">
        <v>100</v>
      </c>
      <c r="G23" s="14">
        <v>1300</v>
      </c>
      <c r="H23" s="7">
        <v>1</v>
      </c>
      <c r="I23" s="10">
        <v>1300</v>
      </c>
      <c r="J23" s="69">
        <v>208</v>
      </c>
      <c r="K23" s="10">
        <v>1508</v>
      </c>
      <c r="L23" s="6" t="s">
        <v>18</v>
      </c>
    </row>
    <row r="24" spans="1:12" hidden="1" x14ac:dyDescent="0.3"/>
    <row r="25" spans="1:12" ht="27" hidden="1" x14ac:dyDescent="0.3">
      <c r="A25" s="2" t="s">
        <v>0</v>
      </c>
      <c r="B25" s="2" t="s">
        <v>1</v>
      </c>
      <c r="C25" s="2" t="s">
        <v>3</v>
      </c>
      <c r="D25" s="2" t="s">
        <v>2</v>
      </c>
      <c r="E25" s="2" t="s">
        <v>4</v>
      </c>
      <c r="F25" s="3" t="s">
        <v>5</v>
      </c>
      <c r="G25" s="3" t="s">
        <v>6</v>
      </c>
      <c r="H25" s="4" t="s">
        <v>21</v>
      </c>
      <c r="I25" s="4" t="s">
        <v>8</v>
      </c>
      <c r="J25" s="4" t="s">
        <v>9</v>
      </c>
      <c r="K25" s="4" t="s">
        <v>10</v>
      </c>
      <c r="L25" s="5" t="s">
        <v>11</v>
      </c>
    </row>
    <row r="26" spans="1:12" hidden="1" x14ac:dyDescent="0.3">
      <c r="A26" s="6" t="s">
        <v>96</v>
      </c>
      <c r="B26" s="6" t="s">
        <v>95</v>
      </c>
      <c r="C26" s="6" t="s">
        <v>15</v>
      </c>
      <c r="D26" s="7" t="s">
        <v>14</v>
      </c>
      <c r="E26" s="36">
        <v>45799</v>
      </c>
      <c r="F26" s="6" t="s">
        <v>100</v>
      </c>
      <c r="G26" s="14">
        <v>1300</v>
      </c>
      <c r="H26" s="7">
        <v>1</v>
      </c>
      <c r="I26" s="10">
        <v>1300</v>
      </c>
      <c r="J26" s="69">
        <v>208</v>
      </c>
      <c r="K26" s="10">
        <v>1508</v>
      </c>
      <c r="L26" s="6" t="s">
        <v>18</v>
      </c>
    </row>
    <row r="27" spans="1:12" hidden="1" x14ac:dyDescent="0.3"/>
    <row r="28" spans="1:12" ht="27" x14ac:dyDescent="0.3">
      <c r="A28" s="2" t="s">
        <v>0</v>
      </c>
      <c r="B28" s="2" t="s">
        <v>1</v>
      </c>
      <c r="C28" s="2" t="s">
        <v>3</v>
      </c>
      <c r="D28" s="2" t="s">
        <v>2</v>
      </c>
      <c r="E28" s="2" t="s">
        <v>4</v>
      </c>
      <c r="F28" s="3" t="s">
        <v>5</v>
      </c>
      <c r="G28" s="3" t="s">
        <v>6</v>
      </c>
      <c r="H28" s="4" t="s">
        <v>21</v>
      </c>
      <c r="I28" s="4" t="s">
        <v>8</v>
      </c>
      <c r="J28" s="4" t="s">
        <v>9</v>
      </c>
      <c r="K28" s="4" t="s">
        <v>10</v>
      </c>
      <c r="L28" s="5" t="s">
        <v>11</v>
      </c>
    </row>
    <row r="29" spans="1:12" x14ac:dyDescent="0.3">
      <c r="A29" s="6" t="s">
        <v>96</v>
      </c>
      <c r="B29" s="6" t="s">
        <v>95</v>
      </c>
      <c r="C29" s="6" t="s">
        <v>15</v>
      </c>
      <c r="D29" s="7" t="s">
        <v>14</v>
      </c>
      <c r="E29" s="36">
        <v>45834</v>
      </c>
      <c r="F29" s="6" t="s">
        <v>100</v>
      </c>
      <c r="G29" s="14">
        <v>1300</v>
      </c>
      <c r="H29" s="7">
        <v>1</v>
      </c>
      <c r="I29" s="10">
        <v>1300</v>
      </c>
      <c r="J29" s="69">
        <v>208</v>
      </c>
      <c r="K29" s="10">
        <v>1508</v>
      </c>
      <c r="L29" s="6" t="s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3D01-D336-4D00-BB29-612681ABFE7B}">
  <dimension ref="A1:L12"/>
  <sheetViews>
    <sheetView topLeftCell="D1" workbookViewId="0">
      <selection activeCell="E13" sqref="E13"/>
    </sheetView>
  </sheetViews>
  <sheetFormatPr baseColWidth="10" defaultColWidth="11.5546875" defaultRowHeight="19.95" customHeight="1" x14ac:dyDescent="0.3"/>
  <cols>
    <col min="1" max="1" width="28.33203125" style="11" customWidth="1"/>
    <col min="2" max="2" width="31.44140625" style="11" customWidth="1"/>
    <col min="3" max="4" width="44" style="11" bestFit="1" customWidth="1"/>
    <col min="5" max="5" width="24.6640625" style="11" customWidth="1"/>
    <col min="6" max="6" width="79" style="11" bestFit="1" customWidth="1"/>
    <col min="7" max="7" width="16.88671875" style="11" customWidth="1"/>
    <col min="8" max="8" width="16.109375" style="11" customWidth="1"/>
    <col min="9" max="9" width="17.33203125" style="11" customWidth="1"/>
    <col min="10" max="10" width="10.33203125" style="11" customWidth="1"/>
    <col min="11" max="11" width="13.44140625" style="11" customWidth="1"/>
    <col min="12" max="12" width="27" style="11" bestFit="1" customWidth="1"/>
    <col min="13" max="16384" width="11.5546875" style="11"/>
  </cols>
  <sheetData>
    <row r="1" spans="1:12" ht="19.95" customHeight="1" x14ac:dyDescent="0.3">
      <c r="A1" s="15" t="s">
        <v>19</v>
      </c>
    </row>
    <row r="2" spans="1:12" ht="19.95" customHeight="1" x14ac:dyDescent="0.3">
      <c r="A2" s="12" t="s">
        <v>20</v>
      </c>
    </row>
    <row r="3" spans="1:12" ht="19.95" customHeight="1" x14ac:dyDescent="0.3">
      <c r="A3" s="12" t="s">
        <v>33</v>
      </c>
    </row>
    <row r="4" spans="1:12" ht="19.95" hidden="1" customHeight="1" x14ac:dyDescent="0.3">
      <c r="A4" s="2" t="s">
        <v>0</v>
      </c>
      <c r="B4" s="2" t="s">
        <v>1</v>
      </c>
      <c r="C4" s="2" t="s">
        <v>3</v>
      </c>
      <c r="D4" s="2" t="s">
        <v>2</v>
      </c>
      <c r="E4" s="2" t="s">
        <v>4</v>
      </c>
      <c r="F4" s="3" t="s">
        <v>5</v>
      </c>
      <c r="G4" s="3" t="s">
        <v>6</v>
      </c>
      <c r="H4" s="4" t="s">
        <v>21</v>
      </c>
      <c r="I4" s="4" t="s">
        <v>8</v>
      </c>
      <c r="J4" s="4" t="s">
        <v>9</v>
      </c>
      <c r="K4" s="4" t="s">
        <v>10</v>
      </c>
      <c r="L4" s="5" t="s">
        <v>11</v>
      </c>
    </row>
    <row r="5" spans="1:12" ht="19.95" hidden="1" customHeight="1" x14ac:dyDescent="0.3">
      <c r="A5" s="43" t="s">
        <v>76</v>
      </c>
      <c r="B5" s="43" t="s">
        <v>77</v>
      </c>
      <c r="C5" s="6" t="s">
        <v>15</v>
      </c>
      <c r="D5" s="7" t="s">
        <v>14</v>
      </c>
      <c r="E5" s="36">
        <v>45740</v>
      </c>
      <c r="F5" s="44" t="s">
        <v>78</v>
      </c>
      <c r="G5" s="14">
        <v>2052</v>
      </c>
      <c r="H5" s="7">
        <v>1</v>
      </c>
      <c r="I5" s="37">
        <f>+G5*H5</f>
        <v>2052</v>
      </c>
      <c r="J5" s="39">
        <f>+I5*0.16</f>
        <v>328.32</v>
      </c>
      <c r="K5" s="37">
        <f>+I5+J5</f>
        <v>2380.3200000000002</v>
      </c>
      <c r="L5" s="6" t="s">
        <v>18</v>
      </c>
    </row>
    <row r="6" spans="1:12" ht="19.95" hidden="1" customHeight="1" x14ac:dyDescent="0.3">
      <c r="I6" s="42">
        <f>+SUM(I5:I5)</f>
        <v>2052</v>
      </c>
      <c r="J6" s="42">
        <f>+SUM(J5:J5)</f>
        <v>328.32</v>
      </c>
      <c r="K6" s="42">
        <f>+SUM(K5:K5)</f>
        <v>2380.3200000000002</v>
      </c>
    </row>
    <row r="7" spans="1:12" ht="19.95" hidden="1" customHeight="1" x14ac:dyDescent="0.3"/>
    <row r="8" spans="1:12" ht="19.95" hidden="1" customHeight="1" x14ac:dyDescent="0.3">
      <c r="A8" s="2" t="s">
        <v>0</v>
      </c>
      <c r="B8" s="2" t="s">
        <v>1</v>
      </c>
      <c r="C8" s="2" t="s">
        <v>3</v>
      </c>
      <c r="D8" s="2" t="s">
        <v>2</v>
      </c>
      <c r="E8" s="2" t="s">
        <v>4</v>
      </c>
      <c r="F8" s="3" t="s">
        <v>5</v>
      </c>
      <c r="G8" s="3" t="s">
        <v>6</v>
      </c>
      <c r="H8" s="4" t="s">
        <v>21</v>
      </c>
      <c r="I8" s="4" t="s">
        <v>8</v>
      </c>
      <c r="J8" s="4" t="s">
        <v>9</v>
      </c>
      <c r="K8" s="4" t="s">
        <v>10</v>
      </c>
      <c r="L8" s="5" t="s">
        <v>11</v>
      </c>
    </row>
    <row r="9" spans="1:12" ht="19.95" hidden="1" customHeight="1" x14ac:dyDescent="0.3">
      <c r="A9" s="43" t="s">
        <v>76</v>
      </c>
      <c r="B9" s="43" t="s">
        <v>77</v>
      </c>
      <c r="C9" s="6" t="s">
        <v>15</v>
      </c>
      <c r="D9" s="7" t="s">
        <v>14</v>
      </c>
      <c r="E9" s="36">
        <v>45763</v>
      </c>
      <c r="F9" s="44" t="s">
        <v>78</v>
      </c>
      <c r="G9" s="14">
        <v>2052</v>
      </c>
      <c r="H9" s="7">
        <v>1</v>
      </c>
      <c r="I9" s="37">
        <f>+G9*H9</f>
        <v>2052</v>
      </c>
      <c r="J9" s="39">
        <f>+I9*0.16</f>
        <v>328.32</v>
      </c>
      <c r="K9" s="37">
        <f>+I9+J9</f>
        <v>2380.3200000000002</v>
      </c>
      <c r="L9" s="6" t="s">
        <v>18</v>
      </c>
    </row>
    <row r="10" spans="1:12" ht="19.95" hidden="1" customHeight="1" x14ac:dyDescent="0.3"/>
    <row r="11" spans="1:12" ht="19.95" customHeight="1" x14ac:dyDescent="0.3">
      <c r="A11" s="2" t="s">
        <v>0</v>
      </c>
      <c r="B11" s="2" t="s">
        <v>1</v>
      </c>
      <c r="C11" s="2" t="s">
        <v>3</v>
      </c>
      <c r="D11" s="2" t="s">
        <v>2</v>
      </c>
      <c r="E11" s="2" t="s">
        <v>4</v>
      </c>
      <c r="F11" s="3" t="s">
        <v>5</v>
      </c>
      <c r="G11" s="3" t="s">
        <v>6</v>
      </c>
      <c r="H11" s="4" t="s">
        <v>21</v>
      </c>
      <c r="I11" s="4" t="s">
        <v>8</v>
      </c>
      <c r="J11" s="4" t="s">
        <v>9</v>
      </c>
      <c r="K11" s="4" t="s">
        <v>10</v>
      </c>
      <c r="L11" s="5" t="s">
        <v>11</v>
      </c>
    </row>
    <row r="12" spans="1:12" ht="19.95" customHeight="1" x14ac:dyDescent="0.3">
      <c r="A12" s="6" t="s">
        <v>76</v>
      </c>
      <c r="B12" s="6" t="s">
        <v>77</v>
      </c>
      <c r="C12" s="6" t="s">
        <v>15</v>
      </c>
      <c r="D12" s="7" t="s">
        <v>14</v>
      </c>
      <c r="E12" s="36">
        <v>45829</v>
      </c>
      <c r="F12" s="24" t="s">
        <v>78</v>
      </c>
      <c r="G12" s="14">
        <v>2052</v>
      </c>
      <c r="H12" s="7">
        <v>1</v>
      </c>
      <c r="I12" s="37">
        <f>+G12*H12</f>
        <v>2052</v>
      </c>
      <c r="J12" s="39">
        <f>+I12*0.16</f>
        <v>328.32</v>
      </c>
      <c r="K12" s="37">
        <f>+I12+J12</f>
        <v>2380.3200000000002</v>
      </c>
      <c r="L12" s="6" t="s">
        <v>18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F36-5486-423B-8875-2E39CB11B875}">
  <dimension ref="A1:L20"/>
  <sheetViews>
    <sheetView topLeftCell="G1" workbookViewId="0">
      <selection activeCell="L20" sqref="L20"/>
    </sheetView>
  </sheetViews>
  <sheetFormatPr baseColWidth="10" defaultColWidth="11.5546875" defaultRowHeight="19.95" customHeight="1" x14ac:dyDescent="0.3"/>
  <cols>
    <col min="1" max="1" width="28.33203125" style="11" customWidth="1"/>
    <col min="2" max="2" width="25" style="11" bestFit="1" customWidth="1"/>
    <col min="3" max="4" width="44" style="11" bestFit="1" customWidth="1"/>
    <col min="5" max="5" width="24.6640625" style="11" customWidth="1"/>
    <col min="6" max="6" width="79" style="11" bestFit="1" customWidth="1"/>
    <col min="7" max="7" width="16.88671875" style="11" customWidth="1"/>
    <col min="8" max="8" width="16.109375" style="11" customWidth="1"/>
    <col min="9" max="9" width="17.33203125" style="11" customWidth="1"/>
    <col min="10" max="10" width="10.33203125" style="11" customWidth="1"/>
    <col min="11" max="11" width="13.44140625" style="11" customWidth="1"/>
    <col min="12" max="12" width="27" style="11" bestFit="1" customWidth="1"/>
    <col min="13" max="16384" width="11.5546875" style="11"/>
  </cols>
  <sheetData>
    <row r="1" spans="1:12" ht="19.95" customHeight="1" x14ac:dyDescent="0.3">
      <c r="A1" s="15" t="s">
        <v>19</v>
      </c>
    </row>
    <row r="2" spans="1:12" ht="19.95" customHeight="1" x14ac:dyDescent="0.3">
      <c r="A2" s="12" t="s">
        <v>20</v>
      </c>
    </row>
    <row r="3" spans="1:12" ht="19.95" customHeight="1" x14ac:dyDescent="0.3">
      <c r="A3" s="19" t="s">
        <v>36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ht="19.95" hidden="1" customHeight="1" x14ac:dyDescent="0.3">
      <c r="A4" s="2" t="s">
        <v>0</v>
      </c>
      <c r="B4" s="2" t="s">
        <v>1</v>
      </c>
      <c r="C4" s="2" t="s">
        <v>3</v>
      </c>
      <c r="D4" s="2" t="s">
        <v>2</v>
      </c>
      <c r="E4" s="2" t="s">
        <v>4</v>
      </c>
      <c r="F4" s="3" t="s">
        <v>5</v>
      </c>
      <c r="G4" s="3" t="s">
        <v>6</v>
      </c>
      <c r="H4" s="4" t="s">
        <v>21</v>
      </c>
      <c r="I4" s="4" t="s">
        <v>8</v>
      </c>
      <c r="J4" s="4" t="s">
        <v>9</v>
      </c>
      <c r="K4" s="4" t="s">
        <v>10</v>
      </c>
      <c r="L4" s="5" t="s">
        <v>11</v>
      </c>
    </row>
    <row r="5" spans="1:12" s="13" customFormat="1" ht="19.95" hidden="1" customHeight="1" x14ac:dyDescent="0.3">
      <c r="A5" s="6" t="s">
        <v>37</v>
      </c>
      <c r="B5" s="6" t="s">
        <v>36</v>
      </c>
      <c r="C5" s="6" t="s">
        <v>15</v>
      </c>
      <c r="D5" s="7" t="s">
        <v>14</v>
      </c>
      <c r="E5" s="23">
        <v>45729</v>
      </c>
      <c r="F5" s="6" t="s">
        <v>38</v>
      </c>
      <c r="G5" s="14">
        <v>1383.5</v>
      </c>
      <c r="H5" s="7">
        <v>1</v>
      </c>
      <c r="I5" s="8">
        <f>+G5*H5</f>
        <v>1383.5</v>
      </c>
      <c r="J5" s="9">
        <f>+I5*0.16</f>
        <v>221.36</v>
      </c>
      <c r="K5" s="8">
        <f>+I5+J5</f>
        <v>1604.8600000000001</v>
      </c>
      <c r="L5" s="6" t="s">
        <v>18</v>
      </c>
    </row>
    <row r="6" spans="1:12" ht="19.95" hidden="1" customHeight="1" x14ac:dyDescent="0.3"/>
    <row r="7" spans="1:12" ht="19.95" hidden="1" customHeight="1" x14ac:dyDescent="0.3">
      <c r="A7" s="2" t="s">
        <v>0</v>
      </c>
      <c r="B7" s="2" t="s">
        <v>1</v>
      </c>
      <c r="C7" s="2" t="s">
        <v>3</v>
      </c>
      <c r="D7" s="2" t="s">
        <v>2</v>
      </c>
      <c r="E7" s="2" t="s">
        <v>4</v>
      </c>
      <c r="F7" s="3" t="s">
        <v>5</v>
      </c>
      <c r="G7" s="3" t="s">
        <v>6</v>
      </c>
      <c r="H7" s="4" t="s">
        <v>21</v>
      </c>
      <c r="I7" s="4" t="s">
        <v>8</v>
      </c>
      <c r="J7" s="4" t="s">
        <v>9</v>
      </c>
      <c r="K7" s="4" t="s">
        <v>10</v>
      </c>
      <c r="L7" s="5" t="s">
        <v>11</v>
      </c>
    </row>
    <row r="8" spans="1:12" ht="19.95" hidden="1" customHeight="1" x14ac:dyDescent="0.3">
      <c r="A8" s="6" t="s">
        <v>37</v>
      </c>
      <c r="B8" s="6" t="s">
        <v>36</v>
      </c>
      <c r="C8" s="6" t="s">
        <v>15</v>
      </c>
      <c r="D8" s="7" t="s">
        <v>14</v>
      </c>
      <c r="E8" s="23">
        <v>45747</v>
      </c>
      <c r="F8" s="6" t="s">
        <v>38</v>
      </c>
      <c r="G8" s="14">
        <v>1383.5</v>
      </c>
      <c r="H8" s="7">
        <v>1</v>
      </c>
      <c r="I8" s="8">
        <f>+G8*H8</f>
        <v>1383.5</v>
      </c>
      <c r="J8" s="9">
        <f>+I8*0.16</f>
        <v>221.36</v>
      </c>
      <c r="K8" s="8">
        <f>+I8+J8</f>
        <v>1604.8600000000001</v>
      </c>
      <c r="L8" s="6" t="s">
        <v>18</v>
      </c>
    </row>
    <row r="9" spans="1:12" ht="19.95" hidden="1" customHeight="1" x14ac:dyDescent="0.3"/>
    <row r="10" spans="1:12" ht="19.95" hidden="1" customHeight="1" x14ac:dyDescent="0.3">
      <c r="A10" s="2" t="s">
        <v>0</v>
      </c>
      <c r="B10" s="2" t="s">
        <v>1</v>
      </c>
      <c r="C10" s="2" t="s">
        <v>3</v>
      </c>
      <c r="D10" s="2" t="s">
        <v>2</v>
      </c>
      <c r="E10" s="2" t="s">
        <v>4</v>
      </c>
      <c r="F10" s="3" t="s">
        <v>5</v>
      </c>
      <c r="G10" s="3" t="s">
        <v>6</v>
      </c>
      <c r="H10" s="4" t="s">
        <v>21</v>
      </c>
      <c r="I10" s="4" t="s">
        <v>8</v>
      </c>
      <c r="J10" s="4" t="s">
        <v>9</v>
      </c>
      <c r="K10" s="4" t="s">
        <v>10</v>
      </c>
      <c r="L10" s="5" t="s">
        <v>11</v>
      </c>
    </row>
    <row r="11" spans="1:12" ht="19.95" hidden="1" customHeight="1" x14ac:dyDescent="0.3">
      <c r="A11" s="6" t="s">
        <v>37</v>
      </c>
      <c r="B11" s="6" t="s">
        <v>36</v>
      </c>
      <c r="C11" s="6" t="s">
        <v>15</v>
      </c>
      <c r="D11" s="7" t="s">
        <v>14</v>
      </c>
      <c r="E11" s="23">
        <v>45755</v>
      </c>
      <c r="F11" s="6" t="s">
        <v>38</v>
      </c>
      <c r="G11" s="14">
        <v>1383.5</v>
      </c>
      <c r="H11" s="7">
        <v>1</v>
      </c>
      <c r="I11" s="8">
        <f>+G11*H11</f>
        <v>1383.5</v>
      </c>
      <c r="J11" s="9">
        <f>+I11*0.16</f>
        <v>221.36</v>
      </c>
      <c r="K11" s="8">
        <f>+I11+J11</f>
        <v>1604.8600000000001</v>
      </c>
      <c r="L11" s="6" t="s">
        <v>18</v>
      </c>
    </row>
    <row r="12" spans="1:12" ht="19.95" hidden="1" customHeight="1" x14ac:dyDescent="0.3"/>
    <row r="13" spans="1:12" ht="19.95" hidden="1" customHeight="1" x14ac:dyDescent="0.3">
      <c r="A13" s="2" t="s">
        <v>0</v>
      </c>
      <c r="B13" s="2" t="s">
        <v>1</v>
      </c>
      <c r="C13" s="2" t="s">
        <v>3</v>
      </c>
      <c r="D13" s="2" t="s">
        <v>2</v>
      </c>
      <c r="E13" s="2" t="s">
        <v>4</v>
      </c>
      <c r="F13" s="3" t="s">
        <v>5</v>
      </c>
      <c r="G13" s="3" t="s">
        <v>6</v>
      </c>
      <c r="H13" s="4" t="s">
        <v>21</v>
      </c>
      <c r="I13" s="4" t="s">
        <v>8</v>
      </c>
      <c r="J13" s="4" t="s">
        <v>9</v>
      </c>
      <c r="K13" s="4" t="s">
        <v>10</v>
      </c>
      <c r="L13" s="5" t="s">
        <v>11</v>
      </c>
    </row>
    <row r="14" spans="1:12" ht="19.95" hidden="1" customHeight="1" x14ac:dyDescent="0.3">
      <c r="A14" s="6" t="s">
        <v>37</v>
      </c>
      <c r="B14" s="6" t="s">
        <v>36</v>
      </c>
      <c r="C14" s="6" t="s">
        <v>15</v>
      </c>
      <c r="D14" s="7" t="s">
        <v>14</v>
      </c>
      <c r="E14" s="23">
        <v>45786</v>
      </c>
      <c r="F14" s="6" t="s">
        <v>38</v>
      </c>
      <c r="G14" s="14">
        <v>1383.5</v>
      </c>
      <c r="H14" s="7">
        <v>1</v>
      </c>
      <c r="I14" s="8">
        <f>+G14*H14</f>
        <v>1383.5</v>
      </c>
      <c r="J14" s="9">
        <f>+I14*0.16</f>
        <v>221.36</v>
      </c>
      <c r="K14" s="8">
        <f>+I14+J14</f>
        <v>1604.8600000000001</v>
      </c>
      <c r="L14" s="6" t="s">
        <v>18</v>
      </c>
    </row>
    <row r="15" spans="1:12" ht="19.95" hidden="1" customHeight="1" x14ac:dyDescent="0.3"/>
    <row r="16" spans="1:12" ht="19.95" hidden="1" customHeight="1" x14ac:dyDescent="0.3">
      <c r="A16" s="2" t="s">
        <v>0</v>
      </c>
      <c r="B16" s="2" t="s">
        <v>1</v>
      </c>
      <c r="C16" s="2" t="s">
        <v>3</v>
      </c>
      <c r="D16" s="2" t="s">
        <v>2</v>
      </c>
      <c r="E16" s="2" t="s">
        <v>4</v>
      </c>
      <c r="F16" s="3" t="s">
        <v>5</v>
      </c>
      <c r="G16" s="3" t="s">
        <v>6</v>
      </c>
      <c r="H16" s="4" t="s">
        <v>21</v>
      </c>
      <c r="I16" s="4" t="s">
        <v>8</v>
      </c>
      <c r="J16" s="4" t="s">
        <v>9</v>
      </c>
      <c r="K16" s="4" t="s">
        <v>10</v>
      </c>
      <c r="L16" s="5" t="s">
        <v>11</v>
      </c>
    </row>
    <row r="17" spans="1:12" ht="19.95" hidden="1" customHeight="1" x14ac:dyDescent="0.3">
      <c r="A17" s="6" t="s">
        <v>37</v>
      </c>
      <c r="B17" s="6" t="s">
        <v>36</v>
      </c>
      <c r="C17" s="6" t="s">
        <v>15</v>
      </c>
      <c r="D17" s="7" t="s">
        <v>14</v>
      </c>
      <c r="E17" s="23">
        <v>45796</v>
      </c>
      <c r="F17" s="6" t="s">
        <v>38</v>
      </c>
      <c r="G17" s="14">
        <v>1383.5</v>
      </c>
      <c r="H17" s="7">
        <v>1</v>
      </c>
      <c r="I17" s="8">
        <f>+G17*H17</f>
        <v>1383.5</v>
      </c>
      <c r="J17" s="9">
        <f>+I17*0.16</f>
        <v>221.36</v>
      </c>
      <c r="K17" s="8">
        <f>+I17+J17</f>
        <v>1604.8600000000001</v>
      </c>
      <c r="L17" s="6" t="s">
        <v>18</v>
      </c>
    </row>
    <row r="18" spans="1:12" ht="19.95" hidden="1" customHeight="1" x14ac:dyDescent="0.3"/>
    <row r="19" spans="1:12" ht="19.95" customHeight="1" x14ac:dyDescent="0.3">
      <c r="A19" s="2" t="s">
        <v>0</v>
      </c>
      <c r="B19" s="2" t="s">
        <v>1</v>
      </c>
      <c r="C19" s="2" t="s">
        <v>3</v>
      </c>
      <c r="D19" s="2" t="s">
        <v>2</v>
      </c>
      <c r="E19" s="2" t="s">
        <v>4</v>
      </c>
      <c r="F19" s="3" t="s">
        <v>5</v>
      </c>
      <c r="G19" s="3" t="s">
        <v>6</v>
      </c>
      <c r="H19" s="4" t="s">
        <v>21</v>
      </c>
      <c r="I19" s="4" t="s">
        <v>8</v>
      </c>
      <c r="J19" s="4" t="s">
        <v>9</v>
      </c>
      <c r="K19" s="4" t="s">
        <v>10</v>
      </c>
      <c r="L19" s="5" t="s">
        <v>11</v>
      </c>
    </row>
    <row r="20" spans="1:12" ht="19.95" customHeight="1" x14ac:dyDescent="0.3">
      <c r="A20" s="6" t="s">
        <v>37</v>
      </c>
      <c r="B20" s="6" t="s">
        <v>36</v>
      </c>
      <c r="C20" s="6" t="s">
        <v>15</v>
      </c>
      <c r="D20" s="7" t="s">
        <v>14</v>
      </c>
      <c r="E20" s="23">
        <v>45822</v>
      </c>
      <c r="F20" s="6" t="s">
        <v>38</v>
      </c>
      <c r="G20" s="14">
        <v>1383.5</v>
      </c>
      <c r="H20" s="7">
        <v>1</v>
      </c>
      <c r="I20" s="8">
        <f>+G20*H20</f>
        <v>1383.5</v>
      </c>
      <c r="J20" s="9">
        <f>+I20*0.16</f>
        <v>221.36</v>
      </c>
      <c r="K20" s="8">
        <f>+I20+J20</f>
        <v>1604.8600000000001</v>
      </c>
      <c r="L20" s="6" t="s"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3985-6447-412F-9D96-BA5033031532}">
  <dimension ref="A1:L9"/>
  <sheetViews>
    <sheetView topLeftCell="B1" workbookViewId="0">
      <selection activeCell="C7" sqref="C7"/>
    </sheetView>
  </sheetViews>
  <sheetFormatPr baseColWidth="10" defaultColWidth="25.33203125" defaultRowHeight="23.4" customHeight="1" x14ac:dyDescent="0.3"/>
  <cols>
    <col min="1" max="1" width="38.33203125" style="1" customWidth="1"/>
    <col min="2" max="2" width="32" style="1" bestFit="1" customWidth="1"/>
    <col min="3" max="3" width="44" style="1" bestFit="1" customWidth="1"/>
    <col min="4" max="4" width="9.6640625" style="1" bestFit="1" customWidth="1"/>
    <col min="5" max="5" width="16.88671875" style="1" bestFit="1" customWidth="1"/>
    <col min="6" max="6" width="44.6640625" style="1" bestFit="1" customWidth="1"/>
    <col min="7" max="7" width="8.109375" style="1" bestFit="1" customWidth="1"/>
    <col min="8" max="8" width="8.6640625" style="1" bestFit="1" customWidth="1"/>
    <col min="9" max="9" width="8.88671875" style="1" bestFit="1" customWidth="1"/>
    <col min="10" max="11" width="8.109375" style="1" bestFit="1" customWidth="1"/>
    <col min="12" max="12" width="27" style="1" bestFit="1" customWidth="1"/>
    <col min="13" max="16384" width="25.33203125" style="1"/>
  </cols>
  <sheetData>
    <row r="1" spans="1:12" ht="23.4" customHeight="1" x14ac:dyDescent="0.3">
      <c r="A1" s="15" t="s">
        <v>19</v>
      </c>
    </row>
    <row r="2" spans="1:12" ht="23.4" customHeight="1" x14ac:dyDescent="0.3">
      <c r="A2" s="12" t="s">
        <v>20</v>
      </c>
    </row>
    <row r="3" spans="1:12" ht="23.4" customHeight="1" x14ac:dyDescent="0.3">
      <c r="A3" s="19" t="s">
        <v>40</v>
      </c>
    </row>
    <row r="5" spans="1:12" ht="23.4" customHeight="1" x14ac:dyDescent="0.3">
      <c r="A5" s="2" t="s">
        <v>0</v>
      </c>
      <c r="B5" s="2" t="s">
        <v>1</v>
      </c>
      <c r="C5" s="2" t="s">
        <v>3</v>
      </c>
      <c r="D5" s="2" t="s">
        <v>2</v>
      </c>
      <c r="E5" s="2" t="s">
        <v>4</v>
      </c>
      <c r="F5" s="3" t="s">
        <v>5</v>
      </c>
      <c r="G5" s="3" t="s">
        <v>6</v>
      </c>
      <c r="H5" s="4" t="s">
        <v>21</v>
      </c>
      <c r="I5" s="4" t="s">
        <v>8</v>
      </c>
      <c r="J5" s="4" t="s">
        <v>9</v>
      </c>
      <c r="K5" s="4" t="s">
        <v>10</v>
      </c>
      <c r="L5" s="5" t="s">
        <v>11</v>
      </c>
    </row>
    <row r="6" spans="1:12" ht="23.4" customHeight="1" x14ac:dyDescent="0.3">
      <c r="A6" s="6" t="s">
        <v>39</v>
      </c>
      <c r="B6" s="6" t="s">
        <v>40</v>
      </c>
      <c r="C6" s="24" t="s">
        <v>15</v>
      </c>
      <c r="D6" s="6" t="s">
        <v>14</v>
      </c>
      <c r="E6" s="6" t="s">
        <v>41</v>
      </c>
      <c r="F6" s="6" t="s">
        <v>42</v>
      </c>
      <c r="G6" s="8">
        <v>1000</v>
      </c>
      <c r="H6" s="7">
        <v>6</v>
      </c>
      <c r="I6" s="20">
        <f>+G6*H6</f>
        <v>6000</v>
      </c>
      <c r="J6" s="21">
        <f>+I6*0.16</f>
        <v>960</v>
      </c>
      <c r="K6" s="20">
        <f>+I6+J6</f>
        <v>6960</v>
      </c>
      <c r="L6" s="6" t="s">
        <v>18</v>
      </c>
    </row>
    <row r="7" spans="1:12" ht="23.4" customHeight="1" x14ac:dyDescent="0.3">
      <c r="A7" s="6" t="s">
        <v>39</v>
      </c>
      <c r="B7" s="6" t="s">
        <v>40</v>
      </c>
      <c r="C7" s="24" t="s">
        <v>15</v>
      </c>
      <c r="D7" s="6" t="s">
        <v>14</v>
      </c>
      <c r="E7" s="6" t="s">
        <v>41</v>
      </c>
      <c r="F7" s="6" t="s">
        <v>43</v>
      </c>
      <c r="G7" s="9">
        <v>100</v>
      </c>
      <c r="H7" s="7">
        <f>+H6*2</f>
        <v>12</v>
      </c>
      <c r="I7" s="16">
        <f>+G7*H7</f>
        <v>1200</v>
      </c>
      <c r="J7" s="22">
        <f>+I7*0.16</f>
        <v>192</v>
      </c>
      <c r="K7" s="16">
        <f>+I7+J7</f>
        <v>1392</v>
      </c>
      <c r="L7" s="6" t="s">
        <v>18</v>
      </c>
    </row>
    <row r="8" spans="1:12" ht="23.4" customHeight="1" x14ac:dyDescent="0.3">
      <c r="A8" s="6"/>
      <c r="B8" s="6"/>
      <c r="C8" s="6"/>
      <c r="D8" s="6"/>
      <c r="E8" s="6"/>
      <c r="F8" s="6"/>
      <c r="G8" s="6"/>
      <c r="H8" s="6"/>
      <c r="I8" s="10">
        <f>+SUM(I6:I7)</f>
        <v>7200</v>
      </c>
      <c r="J8" s="10">
        <f>+SUM(J6:J7)</f>
        <v>1152</v>
      </c>
      <c r="K8" s="10">
        <f>+SUM(K6:K7)</f>
        <v>8352</v>
      </c>
      <c r="L8" s="6"/>
    </row>
    <row r="9" spans="1:12" ht="23.4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9D32B-385E-4210-86D4-8C77EE6ABB51}">
  <dimension ref="A1:L79"/>
  <sheetViews>
    <sheetView topLeftCell="D1" workbookViewId="0">
      <selection activeCell="I32" sqref="I32"/>
    </sheetView>
  </sheetViews>
  <sheetFormatPr baseColWidth="10" defaultColWidth="27" defaultRowHeight="18" customHeight="1" x14ac:dyDescent="0.3"/>
  <cols>
    <col min="1" max="1" width="60" style="1" bestFit="1" customWidth="1"/>
    <col min="2" max="2" width="57.6640625" style="1" bestFit="1" customWidth="1"/>
    <col min="3" max="4" width="44" style="1" bestFit="1" customWidth="1"/>
    <col min="5" max="5" width="12.6640625" style="1" bestFit="1" customWidth="1"/>
    <col min="6" max="6" width="27.88671875" style="1" bestFit="1" customWidth="1"/>
    <col min="7" max="16384" width="27" style="1"/>
  </cols>
  <sheetData>
    <row r="1" spans="1:12" ht="18" customHeight="1" x14ac:dyDescent="0.3">
      <c r="A1" s="15" t="s">
        <v>19</v>
      </c>
    </row>
    <row r="2" spans="1:12" ht="18" customHeight="1" x14ac:dyDescent="0.3">
      <c r="A2" s="12" t="s">
        <v>20</v>
      </c>
    </row>
    <row r="3" spans="1:12" ht="18" customHeight="1" thickBot="1" x14ac:dyDescent="0.35">
      <c r="A3" s="12" t="s">
        <v>52</v>
      </c>
    </row>
    <row r="4" spans="1:12" ht="18" hidden="1" customHeight="1" thickBot="1" x14ac:dyDescent="0.35"/>
    <row r="5" spans="1:12" s="13" customFormat="1" ht="18" hidden="1" customHeight="1" x14ac:dyDescent="0.3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3" t="s">
        <v>5</v>
      </c>
      <c r="G5" s="3" t="s">
        <v>6</v>
      </c>
      <c r="H5" s="4" t="s">
        <v>21</v>
      </c>
      <c r="I5" s="4" t="s">
        <v>8</v>
      </c>
      <c r="J5" s="4" t="s">
        <v>9</v>
      </c>
      <c r="K5" s="4" t="s">
        <v>10</v>
      </c>
      <c r="L5" s="5" t="s">
        <v>11</v>
      </c>
    </row>
    <row r="6" spans="1:12" ht="18" hidden="1" customHeight="1" x14ac:dyDescent="0.3">
      <c r="A6" s="29" t="s">
        <v>51</v>
      </c>
      <c r="B6" s="29" t="s">
        <v>52</v>
      </c>
      <c r="C6" s="30" t="s">
        <v>15</v>
      </c>
      <c r="D6" s="30" t="s">
        <v>14</v>
      </c>
      <c r="E6" s="30" t="s">
        <v>53</v>
      </c>
      <c r="F6" s="29" t="s">
        <v>54</v>
      </c>
      <c r="G6" s="30">
        <v>40.94</v>
      </c>
      <c r="H6" s="30">
        <v>99</v>
      </c>
      <c r="I6" s="31">
        <v>4052.88</v>
      </c>
      <c r="J6" s="32">
        <v>648.46</v>
      </c>
      <c r="K6" s="31">
        <v>4701.34</v>
      </c>
      <c r="L6" s="35" t="s">
        <v>18</v>
      </c>
    </row>
    <row r="7" spans="1:12" ht="18" hidden="1" customHeight="1" x14ac:dyDescent="0.3">
      <c r="A7" s="29" t="s">
        <v>51</v>
      </c>
      <c r="B7" s="29" t="s">
        <v>52</v>
      </c>
      <c r="C7" s="30" t="s">
        <v>15</v>
      </c>
      <c r="D7" s="30" t="s">
        <v>14</v>
      </c>
      <c r="E7" s="30" t="s">
        <v>53</v>
      </c>
      <c r="F7" s="29" t="s">
        <v>55</v>
      </c>
      <c r="G7" s="30">
        <v>545.70000000000005</v>
      </c>
      <c r="H7" s="30">
        <v>1</v>
      </c>
      <c r="I7" s="32">
        <v>545.70000000000005</v>
      </c>
      <c r="J7" s="32">
        <v>87.31</v>
      </c>
      <c r="K7" s="32">
        <v>633.01</v>
      </c>
      <c r="L7" s="35" t="s">
        <v>18</v>
      </c>
    </row>
    <row r="8" spans="1:12" ht="18" hidden="1" customHeight="1" x14ac:dyDescent="0.3">
      <c r="A8" s="29" t="s">
        <v>51</v>
      </c>
      <c r="B8" s="29" t="s">
        <v>52</v>
      </c>
      <c r="C8" s="30" t="s">
        <v>15</v>
      </c>
      <c r="D8" s="30" t="s">
        <v>14</v>
      </c>
      <c r="E8" s="30" t="s">
        <v>53</v>
      </c>
      <c r="F8" s="29" t="s">
        <v>56</v>
      </c>
      <c r="G8" s="30">
        <v>545.70000000000005</v>
      </c>
      <c r="H8" s="30">
        <v>2</v>
      </c>
      <c r="I8" s="31">
        <v>1091.4000000000001</v>
      </c>
      <c r="J8" s="32">
        <v>174.62</v>
      </c>
      <c r="K8" s="31">
        <v>1266.02</v>
      </c>
      <c r="L8" s="35" t="s">
        <v>18</v>
      </c>
    </row>
    <row r="9" spans="1:12" ht="18" hidden="1" customHeight="1" x14ac:dyDescent="0.3">
      <c r="A9" s="29" t="s">
        <v>51</v>
      </c>
      <c r="B9" s="29" t="s">
        <v>52</v>
      </c>
      <c r="C9" s="30" t="s">
        <v>15</v>
      </c>
      <c r="D9" s="30" t="s">
        <v>14</v>
      </c>
      <c r="E9" s="30" t="s">
        <v>53</v>
      </c>
      <c r="F9" s="29" t="s">
        <v>57</v>
      </c>
      <c r="G9" s="30">
        <v>21.83</v>
      </c>
      <c r="H9" s="30">
        <v>141</v>
      </c>
      <c r="I9" s="31">
        <v>3077.75</v>
      </c>
      <c r="J9" s="32">
        <v>492.44</v>
      </c>
      <c r="K9" s="31">
        <v>3570.19</v>
      </c>
      <c r="L9" s="35" t="s">
        <v>18</v>
      </c>
    </row>
    <row r="10" spans="1:12" ht="18" hidden="1" customHeight="1" thickBot="1" x14ac:dyDescent="0.35">
      <c r="A10" s="29" t="s">
        <v>51</v>
      </c>
      <c r="B10" s="29" t="s">
        <v>52</v>
      </c>
      <c r="C10" s="30" t="s">
        <v>15</v>
      </c>
      <c r="D10" s="30" t="s">
        <v>14</v>
      </c>
      <c r="E10" s="30" t="s">
        <v>53</v>
      </c>
      <c r="F10" s="29" t="s">
        <v>58</v>
      </c>
      <c r="G10" s="30">
        <v>545.70000000000005</v>
      </c>
      <c r="H10" s="30">
        <v>6</v>
      </c>
      <c r="I10" s="33">
        <v>3274.2</v>
      </c>
      <c r="J10" s="34">
        <v>523.87</v>
      </c>
      <c r="K10" s="33">
        <v>3798.07</v>
      </c>
      <c r="L10" s="35" t="s">
        <v>18</v>
      </c>
    </row>
    <row r="11" spans="1:12" ht="18" hidden="1" customHeight="1" x14ac:dyDescent="0.3">
      <c r="G11" s="6"/>
      <c r="H11" s="6"/>
      <c r="I11" s="10">
        <v>12041.93</v>
      </c>
      <c r="J11" s="10">
        <v>1926.71</v>
      </c>
      <c r="K11" s="10">
        <v>13968.64</v>
      </c>
    </row>
    <row r="12" spans="1:12" ht="18" hidden="1" customHeight="1" x14ac:dyDescent="0.3"/>
    <row r="13" spans="1:12" ht="18" hidden="1" customHeight="1" x14ac:dyDescent="0.3"/>
    <row r="14" spans="1:12" ht="18" hidden="1" customHeight="1" x14ac:dyDescent="0.3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3" t="s">
        <v>5</v>
      </c>
      <c r="G14" s="3" t="s">
        <v>6</v>
      </c>
      <c r="H14" s="4" t="s">
        <v>21</v>
      </c>
      <c r="I14" s="4" t="s">
        <v>8</v>
      </c>
      <c r="J14" s="4" t="s">
        <v>9</v>
      </c>
      <c r="K14" s="4" t="s">
        <v>10</v>
      </c>
      <c r="L14" s="5" t="s">
        <v>11</v>
      </c>
    </row>
    <row r="15" spans="1:12" ht="18" hidden="1" customHeight="1" x14ac:dyDescent="0.3">
      <c r="A15" s="29" t="s">
        <v>51</v>
      </c>
      <c r="B15" s="29" t="s">
        <v>52</v>
      </c>
      <c r="C15" s="30" t="s">
        <v>15</v>
      </c>
      <c r="D15" s="30" t="s">
        <v>14</v>
      </c>
      <c r="E15" s="30" t="s">
        <v>79</v>
      </c>
      <c r="F15" s="29" t="s">
        <v>54</v>
      </c>
      <c r="G15" s="48">
        <v>40.94</v>
      </c>
      <c r="H15" s="30">
        <v>183</v>
      </c>
      <c r="I15" s="46">
        <f>+G15*H15</f>
        <v>7492.0199999999995</v>
      </c>
      <c r="J15" s="46">
        <f>+I15*0.16</f>
        <v>1198.7231999999999</v>
      </c>
      <c r="K15" s="46">
        <f>+I15+J15</f>
        <v>8690.743199999999</v>
      </c>
      <c r="L15" s="45" t="s">
        <v>18</v>
      </c>
    </row>
    <row r="16" spans="1:12" ht="18" hidden="1" customHeight="1" x14ac:dyDescent="0.3">
      <c r="A16" s="29" t="s">
        <v>51</v>
      </c>
      <c r="B16" s="29" t="s">
        <v>52</v>
      </c>
      <c r="C16" s="30" t="s">
        <v>15</v>
      </c>
      <c r="D16" s="30" t="s">
        <v>14</v>
      </c>
      <c r="E16" s="30" t="s">
        <v>79</v>
      </c>
      <c r="F16" s="29" t="s">
        <v>55</v>
      </c>
      <c r="G16" s="48">
        <v>545.70000000000005</v>
      </c>
      <c r="H16" s="30">
        <v>3</v>
      </c>
      <c r="I16" s="46">
        <f t="shared" ref="I16:I21" si="0">+G16*H16</f>
        <v>1637.1000000000001</v>
      </c>
      <c r="J16" s="46">
        <f t="shared" ref="J16:J21" si="1">+I16*0.16</f>
        <v>261.93600000000004</v>
      </c>
      <c r="K16" s="46">
        <f t="shared" ref="K16:K21" si="2">+I16+J16</f>
        <v>1899.0360000000001</v>
      </c>
      <c r="L16" s="45" t="s">
        <v>18</v>
      </c>
    </row>
    <row r="17" spans="1:12" ht="18" hidden="1" customHeight="1" x14ac:dyDescent="0.3">
      <c r="A17" s="29" t="s">
        <v>51</v>
      </c>
      <c r="B17" s="29" t="s">
        <v>52</v>
      </c>
      <c r="C17" s="30" t="s">
        <v>15</v>
      </c>
      <c r="D17" s="30" t="s">
        <v>14</v>
      </c>
      <c r="E17" s="30" t="s">
        <v>79</v>
      </c>
      <c r="F17" s="29" t="s">
        <v>56</v>
      </c>
      <c r="G17" s="48">
        <v>545.70000000000005</v>
      </c>
      <c r="H17" s="30">
        <v>4</v>
      </c>
      <c r="I17" s="46">
        <f t="shared" si="0"/>
        <v>2182.8000000000002</v>
      </c>
      <c r="J17" s="46">
        <f t="shared" si="1"/>
        <v>349.24800000000005</v>
      </c>
      <c r="K17" s="46">
        <f t="shared" si="2"/>
        <v>2532.0480000000002</v>
      </c>
      <c r="L17" s="45" t="s">
        <v>18</v>
      </c>
    </row>
    <row r="18" spans="1:12" ht="18" hidden="1" customHeight="1" x14ac:dyDescent="0.3">
      <c r="A18" s="29" t="s">
        <v>51</v>
      </c>
      <c r="B18" s="29" t="s">
        <v>52</v>
      </c>
      <c r="C18" s="30" t="s">
        <v>15</v>
      </c>
      <c r="D18" s="30" t="s">
        <v>14</v>
      </c>
      <c r="E18" s="30" t="s">
        <v>79</v>
      </c>
      <c r="F18" s="29" t="s">
        <v>80</v>
      </c>
      <c r="G18" s="48">
        <v>545.70000000000005</v>
      </c>
      <c r="H18" s="30">
        <v>2</v>
      </c>
      <c r="I18" s="46">
        <f t="shared" si="0"/>
        <v>1091.4000000000001</v>
      </c>
      <c r="J18" s="46">
        <f t="shared" si="1"/>
        <v>174.62400000000002</v>
      </c>
      <c r="K18" s="46">
        <f t="shared" si="2"/>
        <v>1266.0240000000001</v>
      </c>
      <c r="L18" s="45" t="s">
        <v>18</v>
      </c>
    </row>
    <row r="19" spans="1:12" ht="18" hidden="1" customHeight="1" x14ac:dyDescent="0.3">
      <c r="A19" s="29" t="s">
        <v>51</v>
      </c>
      <c r="B19" s="29" t="s">
        <v>52</v>
      </c>
      <c r="C19" s="30" t="s">
        <v>15</v>
      </c>
      <c r="D19" s="30" t="s">
        <v>14</v>
      </c>
      <c r="E19" s="30" t="s">
        <v>79</v>
      </c>
      <c r="F19" s="29" t="s">
        <v>57</v>
      </c>
      <c r="G19" s="48">
        <v>21.83</v>
      </c>
      <c r="H19" s="30">
        <v>369</v>
      </c>
      <c r="I19" s="46">
        <f t="shared" si="0"/>
        <v>8055.2699999999995</v>
      </c>
      <c r="J19" s="46">
        <f t="shared" si="1"/>
        <v>1288.8432</v>
      </c>
      <c r="K19" s="46">
        <f t="shared" si="2"/>
        <v>9344.1131999999998</v>
      </c>
      <c r="L19" s="45" t="s">
        <v>18</v>
      </c>
    </row>
    <row r="20" spans="1:12" ht="18" hidden="1" customHeight="1" x14ac:dyDescent="0.3">
      <c r="A20" s="29" t="s">
        <v>51</v>
      </c>
      <c r="B20" s="29" t="s">
        <v>52</v>
      </c>
      <c r="C20" s="30" t="s">
        <v>15</v>
      </c>
      <c r="D20" s="30" t="s">
        <v>14</v>
      </c>
      <c r="E20" s="30" t="s">
        <v>79</v>
      </c>
      <c r="F20" s="29" t="s">
        <v>58</v>
      </c>
      <c r="G20" s="48">
        <v>545.70000000000005</v>
      </c>
      <c r="H20" s="30">
        <v>6</v>
      </c>
      <c r="I20" s="46">
        <f t="shared" si="0"/>
        <v>3274.2000000000003</v>
      </c>
      <c r="J20" s="46">
        <f t="shared" si="1"/>
        <v>523.87200000000007</v>
      </c>
      <c r="K20" s="46">
        <f t="shared" si="2"/>
        <v>3798.0720000000001</v>
      </c>
      <c r="L20" s="45" t="s">
        <v>18</v>
      </c>
    </row>
    <row r="21" spans="1:12" ht="18" hidden="1" customHeight="1" x14ac:dyDescent="0.3">
      <c r="A21" s="29" t="s">
        <v>51</v>
      </c>
      <c r="B21" s="29" t="s">
        <v>52</v>
      </c>
      <c r="C21" s="30" t="s">
        <v>15</v>
      </c>
      <c r="D21" s="30" t="s">
        <v>14</v>
      </c>
      <c r="E21" s="30" t="s">
        <v>79</v>
      </c>
      <c r="F21" s="29" t="s">
        <v>81</v>
      </c>
      <c r="G21" s="48">
        <v>818.55</v>
      </c>
      <c r="H21" s="30">
        <v>1</v>
      </c>
      <c r="I21" s="47">
        <f t="shared" si="0"/>
        <v>818.55</v>
      </c>
      <c r="J21" s="47">
        <f t="shared" si="1"/>
        <v>130.96799999999999</v>
      </c>
      <c r="K21" s="47">
        <f t="shared" si="2"/>
        <v>949.51799999999992</v>
      </c>
      <c r="L21" s="45" t="s">
        <v>18</v>
      </c>
    </row>
    <row r="22" spans="1:12" ht="18" hidden="1" customHeight="1" x14ac:dyDescent="0.3">
      <c r="A22" s="59"/>
      <c r="B22" s="59"/>
      <c r="C22" s="59"/>
      <c r="D22" s="59"/>
      <c r="E22" s="59"/>
      <c r="F22" s="59"/>
      <c r="G22" s="59"/>
      <c r="H22" s="59"/>
      <c r="I22" s="40">
        <v>24550.27</v>
      </c>
      <c r="J22" s="40">
        <v>3928.04</v>
      </c>
      <c r="K22" s="40">
        <v>28478.32</v>
      </c>
      <c r="L22" s="60"/>
    </row>
    <row r="23" spans="1:12" ht="18" hidden="1" customHeight="1" x14ac:dyDescent="0.3">
      <c r="A23" s="6"/>
      <c r="B23" s="6"/>
      <c r="C23" s="6"/>
      <c r="D23" s="6"/>
      <c r="E23" s="6"/>
      <c r="F23" s="6"/>
      <c r="G23" s="6"/>
      <c r="H23" s="6"/>
      <c r="I23" s="10"/>
      <c r="J23" s="10"/>
      <c r="K23" s="10"/>
      <c r="L23" s="57"/>
    </row>
    <row r="24" spans="1:12" ht="18" hidden="1" customHeight="1" thickBot="1" x14ac:dyDescent="0.35"/>
    <row r="25" spans="1:12" ht="18" hidden="1" customHeight="1" x14ac:dyDescent="0.3">
      <c r="A25" s="49" t="s">
        <v>0</v>
      </c>
      <c r="B25" s="50" t="s">
        <v>1</v>
      </c>
      <c r="C25" s="51"/>
      <c r="D25" s="50" t="s">
        <v>2</v>
      </c>
      <c r="E25" s="50" t="s">
        <v>4</v>
      </c>
      <c r="F25" s="52" t="s">
        <v>5</v>
      </c>
      <c r="G25" s="52" t="s">
        <v>6</v>
      </c>
      <c r="H25" s="53" t="s">
        <v>21</v>
      </c>
      <c r="I25" s="53" t="s">
        <v>8</v>
      </c>
      <c r="J25" s="53" t="s">
        <v>9</v>
      </c>
      <c r="K25" s="53" t="s">
        <v>10</v>
      </c>
      <c r="L25" s="54" t="s">
        <v>11</v>
      </c>
    </row>
    <row r="26" spans="1:12" ht="18" hidden="1" customHeight="1" x14ac:dyDescent="0.3">
      <c r="A26" s="55" t="s">
        <v>51</v>
      </c>
      <c r="B26" s="29" t="s">
        <v>52</v>
      </c>
      <c r="C26" s="30" t="s">
        <v>15</v>
      </c>
      <c r="D26" s="30" t="s">
        <v>14</v>
      </c>
      <c r="E26" s="30" t="s">
        <v>82</v>
      </c>
      <c r="F26" s="29" t="s">
        <v>54</v>
      </c>
      <c r="G26" s="30">
        <v>40.94</v>
      </c>
      <c r="H26" s="30">
        <v>48</v>
      </c>
      <c r="I26" s="31">
        <v>1965.03</v>
      </c>
      <c r="J26" s="32">
        <v>314.41000000000003</v>
      </c>
      <c r="K26" s="31">
        <v>2279.44</v>
      </c>
      <c r="L26" s="45" t="s">
        <v>18</v>
      </c>
    </row>
    <row r="27" spans="1:12" ht="18" hidden="1" customHeight="1" thickBot="1" x14ac:dyDescent="0.35">
      <c r="A27" s="55" t="s">
        <v>51</v>
      </c>
      <c r="B27" s="29" t="s">
        <v>52</v>
      </c>
      <c r="C27" s="30" t="s">
        <v>15</v>
      </c>
      <c r="D27" s="30" t="s">
        <v>14</v>
      </c>
      <c r="E27" s="30" t="s">
        <v>82</v>
      </c>
      <c r="F27" s="29" t="s">
        <v>57</v>
      </c>
      <c r="G27" s="30">
        <v>21.83</v>
      </c>
      <c r="H27" s="30">
        <v>280</v>
      </c>
      <c r="I27" s="33">
        <v>6111.84</v>
      </c>
      <c r="J27" s="34">
        <v>977.89</v>
      </c>
      <c r="K27" s="33">
        <v>7089.73</v>
      </c>
      <c r="L27" s="45" t="s">
        <v>18</v>
      </c>
    </row>
    <row r="28" spans="1:12" ht="18" hidden="1" customHeight="1" x14ac:dyDescent="0.3">
      <c r="A28" s="56"/>
      <c r="B28" s="61"/>
      <c r="C28" s="61"/>
      <c r="D28" s="61"/>
      <c r="E28" s="61"/>
      <c r="F28" s="61"/>
      <c r="G28" s="61"/>
      <c r="H28" s="61"/>
      <c r="I28" s="37">
        <v>8076.87</v>
      </c>
      <c r="J28" s="37">
        <v>1292.3</v>
      </c>
      <c r="K28" s="37">
        <v>9369.17</v>
      </c>
      <c r="L28" s="18"/>
    </row>
    <row r="29" spans="1:12" ht="18" hidden="1" customHeight="1" x14ac:dyDescent="0.3">
      <c r="A29" s="62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60"/>
    </row>
    <row r="30" spans="1:12" ht="18" hidden="1" customHeight="1" x14ac:dyDescent="0.3"/>
    <row r="31" spans="1:12" ht="18" hidden="1" customHeight="1" thickBot="1" x14ac:dyDescent="0.35"/>
    <row r="32" spans="1:12" ht="18" hidden="1" customHeight="1" x14ac:dyDescent="0.3">
      <c r="A32" s="49" t="s">
        <v>0</v>
      </c>
      <c r="B32" s="50" t="s">
        <v>1</v>
      </c>
      <c r="C32" s="51"/>
      <c r="D32" s="50" t="s">
        <v>2</v>
      </c>
      <c r="E32" s="50" t="s">
        <v>4</v>
      </c>
      <c r="F32" s="52" t="s">
        <v>5</v>
      </c>
      <c r="G32" s="52" t="s">
        <v>6</v>
      </c>
      <c r="H32" s="53" t="s">
        <v>21</v>
      </c>
      <c r="I32" s="53" t="s">
        <v>8</v>
      </c>
      <c r="J32" s="53" t="s">
        <v>9</v>
      </c>
      <c r="K32" s="53" t="s">
        <v>10</v>
      </c>
      <c r="L32" s="54" t="s">
        <v>11</v>
      </c>
    </row>
    <row r="33" spans="1:12" ht="18" hidden="1" customHeight="1" x14ac:dyDescent="0.3">
      <c r="A33" s="55" t="s">
        <v>51</v>
      </c>
      <c r="B33" s="29" t="s">
        <v>52</v>
      </c>
      <c r="C33" s="30" t="s">
        <v>15</v>
      </c>
      <c r="D33" s="30" t="s">
        <v>14</v>
      </c>
      <c r="E33" s="30" t="s">
        <v>85</v>
      </c>
      <c r="F33" s="29" t="s">
        <v>54</v>
      </c>
      <c r="G33" s="30">
        <v>40.94</v>
      </c>
      <c r="H33" s="30">
        <v>136</v>
      </c>
      <c r="I33" s="46">
        <f>+G33*H33</f>
        <v>5567.84</v>
      </c>
      <c r="J33" s="65">
        <f>+I33*0.16</f>
        <v>890.85440000000006</v>
      </c>
      <c r="K33" s="46">
        <f>+I33+J33</f>
        <v>6458.6944000000003</v>
      </c>
      <c r="L33" s="45" t="s">
        <v>18</v>
      </c>
    </row>
    <row r="34" spans="1:12" ht="18" hidden="1" customHeight="1" x14ac:dyDescent="0.3">
      <c r="A34" s="55" t="s">
        <v>51</v>
      </c>
      <c r="B34" s="29" t="s">
        <v>52</v>
      </c>
      <c r="C34" s="30" t="s">
        <v>15</v>
      </c>
      <c r="D34" s="30" t="s">
        <v>14</v>
      </c>
      <c r="E34" s="30" t="s">
        <v>85</v>
      </c>
      <c r="F34" s="29" t="s">
        <v>57</v>
      </c>
      <c r="G34" s="30">
        <v>21.83</v>
      </c>
      <c r="H34" s="30">
        <v>224</v>
      </c>
      <c r="I34" s="47">
        <f>+G34*H34</f>
        <v>4889.92</v>
      </c>
      <c r="J34" s="66">
        <f>+I34*0.16</f>
        <v>782.38720000000001</v>
      </c>
      <c r="K34" s="47">
        <f>+I34+J34</f>
        <v>5672.3072000000002</v>
      </c>
      <c r="L34" s="45" t="s">
        <v>18</v>
      </c>
    </row>
    <row r="35" spans="1:12" ht="18" hidden="1" customHeight="1" x14ac:dyDescent="0.3">
      <c r="A35" s="56"/>
      <c r="B35" s="61"/>
      <c r="C35" s="61"/>
      <c r="D35" s="61"/>
      <c r="E35" s="61"/>
      <c r="F35" s="61"/>
      <c r="G35" s="61"/>
      <c r="H35" s="61"/>
      <c r="I35" s="37">
        <f>+SUM(I33:I34)</f>
        <v>10457.76</v>
      </c>
      <c r="J35" s="37">
        <f>+SUM(J33:J34)</f>
        <v>1673.2416000000001</v>
      </c>
      <c r="K35" s="37">
        <f>+SUM(K33:K34)</f>
        <v>12131.0016</v>
      </c>
      <c r="L35" s="18"/>
    </row>
    <row r="36" spans="1:12" ht="18" hidden="1" customHeight="1" x14ac:dyDescent="0.3">
      <c r="A36" s="62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60"/>
    </row>
    <row r="37" spans="1:12" ht="18" hidden="1" customHeight="1" x14ac:dyDescent="0.3"/>
    <row r="38" spans="1:12" ht="18" hidden="1" customHeight="1" thickBot="1" x14ac:dyDescent="0.35"/>
    <row r="39" spans="1:12" ht="18" hidden="1" customHeight="1" x14ac:dyDescent="0.3">
      <c r="A39" s="49" t="s">
        <v>0</v>
      </c>
      <c r="B39" s="50" t="s">
        <v>1</v>
      </c>
      <c r="C39" s="51"/>
      <c r="D39" s="50" t="s">
        <v>2</v>
      </c>
      <c r="E39" s="50" t="s">
        <v>4</v>
      </c>
      <c r="F39" s="52" t="s">
        <v>5</v>
      </c>
      <c r="G39" s="52" t="s">
        <v>6</v>
      </c>
      <c r="H39" s="53" t="s">
        <v>21</v>
      </c>
      <c r="I39" s="53" t="s">
        <v>8</v>
      </c>
      <c r="J39" s="53" t="s">
        <v>9</v>
      </c>
      <c r="K39" s="53" t="s">
        <v>10</v>
      </c>
      <c r="L39" s="54" t="s">
        <v>11</v>
      </c>
    </row>
    <row r="40" spans="1:12" ht="18" hidden="1" customHeight="1" x14ac:dyDescent="0.3">
      <c r="A40" s="55" t="s">
        <v>51</v>
      </c>
      <c r="B40" s="29" t="s">
        <v>52</v>
      </c>
      <c r="C40" s="30" t="s">
        <v>15</v>
      </c>
      <c r="D40" s="30" t="s">
        <v>14</v>
      </c>
      <c r="E40" s="30" t="s">
        <v>87</v>
      </c>
      <c r="F40" s="29" t="s">
        <v>54</v>
      </c>
      <c r="G40" s="30">
        <v>40.94</v>
      </c>
      <c r="H40" s="30">
        <v>65</v>
      </c>
      <c r="I40" s="46">
        <f>+G40*H40</f>
        <v>2661.1</v>
      </c>
      <c r="J40" s="65">
        <f>+I40*0.16</f>
        <v>425.77600000000001</v>
      </c>
      <c r="K40" s="46">
        <f>+I40+J40</f>
        <v>3086.8759999999997</v>
      </c>
      <c r="L40" s="45" t="s">
        <v>18</v>
      </c>
    </row>
    <row r="41" spans="1:12" ht="18" hidden="1" customHeight="1" x14ac:dyDescent="0.3">
      <c r="A41" s="55" t="s">
        <v>51</v>
      </c>
      <c r="B41" s="29" t="s">
        <v>52</v>
      </c>
      <c r="C41" s="30" t="s">
        <v>15</v>
      </c>
      <c r="D41" s="30" t="s">
        <v>14</v>
      </c>
      <c r="E41" s="30" t="s">
        <v>87</v>
      </c>
      <c r="F41" s="29" t="s">
        <v>57</v>
      </c>
      <c r="G41" s="30">
        <v>21.83</v>
      </c>
      <c r="H41" s="30">
        <v>334</v>
      </c>
      <c r="I41" s="47">
        <f>+G41*H41</f>
        <v>7291.2199999999993</v>
      </c>
      <c r="J41" s="66">
        <f>+I41*0.16</f>
        <v>1166.5952</v>
      </c>
      <c r="K41" s="47">
        <f>+I41+J41</f>
        <v>8457.8151999999991</v>
      </c>
      <c r="L41" s="45" t="s">
        <v>18</v>
      </c>
    </row>
    <row r="42" spans="1:12" ht="18" hidden="1" customHeight="1" x14ac:dyDescent="0.3">
      <c r="A42" s="56"/>
      <c r="B42" s="61"/>
      <c r="C42" s="61"/>
      <c r="D42" s="61"/>
      <c r="E42" s="61"/>
      <c r="F42" s="61"/>
      <c r="G42" s="61"/>
      <c r="H42" s="61"/>
      <c r="I42" s="37">
        <f>+SUM(I40:I41)</f>
        <v>9952.32</v>
      </c>
      <c r="J42" s="37">
        <f>+SUM(J40:J41)</f>
        <v>1592.3712</v>
      </c>
      <c r="K42" s="37">
        <f>+SUM(K40:K41)</f>
        <v>11544.691199999999</v>
      </c>
      <c r="L42" s="18"/>
    </row>
    <row r="43" spans="1:12" ht="18" hidden="1" customHeight="1" x14ac:dyDescent="0.3">
      <c r="A43" s="62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60"/>
    </row>
    <row r="44" spans="1:12" ht="18" hidden="1" customHeight="1" x14ac:dyDescent="0.3"/>
    <row r="45" spans="1:12" ht="18" hidden="1" customHeight="1" thickBot="1" x14ac:dyDescent="0.35"/>
    <row r="46" spans="1:12" ht="18" hidden="1" customHeight="1" x14ac:dyDescent="0.3">
      <c r="A46" s="49" t="s">
        <v>0</v>
      </c>
      <c r="B46" s="50" t="s">
        <v>1</v>
      </c>
      <c r="C46" s="51"/>
      <c r="D46" s="50" t="s">
        <v>2</v>
      </c>
      <c r="E46" s="50" t="s">
        <v>4</v>
      </c>
      <c r="F46" s="52" t="s">
        <v>5</v>
      </c>
      <c r="G46" s="52" t="s">
        <v>6</v>
      </c>
      <c r="H46" s="53" t="s">
        <v>21</v>
      </c>
      <c r="I46" s="53" t="s">
        <v>8</v>
      </c>
      <c r="J46" s="53" t="s">
        <v>9</v>
      </c>
      <c r="K46" s="53" t="s">
        <v>10</v>
      </c>
      <c r="L46" s="54" t="s">
        <v>11</v>
      </c>
    </row>
    <row r="47" spans="1:12" ht="18" hidden="1" customHeight="1" x14ac:dyDescent="0.3">
      <c r="A47" s="55" t="s">
        <v>51</v>
      </c>
      <c r="B47" s="29" t="s">
        <v>52</v>
      </c>
      <c r="C47" s="30" t="s">
        <v>15</v>
      </c>
      <c r="D47" s="30" t="s">
        <v>14</v>
      </c>
      <c r="E47" s="30" t="s">
        <v>88</v>
      </c>
      <c r="F47" s="29" t="s">
        <v>54</v>
      </c>
      <c r="G47" s="30">
        <v>40.94</v>
      </c>
      <c r="H47" s="30">
        <v>124</v>
      </c>
      <c r="I47" s="46">
        <f>+G47*H47</f>
        <v>5076.5599999999995</v>
      </c>
      <c r="J47" s="65">
        <f>+I47*0.16</f>
        <v>812.24959999999999</v>
      </c>
      <c r="K47" s="46">
        <f>+I47+J47</f>
        <v>5888.8095999999996</v>
      </c>
      <c r="L47" s="45" t="s">
        <v>18</v>
      </c>
    </row>
    <row r="48" spans="1:12" ht="18" hidden="1" customHeight="1" x14ac:dyDescent="0.3">
      <c r="A48" s="55" t="s">
        <v>51</v>
      </c>
      <c r="B48" s="29" t="s">
        <v>52</v>
      </c>
      <c r="C48" s="30" t="s">
        <v>15</v>
      </c>
      <c r="D48" s="30" t="s">
        <v>14</v>
      </c>
      <c r="E48" s="30" t="s">
        <v>88</v>
      </c>
      <c r="F48" s="29" t="s">
        <v>57</v>
      </c>
      <c r="G48" s="30">
        <v>21.83</v>
      </c>
      <c r="H48" s="30">
        <v>260</v>
      </c>
      <c r="I48" s="47">
        <f>+G48*H48</f>
        <v>5675.7999999999993</v>
      </c>
      <c r="J48" s="66">
        <f>+I48*0.16</f>
        <v>908.12799999999993</v>
      </c>
      <c r="K48" s="47">
        <f>+I48+J48</f>
        <v>6583.927999999999</v>
      </c>
      <c r="L48" s="45" t="s">
        <v>18</v>
      </c>
    </row>
    <row r="49" spans="1:12" ht="18" hidden="1" customHeight="1" x14ac:dyDescent="0.3">
      <c r="A49" s="56"/>
      <c r="B49" s="61"/>
      <c r="C49" s="61"/>
      <c r="D49" s="61"/>
      <c r="E49" s="61"/>
      <c r="F49" s="61"/>
      <c r="G49" s="61"/>
      <c r="H49" s="61"/>
      <c r="I49" s="37">
        <f>+SUM(I47:I48)</f>
        <v>10752.359999999999</v>
      </c>
      <c r="J49" s="37">
        <f>+SUM(J47:J48)</f>
        <v>1720.3775999999998</v>
      </c>
      <c r="K49" s="37">
        <f>+SUM(K47:K48)</f>
        <v>12472.737599999999</v>
      </c>
      <c r="L49" s="18"/>
    </row>
    <row r="50" spans="1:12" ht="18" hidden="1" customHeight="1" x14ac:dyDescent="0.3">
      <c r="A50" s="62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60"/>
    </row>
    <row r="51" spans="1:12" ht="18" hidden="1" customHeight="1" x14ac:dyDescent="0.3"/>
    <row r="52" spans="1:12" ht="18" hidden="1" customHeight="1" thickBot="1" x14ac:dyDescent="0.35"/>
    <row r="53" spans="1:12" ht="18" hidden="1" customHeight="1" x14ac:dyDescent="0.3">
      <c r="A53" s="49" t="s">
        <v>0</v>
      </c>
      <c r="B53" s="50" t="s">
        <v>1</v>
      </c>
      <c r="C53" s="51"/>
      <c r="D53" s="50" t="s">
        <v>2</v>
      </c>
      <c r="E53" s="50" t="s">
        <v>4</v>
      </c>
      <c r="F53" s="52" t="s">
        <v>5</v>
      </c>
      <c r="G53" s="52" t="s">
        <v>6</v>
      </c>
      <c r="H53" s="53" t="s">
        <v>21</v>
      </c>
      <c r="I53" s="53" t="s">
        <v>8</v>
      </c>
      <c r="J53" s="53" t="s">
        <v>9</v>
      </c>
      <c r="K53" s="53" t="s">
        <v>10</v>
      </c>
      <c r="L53" s="54" t="s">
        <v>11</v>
      </c>
    </row>
    <row r="54" spans="1:12" ht="18" hidden="1" customHeight="1" x14ac:dyDescent="0.3">
      <c r="A54" s="55" t="s">
        <v>51</v>
      </c>
      <c r="B54" s="29" t="s">
        <v>52</v>
      </c>
      <c r="C54" s="30" t="s">
        <v>15</v>
      </c>
      <c r="D54" s="30" t="s">
        <v>14</v>
      </c>
      <c r="E54" s="30" t="s">
        <v>89</v>
      </c>
      <c r="F54" s="29" t="s">
        <v>54</v>
      </c>
      <c r="G54" s="30">
        <v>40.94</v>
      </c>
      <c r="H54" s="30">
        <v>102</v>
      </c>
      <c r="I54" s="46">
        <f>+G54*H54</f>
        <v>4175.88</v>
      </c>
      <c r="J54" s="65">
        <f>+I54*0.16</f>
        <v>668.14080000000001</v>
      </c>
      <c r="K54" s="46">
        <f>+I54+J54</f>
        <v>4844.0208000000002</v>
      </c>
      <c r="L54" s="45" t="s">
        <v>18</v>
      </c>
    </row>
    <row r="55" spans="1:12" ht="18" hidden="1" customHeight="1" x14ac:dyDescent="0.3">
      <c r="A55" s="55" t="s">
        <v>51</v>
      </c>
      <c r="B55" s="29" t="s">
        <v>52</v>
      </c>
      <c r="C55" s="30" t="s">
        <v>15</v>
      </c>
      <c r="D55" s="30" t="s">
        <v>14</v>
      </c>
      <c r="E55" s="30" t="s">
        <v>89</v>
      </c>
      <c r="F55" s="29" t="s">
        <v>57</v>
      </c>
      <c r="G55" s="30">
        <v>21.83</v>
      </c>
      <c r="H55" s="30">
        <v>161</v>
      </c>
      <c r="I55" s="47">
        <f>+G55*H55</f>
        <v>3514.6299999999997</v>
      </c>
      <c r="J55" s="66">
        <f>+I55*0.16</f>
        <v>562.34079999999994</v>
      </c>
      <c r="K55" s="47">
        <f>+I55+J55</f>
        <v>4076.9707999999996</v>
      </c>
      <c r="L55" s="45" t="s">
        <v>18</v>
      </c>
    </row>
    <row r="56" spans="1:12" ht="18" hidden="1" customHeight="1" x14ac:dyDescent="0.3">
      <c r="A56" s="56"/>
      <c r="B56" s="61"/>
      <c r="C56" s="61"/>
      <c r="D56" s="61"/>
      <c r="E56" s="61"/>
      <c r="F56" s="61"/>
      <c r="G56" s="61"/>
      <c r="H56" s="61"/>
      <c r="I56" s="37">
        <f>+SUM(I54:I55)</f>
        <v>7690.51</v>
      </c>
      <c r="J56" s="37">
        <f>+SUM(J54:J55)</f>
        <v>1230.4816000000001</v>
      </c>
      <c r="K56" s="37">
        <f>+SUM(K54:K55)</f>
        <v>8920.9915999999994</v>
      </c>
      <c r="L56" s="18"/>
    </row>
    <row r="57" spans="1:12" ht="18" hidden="1" customHeight="1" x14ac:dyDescent="0.3">
      <c r="A57" s="62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60"/>
    </row>
    <row r="58" spans="1:12" ht="18" hidden="1" customHeight="1" thickBot="1" x14ac:dyDescent="0.35"/>
    <row r="59" spans="1:12" ht="18" hidden="1" customHeight="1" x14ac:dyDescent="0.3">
      <c r="A59" s="49" t="s">
        <v>0</v>
      </c>
      <c r="B59" s="50" t="s">
        <v>1</v>
      </c>
      <c r="C59" s="51"/>
      <c r="D59" s="50" t="s">
        <v>2</v>
      </c>
      <c r="E59" s="50" t="s">
        <v>4</v>
      </c>
      <c r="F59" s="52" t="s">
        <v>5</v>
      </c>
      <c r="G59" s="52" t="s">
        <v>6</v>
      </c>
      <c r="H59" s="53" t="s">
        <v>21</v>
      </c>
      <c r="I59" s="53" t="s">
        <v>8</v>
      </c>
      <c r="J59" s="53" t="s">
        <v>9</v>
      </c>
      <c r="K59" s="53" t="s">
        <v>10</v>
      </c>
      <c r="L59" s="54" t="s">
        <v>11</v>
      </c>
    </row>
    <row r="60" spans="1:12" ht="18" hidden="1" customHeight="1" x14ac:dyDescent="0.3">
      <c r="A60" s="55" t="s">
        <v>51</v>
      </c>
      <c r="B60" s="29" t="s">
        <v>52</v>
      </c>
      <c r="C60" s="30" t="s">
        <v>15</v>
      </c>
      <c r="D60" s="30" t="s">
        <v>14</v>
      </c>
      <c r="E60" s="30" t="s">
        <v>101</v>
      </c>
      <c r="F60" s="29" t="s">
        <v>54</v>
      </c>
      <c r="G60" s="30">
        <v>40.94</v>
      </c>
      <c r="H60" s="30">
        <v>109</v>
      </c>
      <c r="I60" s="46">
        <f>+G60*H60</f>
        <v>4462.46</v>
      </c>
      <c r="J60" s="65">
        <f>+I60*0.16</f>
        <v>713.99360000000001</v>
      </c>
      <c r="K60" s="46">
        <f>+I60+J60</f>
        <v>5176.4535999999998</v>
      </c>
      <c r="L60" s="45" t="s">
        <v>18</v>
      </c>
    </row>
    <row r="61" spans="1:12" ht="18" hidden="1" customHeight="1" thickBot="1" x14ac:dyDescent="0.35">
      <c r="A61" s="55" t="s">
        <v>51</v>
      </c>
      <c r="B61" s="29" t="s">
        <v>52</v>
      </c>
      <c r="C61" s="30" t="s">
        <v>15</v>
      </c>
      <c r="D61" s="30" t="s">
        <v>14</v>
      </c>
      <c r="E61" s="30" t="s">
        <v>101</v>
      </c>
      <c r="F61" s="29" t="s">
        <v>57</v>
      </c>
      <c r="G61" s="30">
        <v>21.83</v>
      </c>
      <c r="H61" s="30">
        <v>419</v>
      </c>
      <c r="I61" s="47">
        <f>+G61*H61</f>
        <v>9146.7699999999986</v>
      </c>
      <c r="J61" s="66">
        <f>+I61*0.16</f>
        <v>1463.4831999999999</v>
      </c>
      <c r="K61" s="47">
        <f>+I61+J61</f>
        <v>10610.253199999999</v>
      </c>
      <c r="L61" s="45" t="s">
        <v>18</v>
      </c>
    </row>
    <row r="62" spans="1:12" ht="18" hidden="1" customHeight="1" x14ac:dyDescent="0.3">
      <c r="A62" s="56"/>
      <c r="B62" s="61"/>
      <c r="C62" s="61"/>
      <c r="D62" s="61"/>
      <c r="E62" s="61"/>
      <c r="F62" s="61"/>
      <c r="G62" s="61"/>
      <c r="H62" s="61"/>
      <c r="I62" s="70">
        <v>13608.2</v>
      </c>
      <c r="J62" s="70">
        <v>2177.31</v>
      </c>
      <c r="K62" s="70">
        <v>15785.51</v>
      </c>
      <c r="L62" s="18"/>
    </row>
    <row r="63" spans="1:12" ht="18" hidden="1" customHeight="1" x14ac:dyDescent="0.3">
      <c r="A63" s="62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60"/>
    </row>
    <row r="64" spans="1:12" ht="18" hidden="1" customHeight="1" thickBot="1" x14ac:dyDescent="0.35"/>
    <row r="65" spans="1:12" ht="18" hidden="1" customHeight="1" x14ac:dyDescent="0.3">
      <c r="A65" s="49" t="s">
        <v>0</v>
      </c>
      <c r="B65" s="50" t="s">
        <v>1</v>
      </c>
      <c r="C65" s="51"/>
      <c r="D65" s="50" t="s">
        <v>2</v>
      </c>
      <c r="E65" s="50" t="s">
        <v>4</v>
      </c>
      <c r="F65" s="52" t="s">
        <v>5</v>
      </c>
      <c r="G65" s="52" t="s">
        <v>6</v>
      </c>
      <c r="H65" s="53" t="s">
        <v>21</v>
      </c>
      <c r="I65" s="53" t="s">
        <v>8</v>
      </c>
      <c r="J65" s="53" t="s">
        <v>9</v>
      </c>
      <c r="K65" s="53" t="s">
        <v>10</v>
      </c>
      <c r="L65" s="54" t="s">
        <v>11</v>
      </c>
    </row>
    <row r="66" spans="1:12" ht="18" hidden="1" customHeight="1" x14ac:dyDescent="0.3">
      <c r="A66" s="55" t="s">
        <v>51</v>
      </c>
      <c r="B66" s="29" t="s">
        <v>52</v>
      </c>
      <c r="C66" s="30" t="s">
        <v>15</v>
      </c>
      <c r="D66" s="30" t="s">
        <v>14</v>
      </c>
      <c r="E66" s="30" t="s">
        <v>102</v>
      </c>
      <c r="F66" s="29" t="s">
        <v>54</v>
      </c>
      <c r="G66" s="30">
        <v>40.94</v>
      </c>
      <c r="H66" s="30">
        <v>2</v>
      </c>
      <c r="I66" s="46">
        <f>+G66*H66</f>
        <v>81.88</v>
      </c>
      <c r="J66" s="65">
        <f>+I66*0.16</f>
        <v>13.1008</v>
      </c>
      <c r="K66" s="46">
        <f>+I66+J66</f>
        <v>94.980799999999988</v>
      </c>
      <c r="L66" s="45" t="s">
        <v>18</v>
      </c>
    </row>
    <row r="67" spans="1:12" ht="18" hidden="1" customHeight="1" x14ac:dyDescent="0.3">
      <c r="A67" s="55" t="s">
        <v>51</v>
      </c>
      <c r="B67" s="29" t="s">
        <v>52</v>
      </c>
      <c r="C67" s="30" t="s">
        <v>15</v>
      </c>
      <c r="D67" s="30" t="s">
        <v>14</v>
      </c>
      <c r="E67" s="30" t="s">
        <v>102</v>
      </c>
      <c r="F67" s="29" t="s">
        <v>57</v>
      </c>
      <c r="G67" s="30">
        <v>21.83</v>
      </c>
      <c r="H67" s="30">
        <v>200</v>
      </c>
      <c r="I67" s="47">
        <f>+G67*H67</f>
        <v>4366</v>
      </c>
      <c r="J67" s="66">
        <f>+I67*0.16</f>
        <v>698.56000000000006</v>
      </c>
      <c r="K67" s="47">
        <f>+I67+J67</f>
        <v>5064.5600000000004</v>
      </c>
      <c r="L67" s="45" t="s">
        <v>18</v>
      </c>
    </row>
    <row r="68" spans="1:12" ht="18" hidden="1" customHeight="1" x14ac:dyDescent="0.3">
      <c r="A68" s="56"/>
      <c r="B68" s="61"/>
      <c r="C68" s="61"/>
      <c r="D68" s="61"/>
      <c r="E68" s="61"/>
      <c r="F68" s="61"/>
      <c r="G68" s="61"/>
      <c r="H68" s="61"/>
      <c r="I68" s="37">
        <f>+SUM(I66:I67)</f>
        <v>4447.88</v>
      </c>
      <c r="J68" s="37">
        <f>+SUM(J66:J67)</f>
        <v>711.66080000000011</v>
      </c>
      <c r="K68" s="37">
        <f>+SUM(K66:K67)</f>
        <v>5159.5408000000007</v>
      </c>
      <c r="L68" s="18"/>
    </row>
    <row r="69" spans="1:12" ht="18" hidden="1" customHeight="1" x14ac:dyDescent="0.3">
      <c r="A69" s="62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60"/>
    </row>
    <row r="70" spans="1:12" ht="18" hidden="1" customHeight="1" thickBot="1" x14ac:dyDescent="0.35"/>
    <row r="71" spans="1:12" ht="18" hidden="1" customHeight="1" x14ac:dyDescent="0.3">
      <c r="A71" s="49" t="s">
        <v>0</v>
      </c>
      <c r="B71" s="50" t="s">
        <v>1</v>
      </c>
      <c r="C71" s="51"/>
      <c r="D71" s="50" t="s">
        <v>2</v>
      </c>
      <c r="E71" s="50" t="s">
        <v>4</v>
      </c>
      <c r="F71" s="52" t="s">
        <v>5</v>
      </c>
      <c r="G71" s="52" t="s">
        <v>6</v>
      </c>
      <c r="H71" s="53" t="s">
        <v>21</v>
      </c>
      <c r="I71" s="53" t="s">
        <v>8</v>
      </c>
      <c r="J71" s="53" t="s">
        <v>9</v>
      </c>
      <c r="K71" s="53" t="s">
        <v>10</v>
      </c>
      <c r="L71" s="54" t="s">
        <v>11</v>
      </c>
    </row>
    <row r="72" spans="1:12" ht="18" hidden="1" customHeight="1" x14ac:dyDescent="0.3">
      <c r="A72" s="55" t="s">
        <v>51</v>
      </c>
      <c r="B72" s="29" t="s">
        <v>52</v>
      </c>
      <c r="C72" s="30" t="s">
        <v>15</v>
      </c>
      <c r="D72" s="30" t="s">
        <v>14</v>
      </c>
      <c r="E72" s="30" t="s">
        <v>103</v>
      </c>
      <c r="F72" s="29" t="s">
        <v>54</v>
      </c>
      <c r="G72" s="30">
        <v>40.94</v>
      </c>
      <c r="H72" s="30">
        <v>143</v>
      </c>
      <c r="I72" s="46">
        <f>+G72*H72</f>
        <v>5854.42</v>
      </c>
      <c r="J72" s="65">
        <f>+I72*0.16</f>
        <v>936.70720000000006</v>
      </c>
      <c r="K72" s="46">
        <f>+I72+J72</f>
        <v>6791.1271999999999</v>
      </c>
      <c r="L72" s="45" t="s">
        <v>18</v>
      </c>
    </row>
    <row r="73" spans="1:12" ht="18" hidden="1" customHeight="1" x14ac:dyDescent="0.3">
      <c r="A73" s="55" t="s">
        <v>51</v>
      </c>
      <c r="B73" s="29" t="s">
        <v>52</v>
      </c>
      <c r="C73" s="30" t="s">
        <v>15</v>
      </c>
      <c r="D73" s="30" t="s">
        <v>14</v>
      </c>
      <c r="E73" s="30" t="s">
        <v>103</v>
      </c>
      <c r="F73" s="29" t="s">
        <v>57</v>
      </c>
      <c r="G73" s="30">
        <v>21.83</v>
      </c>
      <c r="H73" s="30">
        <v>169</v>
      </c>
      <c r="I73" s="47">
        <f>+G73*H73</f>
        <v>3689.2699999999995</v>
      </c>
      <c r="J73" s="66">
        <f>+I73*0.16</f>
        <v>590.28319999999997</v>
      </c>
      <c r="K73" s="47">
        <f>+I73+J73</f>
        <v>4279.5531999999994</v>
      </c>
      <c r="L73" s="45" t="s">
        <v>18</v>
      </c>
    </row>
    <row r="74" spans="1:12" ht="18" hidden="1" customHeight="1" x14ac:dyDescent="0.3">
      <c r="A74" s="56"/>
      <c r="B74" s="61"/>
      <c r="C74" s="61"/>
      <c r="D74" s="61"/>
      <c r="E74" s="61"/>
      <c r="F74" s="61"/>
      <c r="G74" s="61"/>
      <c r="H74" s="61"/>
      <c r="I74" s="37">
        <f>+SUM(I72:I73)</f>
        <v>9543.6899999999987</v>
      </c>
      <c r="J74" s="37">
        <f>+SUM(J72:J73)</f>
        <v>1526.9904000000001</v>
      </c>
      <c r="K74" s="37">
        <f>+SUM(K72:K73)</f>
        <v>11070.680399999999</v>
      </c>
      <c r="L74" s="18"/>
    </row>
    <row r="75" spans="1:12" ht="18" hidden="1" customHeight="1" x14ac:dyDescent="0.3">
      <c r="A75" s="62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60"/>
    </row>
    <row r="76" spans="1:12" ht="18" customHeight="1" x14ac:dyDescent="0.3">
      <c r="A76" s="49" t="s">
        <v>0</v>
      </c>
      <c r="B76" s="50" t="s">
        <v>1</v>
      </c>
      <c r="C76" s="50" t="s">
        <v>3</v>
      </c>
      <c r="D76" s="50" t="s">
        <v>2</v>
      </c>
      <c r="E76" s="50" t="s">
        <v>4</v>
      </c>
      <c r="F76" s="52" t="s">
        <v>5</v>
      </c>
      <c r="G76" s="52" t="s">
        <v>6</v>
      </c>
      <c r="H76" s="53" t="s">
        <v>21</v>
      </c>
      <c r="I76" s="53" t="s">
        <v>8</v>
      </c>
      <c r="J76" s="53" t="s">
        <v>9</v>
      </c>
      <c r="K76" s="53" t="s">
        <v>10</v>
      </c>
      <c r="L76" s="71" t="s">
        <v>11</v>
      </c>
    </row>
    <row r="77" spans="1:12" ht="18" customHeight="1" x14ac:dyDescent="0.3">
      <c r="A77" s="55" t="s">
        <v>51</v>
      </c>
      <c r="B77" s="29" t="s">
        <v>52</v>
      </c>
      <c r="C77" s="30" t="s">
        <v>15</v>
      </c>
      <c r="D77" s="30" t="s">
        <v>14</v>
      </c>
      <c r="E77" s="30" t="s">
        <v>108</v>
      </c>
      <c r="F77" s="29" t="s">
        <v>54</v>
      </c>
      <c r="G77" s="30">
        <v>40.94</v>
      </c>
      <c r="H77" s="30">
        <v>71</v>
      </c>
      <c r="I77" s="31">
        <v>2906.61</v>
      </c>
      <c r="J77" s="32">
        <v>465.06</v>
      </c>
      <c r="K77" s="31">
        <v>3371.67</v>
      </c>
      <c r="L77" s="45" t="s">
        <v>18</v>
      </c>
    </row>
    <row r="78" spans="1:12" ht="18" customHeight="1" thickBot="1" x14ac:dyDescent="0.35">
      <c r="A78" s="55" t="s">
        <v>51</v>
      </c>
      <c r="B78" s="29" t="s">
        <v>52</v>
      </c>
      <c r="C78" s="30" t="s">
        <v>15</v>
      </c>
      <c r="D78" s="30" t="s">
        <v>14</v>
      </c>
      <c r="E78" s="30" t="s">
        <v>108</v>
      </c>
      <c r="F78" s="29" t="s">
        <v>57</v>
      </c>
      <c r="G78" s="30">
        <v>21.83</v>
      </c>
      <c r="H78" s="30">
        <v>95</v>
      </c>
      <c r="I78" s="33">
        <v>2073.66</v>
      </c>
      <c r="J78" s="34">
        <v>331.79</v>
      </c>
      <c r="K78" s="33">
        <v>2405.4499999999998</v>
      </c>
      <c r="L78" s="45" t="s">
        <v>18</v>
      </c>
    </row>
    <row r="79" spans="1:12" ht="18" customHeight="1" x14ac:dyDescent="0.3">
      <c r="A79" s="55"/>
      <c r="B79" s="29"/>
      <c r="C79" s="29"/>
      <c r="D79" s="29"/>
      <c r="E79" s="29"/>
      <c r="F79" s="29"/>
      <c r="G79" s="29"/>
      <c r="H79" s="29"/>
      <c r="I79" s="72">
        <v>4980.2700000000004</v>
      </c>
      <c r="J79" s="73">
        <v>796.84</v>
      </c>
      <c r="K79" s="72">
        <v>5777.12</v>
      </c>
      <c r="L79" s="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6307-C5AF-4942-BDFB-8481A84F27C0}">
  <dimension ref="A1:L25"/>
  <sheetViews>
    <sheetView workbookViewId="0">
      <selection activeCell="A25" sqref="A25"/>
    </sheetView>
  </sheetViews>
  <sheetFormatPr baseColWidth="10" defaultColWidth="27" defaultRowHeight="18" customHeight="1" x14ac:dyDescent="0.3"/>
  <cols>
    <col min="1" max="3" width="27" style="1"/>
    <col min="4" max="4" width="44" style="1" bestFit="1" customWidth="1"/>
    <col min="5" max="5" width="76.44140625" style="1" customWidth="1"/>
    <col min="6" max="16384" width="27" style="1"/>
  </cols>
  <sheetData>
    <row r="1" spans="1:12" ht="18" customHeight="1" x14ac:dyDescent="0.3">
      <c r="A1" s="15" t="s">
        <v>19</v>
      </c>
    </row>
    <row r="2" spans="1:12" ht="18" customHeight="1" x14ac:dyDescent="0.3">
      <c r="A2" s="12" t="s">
        <v>20</v>
      </c>
    </row>
    <row r="3" spans="1:12" ht="18" customHeight="1" x14ac:dyDescent="0.3">
      <c r="A3" s="12" t="s">
        <v>44</v>
      </c>
    </row>
    <row r="4" spans="1:12" ht="18" hidden="1" customHeight="1" x14ac:dyDescent="0.3"/>
    <row r="5" spans="1:12" s="13" customFormat="1" ht="18" hidden="1" customHeight="1" x14ac:dyDescent="0.3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3" t="s">
        <v>5</v>
      </c>
      <c r="G5" s="3" t="s">
        <v>6</v>
      </c>
      <c r="H5" s="4" t="s">
        <v>21</v>
      </c>
      <c r="I5" s="4" t="s">
        <v>8</v>
      </c>
      <c r="J5" s="4" t="s">
        <v>9</v>
      </c>
      <c r="K5" s="4" t="s">
        <v>10</v>
      </c>
      <c r="L5" s="5" t="s">
        <v>11</v>
      </c>
    </row>
    <row r="6" spans="1:12" ht="18" hidden="1" customHeight="1" x14ac:dyDescent="0.3">
      <c r="A6" s="1" t="s">
        <v>45</v>
      </c>
      <c r="B6" s="1" t="s">
        <v>44</v>
      </c>
      <c r="C6" s="1" t="s">
        <v>14</v>
      </c>
      <c r="D6" s="7" t="s">
        <v>15</v>
      </c>
      <c r="E6" s="1" t="s">
        <v>46</v>
      </c>
      <c r="F6" s="7" t="s">
        <v>47</v>
      </c>
      <c r="G6" s="14">
        <v>1214.45</v>
      </c>
      <c r="H6" s="28">
        <v>68.5</v>
      </c>
      <c r="I6" s="25">
        <v>83184.149999999994</v>
      </c>
      <c r="J6" s="25">
        <f>+I6*0.16</f>
        <v>13309.464</v>
      </c>
      <c r="K6" s="25">
        <f>+I6+J6</f>
        <v>96493.614000000001</v>
      </c>
      <c r="L6" s="1" t="s">
        <v>18</v>
      </c>
    </row>
    <row r="7" spans="1:12" ht="18" hidden="1" customHeight="1" x14ac:dyDescent="0.3">
      <c r="A7" s="1" t="s">
        <v>45</v>
      </c>
      <c r="B7" s="1" t="s">
        <v>44</v>
      </c>
      <c r="C7" s="1" t="s">
        <v>14</v>
      </c>
      <c r="D7" s="7" t="s">
        <v>15</v>
      </c>
      <c r="E7" s="1" t="s">
        <v>46</v>
      </c>
      <c r="F7" s="7" t="s">
        <v>48</v>
      </c>
      <c r="G7" s="14">
        <v>918.5</v>
      </c>
      <c r="H7" s="1">
        <v>9</v>
      </c>
      <c r="I7" s="25">
        <v>8266.49</v>
      </c>
      <c r="J7" s="25">
        <f>+I7*0.16</f>
        <v>1322.6384</v>
      </c>
      <c r="K7" s="25">
        <f>+I7+J7</f>
        <v>9589.1283999999996</v>
      </c>
      <c r="L7" s="1" t="s">
        <v>18</v>
      </c>
    </row>
    <row r="8" spans="1:12" ht="18" hidden="1" customHeight="1" x14ac:dyDescent="0.3">
      <c r="A8" s="1" t="s">
        <v>45</v>
      </c>
      <c r="B8" s="1" t="s">
        <v>44</v>
      </c>
      <c r="C8" s="1" t="s">
        <v>14</v>
      </c>
      <c r="D8" s="7" t="s">
        <v>15</v>
      </c>
      <c r="E8" s="1" t="s">
        <v>46</v>
      </c>
      <c r="F8" s="7" t="s">
        <v>49</v>
      </c>
      <c r="G8" s="14">
        <v>612.33000000000004</v>
      </c>
      <c r="H8" s="1">
        <v>6.56</v>
      </c>
      <c r="I8" s="25">
        <v>4017.33</v>
      </c>
      <c r="J8" s="25">
        <f>+I8*0.16</f>
        <v>642.77279999999996</v>
      </c>
      <c r="K8" s="25">
        <f>+I8+J8</f>
        <v>4660.1027999999997</v>
      </c>
      <c r="L8" s="1" t="s">
        <v>18</v>
      </c>
    </row>
    <row r="9" spans="1:12" ht="18" hidden="1" customHeight="1" x14ac:dyDescent="0.3">
      <c r="A9" s="1" t="s">
        <v>45</v>
      </c>
      <c r="B9" s="1" t="s">
        <v>44</v>
      </c>
      <c r="C9" s="1" t="s">
        <v>14</v>
      </c>
      <c r="D9" s="7" t="s">
        <v>15</v>
      </c>
      <c r="E9" s="1" t="s">
        <v>46</v>
      </c>
      <c r="F9" s="7" t="s">
        <v>50</v>
      </c>
      <c r="G9" s="14">
        <v>612.33000000000004</v>
      </c>
      <c r="H9" s="1">
        <v>2.8</v>
      </c>
      <c r="I9" s="26">
        <v>1715.47</v>
      </c>
      <c r="J9" s="26">
        <f>+I9*0.16</f>
        <v>274.47520000000003</v>
      </c>
      <c r="K9" s="26">
        <f>+I9+J9</f>
        <v>1989.9452000000001</v>
      </c>
      <c r="L9" s="1" t="s">
        <v>18</v>
      </c>
    </row>
    <row r="10" spans="1:12" ht="18" hidden="1" customHeight="1" x14ac:dyDescent="0.3">
      <c r="I10" s="27">
        <f>+SUM(I6:I9)</f>
        <v>97183.44</v>
      </c>
      <c r="J10" s="27">
        <f>+I10*0.16</f>
        <v>15549.350400000001</v>
      </c>
      <c r="K10" s="27">
        <f>+I10+J10</f>
        <v>112732.7904</v>
      </c>
    </row>
    <row r="11" spans="1:12" ht="18" hidden="1" customHeight="1" x14ac:dyDescent="0.3"/>
    <row r="12" spans="1:12" ht="18" hidden="1" customHeight="1" x14ac:dyDescent="0.3"/>
    <row r="13" spans="1:12" ht="18" hidden="1" customHeight="1" x14ac:dyDescent="0.3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3" t="s">
        <v>5</v>
      </c>
      <c r="G13" s="3" t="s">
        <v>6</v>
      </c>
      <c r="H13" s="4" t="s">
        <v>21</v>
      </c>
      <c r="I13" s="4" t="s">
        <v>8</v>
      </c>
      <c r="J13" s="4" t="s">
        <v>9</v>
      </c>
      <c r="K13" s="4" t="s">
        <v>10</v>
      </c>
      <c r="L13" s="5" t="s">
        <v>11</v>
      </c>
    </row>
    <row r="14" spans="1:12" ht="18" hidden="1" customHeight="1" x14ac:dyDescent="0.3">
      <c r="A14" s="1" t="s">
        <v>45</v>
      </c>
      <c r="B14" s="1" t="s">
        <v>44</v>
      </c>
      <c r="C14" s="1" t="s">
        <v>14</v>
      </c>
      <c r="D14" s="7" t="s">
        <v>15</v>
      </c>
      <c r="E14" s="1" t="s">
        <v>83</v>
      </c>
      <c r="F14" s="7" t="s">
        <v>47</v>
      </c>
      <c r="G14" s="14">
        <v>1214.45</v>
      </c>
      <c r="H14" s="63">
        <v>55</v>
      </c>
      <c r="I14" s="64">
        <f>+G14*H14</f>
        <v>66794.75</v>
      </c>
      <c r="J14" s="64">
        <f>+I14*0.16</f>
        <v>10687.16</v>
      </c>
      <c r="K14" s="64">
        <f>+I14+J14</f>
        <v>77481.91</v>
      </c>
      <c r="L14" s="1" t="s">
        <v>18</v>
      </c>
    </row>
    <row r="15" spans="1:12" ht="18" hidden="1" customHeight="1" x14ac:dyDescent="0.3">
      <c r="A15" s="1" t="s">
        <v>45</v>
      </c>
      <c r="B15" s="1" t="s">
        <v>44</v>
      </c>
      <c r="C15" s="1" t="s">
        <v>14</v>
      </c>
      <c r="D15" s="7" t="s">
        <v>15</v>
      </c>
      <c r="E15" s="1" t="s">
        <v>83</v>
      </c>
      <c r="F15" s="7" t="s">
        <v>48</v>
      </c>
      <c r="G15" s="14">
        <v>918.5</v>
      </c>
      <c r="H15" s="63">
        <v>18</v>
      </c>
      <c r="I15" s="64">
        <f>+G15*H15</f>
        <v>16533</v>
      </c>
      <c r="J15" s="64">
        <f>+I15*0.16</f>
        <v>2645.28</v>
      </c>
      <c r="K15" s="64">
        <f>+I15+J15</f>
        <v>19178.28</v>
      </c>
      <c r="L15" s="1" t="s">
        <v>18</v>
      </c>
    </row>
    <row r="16" spans="1:12" ht="18" hidden="1" customHeight="1" x14ac:dyDescent="0.3">
      <c r="A16" s="1" t="s">
        <v>45</v>
      </c>
      <c r="B16" s="1" t="s">
        <v>44</v>
      </c>
      <c r="C16" s="1" t="s">
        <v>14</v>
      </c>
      <c r="D16" s="7" t="s">
        <v>15</v>
      </c>
      <c r="E16" s="1" t="s">
        <v>83</v>
      </c>
      <c r="F16" s="7" t="s">
        <v>49</v>
      </c>
      <c r="G16" s="14">
        <v>612.33000000000004</v>
      </c>
      <c r="H16" s="63">
        <v>12</v>
      </c>
      <c r="I16" s="64">
        <f>+G16*H16</f>
        <v>7347.9600000000009</v>
      </c>
      <c r="J16" s="64">
        <f>+I16*0.16</f>
        <v>1175.6736000000001</v>
      </c>
      <c r="K16" s="64">
        <f>+I16+J16</f>
        <v>8523.633600000001</v>
      </c>
      <c r="L16" s="1" t="s">
        <v>18</v>
      </c>
    </row>
    <row r="17" spans="1:12" ht="18" hidden="1" customHeight="1" x14ac:dyDescent="0.3">
      <c r="A17" s="1" t="s">
        <v>45</v>
      </c>
      <c r="B17" s="1" t="s">
        <v>44</v>
      </c>
      <c r="C17" s="1" t="s">
        <v>14</v>
      </c>
      <c r="D17" s="7" t="s">
        <v>15</v>
      </c>
      <c r="E17" s="1" t="s">
        <v>83</v>
      </c>
      <c r="F17" s="7" t="s">
        <v>50</v>
      </c>
      <c r="G17" s="14">
        <v>612.33000000000004</v>
      </c>
      <c r="H17" s="63">
        <v>4</v>
      </c>
      <c r="I17" s="26">
        <f>+G17*H17</f>
        <v>2449.3200000000002</v>
      </c>
      <c r="J17" s="26">
        <f>+I17*0.16</f>
        <v>391.89120000000003</v>
      </c>
      <c r="K17" s="26">
        <f>+I17+J17</f>
        <v>2841.2112000000002</v>
      </c>
      <c r="L17" s="1" t="s">
        <v>18</v>
      </c>
    </row>
    <row r="18" spans="1:12" ht="18" hidden="1" customHeight="1" x14ac:dyDescent="0.3">
      <c r="I18" s="27">
        <f>+SUM(I14:I17)</f>
        <v>93125.030000000013</v>
      </c>
      <c r="J18" s="27">
        <f>+I18*0.16</f>
        <v>14900.004800000002</v>
      </c>
      <c r="K18" s="27">
        <f>+I18+J18</f>
        <v>108025.03480000002</v>
      </c>
    </row>
    <row r="19" spans="1:12" ht="18" hidden="1" customHeight="1" x14ac:dyDescent="0.3"/>
    <row r="20" spans="1:12" ht="18" customHeight="1" x14ac:dyDescent="0.3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3" t="s">
        <v>5</v>
      </c>
      <c r="G20" s="3" t="s">
        <v>6</v>
      </c>
      <c r="H20" s="4" t="s">
        <v>21</v>
      </c>
      <c r="I20" s="4" t="s">
        <v>8</v>
      </c>
      <c r="J20" s="4" t="s">
        <v>9</v>
      </c>
      <c r="K20" s="4" t="s">
        <v>10</v>
      </c>
      <c r="L20" s="5" t="s">
        <v>11</v>
      </c>
    </row>
    <row r="21" spans="1:12" ht="18" customHeight="1" x14ac:dyDescent="0.3">
      <c r="A21" s="1" t="s">
        <v>45</v>
      </c>
      <c r="B21" s="1" t="s">
        <v>44</v>
      </c>
      <c r="C21" s="1" t="s">
        <v>14</v>
      </c>
      <c r="D21" s="7" t="s">
        <v>15</v>
      </c>
      <c r="E21" s="1" t="s">
        <v>115</v>
      </c>
      <c r="F21" s="7" t="s">
        <v>47</v>
      </c>
      <c r="G21" s="14">
        <v>1214.45</v>
      </c>
      <c r="H21" s="78">
        <v>57</v>
      </c>
      <c r="I21" s="64">
        <f>+G21*H21</f>
        <v>69223.650000000009</v>
      </c>
      <c r="J21" s="64">
        <f>+I21*0.16</f>
        <v>11075.784000000001</v>
      </c>
      <c r="K21" s="64">
        <f>+I21+J21</f>
        <v>80299.434000000008</v>
      </c>
      <c r="L21" s="1" t="s">
        <v>18</v>
      </c>
    </row>
    <row r="22" spans="1:12" ht="18" customHeight="1" x14ac:dyDescent="0.3">
      <c r="A22" s="1" t="s">
        <v>45</v>
      </c>
      <c r="B22" s="1" t="s">
        <v>44</v>
      </c>
      <c r="C22" s="1" t="s">
        <v>14</v>
      </c>
      <c r="D22" s="7" t="s">
        <v>15</v>
      </c>
      <c r="E22" s="1" t="s">
        <v>115</v>
      </c>
      <c r="F22" s="7" t="s">
        <v>48</v>
      </c>
      <c r="G22" s="14">
        <v>918.5</v>
      </c>
      <c r="H22" s="78">
        <v>13</v>
      </c>
      <c r="I22" s="64">
        <f>+G22*H22</f>
        <v>11940.5</v>
      </c>
      <c r="J22" s="64">
        <f>+I22*0.16</f>
        <v>1910.48</v>
      </c>
      <c r="K22" s="64">
        <f>+I22+J22</f>
        <v>13850.98</v>
      </c>
      <c r="L22" s="1" t="s">
        <v>18</v>
      </c>
    </row>
    <row r="23" spans="1:12" ht="18" customHeight="1" x14ac:dyDescent="0.3">
      <c r="A23" s="1" t="s">
        <v>45</v>
      </c>
      <c r="B23" s="1" t="s">
        <v>44</v>
      </c>
      <c r="C23" s="1" t="s">
        <v>14</v>
      </c>
      <c r="D23" s="7" t="s">
        <v>15</v>
      </c>
      <c r="E23" s="1" t="s">
        <v>115</v>
      </c>
      <c r="F23" s="7" t="s">
        <v>49</v>
      </c>
      <c r="G23" s="14">
        <v>612.33000000000004</v>
      </c>
      <c r="H23" s="78">
        <v>1</v>
      </c>
      <c r="I23" s="64">
        <f>+G23*H23</f>
        <v>612.33000000000004</v>
      </c>
      <c r="J23" s="64">
        <f>+I23*0.16</f>
        <v>97.972800000000007</v>
      </c>
      <c r="K23" s="64">
        <f>+I23+J23</f>
        <v>710.30280000000005</v>
      </c>
      <c r="L23" s="1" t="s">
        <v>18</v>
      </c>
    </row>
    <row r="24" spans="1:12" ht="18" customHeight="1" x14ac:dyDescent="0.3">
      <c r="A24" s="1" t="s">
        <v>45</v>
      </c>
      <c r="B24" s="1" t="s">
        <v>44</v>
      </c>
      <c r="C24" s="1" t="s">
        <v>14</v>
      </c>
      <c r="D24" s="7" t="s">
        <v>15</v>
      </c>
      <c r="E24" s="1" t="s">
        <v>115</v>
      </c>
      <c r="F24" s="7" t="s">
        <v>50</v>
      </c>
      <c r="G24" s="14">
        <v>612.33000000000004</v>
      </c>
      <c r="H24" s="78">
        <v>1</v>
      </c>
      <c r="I24" s="26">
        <f>+G24*H24</f>
        <v>612.33000000000004</v>
      </c>
      <c r="J24" s="26">
        <f>+I24*0.16</f>
        <v>97.972800000000007</v>
      </c>
      <c r="K24" s="26">
        <f>+I24+J24</f>
        <v>710.30280000000005</v>
      </c>
      <c r="L24" s="1" t="s">
        <v>18</v>
      </c>
    </row>
    <row r="25" spans="1:12" ht="18" customHeight="1" x14ac:dyDescent="0.3">
      <c r="I25" s="27">
        <f>+SUM(I21:I24)</f>
        <v>82388.810000000012</v>
      </c>
      <c r="J25" s="27">
        <f>+I25*0.16</f>
        <v>13182.209600000002</v>
      </c>
      <c r="K25" s="27">
        <f>+I25+J25</f>
        <v>95571.019600000014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60D9-05DC-492A-AB00-3EB41FD331D4}">
  <dimension ref="A1:L22"/>
  <sheetViews>
    <sheetView workbookViewId="0">
      <selection activeCell="A25" sqref="A25"/>
    </sheetView>
  </sheetViews>
  <sheetFormatPr baseColWidth="10" defaultColWidth="22.6640625" defaultRowHeight="18" customHeight="1" x14ac:dyDescent="0.3"/>
  <cols>
    <col min="1" max="1" width="60.44140625" style="1" bestFit="1" customWidth="1"/>
    <col min="2" max="2" width="27.5546875" style="1" bestFit="1" customWidth="1"/>
    <col min="3" max="3" width="44.109375" style="1" bestFit="1" customWidth="1"/>
    <col min="4" max="4" width="19.109375" style="1" bestFit="1" customWidth="1"/>
    <col min="5" max="5" width="17" style="1" bestFit="1" customWidth="1"/>
    <col min="6" max="6" width="34.109375" style="1" bestFit="1" customWidth="1"/>
    <col min="7" max="7" width="8.109375" style="1" bestFit="1" customWidth="1"/>
    <col min="8" max="8" width="9.109375" style="1" bestFit="1" customWidth="1"/>
    <col min="9" max="9" width="10.109375" style="1" bestFit="1" customWidth="1"/>
    <col min="10" max="10" width="9.109375" style="1" bestFit="1" customWidth="1"/>
    <col min="11" max="11" width="10.109375" style="1" bestFit="1" customWidth="1"/>
    <col min="12" max="12" width="28" style="1" bestFit="1" customWidth="1"/>
    <col min="13" max="16384" width="22.6640625" style="1"/>
  </cols>
  <sheetData>
    <row r="1" spans="1:12" ht="18" customHeight="1" x14ac:dyDescent="0.3">
      <c r="A1" s="15" t="s">
        <v>19</v>
      </c>
    </row>
    <row r="2" spans="1:12" ht="18" customHeight="1" x14ac:dyDescent="0.3">
      <c r="A2" s="12" t="s">
        <v>20</v>
      </c>
    </row>
    <row r="3" spans="1:12" ht="28.2" customHeight="1" x14ac:dyDescent="0.3">
      <c r="A3" s="12" t="s">
        <v>60</v>
      </c>
    </row>
    <row r="5" spans="1:12" s="13" customFormat="1" ht="18" hidden="1" customHeight="1" x14ac:dyDescent="0.3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3" t="s">
        <v>5</v>
      </c>
      <c r="G5" s="3" t="s">
        <v>6</v>
      </c>
      <c r="H5" s="4" t="s">
        <v>21</v>
      </c>
      <c r="I5" s="4" t="s">
        <v>8</v>
      </c>
      <c r="J5" s="4" t="s">
        <v>9</v>
      </c>
      <c r="K5" s="4" t="s">
        <v>10</v>
      </c>
      <c r="L5" s="5" t="s">
        <v>11</v>
      </c>
    </row>
    <row r="6" spans="1:12" ht="29.4" hidden="1" customHeight="1" x14ac:dyDescent="0.3">
      <c r="A6" s="6" t="s">
        <v>59</v>
      </c>
      <c r="B6" s="6" t="s">
        <v>60</v>
      </c>
      <c r="C6" s="6" t="s">
        <v>15</v>
      </c>
      <c r="D6" s="7" t="s">
        <v>14</v>
      </c>
      <c r="E6" s="6" t="s">
        <v>61</v>
      </c>
      <c r="F6" s="6" t="s">
        <v>62</v>
      </c>
      <c r="G6" s="8">
        <v>1084.4000000000001</v>
      </c>
      <c r="H6" s="9">
        <v>253.7</v>
      </c>
      <c r="I6" s="8">
        <f>+G6*H6</f>
        <v>275112.28000000003</v>
      </c>
      <c r="J6" s="8">
        <f>+I6*0.16</f>
        <v>44017.964800000009</v>
      </c>
      <c r="K6" s="8">
        <f>+I6+J6</f>
        <v>319130.24480000004</v>
      </c>
      <c r="L6" s="6" t="s">
        <v>18</v>
      </c>
    </row>
    <row r="7" spans="1:12" ht="18" hidden="1" customHeight="1" x14ac:dyDescent="0.3">
      <c r="G7" s="6"/>
      <c r="H7" s="6"/>
      <c r="I7" s="10"/>
      <c r="J7" s="10"/>
      <c r="K7" s="10"/>
    </row>
    <row r="8" spans="1:12" ht="18" hidden="1" customHeight="1" x14ac:dyDescent="0.3"/>
    <row r="9" spans="1:12" s="13" customFormat="1" ht="18" hidden="1" customHeight="1" x14ac:dyDescent="0.3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3" t="s">
        <v>5</v>
      </c>
      <c r="G9" s="3" t="s">
        <v>6</v>
      </c>
      <c r="H9" s="4" t="s">
        <v>21</v>
      </c>
      <c r="I9" s="4" t="s">
        <v>8</v>
      </c>
      <c r="J9" s="4" t="s">
        <v>9</v>
      </c>
      <c r="K9" s="4" t="s">
        <v>10</v>
      </c>
      <c r="L9" s="5" t="s">
        <v>11</v>
      </c>
    </row>
    <row r="10" spans="1:12" ht="29.4" hidden="1" customHeight="1" x14ac:dyDescent="0.3">
      <c r="A10" s="6" t="s">
        <v>59</v>
      </c>
      <c r="B10" s="6" t="s">
        <v>60</v>
      </c>
      <c r="C10" s="6" t="s">
        <v>15</v>
      </c>
      <c r="D10" s="7" t="s">
        <v>14</v>
      </c>
      <c r="E10" s="7" t="s">
        <v>92</v>
      </c>
      <c r="F10" s="6" t="s">
        <v>90</v>
      </c>
      <c r="G10" s="8">
        <v>1084.4000000000001</v>
      </c>
      <c r="H10" s="9">
        <v>47.35</v>
      </c>
      <c r="I10" s="8">
        <v>51346.34</v>
      </c>
      <c r="J10" s="8">
        <v>8215.41</v>
      </c>
      <c r="K10" s="8">
        <v>59561.75</v>
      </c>
      <c r="L10" s="6" t="s">
        <v>18</v>
      </c>
    </row>
    <row r="11" spans="1:12" ht="18" hidden="1" customHeight="1" thickBot="1" x14ac:dyDescent="0.35">
      <c r="A11" s="6" t="s">
        <v>59</v>
      </c>
      <c r="B11" s="6" t="s">
        <v>60</v>
      </c>
      <c r="C11" s="6" t="s">
        <v>15</v>
      </c>
      <c r="D11" s="7" t="s">
        <v>14</v>
      </c>
      <c r="E11" s="7" t="s">
        <v>92</v>
      </c>
      <c r="F11" s="6" t="s">
        <v>91</v>
      </c>
      <c r="G11" s="8">
        <v>1084.4000000000001</v>
      </c>
      <c r="H11" s="9">
        <v>292.35000000000002</v>
      </c>
      <c r="I11" s="67">
        <v>317024.34000000003</v>
      </c>
      <c r="J11" s="67">
        <v>50723.89</v>
      </c>
      <c r="K11" s="67">
        <v>367748.23</v>
      </c>
      <c r="L11" s="6" t="s">
        <v>18</v>
      </c>
    </row>
    <row r="12" spans="1:12" ht="18" hidden="1" customHeight="1" x14ac:dyDescent="0.3">
      <c r="A12" s="6"/>
      <c r="B12" s="6"/>
      <c r="C12" s="6"/>
      <c r="D12" s="6"/>
      <c r="E12" s="6"/>
      <c r="F12" s="6"/>
      <c r="G12" s="6"/>
      <c r="H12" s="6"/>
      <c r="I12" s="10">
        <v>368370.68</v>
      </c>
      <c r="J12" s="10">
        <v>58939.31</v>
      </c>
      <c r="K12" s="10">
        <v>427309.99</v>
      </c>
      <c r="L12" s="6"/>
    </row>
    <row r="13" spans="1:12" ht="18" hidden="1" customHeight="1" x14ac:dyDescent="0.3"/>
    <row r="14" spans="1:12" ht="18" hidden="1" customHeight="1" x14ac:dyDescent="0.3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3" t="s">
        <v>5</v>
      </c>
      <c r="G14" s="3" t="s">
        <v>6</v>
      </c>
      <c r="H14" s="4" t="s">
        <v>21</v>
      </c>
      <c r="I14" s="4" t="s">
        <v>8</v>
      </c>
      <c r="J14" s="4" t="s">
        <v>9</v>
      </c>
      <c r="K14" s="4" t="s">
        <v>10</v>
      </c>
      <c r="L14" s="5" t="s">
        <v>11</v>
      </c>
    </row>
    <row r="15" spans="1:12" ht="18" hidden="1" customHeight="1" x14ac:dyDescent="0.3">
      <c r="A15" s="6" t="s">
        <v>59</v>
      </c>
      <c r="B15" s="6" t="s">
        <v>60</v>
      </c>
      <c r="C15" s="6" t="s">
        <v>15</v>
      </c>
      <c r="D15" s="7" t="s">
        <v>14</v>
      </c>
      <c r="E15" s="7" t="s">
        <v>105</v>
      </c>
      <c r="F15" s="6" t="s">
        <v>106</v>
      </c>
      <c r="G15" s="8">
        <v>1084.4000000000001</v>
      </c>
      <c r="H15" s="7">
        <v>33.4</v>
      </c>
      <c r="I15" s="8">
        <v>36218.959999999999</v>
      </c>
      <c r="J15" s="8">
        <v>5795.03</v>
      </c>
      <c r="K15" s="8">
        <v>42013.99</v>
      </c>
      <c r="L15" s="6" t="s">
        <v>18</v>
      </c>
    </row>
    <row r="16" spans="1:12" ht="18" hidden="1" customHeight="1" thickBot="1" x14ac:dyDescent="0.35">
      <c r="A16" s="6" t="s">
        <v>59</v>
      </c>
      <c r="B16" s="6" t="s">
        <v>60</v>
      </c>
      <c r="C16" s="6" t="s">
        <v>15</v>
      </c>
      <c r="D16" s="7" t="s">
        <v>14</v>
      </c>
      <c r="E16" s="7" t="s">
        <v>105</v>
      </c>
      <c r="F16" s="6" t="s">
        <v>107</v>
      </c>
      <c r="G16" s="8">
        <v>1084.4000000000001</v>
      </c>
      <c r="H16" s="7">
        <v>250.1</v>
      </c>
      <c r="I16" s="67">
        <v>271208.44</v>
      </c>
      <c r="J16" s="67">
        <v>43393.35</v>
      </c>
      <c r="K16" s="67">
        <v>314601.78999999998</v>
      </c>
      <c r="L16" s="6" t="s">
        <v>18</v>
      </c>
    </row>
    <row r="17" spans="1:12" ht="18" hidden="1" customHeight="1" x14ac:dyDescent="0.3">
      <c r="A17" s="6"/>
      <c r="B17" s="6"/>
      <c r="C17" s="6"/>
      <c r="D17" s="6"/>
      <c r="E17" s="6"/>
      <c r="F17" s="6"/>
      <c r="G17" s="6"/>
      <c r="H17" s="6"/>
      <c r="I17" s="10">
        <v>307427.40000000002</v>
      </c>
      <c r="J17" s="10">
        <v>49188.38</v>
      </c>
      <c r="K17" s="10">
        <v>356615.78</v>
      </c>
      <c r="L17" s="6"/>
    </row>
    <row r="18" spans="1:12" ht="18" hidden="1" customHeight="1" x14ac:dyDescent="0.3"/>
    <row r="19" spans="1:12" ht="18" customHeight="1" x14ac:dyDescent="0.3">
      <c r="A19" s="2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3" t="s">
        <v>5</v>
      </c>
      <c r="G19" s="3" t="s">
        <v>6</v>
      </c>
      <c r="H19" s="4" t="s">
        <v>21</v>
      </c>
      <c r="I19" s="4" t="s">
        <v>8</v>
      </c>
      <c r="J19" s="4" t="s">
        <v>9</v>
      </c>
      <c r="K19" s="4" t="s">
        <v>10</v>
      </c>
      <c r="L19" s="5" t="s">
        <v>11</v>
      </c>
    </row>
    <row r="20" spans="1:12" ht="18" customHeight="1" x14ac:dyDescent="0.3">
      <c r="A20" s="6" t="s">
        <v>59</v>
      </c>
      <c r="B20" s="6" t="s">
        <v>60</v>
      </c>
      <c r="C20" s="6" t="s">
        <v>15</v>
      </c>
      <c r="D20" s="7" t="s">
        <v>14</v>
      </c>
      <c r="E20" s="7" t="s">
        <v>117</v>
      </c>
      <c r="F20" s="6" t="s">
        <v>118</v>
      </c>
      <c r="G20" s="8">
        <v>1084.4000000000001</v>
      </c>
      <c r="H20" s="7">
        <v>7.65</v>
      </c>
      <c r="I20" s="8">
        <v>8295.66</v>
      </c>
      <c r="J20" s="8">
        <v>1327.31</v>
      </c>
      <c r="K20" s="8">
        <v>9622.9699999999993</v>
      </c>
      <c r="L20" s="6" t="s">
        <v>18</v>
      </c>
    </row>
    <row r="21" spans="1:12" ht="18" customHeight="1" thickBot="1" x14ac:dyDescent="0.35">
      <c r="A21" s="6" t="s">
        <v>59</v>
      </c>
      <c r="B21" s="6" t="s">
        <v>60</v>
      </c>
      <c r="C21" s="6" t="s">
        <v>15</v>
      </c>
      <c r="D21" s="7" t="s">
        <v>14</v>
      </c>
      <c r="E21" s="7" t="s">
        <v>117</v>
      </c>
      <c r="F21" s="6" t="s">
        <v>119</v>
      </c>
      <c r="G21" s="8">
        <v>1084.4000000000001</v>
      </c>
      <c r="H21" s="7">
        <v>30.9</v>
      </c>
      <c r="I21" s="67">
        <v>33507.96</v>
      </c>
      <c r="J21" s="67">
        <v>5361.27</v>
      </c>
      <c r="K21" s="67">
        <v>38869.230000000003</v>
      </c>
      <c r="L21" s="6" t="s">
        <v>18</v>
      </c>
    </row>
    <row r="22" spans="1:12" ht="18" customHeight="1" x14ac:dyDescent="0.3">
      <c r="A22" s="6"/>
      <c r="B22" s="6"/>
      <c r="C22" s="6"/>
      <c r="D22" s="6"/>
      <c r="E22" s="6"/>
      <c r="F22" s="6"/>
      <c r="G22" s="6"/>
      <c r="H22" s="6"/>
      <c r="I22" s="10">
        <v>41803.620000000003</v>
      </c>
      <c r="J22" s="10">
        <v>6688.58</v>
      </c>
      <c r="K22" s="10">
        <v>48492.2</v>
      </c>
      <c r="L22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097E-27A8-402D-BFA0-7A0CB8F91CAE}">
  <dimension ref="A1:L21"/>
  <sheetViews>
    <sheetView workbookViewId="0">
      <selection sqref="A1:XFD1048576"/>
    </sheetView>
  </sheetViews>
  <sheetFormatPr baseColWidth="10" defaultColWidth="22.6640625" defaultRowHeight="18" customHeight="1" x14ac:dyDescent="0.3"/>
  <cols>
    <col min="1" max="1" width="34" style="1" customWidth="1"/>
    <col min="2" max="2" width="39.6640625" style="1" customWidth="1"/>
    <col min="3" max="3" width="55.33203125" style="1" customWidth="1"/>
    <col min="4" max="5" width="22.6640625" style="1"/>
    <col min="6" max="6" width="44.88671875" style="1" customWidth="1"/>
    <col min="7" max="11" width="22.6640625" style="1"/>
    <col min="12" max="12" width="29.33203125" style="1" customWidth="1"/>
    <col min="13" max="16384" width="22.6640625" style="1"/>
  </cols>
  <sheetData>
    <row r="1" spans="1:12" ht="18" customHeight="1" x14ac:dyDescent="0.3">
      <c r="A1" s="15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ht="18" customHeight="1" x14ac:dyDescent="0.3">
      <c r="A2" s="12" t="s">
        <v>20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8.2" customHeight="1" x14ac:dyDescent="0.3">
      <c r="A3" s="19" t="s">
        <v>69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ht="18" hidden="1" customHeight="1" x14ac:dyDescent="0.3">
      <c r="A4" s="2" t="s">
        <v>0</v>
      </c>
      <c r="B4" s="2" t="s">
        <v>1</v>
      </c>
      <c r="C4" s="2" t="s">
        <v>3</v>
      </c>
      <c r="D4" s="2" t="s">
        <v>2</v>
      </c>
      <c r="E4" s="2" t="s">
        <v>4</v>
      </c>
      <c r="F4" s="3" t="s">
        <v>5</v>
      </c>
      <c r="G4" s="3" t="s">
        <v>6</v>
      </c>
      <c r="H4" s="4" t="s">
        <v>21</v>
      </c>
      <c r="I4" s="4" t="s">
        <v>8</v>
      </c>
      <c r="J4" s="4" t="s">
        <v>9</v>
      </c>
      <c r="K4" s="4" t="s">
        <v>10</v>
      </c>
      <c r="L4" s="5" t="s">
        <v>11</v>
      </c>
    </row>
    <row r="5" spans="1:12" s="13" customFormat="1" ht="24" hidden="1" customHeight="1" x14ac:dyDescent="0.3">
      <c r="A5" s="6" t="s">
        <v>70</v>
      </c>
      <c r="B5" s="6" t="s">
        <v>69</v>
      </c>
      <c r="C5" s="7" t="s">
        <v>15</v>
      </c>
      <c r="D5" s="6" t="s">
        <v>14</v>
      </c>
      <c r="E5" s="6" t="s">
        <v>71</v>
      </c>
      <c r="F5" s="6" t="s">
        <v>42</v>
      </c>
      <c r="G5" s="8">
        <v>1079</v>
      </c>
      <c r="H5" s="7">
        <v>23</v>
      </c>
      <c r="I5" s="20">
        <f>+G5*H5</f>
        <v>24817</v>
      </c>
      <c r="J5" s="20">
        <f>+I5*0.16</f>
        <v>3970.7200000000003</v>
      </c>
      <c r="K5" s="20">
        <f>+I5+J5</f>
        <v>28787.72</v>
      </c>
      <c r="L5" s="6" t="s">
        <v>18</v>
      </c>
    </row>
    <row r="6" spans="1:12" ht="24" hidden="1" customHeight="1" x14ac:dyDescent="0.3">
      <c r="A6" s="6" t="s">
        <v>70</v>
      </c>
      <c r="B6" s="6" t="s">
        <v>69</v>
      </c>
      <c r="C6" s="7" t="s">
        <v>15</v>
      </c>
      <c r="D6" s="6" t="s">
        <v>14</v>
      </c>
      <c r="E6" s="6" t="s">
        <v>71</v>
      </c>
      <c r="F6" s="6" t="s">
        <v>72</v>
      </c>
      <c r="G6" s="9">
        <v>920.39</v>
      </c>
      <c r="H6" s="7">
        <v>32</v>
      </c>
      <c r="I6" s="20">
        <f>+G6*H6</f>
        <v>29452.48</v>
      </c>
      <c r="J6" s="20">
        <f>+I6*0.16</f>
        <v>4712.3968000000004</v>
      </c>
      <c r="K6" s="20">
        <f>+I6+J6</f>
        <v>34164.876799999998</v>
      </c>
      <c r="L6" s="6" t="s">
        <v>18</v>
      </c>
    </row>
    <row r="7" spans="1:12" ht="24" hidden="1" customHeight="1" x14ac:dyDescent="0.3">
      <c r="A7" s="6" t="s">
        <v>70</v>
      </c>
      <c r="B7" s="6" t="s">
        <v>69</v>
      </c>
      <c r="C7" s="7" t="s">
        <v>15</v>
      </c>
      <c r="D7" s="6" t="s">
        <v>14</v>
      </c>
      <c r="E7" s="6" t="s">
        <v>71</v>
      </c>
      <c r="F7" s="6" t="s">
        <v>73</v>
      </c>
      <c r="G7" s="9">
        <v>100</v>
      </c>
      <c r="H7" s="7">
        <v>64</v>
      </c>
      <c r="I7" s="20">
        <f>+G7*H7</f>
        <v>6400</v>
      </c>
      <c r="J7" s="20">
        <f>+I7*0.16</f>
        <v>1024</v>
      </c>
      <c r="K7" s="20">
        <f>+I7+J7</f>
        <v>7424</v>
      </c>
      <c r="L7" s="6" t="s">
        <v>18</v>
      </c>
    </row>
    <row r="8" spans="1:12" ht="24" hidden="1" customHeight="1" x14ac:dyDescent="0.3">
      <c r="A8" s="6" t="s">
        <v>70</v>
      </c>
      <c r="B8" s="6" t="s">
        <v>69</v>
      </c>
      <c r="C8" s="7" t="s">
        <v>15</v>
      </c>
      <c r="D8" s="6" t="s">
        <v>14</v>
      </c>
      <c r="E8" s="6" t="s">
        <v>71</v>
      </c>
      <c r="F8" s="6" t="s">
        <v>74</v>
      </c>
      <c r="G8" s="9">
        <v>100</v>
      </c>
      <c r="H8" s="7">
        <v>46</v>
      </c>
      <c r="I8" s="16">
        <f>+G8*H8</f>
        <v>4600</v>
      </c>
      <c r="J8" s="16">
        <f>+I8*0.16</f>
        <v>736</v>
      </c>
      <c r="K8" s="16">
        <f>+I8+J8</f>
        <v>5336</v>
      </c>
      <c r="L8" s="6" t="s">
        <v>18</v>
      </c>
    </row>
    <row r="9" spans="1:12" ht="18" hidden="1" customHeight="1" x14ac:dyDescent="0.3">
      <c r="A9" s="6"/>
      <c r="B9" s="6"/>
      <c r="C9" s="6"/>
      <c r="D9" s="6"/>
      <c r="E9" s="6"/>
      <c r="F9" s="6"/>
      <c r="G9" s="6"/>
      <c r="H9" s="6"/>
      <c r="I9" s="10">
        <f>+SUM(I5:I8)</f>
        <v>65269.479999999996</v>
      </c>
      <c r="J9" s="10">
        <f>+SUM(J5:J8)</f>
        <v>10443.1168</v>
      </c>
      <c r="K9" s="10">
        <f>+SUM(K5:K8)</f>
        <v>75712.596799999999</v>
      </c>
      <c r="L9" s="6"/>
    </row>
    <row r="10" spans="1:12" ht="18" hidden="1" customHeight="1" x14ac:dyDescent="0.3"/>
    <row r="11" spans="1:12" ht="18" hidden="1" customHeight="1" x14ac:dyDescent="0.3">
      <c r="A11" s="2" t="s">
        <v>0</v>
      </c>
      <c r="B11" s="2" t="s">
        <v>1</v>
      </c>
      <c r="C11" s="2" t="s">
        <v>3</v>
      </c>
      <c r="D11" s="2" t="s">
        <v>2</v>
      </c>
      <c r="E11" s="2" t="s">
        <v>4</v>
      </c>
      <c r="F11" s="3" t="s">
        <v>5</v>
      </c>
      <c r="G11" s="3" t="s">
        <v>6</v>
      </c>
      <c r="H11" s="4" t="s">
        <v>21</v>
      </c>
      <c r="I11" s="4" t="s">
        <v>8</v>
      </c>
      <c r="J11" s="4" t="s">
        <v>9</v>
      </c>
      <c r="K11" s="4" t="s">
        <v>10</v>
      </c>
      <c r="L11" s="5" t="s">
        <v>11</v>
      </c>
    </row>
    <row r="12" spans="1:12" ht="18" hidden="1" customHeight="1" x14ac:dyDescent="0.3">
      <c r="A12" s="6" t="s">
        <v>70</v>
      </c>
      <c r="B12" s="6" t="s">
        <v>69</v>
      </c>
      <c r="C12" s="7" t="s">
        <v>15</v>
      </c>
      <c r="D12" s="6" t="s">
        <v>14</v>
      </c>
      <c r="E12" s="6" t="s">
        <v>84</v>
      </c>
      <c r="F12" s="6" t="s">
        <v>42</v>
      </c>
      <c r="G12" s="8">
        <v>1079</v>
      </c>
      <c r="H12" s="7">
        <v>3</v>
      </c>
      <c r="I12" s="20">
        <f>+G12*H12</f>
        <v>3237</v>
      </c>
      <c r="J12" s="20">
        <f>+I12*0.16</f>
        <v>517.91999999999996</v>
      </c>
      <c r="K12" s="20">
        <f>+I12+J12</f>
        <v>3754.92</v>
      </c>
      <c r="L12" s="6" t="s">
        <v>18</v>
      </c>
    </row>
    <row r="13" spans="1:12" ht="18" hidden="1" customHeight="1" x14ac:dyDescent="0.3">
      <c r="A13" s="6" t="s">
        <v>70</v>
      </c>
      <c r="B13" s="6" t="s">
        <v>69</v>
      </c>
      <c r="C13" s="7" t="s">
        <v>15</v>
      </c>
      <c r="D13" s="6" t="s">
        <v>14</v>
      </c>
      <c r="E13" s="6" t="s">
        <v>84</v>
      </c>
      <c r="F13" s="6" t="s">
        <v>72</v>
      </c>
      <c r="G13" s="9">
        <v>920.39</v>
      </c>
      <c r="H13" s="7">
        <v>5</v>
      </c>
      <c r="I13" s="20">
        <f>+G13*H13</f>
        <v>4601.95</v>
      </c>
      <c r="J13" s="20">
        <f>+I13*0.16</f>
        <v>736.31200000000001</v>
      </c>
      <c r="K13" s="20">
        <f>+I13+J13</f>
        <v>5338.2619999999997</v>
      </c>
      <c r="L13" s="6" t="s">
        <v>18</v>
      </c>
    </row>
    <row r="14" spans="1:12" ht="18" hidden="1" customHeight="1" x14ac:dyDescent="0.3">
      <c r="A14" s="6" t="s">
        <v>70</v>
      </c>
      <c r="B14" s="6" t="s">
        <v>69</v>
      </c>
      <c r="C14" s="7" t="s">
        <v>15</v>
      </c>
      <c r="D14" s="6" t="s">
        <v>14</v>
      </c>
      <c r="E14" s="6" t="s">
        <v>84</v>
      </c>
      <c r="F14" s="6" t="s">
        <v>73</v>
      </c>
      <c r="G14" s="9">
        <v>100</v>
      </c>
      <c r="H14" s="7">
        <v>10</v>
      </c>
      <c r="I14" s="20">
        <f>+G14*H14</f>
        <v>1000</v>
      </c>
      <c r="J14" s="20">
        <f>+I14*0.16</f>
        <v>160</v>
      </c>
      <c r="K14" s="20">
        <f>+I14+J14</f>
        <v>1160</v>
      </c>
      <c r="L14" s="6" t="s">
        <v>18</v>
      </c>
    </row>
    <row r="15" spans="1:12" ht="18" hidden="1" customHeight="1" x14ac:dyDescent="0.3">
      <c r="A15" s="6" t="s">
        <v>70</v>
      </c>
      <c r="B15" s="6" t="s">
        <v>69</v>
      </c>
      <c r="C15" s="7" t="s">
        <v>15</v>
      </c>
      <c r="D15" s="6" t="s">
        <v>14</v>
      </c>
      <c r="E15" s="6" t="s">
        <v>84</v>
      </c>
      <c r="F15" s="6" t="s">
        <v>74</v>
      </c>
      <c r="G15" s="9">
        <v>100</v>
      </c>
      <c r="H15" s="7">
        <v>6</v>
      </c>
      <c r="I15" s="16">
        <f>+G15*H15</f>
        <v>600</v>
      </c>
      <c r="J15" s="16">
        <f>+I15*0.16</f>
        <v>96</v>
      </c>
      <c r="K15" s="16">
        <f>+I15+J15</f>
        <v>696</v>
      </c>
      <c r="L15" s="6" t="s">
        <v>18</v>
      </c>
    </row>
    <row r="16" spans="1:12" ht="18" hidden="1" customHeight="1" x14ac:dyDescent="0.3">
      <c r="A16" s="6"/>
      <c r="B16" s="6"/>
      <c r="C16" s="6"/>
      <c r="D16" s="6"/>
      <c r="E16" s="6"/>
      <c r="F16" s="6"/>
      <c r="G16" s="6"/>
      <c r="H16" s="6"/>
      <c r="I16" s="10">
        <f>+SUM(I12:I15)</f>
        <v>9438.9500000000007</v>
      </c>
      <c r="J16" s="10">
        <f>+SUM(J12:J15)</f>
        <v>1510.232</v>
      </c>
      <c r="K16" s="10">
        <f>+SUM(K12:K15)</f>
        <v>10949.182000000001</v>
      </c>
      <c r="L16" s="6"/>
    </row>
    <row r="17" spans="1:12" ht="18" hidden="1" customHeight="1" x14ac:dyDescent="0.3"/>
    <row r="18" spans="1:12" ht="18" customHeight="1" x14ac:dyDescent="0.3">
      <c r="A18" s="2" t="s">
        <v>0</v>
      </c>
      <c r="B18" s="2" t="s">
        <v>1</v>
      </c>
      <c r="C18" s="2" t="s">
        <v>3</v>
      </c>
      <c r="D18" s="2" t="s">
        <v>2</v>
      </c>
      <c r="E18" s="2" t="s">
        <v>4</v>
      </c>
      <c r="F18" s="3" t="s">
        <v>5</v>
      </c>
      <c r="G18" s="3" t="s">
        <v>6</v>
      </c>
      <c r="H18" s="4" t="s">
        <v>21</v>
      </c>
      <c r="I18" s="4" t="s">
        <v>8</v>
      </c>
      <c r="J18" s="4" t="s">
        <v>9</v>
      </c>
      <c r="K18" s="4" t="s">
        <v>10</v>
      </c>
      <c r="L18" s="5" t="s">
        <v>11</v>
      </c>
    </row>
    <row r="19" spans="1:12" ht="18" customHeight="1" x14ac:dyDescent="0.3">
      <c r="A19" s="6" t="s">
        <v>70</v>
      </c>
      <c r="B19" s="6" t="s">
        <v>69</v>
      </c>
      <c r="C19" s="7" t="s">
        <v>15</v>
      </c>
      <c r="D19" s="6" t="s">
        <v>14</v>
      </c>
      <c r="E19" s="36">
        <v>45795</v>
      </c>
      <c r="F19" s="6" t="s">
        <v>42</v>
      </c>
      <c r="G19" s="8">
        <v>1079</v>
      </c>
      <c r="H19" s="7">
        <v>3</v>
      </c>
      <c r="I19" s="20">
        <f>+G19*H19</f>
        <v>3237</v>
      </c>
      <c r="J19" s="20">
        <f>+I19*0.16</f>
        <v>517.91999999999996</v>
      </c>
      <c r="K19" s="20">
        <f>+I19+J19</f>
        <v>3754.92</v>
      </c>
      <c r="L19" s="6" t="s">
        <v>18</v>
      </c>
    </row>
    <row r="20" spans="1:12" ht="18" customHeight="1" x14ac:dyDescent="0.3">
      <c r="A20" s="6" t="s">
        <v>70</v>
      </c>
      <c r="B20" s="6" t="s">
        <v>69</v>
      </c>
      <c r="C20" s="7" t="s">
        <v>15</v>
      </c>
      <c r="D20" s="6" t="s">
        <v>14</v>
      </c>
      <c r="E20" s="36">
        <v>45795</v>
      </c>
      <c r="F20" s="6" t="s">
        <v>74</v>
      </c>
      <c r="G20" s="9">
        <v>100</v>
      </c>
      <c r="H20" s="7">
        <v>6</v>
      </c>
      <c r="I20" s="16">
        <f>+G20*H20</f>
        <v>600</v>
      </c>
      <c r="J20" s="16">
        <f>+I20*0.16</f>
        <v>96</v>
      </c>
      <c r="K20" s="16">
        <f>+I20+J20</f>
        <v>696</v>
      </c>
      <c r="L20" s="6" t="s">
        <v>18</v>
      </c>
    </row>
    <row r="21" spans="1:12" ht="18" customHeight="1" x14ac:dyDescent="0.3">
      <c r="A21" s="6"/>
      <c r="B21" s="6"/>
      <c r="C21" s="6"/>
      <c r="D21" s="6"/>
      <c r="E21" s="6"/>
      <c r="F21" s="6"/>
      <c r="G21" s="6"/>
      <c r="H21" s="6"/>
      <c r="I21" s="10">
        <f>+SUM(I19:I20)</f>
        <v>3837</v>
      </c>
      <c r="J21" s="10">
        <f>+SUM(J19:J20)</f>
        <v>613.91999999999996</v>
      </c>
      <c r="K21" s="10">
        <f>+SUM(K19:K20)</f>
        <v>4450.92</v>
      </c>
      <c r="L21" s="6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08615-D295-4A4E-85EC-B832B7ABD962}">
  <dimension ref="A1:L16"/>
  <sheetViews>
    <sheetView topLeftCell="A10" workbookViewId="0">
      <selection activeCell="C8" sqref="C8"/>
    </sheetView>
  </sheetViews>
  <sheetFormatPr baseColWidth="10" defaultColWidth="22.6640625" defaultRowHeight="18" customHeight="1" x14ac:dyDescent="0.3"/>
  <cols>
    <col min="1" max="1" width="34" style="1" customWidth="1"/>
    <col min="2" max="2" width="33.33203125" style="1" bestFit="1" customWidth="1"/>
    <col min="3" max="3" width="55.33203125" style="1" customWidth="1"/>
    <col min="4" max="5" width="22.6640625" style="1"/>
    <col min="6" max="6" width="44.88671875" style="1" customWidth="1"/>
    <col min="7" max="11" width="22.6640625" style="1"/>
    <col min="12" max="12" width="29.33203125" style="1" customWidth="1"/>
    <col min="13" max="16384" width="22.6640625" style="1"/>
  </cols>
  <sheetData>
    <row r="1" spans="1:12" ht="18" customHeight="1" x14ac:dyDescent="0.3">
      <c r="A1" s="15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ht="18" customHeight="1" x14ac:dyDescent="0.3">
      <c r="A2" s="12" t="s">
        <v>20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8.2" customHeight="1" x14ac:dyDescent="0.3">
      <c r="A3" s="19" t="s">
        <v>40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ht="18" customHeight="1" x14ac:dyDescent="0.3">
      <c r="A4" s="2" t="s">
        <v>0</v>
      </c>
      <c r="B4" s="2" t="s">
        <v>1</v>
      </c>
      <c r="C4" s="2" t="s">
        <v>3</v>
      </c>
      <c r="D4" s="2" t="s">
        <v>2</v>
      </c>
      <c r="E4" s="2" t="s">
        <v>4</v>
      </c>
      <c r="F4" s="3" t="s">
        <v>5</v>
      </c>
      <c r="G4" s="3" t="s">
        <v>6</v>
      </c>
      <c r="H4" s="4" t="s">
        <v>21</v>
      </c>
      <c r="I4" s="4" t="s">
        <v>8</v>
      </c>
      <c r="J4" s="4" t="s">
        <v>9</v>
      </c>
      <c r="K4" s="4" t="s">
        <v>10</v>
      </c>
      <c r="L4" s="5" t="s">
        <v>11</v>
      </c>
    </row>
    <row r="5" spans="1:12" ht="18" customHeight="1" x14ac:dyDescent="0.3">
      <c r="A5" s="6" t="s">
        <v>39</v>
      </c>
      <c r="B5" s="6" t="s">
        <v>40</v>
      </c>
      <c r="C5" s="7" t="s">
        <v>15</v>
      </c>
      <c r="D5" s="7" t="s">
        <v>14</v>
      </c>
      <c r="E5" s="7" t="s">
        <v>120</v>
      </c>
      <c r="F5" s="6" t="s">
        <v>121</v>
      </c>
      <c r="G5" s="9">
        <v>920.39</v>
      </c>
      <c r="H5" s="7">
        <v>4</v>
      </c>
      <c r="I5" s="8">
        <v>3681.55</v>
      </c>
      <c r="J5" s="9">
        <v>589.04999999999995</v>
      </c>
      <c r="K5" s="8">
        <v>4270.6000000000004</v>
      </c>
      <c r="L5" s="6" t="s">
        <v>18</v>
      </c>
    </row>
    <row r="6" spans="1:12" ht="18" customHeight="1" x14ac:dyDescent="0.3">
      <c r="A6" s="6" t="s">
        <v>39</v>
      </c>
      <c r="B6" s="6" t="s">
        <v>40</v>
      </c>
      <c r="C6" s="7" t="s">
        <v>15</v>
      </c>
      <c r="D6" s="7" t="s">
        <v>14</v>
      </c>
      <c r="E6" s="7" t="s">
        <v>120</v>
      </c>
      <c r="F6" s="6" t="s">
        <v>122</v>
      </c>
      <c r="G6" s="9">
        <v>92.04</v>
      </c>
      <c r="H6" s="7">
        <v>8</v>
      </c>
      <c r="I6" s="9">
        <v>736.31</v>
      </c>
      <c r="J6" s="9">
        <v>117.81</v>
      </c>
      <c r="K6" s="9">
        <v>854.12</v>
      </c>
      <c r="L6" s="6" t="s">
        <v>18</v>
      </c>
    </row>
    <row r="7" spans="1:12" ht="18" customHeight="1" x14ac:dyDescent="0.3">
      <c r="A7" s="6" t="s">
        <v>39</v>
      </c>
      <c r="B7" s="6" t="s">
        <v>40</v>
      </c>
      <c r="C7" s="7" t="s">
        <v>15</v>
      </c>
      <c r="D7" s="7" t="s">
        <v>14</v>
      </c>
      <c r="E7" s="7" t="s">
        <v>120</v>
      </c>
      <c r="F7" s="6" t="s">
        <v>123</v>
      </c>
      <c r="G7" s="8">
        <v>1079</v>
      </c>
      <c r="H7" s="7">
        <v>3</v>
      </c>
      <c r="I7" s="8">
        <v>3237</v>
      </c>
      <c r="J7" s="9">
        <v>517.91999999999996</v>
      </c>
      <c r="K7" s="8">
        <v>3754.92</v>
      </c>
      <c r="L7" s="6" t="s">
        <v>18</v>
      </c>
    </row>
    <row r="8" spans="1:12" ht="18" customHeight="1" thickBot="1" x14ac:dyDescent="0.35">
      <c r="A8" s="6" t="s">
        <v>39</v>
      </c>
      <c r="B8" s="6" t="s">
        <v>40</v>
      </c>
      <c r="C8" s="7" t="s">
        <v>15</v>
      </c>
      <c r="D8" s="7" t="s">
        <v>14</v>
      </c>
      <c r="E8" s="7" t="s">
        <v>120</v>
      </c>
      <c r="F8" s="6" t="s">
        <v>124</v>
      </c>
      <c r="G8" s="9">
        <v>107.9</v>
      </c>
      <c r="H8" s="7">
        <v>6</v>
      </c>
      <c r="I8" s="68">
        <v>647.4</v>
      </c>
      <c r="J8" s="68">
        <v>103.58</v>
      </c>
      <c r="K8" s="68">
        <v>750.98</v>
      </c>
      <c r="L8" s="6" t="s">
        <v>18</v>
      </c>
    </row>
    <row r="9" spans="1:12" ht="18" customHeight="1" x14ac:dyDescent="0.3">
      <c r="A9" s="6"/>
      <c r="B9" s="6"/>
      <c r="C9" s="6"/>
      <c r="D9" s="6"/>
      <c r="E9" s="6"/>
      <c r="F9" s="6"/>
      <c r="G9" s="6"/>
      <c r="H9" s="6"/>
      <c r="I9" s="10">
        <v>8302.26</v>
      </c>
      <c r="J9" s="10">
        <v>1328.36</v>
      </c>
      <c r="K9" s="10">
        <v>9630.6200000000008</v>
      </c>
      <c r="L9" s="6"/>
    </row>
    <row r="11" spans="1:12" ht="18" customHeight="1" x14ac:dyDescent="0.3">
      <c r="A11" s="2" t="s">
        <v>0</v>
      </c>
      <c r="B11" s="2" t="s">
        <v>1</v>
      </c>
      <c r="C11" s="2" t="s">
        <v>3</v>
      </c>
      <c r="D11" s="2" t="s">
        <v>2</v>
      </c>
      <c r="E11" s="2" t="s">
        <v>4</v>
      </c>
      <c r="F11" s="3" t="s">
        <v>5</v>
      </c>
      <c r="G11" s="3" t="s">
        <v>6</v>
      </c>
      <c r="H11" s="4" t="s">
        <v>21</v>
      </c>
      <c r="I11" s="4" t="s">
        <v>8</v>
      </c>
      <c r="J11" s="4" t="s">
        <v>9</v>
      </c>
      <c r="K11" s="4" t="s">
        <v>10</v>
      </c>
      <c r="L11" s="5" t="s">
        <v>11</v>
      </c>
    </row>
    <row r="12" spans="1:12" ht="18" customHeight="1" x14ac:dyDescent="0.3">
      <c r="A12" s="6" t="s">
        <v>39</v>
      </c>
      <c r="B12" s="6" t="s">
        <v>40</v>
      </c>
      <c r="C12" s="7" t="s">
        <v>15</v>
      </c>
      <c r="D12" s="7" t="s">
        <v>14</v>
      </c>
      <c r="E12" s="36">
        <v>45843</v>
      </c>
      <c r="F12" s="6" t="s">
        <v>125</v>
      </c>
      <c r="G12" s="9">
        <v>920.39</v>
      </c>
      <c r="H12" s="7">
        <v>2</v>
      </c>
      <c r="I12" s="8">
        <v>1840.77</v>
      </c>
      <c r="J12" s="9">
        <v>294.52</v>
      </c>
      <c r="K12" s="8">
        <v>2135.3000000000002</v>
      </c>
      <c r="L12" s="6" t="s">
        <v>18</v>
      </c>
    </row>
    <row r="13" spans="1:12" ht="18" customHeight="1" x14ac:dyDescent="0.3">
      <c r="A13" s="6" t="s">
        <v>39</v>
      </c>
      <c r="B13" s="6" t="s">
        <v>40</v>
      </c>
      <c r="C13" s="7" t="s">
        <v>15</v>
      </c>
      <c r="D13" s="7" t="s">
        <v>14</v>
      </c>
      <c r="E13" s="36">
        <v>45843</v>
      </c>
      <c r="F13" s="6" t="s">
        <v>126</v>
      </c>
      <c r="G13" s="9">
        <v>92.04</v>
      </c>
      <c r="H13" s="7">
        <v>4</v>
      </c>
      <c r="I13" s="9">
        <v>368.15</v>
      </c>
      <c r="J13" s="9">
        <v>58.9</v>
      </c>
      <c r="K13" s="9">
        <v>427.06</v>
      </c>
      <c r="L13" s="6" t="s">
        <v>18</v>
      </c>
    </row>
    <row r="14" spans="1:12" ht="18" customHeight="1" x14ac:dyDescent="0.3">
      <c r="A14" s="6" t="s">
        <v>39</v>
      </c>
      <c r="B14" s="6" t="s">
        <v>40</v>
      </c>
      <c r="C14" s="7" t="s">
        <v>15</v>
      </c>
      <c r="D14" s="7" t="s">
        <v>14</v>
      </c>
      <c r="E14" s="36">
        <v>45843</v>
      </c>
      <c r="F14" s="6" t="s">
        <v>127</v>
      </c>
      <c r="G14" s="8">
        <v>1079</v>
      </c>
      <c r="H14" s="7">
        <v>1</v>
      </c>
      <c r="I14" s="8">
        <v>1079</v>
      </c>
      <c r="J14" s="9">
        <v>172.64</v>
      </c>
      <c r="K14" s="8">
        <v>1251.6400000000001</v>
      </c>
      <c r="L14" s="6" t="s">
        <v>18</v>
      </c>
    </row>
    <row r="15" spans="1:12" ht="18" customHeight="1" thickBot="1" x14ac:dyDescent="0.35">
      <c r="A15" s="6" t="s">
        <v>39</v>
      </c>
      <c r="B15" s="6" t="s">
        <v>40</v>
      </c>
      <c r="C15" s="7" t="s">
        <v>15</v>
      </c>
      <c r="D15" s="7" t="s">
        <v>14</v>
      </c>
      <c r="E15" s="36">
        <v>45843</v>
      </c>
      <c r="F15" s="6" t="s">
        <v>128</v>
      </c>
      <c r="G15" s="9">
        <v>107.9</v>
      </c>
      <c r="H15" s="7">
        <v>2</v>
      </c>
      <c r="I15" s="68">
        <v>215.8</v>
      </c>
      <c r="J15" s="68">
        <v>34.53</v>
      </c>
      <c r="K15" s="68">
        <v>250.33</v>
      </c>
      <c r="L15" s="6" t="s">
        <v>18</v>
      </c>
    </row>
    <row r="16" spans="1:12" ht="18" customHeight="1" x14ac:dyDescent="0.3">
      <c r="A16" s="6"/>
      <c r="B16" s="6"/>
      <c r="C16" s="6"/>
      <c r="D16" s="6"/>
      <c r="E16" s="6"/>
      <c r="F16" s="6"/>
      <c r="G16" s="6"/>
      <c r="H16" s="6"/>
      <c r="I16" s="10">
        <v>3503.73</v>
      </c>
      <c r="J16" s="69">
        <v>560.6</v>
      </c>
      <c r="K16" s="10">
        <v>4064.33</v>
      </c>
      <c r="L16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7BFA-E8F7-46FF-BE88-D93BB87DC699}">
  <dimension ref="A1:L8"/>
  <sheetViews>
    <sheetView workbookViewId="0">
      <selection activeCellId="3" sqref="A22:XFD1048576 D21:XFD21 A21:B21 A1:XFD20"/>
    </sheetView>
  </sheetViews>
  <sheetFormatPr baseColWidth="10" defaultColWidth="47" defaultRowHeight="16.2" customHeight="1" x14ac:dyDescent="0.3"/>
  <cols>
    <col min="1" max="16384" width="47" style="1"/>
  </cols>
  <sheetData>
    <row r="1" spans="1:12" ht="16.2" customHeight="1" x14ac:dyDescent="0.3">
      <c r="A1" s="15" t="s">
        <v>19</v>
      </c>
    </row>
    <row r="2" spans="1:12" ht="16.2" customHeight="1" x14ac:dyDescent="0.3">
      <c r="A2" s="12" t="s">
        <v>20</v>
      </c>
    </row>
    <row r="3" spans="1:12" ht="16.2" customHeight="1" x14ac:dyDescent="0.3">
      <c r="A3" s="12" t="s">
        <v>64</v>
      </c>
    </row>
    <row r="5" spans="1:12" s="13" customFormat="1" ht="16.2" customHeight="1" x14ac:dyDescent="0.3">
      <c r="A5" s="2" t="s">
        <v>0</v>
      </c>
      <c r="B5" s="2" t="s">
        <v>1</v>
      </c>
      <c r="C5" s="2" t="s">
        <v>3</v>
      </c>
      <c r="D5" s="2" t="s">
        <v>2</v>
      </c>
      <c r="E5" s="2" t="s">
        <v>4</v>
      </c>
      <c r="F5" s="3" t="s">
        <v>5</v>
      </c>
      <c r="G5" s="3" t="s">
        <v>6</v>
      </c>
      <c r="H5" s="4" t="s">
        <v>21</v>
      </c>
      <c r="I5" s="4" t="s">
        <v>8</v>
      </c>
      <c r="J5" s="4" t="s">
        <v>9</v>
      </c>
      <c r="K5" s="4" t="s">
        <v>10</v>
      </c>
      <c r="L5" s="5" t="s">
        <v>11</v>
      </c>
    </row>
    <row r="6" spans="1:12" ht="16.2" customHeight="1" x14ac:dyDescent="0.3">
      <c r="A6" s="6" t="s">
        <v>63</v>
      </c>
      <c r="B6" s="6" t="s">
        <v>64</v>
      </c>
      <c r="C6" s="6" t="s">
        <v>15</v>
      </c>
      <c r="D6" s="6" t="s">
        <v>14</v>
      </c>
      <c r="E6" s="6" t="s">
        <v>61</v>
      </c>
      <c r="F6" s="6" t="s">
        <v>65</v>
      </c>
      <c r="G6" s="7">
        <v>593.45000000000005</v>
      </c>
      <c r="H6" s="7">
        <v>178.78</v>
      </c>
      <c r="I6" s="20">
        <f>+G6*H6</f>
        <v>106096.99100000001</v>
      </c>
      <c r="J6" s="20">
        <f>+I6*0.16</f>
        <v>16975.51856</v>
      </c>
      <c r="K6" s="20">
        <f>+I6+J6</f>
        <v>123072.50956000001</v>
      </c>
      <c r="L6" s="6" t="s">
        <v>18</v>
      </c>
    </row>
    <row r="7" spans="1:12" ht="16.2" customHeight="1" x14ac:dyDescent="0.3">
      <c r="A7" s="6" t="s">
        <v>63</v>
      </c>
      <c r="B7" s="6" t="s">
        <v>64</v>
      </c>
      <c r="C7" s="6" t="s">
        <v>15</v>
      </c>
      <c r="D7" s="6" t="s">
        <v>14</v>
      </c>
      <c r="E7" s="6" t="s">
        <v>61</v>
      </c>
      <c r="F7" s="6" t="s">
        <v>66</v>
      </c>
      <c r="G7" s="7">
        <v>251.41</v>
      </c>
      <c r="H7" s="7">
        <v>5.05</v>
      </c>
      <c r="I7" s="16">
        <f>+G7*H7</f>
        <v>1269.6205</v>
      </c>
      <c r="J7" s="16">
        <f>+I7*0.16</f>
        <v>203.13928000000001</v>
      </c>
      <c r="K7" s="16">
        <f>+I7+J7</f>
        <v>1472.7597800000001</v>
      </c>
      <c r="L7" s="6" t="s">
        <v>18</v>
      </c>
    </row>
    <row r="8" spans="1:12" ht="16.2" customHeight="1" x14ac:dyDescent="0.3">
      <c r="A8" s="6"/>
      <c r="B8" s="6"/>
      <c r="C8" s="6"/>
      <c r="D8" s="6"/>
      <c r="E8" s="6"/>
      <c r="F8" s="6"/>
      <c r="G8" s="6"/>
      <c r="H8" s="6"/>
      <c r="I8" s="10">
        <f>+I6+I7</f>
        <v>107366.61150000001</v>
      </c>
      <c r="J8" s="10">
        <f>+J6+J7</f>
        <v>17178.65784</v>
      </c>
      <c r="K8" s="10">
        <f>+K6+K7</f>
        <v>124545.26934</v>
      </c>
      <c r="L8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C1DF4-E08F-4F02-A61D-896B7EC986EC}">
  <dimension ref="A1:L25"/>
  <sheetViews>
    <sheetView topLeftCell="D1" workbookViewId="0">
      <selection activeCell="E22" sqref="E22"/>
    </sheetView>
  </sheetViews>
  <sheetFormatPr baseColWidth="10" defaultColWidth="47" defaultRowHeight="16.2" customHeight="1" x14ac:dyDescent="0.3"/>
  <cols>
    <col min="1" max="10" width="47" style="1"/>
    <col min="11" max="11" width="53.109375" style="1" customWidth="1"/>
    <col min="12" max="16384" width="47" style="1"/>
  </cols>
  <sheetData>
    <row r="1" spans="1:12" ht="16.2" customHeight="1" x14ac:dyDescent="0.3">
      <c r="A1" s="15" t="s">
        <v>19</v>
      </c>
    </row>
    <row r="2" spans="1:12" ht="16.2" customHeight="1" x14ac:dyDescent="0.3">
      <c r="A2" s="12" t="s">
        <v>20</v>
      </c>
    </row>
    <row r="3" spans="1:12" ht="16.2" customHeight="1" x14ac:dyDescent="0.3">
      <c r="A3" s="12" t="s">
        <v>110</v>
      </c>
    </row>
    <row r="4" spans="1:12" ht="16.2" hidden="1" customHeight="1" x14ac:dyDescent="0.3"/>
    <row r="5" spans="1:12" s="13" customFormat="1" ht="16.2" hidden="1" customHeight="1" x14ac:dyDescent="0.3">
      <c r="A5" s="2" t="s">
        <v>0</v>
      </c>
      <c r="B5" s="2" t="s">
        <v>1</v>
      </c>
      <c r="C5" s="2" t="s">
        <v>3</v>
      </c>
      <c r="D5" s="2" t="s">
        <v>2</v>
      </c>
      <c r="E5" s="2" t="s">
        <v>4</v>
      </c>
      <c r="F5" s="3" t="s">
        <v>5</v>
      </c>
      <c r="G5" s="3" t="s">
        <v>6</v>
      </c>
      <c r="H5" s="4" t="s">
        <v>21</v>
      </c>
      <c r="I5" s="4" t="s">
        <v>8</v>
      </c>
      <c r="J5" s="4" t="s">
        <v>9</v>
      </c>
      <c r="K5" s="4" t="s">
        <v>10</v>
      </c>
      <c r="L5" s="5" t="s">
        <v>11</v>
      </c>
    </row>
    <row r="6" spans="1:12" ht="16.2" hidden="1" customHeight="1" x14ac:dyDescent="0.3">
      <c r="A6" s="7" t="s">
        <v>63</v>
      </c>
      <c r="B6" s="7" t="s">
        <v>64</v>
      </c>
      <c r="C6" s="7" t="s">
        <v>15</v>
      </c>
      <c r="D6" s="7" t="s">
        <v>14</v>
      </c>
      <c r="E6" s="7" t="s">
        <v>67</v>
      </c>
      <c r="F6" s="7" t="s">
        <v>65</v>
      </c>
      <c r="G6" s="7">
        <v>593.45000000000005</v>
      </c>
      <c r="H6" s="7">
        <v>42.8</v>
      </c>
      <c r="I6" s="10">
        <f>+G6*H6</f>
        <v>25399.66</v>
      </c>
      <c r="J6" s="10">
        <f>+I6*0.16</f>
        <v>4063.9456</v>
      </c>
      <c r="K6" s="10">
        <f>+I6+J6</f>
        <v>29463.605599999999</v>
      </c>
      <c r="L6" s="7" t="s">
        <v>18</v>
      </c>
    </row>
    <row r="7" spans="1:12" ht="16.2" hidden="1" customHeight="1" x14ac:dyDescent="0.3"/>
    <row r="8" spans="1:12" ht="16.2" hidden="1" customHeight="1" x14ac:dyDescent="0.3"/>
    <row r="9" spans="1:12" ht="16.2" hidden="1" customHeight="1" x14ac:dyDescent="0.3">
      <c r="A9" s="2" t="s">
        <v>0</v>
      </c>
      <c r="B9" s="2" t="s">
        <v>1</v>
      </c>
      <c r="C9" s="2" t="s">
        <v>3</v>
      </c>
      <c r="D9" s="2" t="s">
        <v>2</v>
      </c>
      <c r="E9" s="2" t="s">
        <v>4</v>
      </c>
      <c r="F9" s="3" t="s">
        <v>5</v>
      </c>
      <c r="G9" s="3" t="s">
        <v>6</v>
      </c>
      <c r="H9" s="4" t="s">
        <v>21</v>
      </c>
      <c r="I9" s="4" t="s">
        <v>8</v>
      </c>
      <c r="J9" s="4" t="s">
        <v>9</v>
      </c>
      <c r="K9" s="4" t="s">
        <v>10</v>
      </c>
      <c r="L9" s="5" t="s">
        <v>11</v>
      </c>
    </row>
    <row r="10" spans="1:12" ht="16.2" hidden="1" customHeight="1" x14ac:dyDescent="0.3">
      <c r="A10" s="6" t="s">
        <v>63</v>
      </c>
      <c r="B10" s="6" t="s">
        <v>64</v>
      </c>
      <c r="C10" s="6" t="s">
        <v>15</v>
      </c>
      <c r="D10" s="7" t="s">
        <v>14</v>
      </c>
      <c r="E10" s="6" t="s">
        <v>93</v>
      </c>
      <c r="F10" s="6" t="s">
        <v>65</v>
      </c>
      <c r="G10" s="7">
        <v>593.45000000000005</v>
      </c>
      <c r="H10" s="7">
        <v>69.5</v>
      </c>
      <c r="I10" s="10">
        <v>41244.78</v>
      </c>
      <c r="J10" s="10">
        <v>6599.16</v>
      </c>
      <c r="K10" s="10">
        <v>47843.94</v>
      </c>
      <c r="L10" s="6" t="s">
        <v>18</v>
      </c>
    </row>
    <row r="11" spans="1:12" ht="16.2" hidden="1" customHeight="1" x14ac:dyDescent="0.3"/>
    <row r="12" spans="1:12" ht="16.2" customHeight="1" x14ac:dyDescent="0.3">
      <c r="A12" s="2" t="s">
        <v>0</v>
      </c>
      <c r="B12" s="2" t="s">
        <v>1</v>
      </c>
      <c r="C12" s="2" t="s">
        <v>3</v>
      </c>
      <c r="D12" s="2" t="s">
        <v>2</v>
      </c>
      <c r="E12" s="2" t="s">
        <v>4</v>
      </c>
      <c r="F12" s="3" t="s">
        <v>5</v>
      </c>
      <c r="G12" s="3" t="s">
        <v>6</v>
      </c>
      <c r="H12" s="4" t="s">
        <v>21</v>
      </c>
      <c r="I12" s="4" t="s">
        <v>8</v>
      </c>
      <c r="J12" s="4" t="s">
        <v>9</v>
      </c>
      <c r="K12" s="4" t="s">
        <v>10</v>
      </c>
      <c r="L12" s="5" t="s">
        <v>11</v>
      </c>
    </row>
    <row r="13" spans="1:12" ht="16.2" customHeight="1" x14ac:dyDescent="0.3">
      <c r="A13" s="6" t="s">
        <v>111</v>
      </c>
      <c r="B13" s="6" t="s">
        <v>110</v>
      </c>
      <c r="C13" s="6" t="s">
        <v>15</v>
      </c>
      <c r="D13" s="7" t="s">
        <v>14</v>
      </c>
      <c r="E13" s="44" t="s">
        <v>112</v>
      </c>
      <c r="F13" s="6" t="s">
        <v>65</v>
      </c>
      <c r="G13" s="7">
        <v>593.45000000000005</v>
      </c>
      <c r="H13" s="7">
        <v>9.5</v>
      </c>
      <c r="I13" s="10">
        <v>5637.78</v>
      </c>
      <c r="J13" s="69">
        <v>902.04</v>
      </c>
      <c r="K13" s="10">
        <v>6539.82</v>
      </c>
      <c r="L13" s="6" t="s">
        <v>18</v>
      </c>
    </row>
    <row r="15" spans="1:12" ht="16.2" customHeight="1" x14ac:dyDescent="0.3">
      <c r="A15" s="2" t="s">
        <v>0</v>
      </c>
      <c r="B15" s="2" t="s">
        <v>1</v>
      </c>
      <c r="C15" s="2" t="s">
        <v>3</v>
      </c>
      <c r="D15" s="2" t="s">
        <v>2</v>
      </c>
      <c r="E15" s="2" t="s">
        <v>4</v>
      </c>
      <c r="F15" s="3" t="s">
        <v>5</v>
      </c>
      <c r="G15" s="3" t="s">
        <v>6</v>
      </c>
      <c r="H15" s="4" t="s">
        <v>21</v>
      </c>
      <c r="I15" s="4" t="s">
        <v>8</v>
      </c>
      <c r="J15" s="4" t="s">
        <v>9</v>
      </c>
      <c r="K15" s="4" t="s">
        <v>10</v>
      </c>
      <c r="L15" s="5" t="s">
        <v>11</v>
      </c>
    </row>
    <row r="16" spans="1:12" ht="16.2" customHeight="1" x14ac:dyDescent="0.3">
      <c r="A16" s="6" t="s">
        <v>111</v>
      </c>
      <c r="B16" s="6" t="s">
        <v>110</v>
      </c>
      <c r="C16" s="6" t="s">
        <v>15</v>
      </c>
      <c r="D16" s="7" t="s">
        <v>14</v>
      </c>
      <c r="E16" s="44" t="s">
        <v>113</v>
      </c>
      <c r="F16" s="6" t="s">
        <v>65</v>
      </c>
      <c r="G16" s="7">
        <v>593.45000000000005</v>
      </c>
      <c r="H16" s="7">
        <v>24.7</v>
      </c>
      <c r="I16" s="10">
        <v>14658.22</v>
      </c>
      <c r="J16" s="10">
        <v>2345.31</v>
      </c>
      <c r="K16" s="10">
        <v>17003.53</v>
      </c>
      <c r="L16" s="6" t="s">
        <v>18</v>
      </c>
    </row>
    <row r="18" spans="1:12" ht="16.2" customHeight="1" x14ac:dyDescent="0.3">
      <c r="A18" s="2" t="s">
        <v>0</v>
      </c>
      <c r="B18" s="2" t="s">
        <v>1</v>
      </c>
      <c r="C18" s="2" t="s">
        <v>3</v>
      </c>
      <c r="D18" s="2" t="s">
        <v>2</v>
      </c>
      <c r="E18" s="2" t="s">
        <v>4</v>
      </c>
      <c r="F18" s="3" t="s">
        <v>5</v>
      </c>
      <c r="G18" s="3" t="s">
        <v>6</v>
      </c>
      <c r="H18" s="4" t="s">
        <v>21</v>
      </c>
      <c r="I18" s="4" t="s">
        <v>8</v>
      </c>
      <c r="J18" s="4" t="s">
        <v>9</v>
      </c>
      <c r="K18" s="4" t="s">
        <v>10</v>
      </c>
      <c r="L18" s="5" t="s">
        <v>11</v>
      </c>
    </row>
    <row r="19" spans="1:12" ht="16.2" customHeight="1" x14ac:dyDescent="0.3">
      <c r="A19" s="6" t="s">
        <v>111</v>
      </c>
      <c r="B19" s="6" t="s">
        <v>110</v>
      </c>
      <c r="C19" s="6" t="s">
        <v>15</v>
      </c>
      <c r="D19" s="7" t="s">
        <v>14</v>
      </c>
      <c r="E19" s="44" t="s">
        <v>67</v>
      </c>
      <c r="F19" s="6" t="s">
        <v>65</v>
      </c>
      <c r="G19" s="7">
        <v>593.45000000000005</v>
      </c>
      <c r="H19" s="7">
        <v>42.8</v>
      </c>
      <c r="I19" s="10">
        <v>25399.66</v>
      </c>
      <c r="J19" s="10">
        <v>4063.95</v>
      </c>
      <c r="K19" s="10">
        <v>29463.61</v>
      </c>
      <c r="L19" s="6" t="s">
        <v>18</v>
      </c>
    </row>
    <row r="21" spans="1:12" ht="16.2" customHeight="1" x14ac:dyDescent="0.3">
      <c r="A21" s="2" t="s">
        <v>0</v>
      </c>
      <c r="B21" s="2" t="s">
        <v>1</v>
      </c>
      <c r="C21" s="2" t="s">
        <v>3</v>
      </c>
      <c r="D21" s="2" t="s">
        <v>2</v>
      </c>
      <c r="E21" s="2" t="s">
        <v>4</v>
      </c>
      <c r="F21" s="3" t="s">
        <v>5</v>
      </c>
      <c r="G21" s="3" t="s">
        <v>6</v>
      </c>
      <c r="H21" s="4" t="s">
        <v>21</v>
      </c>
      <c r="I21" s="4" t="s">
        <v>8</v>
      </c>
      <c r="J21" s="4" t="s">
        <v>9</v>
      </c>
      <c r="K21" s="4" t="s">
        <v>10</v>
      </c>
      <c r="L21" s="5" t="s">
        <v>11</v>
      </c>
    </row>
    <row r="22" spans="1:12" ht="16.2" customHeight="1" x14ac:dyDescent="0.3">
      <c r="A22" s="6" t="s">
        <v>111</v>
      </c>
      <c r="B22" s="6" t="s">
        <v>110</v>
      </c>
      <c r="C22" s="6" t="s">
        <v>15</v>
      </c>
      <c r="D22" s="7" t="s">
        <v>14</v>
      </c>
      <c r="E22" s="44" t="s">
        <v>93</v>
      </c>
      <c r="F22" s="6" t="s">
        <v>65</v>
      </c>
      <c r="G22" s="7">
        <v>593.45000000000005</v>
      </c>
      <c r="H22" s="7">
        <v>64.5</v>
      </c>
      <c r="I22" s="10">
        <v>38277.53</v>
      </c>
      <c r="J22" s="10">
        <v>6124.4</v>
      </c>
      <c r="K22" s="10">
        <v>44401.93</v>
      </c>
      <c r="L22" s="6" t="s">
        <v>18</v>
      </c>
    </row>
    <row r="24" spans="1:12" ht="16.2" customHeight="1" x14ac:dyDescent="0.3">
      <c r="A24" s="2" t="s">
        <v>0</v>
      </c>
      <c r="B24" s="2" t="s">
        <v>1</v>
      </c>
      <c r="C24" s="2" t="s">
        <v>3</v>
      </c>
      <c r="D24" s="2" t="s">
        <v>2</v>
      </c>
      <c r="E24" s="2" t="s">
        <v>4</v>
      </c>
      <c r="F24" s="3" t="s">
        <v>5</v>
      </c>
      <c r="G24" s="3" t="s">
        <v>6</v>
      </c>
      <c r="H24" s="4" t="s">
        <v>21</v>
      </c>
      <c r="I24" s="4" t="s">
        <v>8</v>
      </c>
      <c r="J24" s="4" t="s">
        <v>9</v>
      </c>
      <c r="K24" s="4" t="s">
        <v>10</v>
      </c>
      <c r="L24" s="5" t="s">
        <v>11</v>
      </c>
    </row>
    <row r="25" spans="1:12" ht="16.2" customHeight="1" x14ac:dyDescent="0.3">
      <c r="A25" s="6" t="s">
        <v>111</v>
      </c>
      <c r="B25" s="6" t="s">
        <v>110</v>
      </c>
      <c r="C25" s="6" t="s">
        <v>15</v>
      </c>
      <c r="D25" s="7" t="s">
        <v>14</v>
      </c>
      <c r="E25" s="44" t="s">
        <v>114</v>
      </c>
      <c r="F25" s="6" t="s">
        <v>65</v>
      </c>
      <c r="G25" s="7">
        <v>593.45000000000005</v>
      </c>
      <c r="H25" s="7">
        <v>45.75</v>
      </c>
      <c r="I25" s="10">
        <v>27150.34</v>
      </c>
      <c r="J25" s="10">
        <v>4344.05</v>
      </c>
      <c r="K25" s="10">
        <v>31494.39</v>
      </c>
      <c r="L25" s="6" t="s">
        <v>18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ECED-B1F7-498B-B27A-2DF4A3571EBD}">
  <dimension ref="A1:L48"/>
  <sheetViews>
    <sheetView workbookViewId="0">
      <selection activeCell="A48" sqref="A48"/>
    </sheetView>
  </sheetViews>
  <sheetFormatPr baseColWidth="10" defaultColWidth="11.5546875" defaultRowHeight="19.95" customHeight="1" x14ac:dyDescent="0.3"/>
  <cols>
    <col min="1" max="1" width="28.33203125" style="11" customWidth="1"/>
    <col min="2" max="2" width="21.44140625" style="11" bestFit="1" customWidth="1"/>
    <col min="3" max="4" width="44" style="11" bestFit="1" customWidth="1"/>
    <col min="5" max="5" width="24.6640625" style="11" customWidth="1"/>
    <col min="6" max="6" width="80.33203125" style="11" bestFit="1" customWidth="1"/>
    <col min="7" max="7" width="8.109375" style="11" bestFit="1" customWidth="1"/>
    <col min="8" max="9" width="9.109375" style="11" bestFit="1" customWidth="1"/>
    <col min="10" max="10" width="8.109375" style="11" bestFit="1" customWidth="1"/>
    <col min="11" max="11" width="9.109375" style="11" bestFit="1" customWidth="1"/>
    <col min="12" max="12" width="28" style="11" bestFit="1" customWidth="1"/>
    <col min="13" max="16384" width="11.5546875" style="11"/>
  </cols>
  <sheetData>
    <row r="1" spans="1:12" ht="19.95" customHeight="1" x14ac:dyDescent="0.3">
      <c r="A1" s="15" t="s">
        <v>19</v>
      </c>
    </row>
    <row r="2" spans="1:12" ht="19.95" customHeight="1" x14ac:dyDescent="0.3">
      <c r="A2" s="12" t="s">
        <v>20</v>
      </c>
    </row>
    <row r="3" spans="1:12" ht="19.95" customHeight="1" x14ac:dyDescent="0.3">
      <c r="A3" s="12" t="s">
        <v>23</v>
      </c>
    </row>
    <row r="4" spans="1:12" ht="19.95" hidden="1" customHeight="1" x14ac:dyDescent="0.3"/>
    <row r="5" spans="1:12" s="13" customFormat="1" ht="19.95" hidden="1" customHeight="1" x14ac:dyDescent="0.3">
      <c r="A5" s="2" t="s">
        <v>0</v>
      </c>
      <c r="B5" s="2" t="s">
        <v>1</v>
      </c>
      <c r="C5" s="2" t="s">
        <v>3</v>
      </c>
      <c r="D5" s="2" t="s">
        <v>2</v>
      </c>
      <c r="E5" s="2" t="s">
        <v>4</v>
      </c>
      <c r="F5" s="3" t="s">
        <v>5</v>
      </c>
      <c r="G5" s="3" t="s">
        <v>6</v>
      </c>
      <c r="H5" s="4" t="s">
        <v>21</v>
      </c>
      <c r="I5" s="4" t="s">
        <v>8</v>
      </c>
      <c r="J5" s="4" t="s">
        <v>9</v>
      </c>
      <c r="K5" s="4" t="s">
        <v>10</v>
      </c>
      <c r="L5" s="5" t="s">
        <v>11</v>
      </c>
    </row>
    <row r="6" spans="1:12" s="13" customFormat="1" ht="19.95" hidden="1" customHeight="1" x14ac:dyDescent="0.3">
      <c r="A6" s="6" t="s">
        <v>22</v>
      </c>
      <c r="B6" s="6" t="s">
        <v>23</v>
      </c>
      <c r="C6" s="7" t="s">
        <v>15</v>
      </c>
      <c r="D6" s="7" t="s">
        <v>14</v>
      </c>
      <c r="E6" s="6" t="s">
        <v>24</v>
      </c>
      <c r="F6" s="6" t="s">
        <v>25</v>
      </c>
      <c r="G6" s="14">
        <v>1618.5</v>
      </c>
      <c r="H6" s="7">
        <v>4</v>
      </c>
      <c r="I6" s="8">
        <f>+G6*H6</f>
        <v>6474</v>
      </c>
      <c r="J6" s="8">
        <f>+I6*0.16</f>
        <v>1035.8399999999999</v>
      </c>
      <c r="K6" s="8">
        <f>+I6+J6</f>
        <v>7509.84</v>
      </c>
      <c r="L6" s="6" t="s">
        <v>18</v>
      </c>
    </row>
    <row r="7" spans="1:12" ht="19.95" hidden="1" customHeight="1" x14ac:dyDescent="0.3">
      <c r="A7" s="6" t="s">
        <v>22</v>
      </c>
      <c r="B7" s="6" t="s">
        <v>23</v>
      </c>
      <c r="C7" s="7" t="s">
        <v>15</v>
      </c>
      <c r="D7" s="7" t="s">
        <v>14</v>
      </c>
      <c r="E7" s="6" t="s">
        <v>24</v>
      </c>
      <c r="F7" s="6" t="s">
        <v>26</v>
      </c>
      <c r="G7" s="14">
        <v>1823.51</v>
      </c>
      <c r="H7" s="7">
        <v>1</v>
      </c>
      <c r="I7" s="16">
        <f>+G7*H7</f>
        <v>1823.51</v>
      </c>
      <c r="J7" s="16">
        <f>+I7*0.16</f>
        <v>291.76159999999999</v>
      </c>
      <c r="K7" s="16">
        <f>+I7+J7</f>
        <v>2115.2716</v>
      </c>
      <c r="L7" s="6" t="s">
        <v>18</v>
      </c>
    </row>
    <row r="8" spans="1:12" ht="19.95" hidden="1" customHeight="1" x14ac:dyDescent="0.3">
      <c r="A8" s="6"/>
      <c r="B8" s="6"/>
      <c r="C8" s="6"/>
      <c r="D8" s="6"/>
      <c r="E8" s="6"/>
      <c r="F8" s="6"/>
      <c r="G8" s="6"/>
      <c r="H8" s="6"/>
      <c r="I8" s="10">
        <f>+SUM(I6:I7)</f>
        <v>8297.51</v>
      </c>
      <c r="J8" s="10">
        <f>+SUM(J6:J7)</f>
        <v>1327.6016</v>
      </c>
      <c r="K8" s="10">
        <f>+SUM(K6:K7)</f>
        <v>9625.1116000000002</v>
      </c>
      <c r="L8" s="6"/>
    </row>
    <row r="9" spans="1:12" ht="19.95" hidden="1" customHeight="1" x14ac:dyDescent="0.3"/>
    <row r="10" spans="1:12" ht="19.95" hidden="1" customHeight="1" x14ac:dyDescent="0.3">
      <c r="A10" s="2" t="s">
        <v>0</v>
      </c>
      <c r="B10" s="2" t="s">
        <v>1</v>
      </c>
      <c r="C10" s="2" t="s">
        <v>3</v>
      </c>
      <c r="D10" s="2" t="s">
        <v>2</v>
      </c>
      <c r="E10" s="2" t="s">
        <v>4</v>
      </c>
      <c r="F10" s="3" t="s">
        <v>5</v>
      </c>
      <c r="G10" s="3" t="s">
        <v>6</v>
      </c>
      <c r="H10" s="4" t="s">
        <v>21</v>
      </c>
      <c r="I10" s="4" t="s">
        <v>8</v>
      </c>
      <c r="J10" s="4" t="s">
        <v>9</v>
      </c>
      <c r="K10" s="4" t="s">
        <v>10</v>
      </c>
      <c r="L10" s="5" t="s">
        <v>11</v>
      </c>
    </row>
    <row r="11" spans="1:12" ht="19.95" hidden="1" customHeight="1" x14ac:dyDescent="0.3">
      <c r="A11" s="6" t="s">
        <v>22</v>
      </c>
      <c r="B11" s="6" t="s">
        <v>23</v>
      </c>
      <c r="C11" s="7" t="s">
        <v>15</v>
      </c>
      <c r="D11" s="7" t="s">
        <v>14</v>
      </c>
      <c r="E11" s="6" t="s">
        <v>68</v>
      </c>
      <c r="F11" s="6" t="s">
        <v>25</v>
      </c>
      <c r="G11" s="14">
        <v>1618.5</v>
      </c>
      <c r="H11" s="7">
        <v>4</v>
      </c>
      <c r="I11" s="8">
        <f>+G11*H11</f>
        <v>6474</v>
      </c>
      <c r="J11" s="8">
        <f>+I11*0.16</f>
        <v>1035.8399999999999</v>
      </c>
      <c r="K11" s="8">
        <f>+I11+J11</f>
        <v>7509.84</v>
      </c>
      <c r="L11" s="6" t="s">
        <v>18</v>
      </c>
    </row>
    <row r="12" spans="1:12" ht="19.95" hidden="1" customHeight="1" x14ac:dyDescent="0.3"/>
    <row r="13" spans="1:12" ht="19.95" hidden="1" customHeight="1" x14ac:dyDescent="0.3"/>
    <row r="14" spans="1:12" ht="19.95" hidden="1" customHeight="1" x14ac:dyDescent="0.3">
      <c r="A14" s="2" t="s">
        <v>0</v>
      </c>
      <c r="B14" s="2" t="s">
        <v>1</v>
      </c>
      <c r="C14" s="2" t="s">
        <v>3</v>
      </c>
      <c r="D14" s="2" t="s">
        <v>2</v>
      </c>
      <c r="E14" s="2" t="s">
        <v>4</v>
      </c>
      <c r="F14" s="3" t="s">
        <v>5</v>
      </c>
      <c r="G14" s="3" t="s">
        <v>6</v>
      </c>
      <c r="H14" s="4" t="s">
        <v>21</v>
      </c>
      <c r="I14" s="4" t="s">
        <v>8</v>
      </c>
      <c r="J14" s="4" t="s">
        <v>9</v>
      </c>
      <c r="K14" s="4" t="s">
        <v>10</v>
      </c>
      <c r="L14" s="5" t="s">
        <v>11</v>
      </c>
    </row>
    <row r="15" spans="1:12" ht="19.95" hidden="1" customHeight="1" x14ac:dyDescent="0.3">
      <c r="A15" s="6" t="s">
        <v>22</v>
      </c>
      <c r="B15" s="6" t="s">
        <v>23</v>
      </c>
      <c r="C15" s="7" t="s">
        <v>15</v>
      </c>
      <c r="D15" s="7" t="s">
        <v>14</v>
      </c>
      <c r="E15" s="6" t="s">
        <v>86</v>
      </c>
      <c r="F15" s="6" t="s">
        <v>25</v>
      </c>
      <c r="G15" s="14">
        <v>1618.5</v>
      </c>
      <c r="H15" s="7">
        <v>3</v>
      </c>
      <c r="I15" s="8">
        <f>+G15*H15</f>
        <v>4855.5</v>
      </c>
      <c r="J15" s="8">
        <f>+I15*0.16</f>
        <v>776.88</v>
      </c>
      <c r="K15" s="8">
        <f>+I15+J15</f>
        <v>5632.38</v>
      </c>
      <c r="L15" s="6" t="s">
        <v>18</v>
      </c>
    </row>
    <row r="16" spans="1:12" ht="19.95" hidden="1" customHeight="1" x14ac:dyDescent="0.3">
      <c r="A16" s="6" t="s">
        <v>22</v>
      </c>
      <c r="B16" s="6" t="s">
        <v>23</v>
      </c>
      <c r="C16" s="7" t="s">
        <v>15</v>
      </c>
      <c r="D16" s="7" t="s">
        <v>14</v>
      </c>
      <c r="E16" s="6" t="s">
        <v>86</v>
      </c>
      <c r="F16" s="6" t="s">
        <v>26</v>
      </c>
      <c r="G16" s="14">
        <v>1823.51</v>
      </c>
      <c r="H16" s="7">
        <v>2</v>
      </c>
      <c r="I16" s="16">
        <f>+G16*H16</f>
        <v>3647.02</v>
      </c>
      <c r="J16" s="16">
        <f>+I16*0.16</f>
        <v>583.52319999999997</v>
      </c>
      <c r="K16" s="16">
        <f>+I16+J16</f>
        <v>4230.5432000000001</v>
      </c>
      <c r="L16" s="6" t="s">
        <v>18</v>
      </c>
    </row>
    <row r="17" spans="1:12" ht="19.95" hidden="1" customHeight="1" x14ac:dyDescent="0.3">
      <c r="I17" s="42">
        <f>+SUM(I15:I16)</f>
        <v>8502.52</v>
      </c>
      <c r="J17" s="42">
        <f>+SUM(J15:J16)</f>
        <v>1360.4032</v>
      </c>
      <c r="K17" s="42">
        <f>+SUM(K15:K16)</f>
        <v>9862.9232000000011</v>
      </c>
    </row>
    <row r="18" spans="1:12" ht="19.95" hidden="1" customHeight="1" x14ac:dyDescent="0.3"/>
    <row r="19" spans="1:12" ht="19.95" hidden="1" customHeight="1" x14ac:dyDescent="0.3">
      <c r="A19" s="2" t="s">
        <v>0</v>
      </c>
      <c r="B19" s="2" t="s">
        <v>1</v>
      </c>
      <c r="C19" s="2" t="s">
        <v>3</v>
      </c>
      <c r="D19" s="2" t="s">
        <v>2</v>
      </c>
      <c r="E19" s="2" t="s">
        <v>4</v>
      </c>
      <c r="F19" s="3" t="s">
        <v>5</v>
      </c>
      <c r="G19" s="3" t="s">
        <v>6</v>
      </c>
      <c r="H19" s="4" t="s">
        <v>21</v>
      </c>
      <c r="I19" s="4" t="s">
        <v>8</v>
      </c>
      <c r="J19" s="4" t="s">
        <v>9</v>
      </c>
      <c r="K19" s="4" t="s">
        <v>10</v>
      </c>
      <c r="L19" s="5" t="s">
        <v>11</v>
      </c>
    </row>
    <row r="20" spans="1:12" ht="19.95" hidden="1" customHeight="1" x14ac:dyDescent="0.3">
      <c r="A20" s="6" t="s">
        <v>22</v>
      </c>
      <c r="B20" s="6" t="s">
        <v>23</v>
      </c>
      <c r="C20" s="7" t="s">
        <v>15</v>
      </c>
      <c r="D20" s="7" t="s">
        <v>14</v>
      </c>
      <c r="E20" s="6" t="s">
        <v>94</v>
      </c>
      <c r="F20" s="6" t="s">
        <v>25</v>
      </c>
      <c r="G20" s="14">
        <v>1618.5</v>
      </c>
      <c r="H20" s="7">
        <v>4</v>
      </c>
      <c r="I20" s="8">
        <v>6474</v>
      </c>
      <c r="J20" s="8">
        <v>1035.8399999999999</v>
      </c>
      <c r="K20" s="8">
        <v>7509.84</v>
      </c>
      <c r="L20" s="6" t="s">
        <v>18</v>
      </c>
    </row>
    <row r="21" spans="1:12" ht="19.95" hidden="1" customHeight="1" thickBot="1" x14ac:dyDescent="0.35">
      <c r="A21" s="6" t="s">
        <v>22</v>
      </c>
      <c r="B21" s="6" t="s">
        <v>23</v>
      </c>
      <c r="C21" s="7" t="s">
        <v>15</v>
      </c>
      <c r="D21" s="7" t="s">
        <v>14</v>
      </c>
      <c r="E21" s="6" t="s">
        <v>94</v>
      </c>
      <c r="F21" s="6" t="s">
        <v>26</v>
      </c>
      <c r="G21" s="14">
        <v>1823.51</v>
      </c>
      <c r="H21" s="7">
        <v>3</v>
      </c>
      <c r="I21" s="67">
        <v>5470.53</v>
      </c>
      <c r="J21" s="68">
        <v>875.28</v>
      </c>
      <c r="K21" s="67">
        <v>6345.81</v>
      </c>
      <c r="L21" s="6" t="s">
        <v>18</v>
      </c>
    </row>
    <row r="22" spans="1:12" ht="19.95" hidden="1" customHeight="1" x14ac:dyDescent="0.3">
      <c r="A22" s="6"/>
      <c r="B22" s="6"/>
      <c r="C22" s="6"/>
      <c r="D22" s="6"/>
      <c r="E22" s="6"/>
      <c r="F22" s="6"/>
      <c r="G22" s="6"/>
      <c r="H22" s="6"/>
      <c r="I22" s="10">
        <v>11944.53</v>
      </c>
      <c r="J22" s="10">
        <v>1911.12</v>
      </c>
      <c r="K22" s="10">
        <v>13855.65</v>
      </c>
      <c r="L22" s="6"/>
    </row>
    <row r="23" spans="1:12" ht="19.95" hidden="1" customHeight="1" x14ac:dyDescent="0.3"/>
    <row r="24" spans="1:12" ht="19.95" hidden="1" customHeight="1" x14ac:dyDescent="0.3"/>
    <row r="25" spans="1:12" ht="19.95" hidden="1" customHeight="1" x14ac:dyDescent="0.3">
      <c r="A25" s="2" t="s">
        <v>0</v>
      </c>
      <c r="B25" s="2" t="s">
        <v>1</v>
      </c>
      <c r="C25" s="2" t="s">
        <v>3</v>
      </c>
      <c r="D25" s="2" t="s">
        <v>2</v>
      </c>
      <c r="E25" s="2" t="s">
        <v>4</v>
      </c>
      <c r="F25" s="3" t="s">
        <v>5</v>
      </c>
      <c r="G25" s="3" t="s">
        <v>6</v>
      </c>
      <c r="H25" s="4" t="s">
        <v>21</v>
      </c>
      <c r="I25" s="4" t="s">
        <v>8</v>
      </c>
      <c r="J25" s="4" t="s">
        <v>9</v>
      </c>
      <c r="K25" s="4" t="s">
        <v>10</v>
      </c>
      <c r="L25" s="5" t="s">
        <v>11</v>
      </c>
    </row>
    <row r="26" spans="1:12" ht="19.95" hidden="1" customHeight="1" x14ac:dyDescent="0.3">
      <c r="A26" s="6" t="s">
        <v>22</v>
      </c>
      <c r="B26" s="6" t="s">
        <v>23</v>
      </c>
      <c r="C26" s="7" t="s">
        <v>15</v>
      </c>
      <c r="D26" s="7" t="s">
        <v>14</v>
      </c>
      <c r="E26" s="6" t="s">
        <v>99</v>
      </c>
      <c r="F26" s="6" t="s">
        <v>25</v>
      </c>
      <c r="G26" s="14">
        <v>1618.5</v>
      </c>
      <c r="H26" s="7">
        <v>2</v>
      </c>
      <c r="I26" s="8">
        <v>3237</v>
      </c>
      <c r="J26" s="9">
        <v>517.91999999999996</v>
      </c>
      <c r="K26" s="8">
        <v>3754.92</v>
      </c>
      <c r="L26" s="6" t="s">
        <v>18</v>
      </c>
    </row>
    <row r="27" spans="1:12" ht="19.95" hidden="1" customHeight="1" thickBot="1" x14ac:dyDescent="0.35">
      <c r="A27" s="6" t="s">
        <v>22</v>
      </c>
      <c r="B27" s="6" t="s">
        <v>23</v>
      </c>
      <c r="C27" s="7" t="s">
        <v>15</v>
      </c>
      <c r="D27" s="7" t="s">
        <v>14</v>
      </c>
      <c r="E27" s="6" t="s">
        <v>99</v>
      </c>
      <c r="F27" s="6" t="s">
        <v>26</v>
      </c>
      <c r="G27" s="14">
        <v>1823.51</v>
      </c>
      <c r="H27" s="7">
        <v>1</v>
      </c>
      <c r="I27" s="67">
        <v>1823.51</v>
      </c>
      <c r="J27" s="68">
        <v>291.76</v>
      </c>
      <c r="K27" s="67">
        <v>2115.27</v>
      </c>
      <c r="L27" s="6" t="s">
        <v>18</v>
      </c>
    </row>
    <row r="28" spans="1:12" ht="19.95" hidden="1" customHeight="1" x14ac:dyDescent="0.3">
      <c r="A28" s="6"/>
      <c r="B28" s="6"/>
      <c r="C28" s="6"/>
      <c r="D28" s="6"/>
      <c r="E28" s="6"/>
      <c r="F28" s="6"/>
      <c r="G28" s="6"/>
      <c r="H28" s="6"/>
      <c r="I28" s="10">
        <v>5060.51</v>
      </c>
      <c r="J28" s="69">
        <v>809.68</v>
      </c>
      <c r="K28" s="10">
        <v>5870.19</v>
      </c>
      <c r="L28" s="6"/>
    </row>
    <row r="29" spans="1:12" ht="19.95" hidden="1" customHeight="1" x14ac:dyDescent="0.3"/>
    <row r="30" spans="1:12" ht="19.95" hidden="1" customHeight="1" x14ac:dyDescent="0.3">
      <c r="A30" s="2" t="s">
        <v>0</v>
      </c>
      <c r="B30" s="2" t="s">
        <v>1</v>
      </c>
      <c r="C30" s="2" t="s">
        <v>3</v>
      </c>
      <c r="D30" s="2" t="s">
        <v>2</v>
      </c>
      <c r="E30" s="2" t="s">
        <v>4</v>
      </c>
      <c r="F30" s="3" t="s">
        <v>5</v>
      </c>
      <c r="G30" s="3" t="s">
        <v>6</v>
      </c>
      <c r="H30" s="4" t="s">
        <v>21</v>
      </c>
      <c r="I30" s="4" t="s">
        <v>8</v>
      </c>
      <c r="J30" s="4" t="s">
        <v>9</v>
      </c>
      <c r="K30" s="4" t="s">
        <v>10</v>
      </c>
      <c r="L30" s="5" t="s">
        <v>11</v>
      </c>
    </row>
    <row r="31" spans="1:12" ht="19.95" hidden="1" customHeight="1" x14ac:dyDescent="0.3">
      <c r="A31" s="6" t="s">
        <v>22</v>
      </c>
      <c r="B31" s="6" t="s">
        <v>23</v>
      </c>
      <c r="C31" s="7" t="s">
        <v>15</v>
      </c>
      <c r="D31" s="7" t="s">
        <v>14</v>
      </c>
      <c r="E31" s="6" t="s">
        <v>104</v>
      </c>
      <c r="F31" s="6" t="s">
        <v>25</v>
      </c>
      <c r="G31" s="14">
        <v>1618.5</v>
      </c>
      <c r="H31" s="7">
        <v>3</v>
      </c>
      <c r="I31" s="8">
        <v>4855.5</v>
      </c>
      <c r="J31" s="9">
        <v>776.88</v>
      </c>
      <c r="K31" s="8">
        <v>5632.38</v>
      </c>
      <c r="L31" s="6" t="s">
        <v>18</v>
      </c>
    </row>
    <row r="32" spans="1:12" ht="19.95" hidden="1" customHeight="1" thickBot="1" x14ac:dyDescent="0.35">
      <c r="A32" s="6" t="s">
        <v>22</v>
      </c>
      <c r="B32" s="6" t="s">
        <v>23</v>
      </c>
      <c r="C32" s="7" t="s">
        <v>15</v>
      </c>
      <c r="D32" s="7" t="s">
        <v>14</v>
      </c>
      <c r="E32" s="6" t="s">
        <v>104</v>
      </c>
      <c r="F32" s="6" t="s">
        <v>26</v>
      </c>
      <c r="G32" s="14">
        <v>1823.51</v>
      </c>
      <c r="H32" s="7">
        <v>1</v>
      </c>
      <c r="I32" s="67">
        <v>1823.51</v>
      </c>
      <c r="J32" s="68">
        <v>291.76</v>
      </c>
      <c r="K32" s="67">
        <v>2115.27</v>
      </c>
      <c r="L32" s="6" t="s">
        <v>18</v>
      </c>
    </row>
    <row r="33" spans="1:12" ht="19.95" hidden="1" customHeight="1" x14ac:dyDescent="0.3">
      <c r="A33" s="6"/>
      <c r="B33" s="6"/>
      <c r="C33" s="6"/>
      <c r="D33" s="6"/>
      <c r="E33" s="6"/>
      <c r="F33" s="6"/>
      <c r="G33" s="6"/>
      <c r="H33" s="6"/>
      <c r="I33" s="10">
        <v>6679.01</v>
      </c>
      <c r="J33" s="10">
        <v>1068.6400000000001</v>
      </c>
      <c r="K33" s="10">
        <v>7747.65</v>
      </c>
      <c r="L33" s="6"/>
    </row>
    <row r="34" spans="1:12" ht="19.95" hidden="1" customHeight="1" x14ac:dyDescent="0.3"/>
    <row r="35" spans="1:12" ht="19.95" hidden="1" customHeight="1" x14ac:dyDescent="0.3">
      <c r="A35" s="2" t="s">
        <v>0</v>
      </c>
      <c r="B35" s="2" t="s">
        <v>1</v>
      </c>
      <c r="C35" s="2" t="s">
        <v>3</v>
      </c>
      <c r="D35" s="2" t="s">
        <v>2</v>
      </c>
      <c r="E35" s="2" t="s">
        <v>4</v>
      </c>
      <c r="F35" s="3" t="s">
        <v>5</v>
      </c>
      <c r="G35" s="3" t="s">
        <v>6</v>
      </c>
      <c r="H35" s="4" t="s">
        <v>21</v>
      </c>
      <c r="I35" s="4" t="s">
        <v>8</v>
      </c>
      <c r="J35" s="4" t="s">
        <v>9</v>
      </c>
      <c r="K35" s="4" t="s">
        <v>10</v>
      </c>
      <c r="L35" s="5" t="s">
        <v>11</v>
      </c>
    </row>
    <row r="36" spans="1:12" ht="14.4" hidden="1" x14ac:dyDescent="0.3">
      <c r="A36" s="6" t="s">
        <v>22</v>
      </c>
      <c r="B36" s="6" t="s">
        <v>23</v>
      </c>
      <c r="C36" s="7" t="s">
        <v>15</v>
      </c>
      <c r="D36" s="7" t="s">
        <v>14</v>
      </c>
      <c r="E36" s="6" t="s">
        <v>116</v>
      </c>
      <c r="F36" s="6" t="s">
        <v>25</v>
      </c>
      <c r="G36" s="14">
        <v>1618.5</v>
      </c>
      <c r="H36" s="7">
        <v>2</v>
      </c>
      <c r="I36" s="8">
        <f>+G36*H36</f>
        <v>3237</v>
      </c>
      <c r="J36" s="9">
        <f>+I36*0.16</f>
        <v>517.91999999999996</v>
      </c>
      <c r="K36" s="8">
        <f>+I36+J36</f>
        <v>3754.92</v>
      </c>
      <c r="L36" s="6" t="s">
        <v>18</v>
      </c>
    </row>
    <row r="37" spans="1:12" ht="14.4" hidden="1" x14ac:dyDescent="0.3">
      <c r="A37" s="6" t="s">
        <v>22</v>
      </c>
      <c r="B37" s="6" t="s">
        <v>23</v>
      </c>
      <c r="C37" s="7" t="s">
        <v>15</v>
      </c>
      <c r="D37" s="7" t="s">
        <v>14</v>
      </c>
      <c r="E37" s="6" t="s">
        <v>116</v>
      </c>
      <c r="F37" s="6" t="s">
        <v>26</v>
      </c>
      <c r="G37" s="14">
        <v>1823.51</v>
      </c>
      <c r="H37" s="7">
        <v>1</v>
      </c>
      <c r="I37" s="16">
        <f>+G37*H37</f>
        <v>1823.51</v>
      </c>
      <c r="J37" s="22">
        <f>+I37*0.16</f>
        <v>291.76159999999999</v>
      </c>
      <c r="K37" s="16">
        <f>+I37+J37</f>
        <v>2115.2716</v>
      </c>
      <c r="L37" s="6" t="s">
        <v>18</v>
      </c>
    </row>
    <row r="38" spans="1:12" ht="19.95" hidden="1" customHeight="1" x14ac:dyDescent="0.3">
      <c r="A38" s="6"/>
      <c r="B38" s="6"/>
      <c r="C38" s="6"/>
      <c r="D38" s="6"/>
      <c r="E38" s="6"/>
      <c r="F38" s="6"/>
      <c r="G38" s="6"/>
      <c r="H38" s="6"/>
      <c r="I38" s="10">
        <f>+SUM(I36:I37)</f>
        <v>5060.51</v>
      </c>
      <c r="J38" s="10">
        <f>+SUM(J36:J37)</f>
        <v>809.68159999999989</v>
      </c>
      <c r="K38" s="10">
        <f>+SUM(K36:K37)</f>
        <v>5870.1916000000001</v>
      </c>
      <c r="L38" s="6"/>
    </row>
    <row r="39" spans="1:12" ht="19.95" hidden="1" customHeight="1" x14ac:dyDescent="0.3"/>
    <row r="40" spans="1:12" ht="19.95" hidden="1" customHeight="1" x14ac:dyDescent="0.3">
      <c r="A40" s="2" t="s">
        <v>0</v>
      </c>
      <c r="B40" s="2" t="s">
        <v>1</v>
      </c>
      <c r="C40" s="2" t="s">
        <v>3</v>
      </c>
      <c r="D40" s="2" t="s">
        <v>2</v>
      </c>
      <c r="E40" s="2" t="s">
        <v>4</v>
      </c>
      <c r="F40" s="3" t="s">
        <v>5</v>
      </c>
      <c r="G40" s="3" t="s">
        <v>6</v>
      </c>
      <c r="H40" s="4" t="s">
        <v>21</v>
      </c>
      <c r="I40" s="4" t="s">
        <v>8</v>
      </c>
      <c r="J40" s="4" t="s">
        <v>9</v>
      </c>
      <c r="K40" s="4" t="s">
        <v>10</v>
      </c>
      <c r="L40" s="5" t="s">
        <v>11</v>
      </c>
    </row>
    <row r="41" spans="1:12" ht="14.4" hidden="1" x14ac:dyDescent="0.3">
      <c r="A41" s="6" t="s">
        <v>22</v>
      </c>
      <c r="B41" s="6" t="s">
        <v>23</v>
      </c>
      <c r="C41" s="7" t="s">
        <v>15</v>
      </c>
      <c r="D41" s="7" t="s">
        <v>14</v>
      </c>
      <c r="E41" s="7" t="s">
        <v>129</v>
      </c>
      <c r="F41" s="6" t="s">
        <v>25</v>
      </c>
      <c r="G41" s="14">
        <v>1618.5</v>
      </c>
      <c r="H41" s="7">
        <v>5</v>
      </c>
      <c r="I41" s="8">
        <f>+G41*H41</f>
        <v>8092.5</v>
      </c>
      <c r="J41" s="9">
        <f>+I41*0.16</f>
        <v>1294.8</v>
      </c>
      <c r="K41" s="8">
        <f>+I41+J41</f>
        <v>9387.2999999999993</v>
      </c>
      <c r="L41" s="6" t="s">
        <v>18</v>
      </c>
    </row>
    <row r="42" spans="1:12" ht="14.4" hidden="1" x14ac:dyDescent="0.3">
      <c r="A42" s="6" t="s">
        <v>22</v>
      </c>
      <c r="B42" s="6" t="s">
        <v>23</v>
      </c>
      <c r="C42" s="7" t="s">
        <v>15</v>
      </c>
      <c r="D42" s="7" t="s">
        <v>14</v>
      </c>
      <c r="E42" s="7" t="s">
        <v>129</v>
      </c>
      <c r="F42" s="6" t="s">
        <v>26</v>
      </c>
      <c r="G42" s="14">
        <v>1823.51</v>
      </c>
      <c r="H42" s="7">
        <v>3</v>
      </c>
      <c r="I42" s="16">
        <f>+G42*H42</f>
        <v>5470.53</v>
      </c>
      <c r="J42" s="22">
        <f>+I42*0.16</f>
        <v>875.28480000000002</v>
      </c>
      <c r="K42" s="16">
        <f>+I42+J42</f>
        <v>6345.8148000000001</v>
      </c>
      <c r="L42" s="6" t="s">
        <v>18</v>
      </c>
    </row>
    <row r="43" spans="1:12" ht="19.95" hidden="1" customHeight="1" x14ac:dyDescent="0.3">
      <c r="A43" s="6"/>
      <c r="B43" s="6"/>
      <c r="C43" s="6"/>
      <c r="D43" s="6"/>
      <c r="E43" s="6"/>
      <c r="F43" s="6"/>
      <c r="G43" s="6"/>
      <c r="H43" s="6"/>
      <c r="I43" s="10">
        <f>+SUM(I41:I42)</f>
        <v>13563.029999999999</v>
      </c>
      <c r="J43" s="10">
        <f>+SUM(J41:J42)</f>
        <v>2170.0848000000001</v>
      </c>
      <c r="K43" s="10">
        <f>+SUM(K41:K42)</f>
        <v>15733.114799999999</v>
      </c>
      <c r="L43" s="6"/>
    </row>
    <row r="44" spans="1:12" ht="19.95" hidden="1" customHeight="1" x14ac:dyDescent="0.3"/>
    <row r="45" spans="1:12" ht="19.95" customHeight="1" x14ac:dyDescent="0.3">
      <c r="A45" s="2" t="s">
        <v>0</v>
      </c>
      <c r="B45" s="2" t="s">
        <v>1</v>
      </c>
      <c r="C45" s="2" t="s">
        <v>3</v>
      </c>
      <c r="D45" s="2" t="s">
        <v>2</v>
      </c>
      <c r="E45" s="2" t="s">
        <v>4</v>
      </c>
      <c r="F45" s="3" t="s">
        <v>5</v>
      </c>
      <c r="G45" s="3" t="s">
        <v>6</v>
      </c>
      <c r="H45" s="4" t="s">
        <v>21</v>
      </c>
      <c r="I45" s="4" t="s">
        <v>8</v>
      </c>
      <c r="J45" s="4" t="s">
        <v>9</v>
      </c>
      <c r="K45" s="4" t="s">
        <v>10</v>
      </c>
      <c r="L45" s="5" t="s">
        <v>11</v>
      </c>
    </row>
    <row r="46" spans="1:12" ht="14.4" x14ac:dyDescent="0.3">
      <c r="A46" s="6" t="s">
        <v>22</v>
      </c>
      <c r="B46" s="6" t="s">
        <v>23</v>
      </c>
      <c r="C46" s="7" t="s">
        <v>15</v>
      </c>
      <c r="D46" s="7" t="s">
        <v>14</v>
      </c>
      <c r="E46" s="7" t="s">
        <v>131</v>
      </c>
      <c r="F46" s="6" t="s">
        <v>25</v>
      </c>
      <c r="G46" s="14">
        <v>1618.5</v>
      </c>
      <c r="H46" s="7">
        <v>3</v>
      </c>
      <c r="I46" s="8">
        <f>+G46*H46</f>
        <v>4855.5</v>
      </c>
      <c r="J46" s="9">
        <f>+I46*0.16</f>
        <v>776.88</v>
      </c>
      <c r="K46" s="8">
        <f>+I46+J46</f>
        <v>5632.38</v>
      </c>
      <c r="L46" s="6" t="s">
        <v>18</v>
      </c>
    </row>
    <row r="47" spans="1:12" ht="14.4" x14ac:dyDescent="0.3">
      <c r="A47" s="6" t="s">
        <v>22</v>
      </c>
      <c r="B47" s="6" t="s">
        <v>23</v>
      </c>
      <c r="C47" s="7" t="s">
        <v>15</v>
      </c>
      <c r="D47" s="7" t="s">
        <v>14</v>
      </c>
      <c r="E47" s="7" t="s">
        <v>131</v>
      </c>
      <c r="F47" s="6" t="s">
        <v>26</v>
      </c>
      <c r="G47" s="14">
        <v>1823.51</v>
      </c>
      <c r="H47" s="7">
        <v>3</v>
      </c>
      <c r="I47" s="16">
        <f>+G47*H47</f>
        <v>5470.53</v>
      </c>
      <c r="J47" s="22">
        <f>+I47*0.16</f>
        <v>875.28480000000002</v>
      </c>
      <c r="K47" s="16">
        <f>+I47+J47</f>
        <v>6345.8148000000001</v>
      </c>
      <c r="L47" s="6" t="s">
        <v>18</v>
      </c>
    </row>
    <row r="48" spans="1:12" ht="19.95" customHeight="1" x14ac:dyDescent="0.3">
      <c r="A48" s="6"/>
      <c r="B48" s="6"/>
      <c r="C48" s="6"/>
      <c r="D48" s="6"/>
      <c r="E48" s="6"/>
      <c r="F48" s="6"/>
      <c r="G48" s="6"/>
      <c r="H48" s="6"/>
      <c r="I48" s="10">
        <f>+SUM(I46:I47)</f>
        <v>10326.029999999999</v>
      </c>
      <c r="J48" s="10">
        <f>+SUM(J46:J47)</f>
        <v>1652.1648</v>
      </c>
      <c r="K48" s="10">
        <f>+SUM(K46:K47)</f>
        <v>11978.194800000001</v>
      </c>
      <c r="L48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MEDARTIS</vt:lpstr>
      <vt:lpstr>CONDE</vt:lpstr>
      <vt:lpstr>MEDTRONIC</vt:lpstr>
      <vt:lpstr>CYBER</vt:lpstr>
      <vt:lpstr>AZURA SATELITE</vt:lpstr>
      <vt:lpstr>AZURA GTM</vt:lpstr>
      <vt:lpstr>MAC LA VIGA</vt:lpstr>
      <vt:lpstr>MAC TLANEPANTLA</vt:lpstr>
      <vt:lpstr>MEDIQA</vt:lpstr>
      <vt:lpstr>VARLIX</vt:lpstr>
      <vt:lpstr>NEURO EXPERTIS</vt:lpstr>
      <vt:lpstr>ENVIRA</vt:lpstr>
      <vt:lpstr>FOCE</vt:lpstr>
      <vt:lpstr>DR RAUL PARRA</vt:lpstr>
      <vt:lpstr>AZURA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Ortiz</dc:creator>
  <cp:lastModifiedBy>AVAID</cp:lastModifiedBy>
  <dcterms:created xsi:type="dcterms:W3CDTF">2025-03-20T18:11:45Z</dcterms:created>
  <dcterms:modified xsi:type="dcterms:W3CDTF">2025-07-22T18:45:46Z</dcterms:modified>
</cp:coreProperties>
</file>