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autoCompressPictures="0"/>
  <mc:AlternateContent xmlns:mc="http://schemas.openxmlformats.org/markup-compatibility/2006">
    <mc:Choice Requires="x15">
      <x15ac:absPath xmlns:x15ac="http://schemas.microsoft.com/office/spreadsheetml/2010/11/ac" url="/Users/rorden/Desktop/"/>
    </mc:Choice>
  </mc:AlternateContent>
  <xr:revisionPtr revIDLastSave="0" documentId="8_{05915040-F460-B84D-8EF3-20BD39E62A80}" xr6:coauthVersionLast="47" xr6:coauthVersionMax="47" xr10:uidLastSave="{00000000-0000-0000-0000-000000000000}"/>
  <bookViews>
    <workbookView xWindow="10680" yWindow="720" windowWidth="39380" windowHeight="24080" xr2:uid="{00000000-000D-0000-FFFF-FFFF00000000}"/>
  </bookViews>
  <sheets>
    <sheet name="Note to Users - PLEASE READ" sheetId="10" r:id="rId1"/>
    <sheet name="IPAQ Short Form Scoring" sheetId="5" r:id="rId2"/>
    <sheet name="Sheet1" sheetId="11" r:id="rId3"/>
  </sheets>
  <definedNames>
    <definedName name="_xlnm._FilterDatabase" localSheetId="1" hidden="1">'IPAQ Short Form Scoring'!$A$2:$AD$179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 i="11" l="1"/>
  <c r="I8" i="5"/>
  <c r="J8" i="5"/>
  <c r="K8" i="5"/>
  <c r="I9" i="5"/>
  <c r="J9" i="5"/>
  <c r="K9" i="5"/>
  <c r="I10" i="5"/>
  <c r="J10" i="5"/>
  <c r="K10" i="5"/>
  <c r="W10" i="5" s="1"/>
  <c r="I11" i="5"/>
  <c r="J11" i="5"/>
  <c r="V11" i="5" s="1"/>
  <c r="K11" i="5"/>
  <c r="I12" i="5"/>
  <c r="J12" i="5"/>
  <c r="V12" i="5" s="1"/>
  <c r="K12" i="5"/>
  <c r="I13" i="5"/>
  <c r="U13" i="5" s="1"/>
  <c r="J13" i="5"/>
  <c r="K13" i="5"/>
  <c r="I14" i="5"/>
  <c r="J14" i="5"/>
  <c r="K14" i="5"/>
  <c r="I15" i="5"/>
  <c r="J15" i="5"/>
  <c r="K15" i="5"/>
  <c r="I16" i="5"/>
  <c r="J16" i="5"/>
  <c r="V16" i="5" s="1"/>
  <c r="K16" i="5"/>
  <c r="I17" i="5"/>
  <c r="U17" i="5" s="1"/>
  <c r="J17" i="5"/>
  <c r="V17" i="5" s="1"/>
  <c r="K17" i="5"/>
  <c r="W17" i="5" s="1"/>
  <c r="I18" i="5"/>
  <c r="U18" i="5" s="1"/>
  <c r="J18" i="5"/>
  <c r="V18" i="5" s="1"/>
  <c r="K18" i="5"/>
  <c r="I19" i="5"/>
  <c r="J19" i="5"/>
  <c r="K19" i="5"/>
  <c r="I20" i="5"/>
  <c r="J20" i="5"/>
  <c r="K20" i="5"/>
  <c r="I21" i="5"/>
  <c r="U21" i="5" s="1"/>
  <c r="J21" i="5"/>
  <c r="K21" i="5"/>
  <c r="I22" i="5"/>
  <c r="U22" i="5" s="1"/>
  <c r="J22" i="5"/>
  <c r="V22" i="5" s="1"/>
  <c r="K22" i="5"/>
  <c r="I23" i="5"/>
  <c r="U23" i="5" s="1"/>
  <c r="J23" i="5"/>
  <c r="V23" i="5" s="1"/>
  <c r="K23" i="5"/>
  <c r="W23" i="5" s="1"/>
  <c r="I24" i="5"/>
  <c r="J24" i="5"/>
  <c r="K24" i="5"/>
  <c r="I25" i="5"/>
  <c r="J25" i="5"/>
  <c r="K25" i="5"/>
  <c r="I26" i="5"/>
  <c r="J26" i="5"/>
  <c r="K26" i="5"/>
  <c r="I27" i="5"/>
  <c r="J27" i="5"/>
  <c r="V27" i="5" s="1"/>
  <c r="K27" i="5"/>
  <c r="I28" i="5"/>
  <c r="J28" i="5"/>
  <c r="V28" i="5" s="1"/>
  <c r="K28" i="5"/>
  <c r="W28" i="5" s="1"/>
  <c r="I29" i="5"/>
  <c r="U29" i="5" s="1"/>
  <c r="J29" i="5"/>
  <c r="K29" i="5"/>
  <c r="I30" i="5"/>
  <c r="J30" i="5"/>
  <c r="K30" i="5"/>
  <c r="I31" i="5"/>
  <c r="J31" i="5"/>
  <c r="K31" i="5"/>
  <c r="I32" i="5"/>
  <c r="J32" i="5"/>
  <c r="K32" i="5"/>
  <c r="I33" i="5"/>
  <c r="U33" i="5" s="1"/>
  <c r="J33" i="5"/>
  <c r="V33" i="5" s="1"/>
  <c r="K33" i="5"/>
  <c r="W33" i="5" s="1"/>
  <c r="I34" i="5"/>
  <c r="U34" i="5" s="1"/>
  <c r="J34" i="5"/>
  <c r="V34" i="5" s="1"/>
  <c r="K34" i="5"/>
  <c r="I35" i="5"/>
  <c r="J35" i="5"/>
  <c r="K35" i="5"/>
  <c r="I36" i="5"/>
  <c r="J36" i="5"/>
  <c r="K36" i="5"/>
  <c r="I37" i="5"/>
  <c r="T37" i="5" s="1"/>
  <c r="J37" i="5"/>
  <c r="V37" i="5" s="1"/>
  <c r="K37" i="5"/>
  <c r="W37" i="5" s="1"/>
  <c r="I38" i="5"/>
  <c r="J38" i="5"/>
  <c r="V38" i="5" s="1"/>
  <c r="K38" i="5"/>
  <c r="W38" i="5" s="1"/>
  <c r="I39" i="5"/>
  <c r="J39" i="5"/>
  <c r="K39" i="5"/>
  <c r="W39" i="5" s="1"/>
  <c r="I40" i="5"/>
  <c r="J40" i="5"/>
  <c r="K40" i="5"/>
  <c r="I41" i="5"/>
  <c r="J41" i="5"/>
  <c r="V41" i="5" s="1"/>
  <c r="K41" i="5"/>
  <c r="I42" i="5"/>
  <c r="T42" i="5" s="1"/>
  <c r="J42" i="5"/>
  <c r="V42" i="5" s="1"/>
  <c r="K42" i="5"/>
  <c r="W42" i="5" s="1"/>
  <c r="I43" i="5"/>
  <c r="J43" i="5"/>
  <c r="T43" i="5" s="1"/>
  <c r="K43" i="5"/>
  <c r="W43" i="5" s="1"/>
  <c r="I44" i="5"/>
  <c r="J44" i="5"/>
  <c r="T44" i="5" s="1"/>
  <c r="K44" i="5"/>
  <c r="I45" i="5"/>
  <c r="J45" i="5"/>
  <c r="K45" i="5"/>
  <c r="I46" i="5"/>
  <c r="J46" i="5"/>
  <c r="V46" i="5" s="1"/>
  <c r="K46" i="5"/>
  <c r="I47" i="5"/>
  <c r="J47" i="5"/>
  <c r="K47" i="5"/>
  <c r="I48" i="5"/>
  <c r="T48" i="5" s="1"/>
  <c r="J48" i="5"/>
  <c r="V48" i="5" s="1"/>
  <c r="K48" i="5"/>
  <c r="W48" i="5" s="1"/>
  <c r="I49" i="5"/>
  <c r="U49" i="5" s="1"/>
  <c r="J49" i="5"/>
  <c r="K49" i="5"/>
  <c r="W49" i="5" s="1"/>
  <c r="I50" i="5"/>
  <c r="J50" i="5"/>
  <c r="V50" i="5" s="1"/>
  <c r="K50" i="5"/>
  <c r="I51" i="5"/>
  <c r="J51" i="5"/>
  <c r="K51" i="5"/>
  <c r="I52" i="5"/>
  <c r="J52" i="5"/>
  <c r="K52" i="5"/>
  <c r="I53" i="5"/>
  <c r="J53" i="5"/>
  <c r="K53" i="5"/>
  <c r="I54" i="5"/>
  <c r="U54" i="5" s="1"/>
  <c r="J54" i="5"/>
  <c r="K54" i="5"/>
  <c r="I55" i="5"/>
  <c r="J55" i="5"/>
  <c r="V55" i="5" s="1"/>
  <c r="K55" i="5"/>
  <c r="W55" i="5" s="1"/>
  <c r="I56" i="5"/>
  <c r="J56" i="5"/>
  <c r="K56" i="5"/>
  <c r="W56" i="5" s="1"/>
  <c r="I57" i="5"/>
  <c r="T57" i="5" s="1"/>
  <c r="J57" i="5"/>
  <c r="K57" i="5"/>
  <c r="I58" i="5"/>
  <c r="T58" i="5" s="1"/>
  <c r="J58" i="5"/>
  <c r="K58" i="5"/>
  <c r="I59" i="5"/>
  <c r="U59" i="5" s="1"/>
  <c r="J59" i="5"/>
  <c r="V59" i="5" s="1"/>
  <c r="K59" i="5"/>
  <c r="W59" i="5" s="1"/>
  <c r="I60" i="5"/>
  <c r="J60" i="5"/>
  <c r="V60" i="5" s="1"/>
  <c r="K60" i="5"/>
  <c r="W60" i="5" s="1"/>
  <c r="I61" i="5"/>
  <c r="J61" i="5"/>
  <c r="K61" i="5"/>
  <c r="I62" i="5"/>
  <c r="J62" i="5"/>
  <c r="K62" i="5"/>
  <c r="I63" i="5"/>
  <c r="J63" i="5"/>
  <c r="V63" i="5" s="1"/>
  <c r="K63" i="5"/>
  <c r="W63" i="5" s="1"/>
  <c r="I64" i="5"/>
  <c r="T64" i="5" s="1"/>
  <c r="J64" i="5"/>
  <c r="K64" i="5"/>
  <c r="I65" i="5"/>
  <c r="T65" i="5" s="1"/>
  <c r="J65" i="5"/>
  <c r="K65" i="5"/>
  <c r="I66" i="5"/>
  <c r="J66" i="5"/>
  <c r="V66" i="5" s="1"/>
  <c r="K66" i="5"/>
  <c r="I67" i="5"/>
  <c r="J67" i="5"/>
  <c r="V67" i="5" s="1"/>
  <c r="K67" i="5"/>
  <c r="I68" i="5"/>
  <c r="J68" i="5"/>
  <c r="K68" i="5"/>
  <c r="I69" i="5"/>
  <c r="J69" i="5"/>
  <c r="T69" i="5" s="1"/>
  <c r="K69" i="5"/>
  <c r="W69" i="5" s="1"/>
  <c r="I70" i="5"/>
  <c r="J70" i="5"/>
  <c r="V70" i="5" s="1"/>
  <c r="K70" i="5"/>
  <c r="W70" i="5" s="1"/>
  <c r="I71" i="5"/>
  <c r="J71" i="5"/>
  <c r="V71" i="5" s="1"/>
  <c r="K71" i="5"/>
  <c r="W71" i="5" s="1"/>
  <c r="I72" i="5"/>
  <c r="J72" i="5"/>
  <c r="K72" i="5"/>
  <c r="I73" i="5"/>
  <c r="J73" i="5"/>
  <c r="K73" i="5"/>
  <c r="W73" i="5" s="1"/>
  <c r="I74" i="5"/>
  <c r="J74" i="5"/>
  <c r="K74" i="5"/>
  <c r="I75" i="5"/>
  <c r="T75" i="5" s="1"/>
  <c r="J75" i="5"/>
  <c r="V75" i="5" s="1"/>
  <c r="K75" i="5"/>
  <c r="I76" i="5"/>
  <c r="J76" i="5"/>
  <c r="V76" i="5" s="1"/>
  <c r="K76" i="5"/>
  <c r="W76" i="5" s="1"/>
  <c r="I77" i="5"/>
  <c r="J77" i="5"/>
  <c r="K77" i="5"/>
  <c r="I78" i="5"/>
  <c r="J78" i="5"/>
  <c r="K78" i="5"/>
  <c r="I79" i="5"/>
  <c r="J79" i="5"/>
  <c r="K79" i="5"/>
  <c r="I80" i="5"/>
  <c r="U80" i="5" s="1"/>
  <c r="J80" i="5"/>
  <c r="K80" i="5"/>
  <c r="I81" i="5"/>
  <c r="U81" i="5" s="1"/>
  <c r="J81" i="5"/>
  <c r="V81" i="5" s="1"/>
  <c r="K81" i="5"/>
  <c r="W81" i="5" s="1"/>
  <c r="I82" i="5"/>
  <c r="J82" i="5"/>
  <c r="V82" i="5" s="1"/>
  <c r="K82" i="5"/>
  <c r="I83" i="5"/>
  <c r="J83" i="5"/>
  <c r="V83" i="5" s="1"/>
  <c r="K83" i="5"/>
  <c r="W83" i="5" s="1"/>
  <c r="I84" i="5"/>
  <c r="T84" i="5" s="1"/>
  <c r="J84" i="5"/>
  <c r="K84" i="5"/>
  <c r="I85" i="5"/>
  <c r="U85" i="5" s="1"/>
  <c r="X85" i="5" s="1"/>
  <c r="P85" i="5" s="1"/>
  <c r="J85" i="5"/>
  <c r="K85" i="5"/>
  <c r="T85" i="5" s="1"/>
  <c r="I86" i="5"/>
  <c r="U86" i="5" s="1"/>
  <c r="J86" i="5"/>
  <c r="K86" i="5"/>
  <c r="I87" i="5"/>
  <c r="J87" i="5"/>
  <c r="V87" i="5" s="1"/>
  <c r="K87" i="5"/>
  <c r="W87" i="5" s="1"/>
  <c r="I88" i="5"/>
  <c r="J88" i="5"/>
  <c r="K88" i="5"/>
  <c r="I89" i="5"/>
  <c r="J89" i="5"/>
  <c r="K89" i="5"/>
  <c r="I90" i="5"/>
  <c r="J90" i="5"/>
  <c r="K90" i="5"/>
  <c r="T90" i="5" s="1"/>
  <c r="I91" i="5"/>
  <c r="U91" i="5" s="1"/>
  <c r="J91" i="5"/>
  <c r="V91" i="5" s="1"/>
  <c r="K91" i="5"/>
  <c r="W91" i="5" s="1"/>
  <c r="I92" i="5"/>
  <c r="J92" i="5"/>
  <c r="V92" i="5" s="1"/>
  <c r="K92" i="5"/>
  <c r="W92" i="5" s="1"/>
  <c r="I93" i="5"/>
  <c r="J93" i="5"/>
  <c r="K93" i="5"/>
  <c r="I94" i="5"/>
  <c r="J94" i="5"/>
  <c r="K94" i="5"/>
  <c r="I95" i="5"/>
  <c r="J95" i="5"/>
  <c r="K95" i="5"/>
  <c r="W95" i="5" s="1"/>
  <c r="I96" i="5"/>
  <c r="T96" i="5" s="1"/>
  <c r="J96" i="5"/>
  <c r="V96" i="5" s="1"/>
  <c r="K96" i="5"/>
  <c r="W96" i="5" s="1"/>
  <c r="I97" i="5"/>
  <c r="T97" i="5" s="1"/>
  <c r="J97" i="5"/>
  <c r="V97" i="5" s="1"/>
  <c r="K97" i="5"/>
  <c r="W97" i="5" s="1"/>
  <c r="I98" i="5"/>
  <c r="J98" i="5"/>
  <c r="V98" i="5" s="1"/>
  <c r="K98" i="5"/>
  <c r="I99" i="5"/>
  <c r="J99" i="5"/>
  <c r="K99" i="5"/>
  <c r="I100" i="5"/>
  <c r="J100" i="5"/>
  <c r="K100" i="5"/>
  <c r="I101" i="5"/>
  <c r="U101" i="5" s="1"/>
  <c r="J101" i="5"/>
  <c r="V101" i="5" s="1"/>
  <c r="K101" i="5"/>
  <c r="W101" i="5" s="1"/>
  <c r="I102" i="5"/>
  <c r="U102" i="5" s="1"/>
  <c r="J102" i="5"/>
  <c r="V102" i="5" s="1"/>
  <c r="K102" i="5"/>
  <c r="I103" i="5"/>
  <c r="J103" i="5"/>
  <c r="V103" i="5" s="1"/>
  <c r="K103" i="5"/>
  <c r="W103" i="5" s="1"/>
  <c r="I104" i="5"/>
  <c r="J104" i="5"/>
  <c r="K104" i="5"/>
  <c r="I105" i="5"/>
  <c r="J105" i="5"/>
  <c r="K105" i="5"/>
  <c r="I106" i="5"/>
  <c r="J106" i="5"/>
  <c r="K106" i="5"/>
  <c r="I107" i="5"/>
  <c r="J107" i="5"/>
  <c r="V107" i="5" s="1"/>
  <c r="K107" i="5"/>
  <c r="I108" i="5"/>
  <c r="J108" i="5"/>
  <c r="V108" i="5" s="1"/>
  <c r="K108" i="5"/>
  <c r="W108" i="5" s="1"/>
  <c r="I109" i="5"/>
  <c r="J109" i="5"/>
  <c r="K109" i="5"/>
  <c r="I110" i="5"/>
  <c r="J110" i="5"/>
  <c r="V110" i="5" s="1"/>
  <c r="K110" i="5"/>
  <c r="W110" i="5" s="1"/>
  <c r="I111" i="5"/>
  <c r="J111" i="5"/>
  <c r="K111" i="5"/>
  <c r="I112" i="5"/>
  <c r="U112" i="5" s="1"/>
  <c r="J112" i="5"/>
  <c r="V112" i="5" s="1"/>
  <c r="K112" i="5"/>
  <c r="W112" i="5" s="1"/>
  <c r="I113" i="5"/>
  <c r="J113" i="5"/>
  <c r="V113" i="5" s="1"/>
  <c r="K113" i="5"/>
  <c r="W113" i="5" s="1"/>
  <c r="I114" i="5"/>
  <c r="J114" i="5"/>
  <c r="K114" i="5"/>
  <c r="I115" i="5"/>
  <c r="J115" i="5"/>
  <c r="K115" i="5"/>
  <c r="I116" i="5"/>
  <c r="J116" i="5"/>
  <c r="K116" i="5"/>
  <c r="I117" i="5"/>
  <c r="J117" i="5"/>
  <c r="K117" i="5"/>
  <c r="I118" i="5"/>
  <c r="U118" i="5" s="1"/>
  <c r="J118" i="5"/>
  <c r="K118" i="5"/>
  <c r="W118" i="5" s="1"/>
  <c r="I119" i="5"/>
  <c r="J119" i="5"/>
  <c r="V119" i="5" s="1"/>
  <c r="K119" i="5"/>
  <c r="W119" i="5" s="1"/>
  <c r="I120" i="5"/>
  <c r="J120" i="5"/>
  <c r="K120" i="5"/>
  <c r="W120" i="5" s="1"/>
  <c r="I121" i="5"/>
  <c r="J121" i="5"/>
  <c r="K121" i="5"/>
  <c r="I122" i="5"/>
  <c r="J122" i="5"/>
  <c r="K122" i="5"/>
  <c r="W122" i="5" s="1"/>
  <c r="I123" i="5"/>
  <c r="U123" i="5" s="1"/>
  <c r="J123" i="5"/>
  <c r="K123" i="5"/>
  <c r="I124" i="5"/>
  <c r="J124" i="5"/>
  <c r="K124" i="5"/>
  <c r="I125" i="5"/>
  <c r="J125" i="5"/>
  <c r="K125" i="5"/>
  <c r="I126" i="5"/>
  <c r="J126" i="5"/>
  <c r="K126" i="5"/>
  <c r="I127" i="5"/>
  <c r="J127" i="5"/>
  <c r="K127" i="5"/>
  <c r="I128" i="5"/>
  <c r="U128" i="5" s="1"/>
  <c r="J128" i="5"/>
  <c r="V128" i="5" s="1"/>
  <c r="K128" i="5"/>
  <c r="W128" i="5" s="1"/>
  <c r="I129" i="5"/>
  <c r="J129" i="5"/>
  <c r="V129" i="5" s="1"/>
  <c r="K129" i="5"/>
  <c r="W129" i="5" s="1"/>
  <c r="I130" i="5"/>
  <c r="J130" i="5"/>
  <c r="V130" i="5" s="1"/>
  <c r="K130" i="5"/>
  <c r="I131" i="5"/>
  <c r="J131" i="5"/>
  <c r="K131" i="5"/>
  <c r="I132" i="5"/>
  <c r="J132" i="5"/>
  <c r="K132" i="5"/>
  <c r="I133" i="5"/>
  <c r="U133" i="5" s="1"/>
  <c r="X133" i="5" s="1"/>
  <c r="J133" i="5"/>
  <c r="T133" i="5" s="1"/>
  <c r="K133" i="5"/>
  <c r="I134" i="5"/>
  <c r="U134" i="5" s="1"/>
  <c r="J134" i="5"/>
  <c r="K134" i="5"/>
  <c r="W134" i="5" s="1"/>
  <c r="I135" i="5"/>
  <c r="J135" i="5"/>
  <c r="V135" i="5" s="1"/>
  <c r="K135" i="5"/>
  <c r="W135" i="5" s="1"/>
  <c r="I136" i="5"/>
  <c r="J136" i="5"/>
  <c r="K136" i="5"/>
  <c r="I137" i="5"/>
  <c r="J137" i="5"/>
  <c r="K137" i="5"/>
  <c r="I138" i="5"/>
  <c r="J138" i="5"/>
  <c r="V138" i="5" s="1"/>
  <c r="K138" i="5"/>
  <c r="W138" i="5" s="1"/>
  <c r="I139" i="5"/>
  <c r="T139" i="5" s="1"/>
  <c r="J139" i="5"/>
  <c r="K139" i="5"/>
  <c r="I140" i="5"/>
  <c r="T140" i="5" s="1"/>
  <c r="J140" i="5"/>
  <c r="K140" i="5"/>
  <c r="W140" i="5" s="1"/>
  <c r="I141" i="5"/>
  <c r="U141" i="5" s="1"/>
  <c r="J141" i="5"/>
  <c r="K141" i="5"/>
  <c r="I142" i="5"/>
  <c r="J142" i="5"/>
  <c r="V142" i="5" s="1"/>
  <c r="K142" i="5"/>
  <c r="W142" i="5" s="1"/>
  <c r="I143" i="5"/>
  <c r="T143" i="5" s="1"/>
  <c r="J143" i="5"/>
  <c r="K143" i="5"/>
  <c r="I144" i="5"/>
  <c r="U144" i="5" s="1"/>
  <c r="J144" i="5"/>
  <c r="V144" i="5" s="1"/>
  <c r="K144" i="5"/>
  <c r="I145" i="5"/>
  <c r="U145" i="5" s="1"/>
  <c r="J145" i="5"/>
  <c r="V145" i="5" s="1"/>
  <c r="K145" i="5"/>
  <c r="W145" i="5" s="1"/>
  <c r="I146" i="5"/>
  <c r="J146" i="5"/>
  <c r="V146" i="5" s="1"/>
  <c r="K146" i="5"/>
  <c r="I147" i="5"/>
  <c r="J147" i="5"/>
  <c r="K147" i="5"/>
  <c r="I148" i="5"/>
  <c r="J148" i="5"/>
  <c r="K148" i="5"/>
  <c r="I149" i="5"/>
  <c r="J149" i="5"/>
  <c r="K149" i="5"/>
  <c r="I150" i="5"/>
  <c r="T150" i="5" s="1"/>
  <c r="J150" i="5"/>
  <c r="V150" i="5" s="1"/>
  <c r="K150" i="5"/>
  <c r="W150" i="5" s="1"/>
  <c r="I151" i="5"/>
  <c r="T151" i="5" s="1"/>
  <c r="J151" i="5"/>
  <c r="V151" i="5" s="1"/>
  <c r="K151" i="5"/>
  <c r="W151" i="5" s="1"/>
  <c r="I152" i="5"/>
  <c r="J152" i="5"/>
  <c r="K152" i="5"/>
  <c r="I153" i="5"/>
  <c r="J153" i="5"/>
  <c r="K153" i="5"/>
  <c r="I154" i="5"/>
  <c r="J154" i="5"/>
  <c r="V154" i="5" s="1"/>
  <c r="K154" i="5"/>
  <c r="W154" i="5" s="1"/>
  <c r="K7" i="5"/>
  <c r="J7" i="5"/>
  <c r="I7" i="5"/>
  <c r="N37" i="5"/>
  <c r="O37" i="5"/>
  <c r="Q37" i="5"/>
  <c r="R37" i="5" s="1"/>
  <c r="S37" i="5"/>
  <c r="AA37" i="5" s="1"/>
  <c r="N38" i="5"/>
  <c r="O38" i="5"/>
  <c r="Q38" i="5"/>
  <c r="R38" i="5"/>
  <c r="S38" i="5"/>
  <c r="AA38" i="5" s="1"/>
  <c r="T38" i="5"/>
  <c r="U38" i="5"/>
  <c r="V39" i="5"/>
  <c r="N39" i="5"/>
  <c r="O39" i="5"/>
  <c r="Q39" i="5"/>
  <c r="R39" i="5"/>
  <c r="S39" i="5"/>
  <c r="AA39" i="5"/>
  <c r="T40" i="5"/>
  <c r="V40" i="5"/>
  <c r="W40" i="5"/>
  <c r="N40" i="5"/>
  <c r="O40" i="5"/>
  <c r="Q40" i="5"/>
  <c r="R40" i="5"/>
  <c r="S40" i="5"/>
  <c r="U40" i="5"/>
  <c r="AA40" i="5"/>
  <c r="W41" i="5"/>
  <c r="N41" i="5"/>
  <c r="O41" i="5"/>
  <c r="Q41" i="5"/>
  <c r="R41" i="5"/>
  <c r="S41" i="5"/>
  <c r="AA41" i="5"/>
  <c r="N42" i="5"/>
  <c r="O42" i="5"/>
  <c r="Q42" i="5"/>
  <c r="R42" i="5"/>
  <c r="S42" i="5"/>
  <c r="AA42" i="5" s="1"/>
  <c r="U42" i="5"/>
  <c r="N43" i="5"/>
  <c r="O43" i="5"/>
  <c r="Q43" i="5"/>
  <c r="R43" i="5"/>
  <c r="S43" i="5"/>
  <c r="AA43" i="5" s="1"/>
  <c r="U43" i="5"/>
  <c r="V43" i="5"/>
  <c r="V44" i="5"/>
  <c r="W44" i="5"/>
  <c r="N44" i="5"/>
  <c r="O44" i="5"/>
  <c r="Q44" i="5"/>
  <c r="R44" i="5"/>
  <c r="S44" i="5"/>
  <c r="AA44" i="5" s="1"/>
  <c r="W45" i="5"/>
  <c r="N45" i="5"/>
  <c r="O45" i="5"/>
  <c r="Q45" i="5"/>
  <c r="R45" i="5" s="1"/>
  <c r="S45" i="5"/>
  <c r="AA45" i="5" s="1"/>
  <c r="V45" i="5"/>
  <c r="W46" i="5"/>
  <c r="N46" i="5"/>
  <c r="O46" i="5"/>
  <c r="Q46" i="5"/>
  <c r="R46" i="5"/>
  <c r="S46" i="5"/>
  <c r="AA46" i="5"/>
  <c r="N47" i="5"/>
  <c r="O47" i="5"/>
  <c r="Q47" i="5"/>
  <c r="R47" i="5" s="1"/>
  <c r="S47" i="5"/>
  <c r="AA47" i="5" s="1"/>
  <c r="U47" i="5"/>
  <c r="V47" i="5"/>
  <c r="W47" i="5"/>
  <c r="X47" i="5"/>
  <c r="N48" i="5"/>
  <c r="O48" i="5"/>
  <c r="Q48" i="5"/>
  <c r="R48" i="5"/>
  <c r="S48" i="5"/>
  <c r="AA48" i="5" s="1"/>
  <c r="N49" i="5"/>
  <c r="O49" i="5"/>
  <c r="Q49" i="5"/>
  <c r="R49" i="5"/>
  <c r="S49" i="5"/>
  <c r="AA49" i="5" s="1"/>
  <c r="N50" i="5"/>
  <c r="O50" i="5"/>
  <c r="Q50" i="5"/>
  <c r="R50" i="5" s="1"/>
  <c r="S50" i="5"/>
  <c r="W50" i="5"/>
  <c r="AA50" i="5"/>
  <c r="T51" i="5"/>
  <c r="V51" i="5"/>
  <c r="W51" i="5"/>
  <c r="N51" i="5"/>
  <c r="O51" i="5"/>
  <c r="Q51" i="5"/>
  <c r="R51" i="5"/>
  <c r="S51" i="5"/>
  <c r="AA51" i="5"/>
  <c r="U52" i="5"/>
  <c r="V52" i="5"/>
  <c r="W52" i="5"/>
  <c r="N52" i="5"/>
  <c r="O52" i="5"/>
  <c r="Q52" i="5"/>
  <c r="R52" i="5" s="1"/>
  <c r="S52" i="5"/>
  <c r="AA52" i="5"/>
  <c r="N53" i="5"/>
  <c r="O53" i="5"/>
  <c r="Q53" i="5"/>
  <c r="R53" i="5"/>
  <c r="S53" i="5"/>
  <c r="AA53" i="5" s="1"/>
  <c r="T53" i="5"/>
  <c r="U53" i="5"/>
  <c r="V53" i="5"/>
  <c r="W53" i="5"/>
  <c r="V54" i="5"/>
  <c r="W54" i="5"/>
  <c r="N54" i="5"/>
  <c r="O54" i="5"/>
  <c r="Q54" i="5"/>
  <c r="R54" i="5"/>
  <c r="S54" i="5"/>
  <c r="AA54" i="5"/>
  <c r="N55" i="5"/>
  <c r="O55" i="5"/>
  <c r="Q55" i="5"/>
  <c r="R55" i="5"/>
  <c r="S55" i="5"/>
  <c r="AA55" i="5"/>
  <c r="T56" i="5"/>
  <c r="V56" i="5"/>
  <c r="N56" i="5"/>
  <c r="O56" i="5"/>
  <c r="Q56" i="5"/>
  <c r="R56" i="5"/>
  <c r="S56" i="5"/>
  <c r="U56" i="5"/>
  <c r="AA56" i="5"/>
  <c r="U57" i="5"/>
  <c r="V57" i="5"/>
  <c r="W57" i="5"/>
  <c r="N57" i="5"/>
  <c r="O57" i="5"/>
  <c r="Q57" i="5"/>
  <c r="R57" i="5"/>
  <c r="S57" i="5"/>
  <c r="AA57" i="5" s="1"/>
  <c r="N58" i="5"/>
  <c r="O58" i="5"/>
  <c r="Q58" i="5"/>
  <c r="R58" i="5"/>
  <c r="S58" i="5"/>
  <c r="AA58" i="5" s="1"/>
  <c r="V58" i="5"/>
  <c r="W58" i="5"/>
  <c r="N59" i="5"/>
  <c r="O59" i="5"/>
  <c r="Q59" i="5"/>
  <c r="R59" i="5"/>
  <c r="S59" i="5"/>
  <c r="AA59" i="5" s="1"/>
  <c r="T59" i="5"/>
  <c r="N60" i="5"/>
  <c r="O60" i="5"/>
  <c r="Q60" i="5"/>
  <c r="R60" i="5"/>
  <c r="S60" i="5"/>
  <c r="AA60" i="5" s="1"/>
  <c r="N61" i="5"/>
  <c r="O61" i="5"/>
  <c r="Q61" i="5"/>
  <c r="R61" i="5" s="1"/>
  <c r="S61" i="5"/>
  <c r="V61" i="5"/>
  <c r="W61" i="5"/>
  <c r="AA61" i="5"/>
  <c r="N62" i="5"/>
  <c r="O62" i="5"/>
  <c r="Q62" i="5"/>
  <c r="R62" i="5"/>
  <c r="S62" i="5"/>
  <c r="AA62" i="5" s="1"/>
  <c r="T62" i="5"/>
  <c r="U62" i="5"/>
  <c r="V62" i="5"/>
  <c r="W62" i="5"/>
  <c r="N63" i="5"/>
  <c r="O63" i="5"/>
  <c r="Q63" i="5"/>
  <c r="R63" i="5"/>
  <c r="S63" i="5"/>
  <c r="AA63" i="5" s="1"/>
  <c r="T63" i="5"/>
  <c r="U63" i="5"/>
  <c r="N64" i="5"/>
  <c r="O64" i="5"/>
  <c r="Q64" i="5"/>
  <c r="R64" i="5"/>
  <c r="S64" i="5"/>
  <c r="AA64" i="5" s="1"/>
  <c r="U64" i="5"/>
  <c r="V64" i="5"/>
  <c r="W64" i="5"/>
  <c r="V65" i="5"/>
  <c r="W65" i="5"/>
  <c r="N65" i="5"/>
  <c r="O65" i="5"/>
  <c r="Q65" i="5"/>
  <c r="R65" i="5"/>
  <c r="S65" i="5"/>
  <c r="AA65" i="5"/>
  <c r="N66" i="5"/>
  <c r="O66" i="5"/>
  <c r="Q66" i="5"/>
  <c r="R66" i="5" s="1"/>
  <c r="S66" i="5"/>
  <c r="W66" i="5"/>
  <c r="AA66" i="5"/>
  <c r="N67" i="5"/>
  <c r="O67" i="5"/>
  <c r="Q67" i="5"/>
  <c r="R67" i="5"/>
  <c r="S67" i="5"/>
  <c r="AA67" i="5" s="1"/>
  <c r="W67" i="5"/>
  <c r="N68" i="5"/>
  <c r="O68" i="5"/>
  <c r="Q68" i="5"/>
  <c r="R68" i="5"/>
  <c r="S68" i="5"/>
  <c r="AA68" i="5" s="1"/>
  <c r="T68" i="5"/>
  <c r="U68" i="5"/>
  <c r="V68" i="5"/>
  <c r="W68" i="5"/>
  <c r="X68" i="5"/>
  <c r="N69" i="5"/>
  <c r="O69" i="5"/>
  <c r="Q69" i="5"/>
  <c r="R69" i="5"/>
  <c r="S69" i="5"/>
  <c r="AA69" i="5" s="1"/>
  <c r="U69" i="5"/>
  <c r="N70" i="5"/>
  <c r="O70" i="5"/>
  <c r="Q70" i="5"/>
  <c r="R70" i="5"/>
  <c r="S70" i="5"/>
  <c r="T70" i="5"/>
  <c r="U70" i="5"/>
  <c r="AA70" i="5"/>
  <c r="N71" i="5"/>
  <c r="O71" i="5"/>
  <c r="Q71" i="5"/>
  <c r="R71" i="5" s="1"/>
  <c r="S71" i="5"/>
  <c r="AA71" i="5"/>
  <c r="V72" i="5"/>
  <c r="W72" i="5"/>
  <c r="N72" i="5"/>
  <c r="O72" i="5"/>
  <c r="Q72" i="5"/>
  <c r="R72" i="5" s="1"/>
  <c r="S72" i="5"/>
  <c r="AA72" i="5"/>
  <c r="V73" i="5"/>
  <c r="N73" i="5"/>
  <c r="O73" i="5"/>
  <c r="Q73" i="5"/>
  <c r="R73" i="5"/>
  <c r="S73" i="5"/>
  <c r="AA73" i="5" s="1"/>
  <c r="N74" i="5"/>
  <c r="O74" i="5"/>
  <c r="Q74" i="5"/>
  <c r="R74" i="5"/>
  <c r="S74" i="5"/>
  <c r="AA74" i="5" s="1"/>
  <c r="V74" i="5"/>
  <c r="W74" i="5"/>
  <c r="W75" i="5"/>
  <c r="N75" i="5"/>
  <c r="O75" i="5"/>
  <c r="Q75" i="5"/>
  <c r="R75" i="5"/>
  <c r="S75" i="5"/>
  <c r="AA75" i="5" s="1"/>
  <c r="N76" i="5"/>
  <c r="O76" i="5"/>
  <c r="Q76" i="5"/>
  <c r="R76" i="5"/>
  <c r="S76" i="5"/>
  <c r="AA76" i="5" s="1"/>
  <c r="V77" i="5"/>
  <c r="W77" i="5"/>
  <c r="N77" i="5"/>
  <c r="O77" i="5"/>
  <c r="Q77" i="5"/>
  <c r="R77" i="5" s="1"/>
  <c r="S77" i="5"/>
  <c r="AA77" i="5"/>
  <c r="T78" i="5"/>
  <c r="V78" i="5"/>
  <c r="W78" i="5"/>
  <c r="N78" i="5"/>
  <c r="O78" i="5"/>
  <c r="Q78" i="5"/>
  <c r="R78" i="5"/>
  <c r="S78" i="5"/>
  <c r="AA78" i="5"/>
  <c r="T79" i="5"/>
  <c r="V79" i="5"/>
  <c r="N79" i="5"/>
  <c r="O79" i="5"/>
  <c r="Q79" i="5"/>
  <c r="R79" i="5"/>
  <c r="S79" i="5"/>
  <c r="AA79" i="5" s="1"/>
  <c r="W79" i="5"/>
  <c r="N80" i="5"/>
  <c r="O80" i="5"/>
  <c r="Q80" i="5"/>
  <c r="R80" i="5" s="1"/>
  <c r="S80" i="5"/>
  <c r="AA80" i="5" s="1"/>
  <c r="T80" i="5"/>
  <c r="V80" i="5"/>
  <c r="W80" i="5"/>
  <c r="N81" i="5"/>
  <c r="O81" i="5"/>
  <c r="Q81" i="5"/>
  <c r="R81" i="5"/>
  <c r="S81" i="5"/>
  <c r="AA81" i="5"/>
  <c r="W82" i="5"/>
  <c r="N82" i="5"/>
  <c r="O82" i="5"/>
  <c r="Q82" i="5"/>
  <c r="R82" i="5" s="1"/>
  <c r="S82" i="5"/>
  <c r="AA82" i="5"/>
  <c r="U83" i="5"/>
  <c r="N83" i="5"/>
  <c r="O83" i="5"/>
  <c r="Q83" i="5"/>
  <c r="R83" i="5"/>
  <c r="S83" i="5"/>
  <c r="AA83" i="5" s="1"/>
  <c r="T83" i="5"/>
  <c r="U84" i="5"/>
  <c r="V84" i="5"/>
  <c r="W84" i="5"/>
  <c r="N84" i="5"/>
  <c r="O84" i="5"/>
  <c r="Q84" i="5"/>
  <c r="R84" i="5"/>
  <c r="S84" i="5"/>
  <c r="AA84" i="5" s="1"/>
  <c r="N85" i="5"/>
  <c r="O85" i="5"/>
  <c r="Q85" i="5"/>
  <c r="R85" i="5"/>
  <c r="S85" i="5"/>
  <c r="AA85" i="5" s="1"/>
  <c r="V85" i="5"/>
  <c r="W85" i="5"/>
  <c r="V86" i="5"/>
  <c r="W86" i="5"/>
  <c r="N86" i="5"/>
  <c r="O86" i="5"/>
  <c r="Q86" i="5"/>
  <c r="R86" i="5"/>
  <c r="S86" i="5"/>
  <c r="AA86" i="5" s="1"/>
  <c r="N87" i="5"/>
  <c r="O87" i="5"/>
  <c r="Q87" i="5"/>
  <c r="R87" i="5"/>
  <c r="S87" i="5"/>
  <c r="AA87" i="5" s="1"/>
  <c r="N88" i="5"/>
  <c r="O88" i="5"/>
  <c r="Q88" i="5"/>
  <c r="R88" i="5"/>
  <c r="S88" i="5"/>
  <c r="U88" i="5"/>
  <c r="V88" i="5"/>
  <c r="W88" i="5"/>
  <c r="X88" i="5" s="1"/>
  <c r="AA88" i="5"/>
  <c r="N89" i="5"/>
  <c r="O89" i="5"/>
  <c r="Q89" i="5"/>
  <c r="R89" i="5"/>
  <c r="S89" i="5"/>
  <c r="AA89" i="5" s="1"/>
  <c r="T89" i="5"/>
  <c r="U89" i="5"/>
  <c r="V89" i="5"/>
  <c r="W89" i="5"/>
  <c r="N90" i="5"/>
  <c r="O90" i="5"/>
  <c r="Q90" i="5"/>
  <c r="R90" i="5"/>
  <c r="S90" i="5"/>
  <c r="AA90" i="5" s="1"/>
  <c r="U90" i="5"/>
  <c r="V90" i="5"/>
  <c r="W90" i="5"/>
  <c r="N91" i="5"/>
  <c r="O91" i="5"/>
  <c r="Q91" i="5"/>
  <c r="R91" i="5"/>
  <c r="S91" i="5"/>
  <c r="AA91" i="5" s="1"/>
  <c r="T91" i="5"/>
  <c r="N92" i="5"/>
  <c r="O92" i="5"/>
  <c r="Q92" i="5"/>
  <c r="R92" i="5"/>
  <c r="S92" i="5"/>
  <c r="AA92" i="5" s="1"/>
  <c r="N93" i="5"/>
  <c r="O93" i="5"/>
  <c r="Q93" i="5"/>
  <c r="R93" i="5" s="1"/>
  <c r="S93" i="5"/>
  <c r="V93" i="5"/>
  <c r="W93" i="5"/>
  <c r="AA93" i="5"/>
  <c r="N94" i="5"/>
  <c r="O94" i="5"/>
  <c r="Q94" i="5"/>
  <c r="R94" i="5"/>
  <c r="S94" i="5"/>
  <c r="AA94" i="5" s="1"/>
  <c r="V94" i="5"/>
  <c r="W94" i="5"/>
  <c r="N95" i="5"/>
  <c r="O95" i="5"/>
  <c r="Q95" i="5"/>
  <c r="R95" i="5"/>
  <c r="S95" i="5"/>
  <c r="AA95" i="5" s="1"/>
  <c r="T95" i="5"/>
  <c r="U95" i="5"/>
  <c r="V95" i="5"/>
  <c r="N96" i="5"/>
  <c r="O96" i="5"/>
  <c r="Q96" i="5"/>
  <c r="R96" i="5" s="1"/>
  <c r="S96" i="5"/>
  <c r="AA96" i="5" s="1"/>
  <c r="N97" i="5"/>
  <c r="O97" i="5"/>
  <c r="Q97" i="5"/>
  <c r="R97" i="5"/>
  <c r="S97" i="5"/>
  <c r="AA97" i="5"/>
  <c r="W98" i="5"/>
  <c r="N98" i="5"/>
  <c r="O98" i="5"/>
  <c r="Q98" i="5"/>
  <c r="R98" i="5" s="1"/>
  <c r="S98" i="5"/>
  <c r="AA98" i="5"/>
  <c r="V99" i="5"/>
  <c r="W99" i="5"/>
  <c r="N99" i="5"/>
  <c r="O99" i="5"/>
  <c r="Q99" i="5"/>
  <c r="R99" i="5"/>
  <c r="S99" i="5"/>
  <c r="AA99" i="5"/>
  <c r="V100" i="5"/>
  <c r="N100" i="5"/>
  <c r="O100" i="5"/>
  <c r="Q100" i="5"/>
  <c r="R100" i="5"/>
  <c r="S100" i="5"/>
  <c r="W100" i="5"/>
  <c r="AA100" i="5"/>
  <c r="N101" i="5"/>
  <c r="O101" i="5"/>
  <c r="Q101" i="5"/>
  <c r="R101" i="5"/>
  <c r="S101" i="5"/>
  <c r="AA101" i="5" s="1"/>
  <c r="T101" i="5"/>
  <c r="N102" i="5"/>
  <c r="O102" i="5"/>
  <c r="Q102" i="5"/>
  <c r="R102" i="5"/>
  <c r="S102" i="5"/>
  <c r="AA102" i="5" s="1"/>
  <c r="N103" i="5"/>
  <c r="O103" i="5"/>
  <c r="Q103" i="5"/>
  <c r="R103" i="5"/>
  <c r="S103" i="5"/>
  <c r="AA103" i="5"/>
  <c r="V104" i="5"/>
  <c r="W104" i="5"/>
  <c r="N104" i="5"/>
  <c r="O104" i="5"/>
  <c r="Q104" i="5"/>
  <c r="R104" i="5"/>
  <c r="S104" i="5"/>
  <c r="AA104" i="5"/>
  <c r="V105" i="5"/>
  <c r="W105" i="5"/>
  <c r="N105" i="5"/>
  <c r="O105" i="5"/>
  <c r="Q105" i="5"/>
  <c r="R105" i="5"/>
  <c r="S105" i="5"/>
  <c r="AA105" i="5"/>
  <c r="N106" i="5"/>
  <c r="O106" i="5"/>
  <c r="Q106" i="5"/>
  <c r="R106" i="5" s="1"/>
  <c r="S106" i="5"/>
  <c r="AA106" i="5" s="1"/>
  <c r="V106" i="5"/>
  <c r="W106" i="5"/>
  <c r="N107" i="5"/>
  <c r="O107" i="5"/>
  <c r="Q107" i="5"/>
  <c r="R107" i="5"/>
  <c r="S107" i="5"/>
  <c r="U107" i="5"/>
  <c r="AA107" i="5"/>
  <c r="N108" i="5"/>
  <c r="O108" i="5"/>
  <c r="Q108" i="5"/>
  <c r="R108" i="5" s="1"/>
  <c r="S108" i="5"/>
  <c r="AA108" i="5"/>
  <c r="V109" i="5"/>
  <c r="W109" i="5"/>
  <c r="N109" i="5"/>
  <c r="O109" i="5"/>
  <c r="Q109" i="5"/>
  <c r="R109" i="5" s="1"/>
  <c r="S109" i="5"/>
  <c r="AA109" i="5"/>
  <c r="N110" i="5"/>
  <c r="O110" i="5"/>
  <c r="Q110" i="5"/>
  <c r="R110" i="5"/>
  <c r="S110" i="5"/>
  <c r="AA110" i="5"/>
  <c r="V111" i="5"/>
  <c r="N111" i="5"/>
  <c r="O111" i="5"/>
  <c r="Q111" i="5"/>
  <c r="R111" i="5" s="1"/>
  <c r="S111" i="5"/>
  <c r="AA111" i="5" s="1"/>
  <c r="W111" i="5"/>
  <c r="N112" i="5"/>
  <c r="O112" i="5"/>
  <c r="Q112" i="5"/>
  <c r="R112" i="5"/>
  <c r="S112" i="5"/>
  <c r="AA112" i="5" s="1"/>
  <c r="N113" i="5"/>
  <c r="O113" i="5"/>
  <c r="Q113" i="5"/>
  <c r="R113" i="5"/>
  <c r="S113" i="5"/>
  <c r="AA113" i="5"/>
  <c r="V114" i="5"/>
  <c r="W114" i="5"/>
  <c r="N114" i="5"/>
  <c r="O114" i="5"/>
  <c r="Q114" i="5"/>
  <c r="R114" i="5" s="1"/>
  <c r="S114" i="5"/>
  <c r="AA114" i="5"/>
  <c r="V115" i="5"/>
  <c r="W115" i="5"/>
  <c r="N115" i="5"/>
  <c r="O115" i="5"/>
  <c r="Q115" i="5"/>
  <c r="R115" i="5"/>
  <c r="S115" i="5"/>
  <c r="AA115" i="5"/>
  <c r="V116" i="5"/>
  <c r="W116" i="5"/>
  <c r="N116" i="5"/>
  <c r="O116" i="5"/>
  <c r="Q116" i="5"/>
  <c r="R116" i="5" s="1"/>
  <c r="S116" i="5"/>
  <c r="AA116" i="5"/>
  <c r="N117" i="5"/>
  <c r="O117" i="5"/>
  <c r="Q117" i="5"/>
  <c r="R117" i="5"/>
  <c r="S117" i="5"/>
  <c r="AA117" i="5" s="1"/>
  <c r="T117" i="5"/>
  <c r="U117" i="5"/>
  <c r="V117" i="5"/>
  <c r="W117" i="5"/>
  <c r="X117" i="5"/>
  <c r="M117" i="5" s="1"/>
  <c r="N118" i="5"/>
  <c r="O118" i="5"/>
  <c r="Q118" i="5"/>
  <c r="R118" i="5"/>
  <c r="S118" i="5"/>
  <c r="AA118" i="5" s="1"/>
  <c r="N119" i="5"/>
  <c r="O119" i="5"/>
  <c r="Q119" i="5"/>
  <c r="R119" i="5"/>
  <c r="S119" i="5"/>
  <c r="AA119" i="5" s="1"/>
  <c r="V120" i="5"/>
  <c r="N120" i="5"/>
  <c r="O120" i="5"/>
  <c r="Q120" i="5"/>
  <c r="R120" i="5"/>
  <c r="S120" i="5"/>
  <c r="AA120" i="5"/>
  <c r="V121" i="5"/>
  <c r="W121" i="5"/>
  <c r="N121" i="5"/>
  <c r="O121" i="5"/>
  <c r="Q121" i="5"/>
  <c r="R121" i="5"/>
  <c r="S121" i="5"/>
  <c r="AA121" i="5"/>
  <c r="N122" i="5"/>
  <c r="O122" i="5"/>
  <c r="Q122" i="5"/>
  <c r="R122" i="5"/>
  <c r="S122" i="5"/>
  <c r="AA122" i="5" s="1"/>
  <c r="V122" i="5"/>
  <c r="N123" i="5"/>
  <c r="O123" i="5"/>
  <c r="Q123" i="5"/>
  <c r="R123" i="5"/>
  <c r="S123" i="5"/>
  <c r="AA123" i="5" s="1"/>
  <c r="V123" i="5"/>
  <c r="V124" i="5"/>
  <c r="W124" i="5"/>
  <c r="N124" i="5"/>
  <c r="O124" i="5"/>
  <c r="Q124" i="5"/>
  <c r="R124" i="5"/>
  <c r="S124" i="5"/>
  <c r="AA124" i="5" s="1"/>
  <c r="V125" i="5"/>
  <c r="W125" i="5"/>
  <c r="N125" i="5"/>
  <c r="O125" i="5"/>
  <c r="Q125" i="5"/>
  <c r="R125" i="5" s="1"/>
  <c r="S125" i="5"/>
  <c r="AA125" i="5"/>
  <c r="V126" i="5"/>
  <c r="W126" i="5"/>
  <c r="N126" i="5"/>
  <c r="O126" i="5"/>
  <c r="Q126" i="5"/>
  <c r="R126" i="5"/>
  <c r="S126" i="5"/>
  <c r="AA126" i="5"/>
  <c r="V127" i="5"/>
  <c r="N127" i="5"/>
  <c r="O127" i="5"/>
  <c r="Q127" i="5"/>
  <c r="R127" i="5"/>
  <c r="S127" i="5"/>
  <c r="AA127" i="5" s="1"/>
  <c r="W127" i="5"/>
  <c r="N128" i="5"/>
  <c r="O128" i="5"/>
  <c r="Q128" i="5"/>
  <c r="R128" i="5" s="1"/>
  <c r="S128" i="5"/>
  <c r="AA128" i="5" s="1"/>
  <c r="N129" i="5"/>
  <c r="O129" i="5"/>
  <c r="Q129" i="5"/>
  <c r="R129" i="5"/>
  <c r="S129" i="5"/>
  <c r="AA129" i="5"/>
  <c r="W130" i="5"/>
  <c r="N130" i="5"/>
  <c r="O130" i="5"/>
  <c r="Q130" i="5"/>
  <c r="R130" i="5" s="1"/>
  <c r="S130" i="5"/>
  <c r="AA130" i="5"/>
  <c r="V131" i="5"/>
  <c r="W131" i="5"/>
  <c r="N131" i="5"/>
  <c r="O131" i="5"/>
  <c r="Q131" i="5"/>
  <c r="R131" i="5"/>
  <c r="S131" i="5"/>
  <c r="AA131" i="5"/>
  <c r="V132" i="5"/>
  <c r="W132" i="5"/>
  <c r="N132" i="5"/>
  <c r="O132" i="5"/>
  <c r="Q132" i="5"/>
  <c r="R132" i="5"/>
  <c r="S132" i="5"/>
  <c r="AA132" i="5"/>
  <c r="N133" i="5"/>
  <c r="O133" i="5"/>
  <c r="Q133" i="5"/>
  <c r="R133" i="5" s="1"/>
  <c r="S133" i="5"/>
  <c r="AA133" i="5" s="1"/>
  <c r="V133" i="5"/>
  <c r="W133" i="5"/>
  <c r="N134" i="5"/>
  <c r="O134" i="5"/>
  <c r="Q134" i="5"/>
  <c r="R134" i="5" s="1"/>
  <c r="S134" i="5"/>
  <c r="AA134" i="5"/>
  <c r="N135" i="5"/>
  <c r="O135" i="5"/>
  <c r="Q135" i="5"/>
  <c r="R135" i="5"/>
  <c r="S135" i="5"/>
  <c r="AA135" i="5"/>
  <c r="V136" i="5"/>
  <c r="W136" i="5"/>
  <c r="N136" i="5"/>
  <c r="O136" i="5"/>
  <c r="Q136" i="5"/>
  <c r="R136" i="5"/>
  <c r="S136" i="5"/>
  <c r="AA136" i="5"/>
  <c r="N137" i="5"/>
  <c r="O137" i="5"/>
  <c r="Q137" i="5"/>
  <c r="R137" i="5" s="1"/>
  <c r="S137" i="5"/>
  <c r="V137" i="5"/>
  <c r="W137" i="5"/>
  <c r="AA137" i="5"/>
  <c r="N138" i="5"/>
  <c r="O138" i="5"/>
  <c r="Q138" i="5"/>
  <c r="R138" i="5"/>
  <c r="S138" i="5"/>
  <c r="AA138" i="5" s="1"/>
  <c r="T138" i="5"/>
  <c r="U138" i="5"/>
  <c r="X138" i="5" s="1"/>
  <c r="N139" i="5"/>
  <c r="O139" i="5"/>
  <c r="Q139" i="5"/>
  <c r="R139" i="5"/>
  <c r="S139" i="5"/>
  <c r="AA139" i="5" s="1"/>
  <c r="U139" i="5"/>
  <c r="V139" i="5"/>
  <c r="W139" i="5"/>
  <c r="U140" i="5"/>
  <c r="V140" i="5"/>
  <c r="N140" i="5"/>
  <c r="O140" i="5"/>
  <c r="Q140" i="5"/>
  <c r="R140" i="5"/>
  <c r="S140" i="5"/>
  <c r="AA140" i="5" s="1"/>
  <c r="W141" i="5"/>
  <c r="N141" i="5"/>
  <c r="O141" i="5"/>
  <c r="Q141" i="5"/>
  <c r="R141" i="5" s="1"/>
  <c r="S141" i="5"/>
  <c r="V141" i="5"/>
  <c r="AA141" i="5"/>
  <c r="U142" i="5"/>
  <c r="N142" i="5"/>
  <c r="O142" i="5"/>
  <c r="Q142" i="5"/>
  <c r="R142" i="5"/>
  <c r="S142" i="5"/>
  <c r="AA142" i="5" s="1"/>
  <c r="T142" i="5"/>
  <c r="V143" i="5"/>
  <c r="W143" i="5"/>
  <c r="N143" i="5"/>
  <c r="O143" i="5"/>
  <c r="Q143" i="5"/>
  <c r="R143" i="5" s="1"/>
  <c r="S143" i="5"/>
  <c r="AA143" i="5" s="1"/>
  <c r="N144" i="5"/>
  <c r="O144" i="5"/>
  <c r="Q144" i="5"/>
  <c r="R144" i="5"/>
  <c r="S144" i="5"/>
  <c r="AA144" i="5"/>
  <c r="N145" i="5"/>
  <c r="O145" i="5"/>
  <c r="Q145" i="5"/>
  <c r="R145" i="5"/>
  <c r="S145" i="5"/>
  <c r="AA145" i="5"/>
  <c r="W146" i="5"/>
  <c r="N146" i="5"/>
  <c r="O146" i="5"/>
  <c r="Q146" i="5"/>
  <c r="R146" i="5"/>
  <c r="S146" i="5"/>
  <c r="AA146" i="5"/>
  <c r="V147" i="5"/>
  <c r="W147" i="5"/>
  <c r="N147" i="5"/>
  <c r="O147" i="5"/>
  <c r="Q147" i="5"/>
  <c r="R147" i="5"/>
  <c r="S147" i="5"/>
  <c r="AA147" i="5" s="1"/>
  <c r="N148" i="5"/>
  <c r="O148" i="5"/>
  <c r="Q148" i="5"/>
  <c r="R148" i="5" s="1"/>
  <c r="S148" i="5"/>
  <c r="V148" i="5"/>
  <c r="W148" i="5"/>
  <c r="AA148" i="5"/>
  <c r="N149" i="5"/>
  <c r="O149" i="5"/>
  <c r="Q149" i="5"/>
  <c r="R149" i="5" s="1"/>
  <c r="S149" i="5"/>
  <c r="AA149" i="5" s="1"/>
  <c r="T149" i="5"/>
  <c r="U149" i="5"/>
  <c r="V149" i="5"/>
  <c r="W149" i="5"/>
  <c r="X149" i="5"/>
  <c r="N150" i="5"/>
  <c r="O150" i="5"/>
  <c r="Q150" i="5"/>
  <c r="R150" i="5"/>
  <c r="S150" i="5"/>
  <c r="AA150" i="5" s="1"/>
  <c r="N151" i="5"/>
  <c r="O151" i="5"/>
  <c r="Q151" i="5"/>
  <c r="R151" i="5" s="1"/>
  <c r="S151" i="5"/>
  <c r="AA151" i="5" s="1"/>
  <c r="U152" i="5"/>
  <c r="V152" i="5"/>
  <c r="N152" i="5"/>
  <c r="O152" i="5"/>
  <c r="Q152" i="5"/>
  <c r="R152" i="5" s="1"/>
  <c r="S152" i="5"/>
  <c r="W152" i="5"/>
  <c r="AA152" i="5"/>
  <c r="V153" i="5"/>
  <c r="W153" i="5"/>
  <c r="N153" i="5"/>
  <c r="O153" i="5"/>
  <c r="Q153" i="5"/>
  <c r="R153" i="5"/>
  <c r="S153" i="5"/>
  <c r="AA153" i="5" s="1"/>
  <c r="N154" i="5"/>
  <c r="O154" i="5"/>
  <c r="Q154" i="5"/>
  <c r="R154" i="5" s="1"/>
  <c r="S154" i="5"/>
  <c r="AA154" i="5"/>
  <c r="O32" i="5"/>
  <c r="W31" i="5"/>
  <c r="O30" i="5"/>
  <c r="W27" i="5"/>
  <c r="W19" i="5"/>
  <c r="S16" i="5"/>
  <c r="AA16" i="5" s="1"/>
  <c r="W15" i="5"/>
  <c r="O14" i="5"/>
  <c r="W13" i="5"/>
  <c r="O12" i="5"/>
  <c r="O11" i="5"/>
  <c r="O7" i="5"/>
  <c r="S22" i="5"/>
  <c r="AA22" i="5" s="1"/>
  <c r="U19" i="5"/>
  <c r="S18" i="5"/>
  <c r="AA18" i="5" s="1"/>
  <c r="N13" i="5"/>
  <c r="N11" i="5"/>
  <c r="N9" i="5"/>
  <c r="U8" i="5"/>
  <c r="V8" i="5"/>
  <c r="N8" i="5"/>
  <c r="Q8" i="5"/>
  <c r="R8" i="5" s="1"/>
  <c r="V9" i="5"/>
  <c r="W9" i="5"/>
  <c r="O9" i="5"/>
  <c r="Q9" i="5"/>
  <c r="R9" i="5" s="1"/>
  <c r="V10" i="5"/>
  <c r="Q10" i="5"/>
  <c r="R10" i="5" s="1"/>
  <c r="Q11" i="5"/>
  <c r="R11" i="5" s="1"/>
  <c r="Q12" i="5"/>
  <c r="R12" i="5" s="1"/>
  <c r="V13" i="5"/>
  <c r="Q13" i="5"/>
  <c r="R13" i="5" s="1"/>
  <c r="V14" i="5"/>
  <c r="N14" i="5"/>
  <c r="Q14" i="5"/>
  <c r="R14" i="5" s="1"/>
  <c r="V15" i="5"/>
  <c r="Q15" i="5"/>
  <c r="R15" i="5" s="1"/>
  <c r="Q16" i="5"/>
  <c r="R16" i="5" s="1"/>
  <c r="O17" i="5"/>
  <c r="Q17" i="5"/>
  <c r="R17" i="5" s="1"/>
  <c r="S17" i="5"/>
  <c r="AA17" i="5" s="1"/>
  <c r="W18" i="5"/>
  <c r="N18" i="5"/>
  <c r="O18" i="5"/>
  <c r="Q18" i="5"/>
  <c r="R18" i="5" s="1"/>
  <c r="V19" i="5"/>
  <c r="N19" i="5"/>
  <c r="O19" i="5"/>
  <c r="Q19" i="5"/>
  <c r="R19" i="5" s="1"/>
  <c r="S19" i="5"/>
  <c r="AA19" i="5" s="1"/>
  <c r="V20" i="5"/>
  <c r="W20" i="5"/>
  <c r="U20" i="5"/>
  <c r="N20" i="5"/>
  <c r="O20" i="5"/>
  <c r="Q20" i="5"/>
  <c r="R20" i="5" s="1"/>
  <c r="S20" i="5"/>
  <c r="AA20" i="5" s="1"/>
  <c r="V21" i="5"/>
  <c r="W21" i="5"/>
  <c r="N21" i="5"/>
  <c r="O21" i="5"/>
  <c r="Q21" i="5"/>
  <c r="R21" i="5" s="1"/>
  <c r="S21" i="5"/>
  <c r="AA21" i="5" s="1"/>
  <c r="N22" i="5"/>
  <c r="O22" i="5"/>
  <c r="Q22" i="5"/>
  <c r="R22" i="5" s="1"/>
  <c r="N23" i="5"/>
  <c r="O23" i="5"/>
  <c r="Q23" i="5"/>
  <c r="R23" i="5" s="1"/>
  <c r="S23" i="5"/>
  <c r="AA23" i="5" s="1"/>
  <c r="U24" i="5"/>
  <c r="V24" i="5"/>
  <c r="W24" i="5"/>
  <c r="N24" i="5"/>
  <c r="O24" i="5"/>
  <c r="Q24" i="5"/>
  <c r="R24" i="5" s="1"/>
  <c r="S24" i="5"/>
  <c r="AA24" i="5" s="1"/>
  <c r="U25" i="5"/>
  <c r="W25" i="5"/>
  <c r="V25" i="5"/>
  <c r="N25" i="5"/>
  <c r="O25" i="5"/>
  <c r="Q25" i="5"/>
  <c r="R25" i="5" s="1"/>
  <c r="S25" i="5"/>
  <c r="AA25" i="5" s="1"/>
  <c r="V26" i="5"/>
  <c r="W26" i="5"/>
  <c r="N26" i="5"/>
  <c r="O26" i="5"/>
  <c r="Q26" i="5"/>
  <c r="R26" i="5" s="1"/>
  <c r="S26" i="5"/>
  <c r="AA26" i="5"/>
  <c r="N27" i="5"/>
  <c r="Q27" i="5"/>
  <c r="R27" i="5"/>
  <c r="N28" i="5"/>
  <c r="Q28" i="5"/>
  <c r="R28" i="5"/>
  <c r="S28" i="5"/>
  <c r="AA28" i="5" s="1"/>
  <c r="V29" i="5"/>
  <c r="N29" i="5"/>
  <c r="Q29" i="5"/>
  <c r="R29" i="5"/>
  <c r="W30" i="5"/>
  <c r="U30" i="5"/>
  <c r="V30" i="5"/>
  <c r="N30" i="5"/>
  <c r="Q30" i="5"/>
  <c r="R30" i="5" s="1"/>
  <c r="V31" i="5"/>
  <c r="N31" i="5"/>
  <c r="Q31" i="5"/>
  <c r="R31" i="5"/>
  <c r="S31" i="5"/>
  <c r="AA31" i="5" s="1"/>
  <c r="U32" i="5"/>
  <c r="W32" i="5"/>
  <c r="V32" i="5"/>
  <c r="N32" i="5"/>
  <c r="Q32" i="5"/>
  <c r="R32" i="5" s="1"/>
  <c r="N33" i="5"/>
  <c r="O33" i="5"/>
  <c r="Q33" i="5"/>
  <c r="R33" i="5" s="1"/>
  <c r="S33" i="5"/>
  <c r="AA33" i="5" s="1"/>
  <c r="W34" i="5"/>
  <c r="N34" i="5"/>
  <c r="O34" i="5"/>
  <c r="Q34" i="5"/>
  <c r="R34" i="5" s="1"/>
  <c r="S34" i="5"/>
  <c r="AA34" i="5" s="1"/>
  <c r="W35" i="5"/>
  <c r="U35" i="5"/>
  <c r="V35" i="5"/>
  <c r="N35" i="5"/>
  <c r="O35" i="5"/>
  <c r="Q35" i="5"/>
  <c r="R35" i="5" s="1"/>
  <c r="S35" i="5"/>
  <c r="AA35" i="5" s="1"/>
  <c r="V36" i="5"/>
  <c r="W36" i="5"/>
  <c r="U36" i="5"/>
  <c r="N36" i="5"/>
  <c r="O36" i="5"/>
  <c r="Q36" i="5"/>
  <c r="R36" i="5" s="1"/>
  <c r="S36" i="5"/>
  <c r="AA36" i="5" s="1"/>
  <c r="V7" i="5"/>
  <c r="N7" i="5"/>
  <c r="Q7" i="5"/>
  <c r="R7" i="5" s="1"/>
  <c r="T128" i="5" l="1"/>
  <c r="U65" i="5"/>
  <c r="X33" i="5"/>
  <c r="X101" i="5"/>
  <c r="X42" i="5"/>
  <c r="L42" i="5" s="1"/>
  <c r="X91" i="5"/>
  <c r="M91" i="5" s="1"/>
  <c r="X140" i="5"/>
  <c r="U150" i="5"/>
  <c r="U96" i="5"/>
  <c r="X70" i="5"/>
  <c r="T141" i="5"/>
  <c r="X53" i="5"/>
  <c r="P53" i="5" s="1"/>
  <c r="U75" i="5"/>
  <c r="X75" i="5" s="1"/>
  <c r="V69" i="5"/>
  <c r="U151" i="5"/>
  <c r="X151" i="5" s="1"/>
  <c r="X64" i="5"/>
  <c r="P64" i="5" s="1"/>
  <c r="X69" i="5"/>
  <c r="P69" i="5" s="1"/>
  <c r="X145" i="5"/>
  <c r="P145" i="5" s="1"/>
  <c r="T112" i="5"/>
  <c r="T39" i="5"/>
  <c r="X80" i="5"/>
  <c r="X95" i="5"/>
  <c r="U97" i="5"/>
  <c r="X97" i="5" s="1"/>
  <c r="U48" i="5"/>
  <c r="U37" i="5"/>
  <c r="X37" i="5" s="1"/>
  <c r="L95" i="5"/>
  <c r="M95" i="5"/>
  <c r="P95" i="5"/>
  <c r="T124" i="5"/>
  <c r="U124" i="5"/>
  <c r="X124" i="5" s="1"/>
  <c r="L64" i="5"/>
  <c r="X141" i="5"/>
  <c r="W102" i="5"/>
  <c r="T102" i="5"/>
  <c r="T121" i="5"/>
  <c r="U121" i="5"/>
  <c r="X121" i="5" s="1"/>
  <c r="T125" i="5"/>
  <c r="U125" i="5"/>
  <c r="X125" i="5" s="1"/>
  <c r="L101" i="5"/>
  <c r="M101" i="5"/>
  <c r="P101" i="5"/>
  <c r="U94" i="5"/>
  <c r="X94" i="5" s="1"/>
  <c r="T94" i="5"/>
  <c r="T74" i="5"/>
  <c r="U74" i="5"/>
  <c r="X74" i="5" s="1"/>
  <c r="T111" i="5"/>
  <c r="U111" i="5"/>
  <c r="X111" i="5" s="1"/>
  <c r="U67" i="5"/>
  <c r="X67" i="5" s="1"/>
  <c r="T67" i="5"/>
  <c r="L149" i="5"/>
  <c r="M149" i="5"/>
  <c r="P149" i="5"/>
  <c r="L37" i="5"/>
  <c r="M37" i="5"/>
  <c r="P37" i="5"/>
  <c r="T132" i="5"/>
  <c r="U132" i="5"/>
  <c r="X132" i="5" s="1"/>
  <c r="X150" i="5"/>
  <c r="U129" i="5"/>
  <c r="X129" i="5" s="1"/>
  <c r="T129" i="5"/>
  <c r="T122" i="5"/>
  <c r="U122" i="5"/>
  <c r="X122" i="5" s="1"/>
  <c r="T115" i="5"/>
  <c r="X89" i="5"/>
  <c r="X57" i="5"/>
  <c r="M97" i="5"/>
  <c r="L97" i="5"/>
  <c r="P97" i="5"/>
  <c r="T105" i="5"/>
  <c r="U105" i="5"/>
  <c r="X105" i="5" s="1"/>
  <c r="X83" i="5"/>
  <c r="X139" i="5"/>
  <c r="X62" i="5"/>
  <c r="X96" i="5"/>
  <c r="T148" i="5"/>
  <c r="U148" i="5"/>
  <c r="X148" i="5" s="1"/>
  <c r="T136" i="5"/>
  <c r="U136" i="5"/>
  <c r="X136" i="5" s="1"/>
  <c r="W123" i="5"/>
  <c r="X123" i="5" s="1"/>
  <c r="T123" i="5"/>
  <c r="T106" i="5"/>
  <c r="U106" i="5"/>
  <c r="X106" i="5" s="1"/>
  <c r="T103" i="5"/>
  <c r="U103" i="5"/>
  <c r="X103" i="5" s="1"/>
  <c r="X84" i="5"/>
  <c r="T72" i="5"/>
  <c r="U72" i="5"/>
  <c r="X72" i="5" s="1"/>
  <c r="X56" i="5"/>
  <c r="T120" i="5"/>
  <c r="U120" i="5"/>
  <c r="X120" i="5" s="1"/>
  <c r="T73" i="5"/>
  <c r="U73" i="5"/>
  <c r="X73" i="5" s="1"/>
  <c r="T154" i="5"/>
  <c r="U154" i="5"/>
  <c r="X154" i="5" s="1"/>
  <c r="T93" i="5"/>
  <c r="U93" i="5"/>
  <c r="X93" i="5" s="1"/>
  <c r="T144" i="5"/>
  <c r="W144" i="5"/>
  <c r="X144" i="5" s="1"/>
  <c r="T119" i="5"/>
  <c r="U119" i="5"/>
  <c r="X119" i="5" s="1"/>
  <c r="L70" i="5"/>
  <c r="M70" i="5"/>
  <c r="P70" i="5"/>
  <c r="T135" i="5"/>
  <c r="U135" i="5"/>
  <c r="X135" i="5" s="1"/>
  <c r="V118" i="5"/>
  <c r="X118" i="5" s="1"/>
  <c r="T118" i="5"/>
  <c r="L117" i="5"/>
  <c r="P117" i="5"/>
  <c r="X152" i="5"/>
  <c r="T99" i="5"/>
  <c r="U99" i="5"/>
  <c r="X99" i="5" s="1"/>
  <c r="X90" i="5"/>
  <c r="V49" i="5"/>
  <c r="X49" i="5" s="1"/>
  <c r="T49" i="5"/>
  <c r="L47" i="5"/>
  <c r="M47" i="5"/>
  <c r="P47" i="5"/>
  <c r="L133" i="5"/>
  <c r="M133" i="5"/>
  <c r="P133" i="5"/>
  <c r="P91" i="5"/>
  <c r="L91" i="5"/>
  <c r="T71" i="5"/>
  <c r="U71" i="5"/>
  <c r="X71" i="5" s="1"/>
  <c r="L138" i="5"/>
  <c r="M138" i="5"/>
  <c r="P138" i="5"/>
  <c r="T147" i="5"/>
  <c r="U147" i="5"/>
  <c r="X147" i="5" s="1"/>
  <c r="P42" i="5"/>
  <c r="L140" i="5"/>
  <c r="M140" i="5"/>
  <c r="P140" i="5"/>
  <c r="T116" i="5"/>
  <c r="U116" i="5"/>
  <c r="X116" i="5" s="1"/>
  <c r="X63" i="5"/>
  <c r="V134" i="5"/>
  <c r="X134" i="5" s="1"/>
  <c r="T134" i="5"/>
  <c r="T130" i="5"/>
  <c r="U130" i="5"/>
  <c r="X130" i="5" s="1"/>
  <c r="X52" i="5"/>
  <c r="T146" i="5"/>
  <c r="U146" i="5"/>
  <c r="X146" i="5" s="1"/>
  <c r="P88" i="5"/>
  <c r="L88" i="5"/>
  <c r="M88" i="5"/>
  <c r="T131" i="5"/>
  <c r="U131" i="5"/>
  <c r="X131" i="5" s="1"/>
  <c r="T98" i="5"/>
  <c r="U98" i="5"/>
  <c r="X98" i="5" s="1"/>
  <c r="T126" i="5"/>
  <c r="U126" i="5"/>
  <c r="X126" i="5" s="1"/>
  <c r="T137" i="5"/>
  <c r="U137" i="5"/>
  <c r="X137" i="5" s="1"/>
  <c r="U113" i="5"/>
  <c r="X113" i="5" s="1"/>
  <c r="T113" i="5"/>
  <c r="L68" i="5"/>
  <c r="M68" i="5"/>
  <c r="P68" i="5"/>
  <c r="T153" i="5"/>
  <c r="U153" i="5"/>
  <c r="X153" i="5" s="1"/>
  <c r="T145" i="5"/>
  <c r="X142" i="5"/>
  <c r="T127" i="5"/>
  <c r="U127" i="5"/>
  <c r="X127" i="5" s="1"/>
  <c r="T110" i="5"/>
  <c r="W107" i="5"/>
  <c r="X107" i="5" s="1"/>
  <c r="T107" i="5"/>
  <c r="T100" i="5"/>
  <c r="U100" i="5"/>
  <c r="X100" i="5" s="1"/>
  <c r="X128" i="5"/>
  <c r="T114" i="5"/>
  <c r="U114" i="5"/>
  <c r="X114" i="5" s="1"/>
  <c r="T108" i="5"/>
  <c r="U108" i="5"/>
  <c r="X108" i="5" s="1"/>
  <c r="T104" i="5"/>
  <c r="T50" i="5"/>
  <c r="U50" i="5"/>
  <c r="X50" i="5" s="1"/>
  <c r="X48" i="5"/>
  <c r="T41" i="5"/>
  <c r="U41" i="5"/>
  <c r="X41" i="5" s="1"/>
  <c r="T109" i="5"/>
  <c r="X102" i="5"/>
  <c r="X81" i="5"/>
  <c r="T77" i="5"/>
  <c r="U77" i="5"/>
  <c r="X77" i="5" s="1"/>
  <c r="T76" i="5"/>
  <c r="U76" i="5"/>
  <c r="X76" i="5" s="1"/>
  <c r="X112" i="5"/>
  <c r="T82" i="5"/>
  <c r="U82" i="5"/>
  <c r="X82" i="5" s="1"/>
  <c r="T55" i="5"/>
  <c r="U55" i="5"/>
  <c r="X55" i="5" s="1"/>
  <c r="T45" i="5"/>
  <c r="U45" i="5"/>
  <c r="X45" i="5" s="1"/>
  <c r="X38" i="5"/>
  <c r="U115" i="5"/>
  <c r="X115" i="5" s="1"/>
  <c r="U110" i="5"/>
  <c r="X110" i="5" s="1"/>
  <c r="L85" i="5"/>
  <c r="M85" i="5"/>
  <c r="U79" i="5"/>
  <c r="X79" i="5" s="1"/>
  <c r="T60" i="5"/>
  <c r="U60" i="5"/>
  <c r="X60" i="5" s="1"/>
  <c r="X54" i="5"/>
  <c r="U104" i="5"/>
  <c r="X104" i="5" s="1"/>
  <c r="U78" i="5"/>
  <c r="X78" i="5" s="1"/>
  <c r="U51" i="5"/>
  <c r="X51" i="5" s="1"/>
  <c r="T46" i="5"/>
  <c r="U46" i="5"/>
  <c r="X46" i="5" s="1"/>
  <c r="T54" i="5"/>
  <c r="T152" i="5"/>
  <c r="U109" i="5"/>
  <c r="X109" i="5" s="1"/>
  <c r="T88" i="5"/>
  <c r="X65" i="5"/>
  <c r="T61" i="5"/>
  <c r="U61" i="5"/>
  <c r="X61" i="5" s="1"/>
  <c r="X59" i="5"/>
  <c r="T52" i="5"/>
  <c r="T47" i="5"/>
  <c r="X43" i="5"/>
  <c r="T81" i="5"/>
  <c r="T92" i="5"/>
  <c r="U92" i="5"/>
  <c r="X92" i="5" s="1"/>
  <c r="X86" i="5"/>
  <c r="U58" i="5"/>
  <c r="X58" i="5" s="1"/>
  <c r="T87" i="5"/>
  <c r="U87" i="5"/>
  <c r="X87" i="5" s="1"/>
  <c r="U143" i="5"/>
  <c r="X143" i="5" s="1"/>
  <c r="T86" i="5"/>
  <c r="P80" i="5"/>
  <c r="T66" i="5"/>
  <c r="U66" i="5"/>
  <c r="X66" i="5" s="1"/>
  <c r="X40" i="5"/>
  <c r="U39" i="5"/>
  <c r="X39" i="5" s="1"/>
  <c r="U44" i="5"/>
  <c r="X44" i="5" s="1"/>
  <c r="T36" i="5"/>
  <c r="W29" i="5"/>
  <c r="X29" i="5" s="1"/>
  <c r="T29" i="5"/>
  <c r="O28" i="5"/>
  <c r="S29" i="5"/>
  <c r="AA29" i="5" s="1"/>
  <c r="W12" i="5"/>
  <c r="W11" i="5"/>
  <c r="S12" i="5"/>
  <c r="AA12" i="5" s="1"/>
  <c r="O31" i="5"/>
  <c r="S27" i="5"/>
  <c r="AA27" i="5" s="1"/>
  <c r="T35" i="5"/>
  <c r="O15" i="5"/>
  <c r="W14" i="5"/>
  <c r="S32" i="5"/>
  <c r="AA32" i="5" s="1"/>
  <c r="O29" i="5"/>
  <c r="O16" i="5"/>
  <c r="O27" i="5"/>
  <c r="S30" i="5"/>
  <c r="AA30" i="5" s="1"/>
  <c r="S14" i="5"/>
  <c r="AA14" i="5" s="1"/>
  <c r="X36" i="5"/>
  <c r="M36" i="5" s="1"/>
  <c r="X17" i="5"/>
  <c r="P17" i="5" s="1"/>
  <c r="X34" i="5"/>
  <c r="M34" i="5" s="1"/>
  <c r="T30" i="5"/>
  <c r="T28" i="5"/>
  <c r="T27" i="5"/>
  <c r="T33" i="5"/>
  <c r="T31" i="5"/>
  <c r="T26" i="5"/>
  <c r="X30" i="5"/>
  <c r="P30" i="5" s="1"/>
  <c r="X25" i="5"/>
  <c r="L25" i="5" s="1"/>
  <c r="X32" i="5"/>
  <c r="L32" i="5" s="1"/>
  <c r="X35" i="5"/>
  <c r="P35" i="5" s="1"/>
  <c r="T32" i="5"/>
  <c r="U27" i="5"/>
  <c r="X27" i="5" s="1"/>
  <c r="M27" i="5" s="1"/>
  <c r="T25" i="5"/>
  <c r="W8" i="5"/>
  <c r="X8" i="5" s="1"/>
  <c r="L8" i="5" s="1"/>
  <c r="T8" i="5"/>
  <c r="S8" i="5"/>
  <c r="AA8" i="5" s="1"/>
  <c r="O8" i="5"/>
  <c r="S10" i="5"/>
  <c r="AA10" i="5" s="1"/>
  <c r="W7" i="5"/>
  <c r="S7" i="5"/>
  <c r="AA7" i="5" s="1"/>
  <c r="O13" i="5"/>
  <c r="W16" i="5"/>
  <c r="O10" i="5"/>
  <c r="T21" i="5"/>
  <c r="N16" i="5"/>
  <c r="U16" i="5"/>
  <c r="X16" i="5" s="1"/>
  <c r="M16" i="5" s="1"/>
  <c r="U11" i="5"/>
  <c r="N12" i="5"/>
  <c r="U9" i="5"/>
  <c r="X9" i="5" s="1"/>
  <c r="N10" i="5"/>
  <c r="N17" i="5"/>
  <c r="S9" i="5"/>
  <c r="AA9" i="5" s="1"/>
  <c r="S11" i="5"/>
  <c r="AA11" i="5" s="1"/>
  <c r="N15" i="5"/>
  <c r="T13" i="5"/>
  <c r="S13" i="5"/>
  <c r="AA13" i="5" s="1"/>
  <c r="U14" i="5"/>
  <c r="S15" i="5"/>
  <c r="AA15" i="5" s="1"/>
  <c r="T24" i="5"/>
  <c r="T22" i="5"/>
  <c r="T23" i="5"/>
  <c r="X20" i="5"/>
  <c r="P20" i="5" s="1"/>
  <c r="X21" i="5"/>
  <c r="P21" i="5" s="1"/>
  <c r="T19" i="5"/>
  <c r="T17" i="5"/>
  <c r="T15" i="5"/>
  <c r="X24" i="5"/>
  <c r="L24" i="5" s="1"/>
  <c r="T10" i="5"/>
  <c r="T9" i="5"/>
  <c r="T20" i="5"/>
  <c r="X19" i="5"/>
  <c r="P19" i="5" s="1"/>
  <c r="P34" i="5"/>
  <c r="M33" i="5"/>
  <c r="P33" i="5"/>
  <c r="L33" i="5"/>
  <c r="Y33" i="5" s="1"/>
  <c r="Z33" i="5" s="1"/>
  <c r="X23" i="5"/>
  <c r="X13" i="5"/>
  <c r="X18" i="5"/>
  <c r="U28" i="5"/>
  <c r="X28" i="5" s="1"/>
  <c r="W22" i="5"/>
  <c r="X22" i="5" s="1"/>
  <c r="U12" i="5"/>
  <c r="T34" i="5"/>
  <c r="T18" i="5"/>
  <c r="U10" i="5"/>
  <c r="X10" i="5" s="1"/>
  <c r="U26" i="5"/>
  <c r="X26" i="5" s="1"/>
  <c r="U7" i="5"/>
  <c r="U31" i="5"/>
  <c r="X31" i="5" s="1"/>
  <c r="U15" i="5"/>
  <c r="X15" i="5" s="1"/>
  <c r="M42" i="5" l="1"/>
  <c r="M30" i="5"/>
  <c r="L30" i="5"/>
  <c r="L69" i="5"/>
  <c r="L145" i="5"/>
  <c r="Y145" i="5" s="1"/>
  <c r="Z145" i="5" s="1"/>
  <c r="M53" i="5"/>
  <c r="L53" i="5"/>
  <c r="M69" i="5"/>
  <c r="M145" i="5"/>
  <c r="L80" i="5"/>
  <c r="M80" i="5"/>
  <c r="L17" i="5"/>
  <c r="M64" i="5"/>
  <c r="M17" i="5"/>
  <c r="Y17" i="5" s="1"/>
  <c r="Z17" i="5" s="1"/>
  <c r="L134" i="5"/>
  <c r="M134" i="5"/>
  <c r="P134" i="5"/>
  <c r="L144" i="5"/>
  <c r="M144" i="5"/>
  <c r="P144" i="5"/>
  <c r="P107" i="5"/>
  <c r="M107" i="5"/>
  <c r="L107" i="5"/>
  <c r="Y107" i="5" s="1"/>
  <c r="Z107" i="5" s="1"/>
  <c r="P118" i="5"/>
  <c r="L118" i="5"/>
  <c r="M118" i="5"/>
  <c r="P126" i="5"/>
  <c r="L126" i="5"/>
  <c r="M126" i="5"/>
  <c r="L106" i="5"/>
  <c r="M106" i="5"/>
  <c r="P106" i="5"/>
  <c r="Y149" i="5"/>
  <c r="Z149" i="5" s="1"/>
  <c r="Y117" i="5"/>
  <c r="Z117" i="5" s="1"/>
  <c r="P104" i="5"/>
  <c r="L104" i="5"/>
  <c r="M104" i="5"/>
  <c r="P142" i="5"/>
  <c r="L142" i="5"/>
  <c r="M142" i="5"/>
  <c r="P131" i="5"/>
  <c r="L131" i="5"/>
  <c r="M131" i="5"/>
  <c r="Y64" i="5"/>
  <c r="Z64" i="5" s="1"/>
  <c r="P112" i="5"/>
  <c r="M112" i="5"/>
  <c r="L112" i="5"/>
  <c r="P153" i="5"/>
  <c r="L153" i="5"/>
  <c r="M153" i="5"/>
  <c r="L39" i="5"/>
  <c r="M39" i="5"/>
  <c r="P39" i="5"/>
  <c r="Y88" i="5"/>
  <c r="Z88" i="5" s="1"/>
  <c r="P120" i="5"/>
  <c r="L120" i="5"/>
  <c r="M120" i="5"/>
  <c r="M59" i="5"/>
  <c r="L59" i="5"/>
  <c r="P59" i="5"/>
  <c r="M150" i="5"/>
  <c r="L150" i="5"/>
  <c r="Y150" i="5" s="1"/>
  <c r="Z150" i="5" s="1"/>
  <c r="P150" i="5"/>
  <c r="L66" i="5"/>
  <c r="M66" i="5"/>
  <c r="P66" i="5"/>
  <c r="M75" i="5"/>
  <c r="P75" i="5"/>
  <c r="L75" i="5"/>
  <c r="P72" i="5"/>
  <c r="M72" i="5"/>
  <c r="L72" i="5"/>
  <c r="Y72" i="5" s="1"/>
  <c r="Z72" i="5" s="1"/>
  <c r="Y47" i="5"/>
  <c r="Z47" i="5" s="1"/>
  <c r="L87" i="5"/>
  <c r="M87" i="5"/>
  <c r="P87" i="5"/>
  <c r="M102" i="5"/>
  <c r="P102" i="5"/>
  <c r="L102" i="5"/>
  <c r="L90" i="5"/>
  <c r="M90" i="5"/>
  <c r="P90" i="5"/>
  <c r="M45" i="5"/>
  <c r="L45" i="5"/>
  <c r="P45" i="5"/>
  <c r="Y97" i="5"/>
  <c r="Z97" i="5" s="1"/>
  <c r="P46" i="5"/>
  <c r="L46" i="5"/>
  <c r="M46" i="5"/>
  <c r="Y138" i="5"/>
  <c r="Z138" i="5" s="1"/>
  <c r="M55" i="5"/>
  <c r="L55" i="5"/>
  <c r="P55" i="5"/>
  <c r="L63" i="5"/>
  <c r="M63" i="5"/>
  <c r="P63" i="5"/>
  <c r="P152" i="5"/>
  <c r="L152" i="5"/>
  <c r="M152" i="5"/>
  <c r="L92" i="5"/>
  <c r="M92" i="5"/>
  <c r="P92" i="5"/>
  <c r="L98" i="5"/>
  <c r="M98" i="5"/>
  <c r="P98" i="5"/>
  <c r="M89" i="5"/>
  <c r="P89" i="5"/>
  <c r="L89" i="5"/>
  <c r="L141" i="5"/>
  <c r="M141" i="5"/>
  <c r="P141" i="5"/>
  <c r="P78" i="5"/>
  <c r="L78" i="5"/>
  <c r="M78" i="5"/>
  <c r="P136" i="5"/>
  <c r="M136" i="5"/>
  <c r="L136" i="5"/>
  <c r="L122" i="5"/>
  <c r="M122" i="5"/>
  <c r="P122" i="5"/>
  <c r="P54" i="5"/>
  <c r="M54" i="5"/>
  <c r="L54" i="5"/>
  <c r="M73" i="5"/>
  <c r="P73" i="5"/>
  <c r="L73" i="5"/>
  <c r="Y73" i="5" s="1"/>
  <c r="Z73" i="5" s="1"/>
  <c r="L74" i="5"/>
  <c r="M74" i="5"/>
  <c r="P74" i="5"/>
  <c r="L60" i="5"/>
  <c r="M60" i="5"/>
  <c r="P60" i="5"/>
  <c r="L151" i="5"/>
  <c r="M151" i="5"/>
  <c r="P151" i="5"/>
  <c r="L96" i="5"/>
  <c r="M96" i="5"/>
  <c r="P96" i="5"/>
  <c r="L79" i="5"/>
  <c r="M79" i="5"/>
  <c r="P79" i="5"/>
  <c r="Y133" i="5"/>
  <c r="Z133" i="5" s="1"/>
  <c r="P94" i="5"/>
  <c r="M94" i="5"/>
  <c r="L94" i="5"/>
  <c r="L61" i="5"/>
  <c r="M61" i="5"/>
  <c r="P61" i="5"/>
  <c r="P56" i="5"/>
  <c r="L56" i="5"/>
  <c r="M56" i="5"/>
  <c r="L132" i="5"/>
  <c r="M132" i="5"/>
  <c r="P132" i="5"/>
  <c r="Y69" i="5"/>
  <c r="Z69" i="5" s="1"/>
  <c r="P110" i="5"/>
  <c r="L110" i="5"/>
  <c r="M110" i="5"/>
  <c r="L128" i="5"/>
  <c r="M128" i="5"/>
  <c r="P128" i="5"/>
  <c r="M121" i="5"/>
  <c r="P121" i="5"/>
  <c r="L121" i="5"/>
  <c r="P99" i="5"/>
  <c r="M99" i="5"/>
  <c r="L99" i="5"/>
  <c r="Y99" i="5" s="1"/>
  <c r="Z99" i="5" s="1"/>
  <c r="L58" i="5"/>
  <c r="M58" i="5"/>
  <c r="P58" i="5"/>
  <c r="M123" i="5"/>
  <c r="P123" i="5"/>
  <c r="L123" i="5"/>
  <c r="L49" i="5"/>
  <c r="P49" i="5"/>
  <c r="M49" i="5"/>
  <c r="L86" i="5"/>
  <c r="M86" i="5"/>
  <c r="P86" i="5"/>
  <c r="M41" i="5"/>
  <c r="P41" i="5"/>
  <c r="L41" i="5"/>
  <c r="Y41" i="5" s="1"/>
  <c r="Z41" i="5" s="1"/>
  <c r="L71" i="5"/>
  <c r="M71" i="5"/>
  <c r="P71" i="5"/>
  <c r="L93" i="5"/>
  <c r="M93" i="5"/>
  <c r="P93" i="5"/>
  <c r="M57" i="5"/>
  <c r="P57" i="5"/>
  <c r="L57" i="5"/>
  <c r="P51" i="5"/>
  <c r="L51" i="5"/>
  <c r="M51" i="5"/>
  <c r="L127" i="5"/>
  <c r="M127" i="5"/>
  <c r="P127" i="5"/>
  <c r="L116" i="5"/>
  <c r="M116" i="5"/>
  <c r="P116" i="5"/>
  <c r="P67" i="5"/>
  <c r="L67" i="5"/>
  <c r="M67" i="5"/>
  <c r="M82" i="5"/>
  <c r="L82" i="5"/>
  <c r="P82" i="5"/>
  <c r="L48" i="5"/>
  <c r="M48" i="5"/>
  <c r="P48" i="5"/>
  <c r="L154" i="5"/>
  <c r="M154" i="5"/>
  <c r="P154" i="5"/>
  <c r="L111" i="5"/>
  <c r="M111" i="5"/>
  <c r="P111" i="5"/>
  <c r="P50" i="5"/>
  <c r="L50" i="5"/>
  <c r="M50" i="5"/>
  <c r="Y91" i="5"/>
  <c r="Z91" i="5" s="1"/>
  <c r="L43" i="5"/>
  <c r="M43" i="5"/>
  <c r="P43" i="5"/>
  <c r="M148" i="5"/>
  <c r="L148" i="5"/>
  <c r="P148" i="5"/>
  <c r="M44" i="5"/>
  <c r="P44" i="5"/>
  <c r="L44" i="5"/>
  <c r="Y140" i="5"/>
  <c r="Z140" i="5" s="1"/>
  <c r="M135" i="5"/>
  <c r="P135" i="5"/>
  <c r="L135" i="5"/>
  <c r="Y135" i="5" s="1"/>
  <c r="Z135" i="5" s="1"/>
  <c r="P124" i="5"/>
  <c r="L124" i="5"/>
  <c r="M124" i="5"/>
  <c r="P108" i="5"/>
  <c r="L108" i="5"/>
  <c r="M108" i="5"/>
  <c r="M129" i="5"/>
  <c r="P129" i="5"/>
  <c r="L129" i="5"/>
  <c r="P40" i="5"/>
  <c r="L40" i="5"/>
  <c r="M40" i="5"/>
  <c r="P76" i="5"/>
  <c r="L76" i="5"/>
  <c r="M76" i="5"/>
  <c r="P114" i="5"/>
  <c r="L114" i="5"/>
  <c r="M114" i="5"/>
  <c r="P146" i="5"/>
  <c r="M146" i="5"/>
  <c r="L146" i="5"/>
  <c r="P62" i="5"/>
  <c r="L62" i="5"/>
  <c r="M62" i="5"/>
  <c r="Y85" i="5"/>
  <c r="Z85" i="5" s="1"/>
  <c r="Y68" i="5"/>
  <c r="Z68" i="5" s="1"/>
  <c r="Y42" i="5"/>
  <c r="Z42" i="5" s="1"/>
  <c r="Y70" i="5"/>
  <c r="Z70" i="5" s="1"/>
  <c r="L139" i="5"/>
  <c r="M139" i="5"/>
  <c r="P139" i="5"/>
  <c r="L65" i="5"/>
  <c r="M65" i="5"/>
  <c r="P65" i="5"/>
  <c r="P77" i="5"/>
  <c r="M77" i="5"/>
  <c r="L77" i="5"/>
  <c r="L52" i="5"/>
  <c r="M52" i="5"/>
  <c r="P52" i="5"/>
  <c r="P83" i="5"/>
  <c r="L83" i="5"/>
  <c r="M83" i="5"/>
  <c r="Y101" i="5"/>
  <c r="Z101" i="5" s="1"/>
  <c r="P115" i="5"/>
  <c r="M115" i="5"/>
  <c r="L115" i="5"/>
  <c r="Y115" i="5" s="1"/>
  <c r="Z115" i="5" s="1"/>
  <c r="P113" i="5"/>
  <c r="L113" i="5"/>
  <c r="M113" i="5"/>
  <c r="P130" i="5"/>
  <c r="L130" i="5"/>
  <c r="M130" i="5"/>
  <c r="P147" i="5"/>
  <c r="M147" i="5"/>
  <c r="L147" i="5"/>
  <c r="Y147" i="5" s="1"/>
  <c r="Z147" i="5" s="1"/>
  <c r="Y53" i="5"/>
  <c r="Z53" i="5" s="1"/>
  <c r="L84" i="5"/>
  <c r="M84" i="5"/>
  <c r="P84" i="5"/>
  <c r="M105" i="5"/>
  <c r="P105" i="5"/>
  <c r="L105" i="5"/>
  <c r="Y105" i="5" s="1"/>
  <c r="Z105" i="5" s="1"/>
  <c r="P125" i="5"/>
  <c r="M125" i="5"/>
  <c r="L125" i="5"/>
  <c r="Y125" i="5" s="1"/>
  <c r="Z125" i="5" s="1"/>
  <c r="L143" i="5"/>
  <c r="M143" i="5"/>
  <c r="P143" i="5"/>
  <c r="P109" i="5"/>
  <c r="L109" i="5"/>
  <c r="M109" i="5"/>
  <c r="L38" i="5"/>
  <c r="M38" i="5"/>
  <c r="P38" i="5"/>
  <c r="M81" i="5"/>
  <c r="P81" i="5"/>
  <c r="L81" i="5"/>
  <c r="Y81" i="5" s="1"/>
  <c r="Z81" i="5" s="1"/>
  <c r="L100" i="5"/>
  <c r="M100" i="5"/>
  <c r="P100" i="5"/>
  <c r="M137" i="5"/>
  <c r="L137" i="5"/>
  <c r="P137" i="5"/>
  <c r="P119" i="5"/>
  <c r="L119" i="5"/>
  <c r="M119" i="5"/>
  <c r="P103" i="5"/>
  <c r="L103" i="5"/>
  <c r="M103" i="5"/>
  <c r="Y37" i="5"/>
  <c r="Z37" i="5" s="1"/>
  <c r="Y95" i="5"/>
  <c r="Z95" i="5" s="1"/>
  <c r="L34" i="5"/>
  <c r="Y34" i="5" s="1"/>
  <c r="Z34" i="5" s="1"/>
  <c r="P36" i="5"/>
  <c r="L36" i="5"/>
  <c r="T12" i="5"/>
  <c r="X11" i="5"/>
  <c r="M11" i="5" s="1"/>
  <c r="L35" i="5"/>
  <c r="Y35" i="5" s="1"/>
  <c r="Z35" i="5" s="1"/>
  <c r="X14" i="5"/>
  <c r="P32" i="5"/>
  <c r="X12" i="5"/>
  <c r="P12" i="5" s="1"/>
  <c r="M32" i="5"/>
  <c r="Y32" i="5" s="1"/>
  <c r="Z32" i="5" s="1"/>
  <c r="P27" i="5"/>
  <c r="P25" i="5"/>
  <c r="M25" i="5"/>
  <c r="Y25" i="5" s="1"/>
  <c r="Z25" i="5" s="1"/>
  <c r="L27" i="5"/>
  <c r="Y27" i="5" s="1"/>
  <c r="Z27" i="5" s="1"/>
  <c r="M35" i="5"/>
  <c r="P9" i="5"/>
  <c r="L9" i="5"/>
  <c r="M9" i="5"/>
  <c r="T14" i="5"/>
  <c r="T11" i="5"/>
  <c r="M8" i="5"/>
  <c r="X7" i="5"/>
  <c r="L7" i="5" s="1"/>
  <c r="P8" i="5"/>
  <c r="T7" i="5"/>
  <c r="T16" i="5"/>
  <c r="P24" i="5"/>
  <c r="M14" i="5"/>
  <c r="L14" i="5"/>
  <c r="P14" i="5"/>
  <c r="L20" i="5"/>
  <c r="M20" i="5"/>
  <c r="M24" i="5"/>
  <c r="M21" i="5"/>
  <c r="M19" i="5"/>
  <c r="L16" i="5"/>
  <c r="L19" i="5"/>
  <c r="P16" i="5"/>
  <c r="L21" i="5"/>
  <c r="P11" i="5"/>
  <c r="M22" i="5"/>
  <c r="L22" i="5"/>
  <c r="P22" i="5"/>
  <c r="L13" i="5"/>
  <c r="M13" i="5"/>
  <c r="P13" i="5"/>
  <c r="L23" i="5"/>
  <c r="M23" i="5"/>
  <c r="P23" i="5"/>
  <c r="L28" i="5"/>
  <c r="M28" i="5"/>
  <c r="P28" i="5"/>
  <c r="P10" i="5"/>
  <c r="L10" i="5"/>
  <c r="M10" i="5"/>
  <c r="M18" i="5"/>
  <c r="L18" i="5"/>
  <c r="P18" i="5"/>
  <c r="Y36" i="5"/>
  <c r="Z36" i="5" s="1"/>
  <c r="Y30" i="5"/>
  <c r="Z30" i="5" s="1"/>
  <c r="P15" i="5"/>
  <c r="L15" i="5"/>
  <c r="M15" i="5"/>
  <c r="P31" i="5"/>
  <c r="L31" i="5"/>
  <c r="M31" i="5"/>
  <c r="P26" i="5"/>
  <c r="L26" i="5"/>
  <c r="M26" i="5"/>
  <c r="L29" i="5"/>
  <c r="M29" i="5"/>
  <c r="P29" i="5"/>
  <c r="Y129" i="5" l="1"/>
  <c r="Z129" i="5" s="1"/>
  <c r="Y94" i="5"/>
  <c r="Z94" i="5" s="1"/>
  <c r="Y80" i="5"/>
  <c r="Z80" i="5" s="1"/>
  <c r="Y77" i="5"/>
  <c r="Z77" i="5" s="1"/>
  <c r="Y146" i="5"/>
  <c r="Z146" i="5" s="1"/>
  <c r="Y123" i="5"/>
  <c r="Z123" i="5" s="1"/>
  <c r="Y89" i="5"/>
  <c r="Z89" i="5" s="1"/>
  <c r="Y55" i="5"/>
  <c r="Z55" i="5" s="1"/>
  <c r="Y54" i="5"/>
  <c r="Z54" i="5" s="1"/>
  <c r="Y106" i="5"/>
  <c r="Z106" i="5" s="1"/>
  <c r="Y63" i="5"/>
  <c r="Z63" i="5" s="1"/>
  <c r="Y136" i="5"/>
  <c r="Z136" i="5" s="1"/>
  <c r="Y75" i="5"/>
  <c r="Z75" i="5" s="1"/>
  <c r="Y52" i="5"/>
  <c r="Z52" i="5" s="1"/>
  <c r="Y49" i="5"/>
  <c r="Z49" i="5" s="1"/>
  <c r="Y44" i="5"/>
  <c r="Z44" i="5" s="1"/>
  <c r="Y121" i="5"/>
  <c r="Z121" i="5" s="1"/>
  <c r="Y137" i="5"/>
  <c r="Z137" i="5" s="1"/>
  <c r="Y126" i="5"/>
  <c r="Z126" i="5" s="1"/>
  <c r="Y58" i="5"/>
  <c r="Z58" i="5" s="1"/>
  <c r="Y76" i="5"/>
  <c r="Z76" i="5" s="1"/>
  <c r="Y141" i="5"/>
  <c r="Z141" i="5" s="1"/>
  <c r="Y124" i="5"/>
  <c r="Z124" i="5" s="1"/>
  <c r="Y114" i="5"/>
  <c r="Z114" i="5" s="1"/>
  <c r="Y93" i="5"/>
  <c r="Z93" i="5" s="1"/>
  <c r="Y87" i="5"/>
  <c r="Z87" i="5" s="1"/>
  <c r="Y100" i="5"/>
  <c r="Z100" i="5" s="1"/>
  <c r="Y46" i="5"/>
  <c r="Z46" i="5" s="1"/>
  <c r="Y56" i="5"/>
  <c r="Z56" i="5" s="1"/>
  <c r="Y108" i="5"/>
  <c r="Z108" i="5" s="1"/>
  <c r="Y43" i="5"/>
  <c r="Z43" i="5" s="1"/>
  <c r="Y59" i="5"/>
  <c r="Z59" i="5" s="1"/>
  <c r="Y50" i="5"/>
  <c r="Z50" i="5" s="1"/>
  <c r="Y67" i="5"/>
  <c r="Z67" i="5" s="1"/>
  <c r="Y104" i="5"/>
  <c r="Z104" i="5" s="1"/>
  <c r="Y38" i="5"/>
  <c r="Z38" i="5" s="1"/>
  <c r="Y61" i="5"/>
  <c r="Z61" i="5" s="1"/>
  <c r="Y152" i="5"/>
  <c r="Z152" i="5" s="1"/>
  <c r="Y144" i="5"/>
  <c r="Z144" i="5" s="1"/>
  <c r="Y130" i="5"/>
  <c r="Z130" i="5" s="1"/>
  <c r="Y110" i="5"/>
  <c r="Z110" i="5" s="1"/>
  <c r="Y79" i="5"/>
  <c r="Z79" i="5" s="1"/>
  <c r="Y132" i="5"/>
  <c r="Z132" i="5" s="1"/>
  <c r="Y98" i="5"/>
  <c r="Z98" i="5" s="1"/>
  <c r="Y142" i="5"/>
  <c r="Z142" i="5" s="1"/>
  <c r="Y116" i="5"/>
  <c r="Z116" i="5" s="1"/>
  <c r="Y139" i="5"/>
  <c r="Z139" i="5" s="1"/>
  <c r="Y92" i="5"/>
  <c r="Z92" i="5" s="1"/>
  <c r="Y84" i="5"/>
  <c r="Z84" i="5" s="1"/>
  <c r="Y82" i="5"/>
  <c r="Z82" i="5" s="1"/>
  <c r="Y143" i="5"/>
  <c r="Z143" i="5" s="1"/>
  <c r="Y113" i="5"/>
  <c r="Z113" i="5" s="1"/>
  <c r="Y131" i="5"/>
  <c r="Z131" i="5" s="1"/>
  <c r="Y96" i="5"/>
  <c r="Z96" i="5" s="1"/>
  <c r="Y120" i="5"/>
  <c r="Z120" i="5" s="1"/>
  <c r="Y71" i="5"/>
  <c r="Z71" i="5" s="1"/>
  <c r="Y111" i="5"/>
  <c r="Z111" i="5" s="1"/>
  <c r="Y45" i="5"/>
  <c r="Z45" i="5" s="1"/>
  <c r="Y83" i="5"/>
  <c r="Z83" i="5" s="1"/>
  <c r="Y39" i="5"/>
  <c r="Z39" i="5" s="1"/>
  <c r="Y60" i="5"/>
  <c r="Z60" i="5" s="1"/>
  <c r="Y109" i="5"/>
  <c r="Z109" i="5" s="1"/>
  <c r="Y118" i="5"/>
  <c r="Z118" i="5" s="1"/>
  <c r="Y65" i="5"/>
  <c r="Z65" i="5" s="1"/>
  <c r="Y122" i="5"/>
  <c r="Z122" i="5" s="1"/>
  <c r="Y151" i="5"/>
  <c r="Z151" i="5" s="1"/>
  <c r="Y40" i="5"/>
  <c r="Z40" i="5" s="1"/>
  <c r="Y127" i="5"/>
  <c r="Z127" i="5" s="1"/>
  <c r="Y103" i="5"/>
  <c r="Z103" i="5" s="1"/>
  <c r="Y154" i="5"/>
  <c r="Z154" i="5" s="1"/>
  <c r="Y51" i="5"/>
  <c r="Z51" i="5" s="1"/>
  <c r="Y86" i="5"/>
  <c r="Z86" i="5" s="1"/>
  <c r="Y78" i="5"/>
  <c r="Z78" i="5" s="1"/>
  <c r="Y153" i="5"/>
  <c r="Z153" i="5" s="1"/>
  <c r="Y148" i="5"/>
  <c r="Z148" i="5" s="1"/>
  <c r="Y90" i="5"/>
  <c r="Z90" i="5" s="1"/>
  <c r="Y66" i="5"/>
  <c r="Z66" i="5" s="1"/>
  <c r="Y119" i="5"/>
  <c r="Z119" i="5" s="1"/>
  <c r="Y62" i="5"/>
  <c r="Z62" i="5" s="1"/>
  <c r="Y48" i="5"/>
  <c r="Z48" i="5" s="1"/>
  <c r="Y57" i="5"/>
  <c r="Z57" i="5" s="1"/>
  <c r="Y128" i="5"/>
  <c r="Z128" i="5" s="1"/>
  <c r="Y74" i="5"/>
  <c r="Z74" i="5" s="1"/>
  <c r="Y102" i="5"/>
  <c r="Z102" i="5" s="1"/>
  <c r="Y112" i="5"/>
  <c r="Z112" i="5" s="1"/>
  <c r="Y134" i="5"/>
  <c r="Z134" i="5" s="1"/>
  <c r="M7" i="5"/>
  <c r="M12" i="5"/>
  <c r="L12" i="5"/>
  <c r="Y12" i="5" s="1"/>
  <c r="Z12" i="5" s="1"/>
  <c r="P7" i="5"/>
  <c r="L11" i="5"/>
  <c r="Y9" i="5"/>
  <c r="Z9" i="5" s="1"/>
  <c r="Y20" i="5"/>
  <c r="Z20" i="5" s="1"/>
  <c r="Y8" i="5"/>
  <c r="Z8" i="5" s="1"/>
  <c r="Y24" i="5"/>
  <c r="Z24" i="5" s="1"/>
  <c r="Y14" i="5"/>
  <c r="Z14" i="5" s="1"/>
  <c r="Y19" i="5"/>
  <c r="Z19" i="5" s="1"/>
  <c r="Y11" i="5"/>
  <c r="Z11" i="5" s="1"/>
  <c r="Y21" i="5"/>
  <c r="Z21" i="5" s="1"/>
  <c r="Y16" i="5"/>
  <c r="Z16" i="5" s="1"/>
  <c r="Y23" i="5"/>
  <c r="Z23" i="5" s="1"/>
  <c r="Y29" i="5"/>
  <c r="Z29" i="5" s="1"/>
  <c r="Y15" i="5"/>
  <c r="Z15" i="5" s="1"/>
  <c r="Y10" i="5"/>
  <c r="Z10" i="5" s="1"/>
  <c r="Y22" i="5"/>
  <c r="Z22" i="5" s="1"/>
  <c r="Y28" i="5"/>
  <c r="Z28" i="5" s="1"/>
  <c r="Y26" i="5"/>
  <c r="Z26" i="5" s="1"/>
  <c r="Y18" i="5"/>
  <c r="Z18" i="5" s="1"/>
  <c r="Y13" i="5"/>
  <c r="Z13" i="5" s="1"/>
  <c r="Y31" i="5"/>
  <c r="Z31" i="5" s="1"/>
  <c r="Y7" i="5" l="1"/>
  <c r="Z7" i="5" s="1"/>
</calcChain>
</file>

<file path=xl/sharedStrings.xml><?xml version="1.0" encoding="utf-8"?>
<sst xmlns="http://schemas.openxmlformats.org/spreadsheetml/2006/main" count="231" uniqueCount="224">
  <si>
    <t>Days</t>
  </si>
  <si>
    <t>Category</t>
  </si>
  <si>
    <t>If not moderate or vigorous.</t>
  </si>
  <si>
    <t>a) 3 or more days of vigorous-intensity activity of at least 20 minutes per day</t>
  </si>
  <si>
    <t>OR</t>
  </si>
  <si>
    <t>b) 5 or more days of moderate-intensity activity and/or walking of at least 30</t>
  </si>
  <si>
    <t>minutes per day</t>
  </si>
  <si>
    <t>c) 5 or more days of any combination of walking, moderate-intensity or vigorous</t>
  </si>
  <si>
    <t>MET-minutes/week.</t>
  </si>
  <si>
    <t>b) 7 or more days of any combination of walking, moderate-intensity or</t>
  </si>
  <si>
    <t>vigorous-intensity activities achieving a minimum Total physical activity</t>
  </si>
  <si>
    <t>of at least 3000 MET-minutes/week.</t>
  </si>
  <si>
    <t>Moderate</t>
  </si>
  <si>
    <t>HIGH</t>
  </si>
  <si>
    <t>Categorical Score Criteria</t>
  </si>
  <si>
    <t>Moderate Activity Criteria</t>
  </si>
  <si>
    <t>High Activity Criteria</t>
  </si>
  <si>
    <t>≥3 Days Vig (≥1500 MET-min/wk)</t>
  </si>
  <si>
    <t>≥5 Days Mod/Walk (≥30 min/d)</t>
  </si>
  <si>
    <t>Sitting</t>
  </si>
  <si>
    <t>PHYSICAL ACTIVITY CATEGORY</t>
  </si>
  <si>
    <t>MET-MINUTES PER WEEK</t>
  </si>
  <si>
    <t>Min</t>
  </si>
  <si>
    <t>Vigorous Activity</t>
  </si>
  <si>
    <t>Moderate Activity</t>
  </si>
  <si>
    <t>Walking Activity</t>
  </si>
  <si>
    <t>TOTAL ACTIVITY (min/wk)</t>
  </si>
  <si>
    <t>TOTAL DAYS OF ACTIVITY</t>
  </si>
  <si>
    <t>Total</t>
  </si>
  <si>
    <t>Category (Recoded)</t>
  </si>
  <si>
    <t>≥7 Days Any (≥3000 MET-min/wk)</t>
  </si>
  <si>
    <t>≥5 Days Any (≥600 MET-min/wk)</t>
  </si>
  <si>
    <t>≥3 Days Vig (≥20 min/d)</t>
  </si>
  <si>
    <t>MODERATE</t>
  </si>
  <si>
    <t>LOW</t>
  </si>
  <si>
    <t>minimum Total physical activity of at least 1500 MET-minutes/week</t>
  </si>
  <si>
    <t>a) Vigorous-intensity activity on at least 3 days (20min minimum, achieving a</t>
  </si>
  <si>
    <t>intensity activities achieving a minimum T=total physical activity of at least 600</t>
  </si>
  <si>
    <t>Vigorous</t>
  </si>
  <si>
    <t>Walk</t>
  </si>
  <si>
    <t>Q1</t>
  </si>
  <si>
    <t>Q2</t>
  </si>
  <si>
    <t>Q3</t>
  </si>
  <si>
    <t>Q4</t>
  </si>
  <si>
    <t>Q5</t>
  </si>
  <si>
    <t>Q6</t>
  </si>
  <si>
    <t>Q7</t>
  </si>
  <si>
    <t>Hours</t>
  </si>
  <si>
    <t>(Q2 Truncated)</t>
  </si>
  <si>
    <t>(Q4 Truncated)</t>
  </si>
  <si>
    <t>(Q6 Truncated)</t>
  </si>
  <si>
    <t>(Truncated)</t>
  </si>
  <si>
    <t>Days (Recoded)</t>
  </si>
  <si>
    <t>Participant ID</t>
  </si>
  <si>
    <r>
      <t>IPAQ-SF Responses</t>
    </r>
    <r>
      <rPr>
        <b/>
        <sz val="12"/>
        <color rgb="FFFF0000"/>
        <rFont val="Calibri"/>
        <family val="2"/>
      </rPr>
      <t xml:space="preserve"> </t>
    </r>
    <r>
      <rPr>
        <b/>
        <sz val="12"/>
        <color theme="1"/>
        <rFont val="Calibri"/>
        <family val="2"/>
      </rPr>
      <t>(ENTER RAW DATA HERE)</t>
    </r>
  </si>
  <si>
    <t>IPAQ-SF Intermediary Calculations</t>
  </si>
  <si>
    <t>IPAQ-SF Final MET-Minutes and Categorical Scores</t>
  </si>
  <si>
    <t>(Self-Reported)</t>
  </si>
  <si>
    <t>OUTLIER (Self-Reported Total Activity &gt;960 min)</t>
  </si>
  <si>
    <r>
      <rPr>
        <b/>
        <sz val="12"/>
        <rFont val="Calibri"/>
        <family val="2"/>
      </rPr>
      <t xml:space="preserve">3. </t>
    </r>
    <r>
      <rPr>
        <sz val="12"/>
        <rFont val="Calibri"/>
        <family val="2"/>
      </rPr>
      <t xml:space="preserve">The </t>
    </r>
    <r>
      <rPr>
        <sz val="12"/>
        <color theme="0" tint="-0.499984740745262"/>
        <rFont val="Calibri"/>
        <family val="2"/>
      </rPr>
      <t>GREY</t>
    </r>
    <r>
      <rPr>
        <sz val="12"/>
        <rFont val="Calibri"/>
        <family val="2"/>
      </rPr>
      <t xml:space="preserve"> section (Columns I to P) includes intermediary calculations required for scoring and must not be modified.</t>
    </r>
  </si>
  <si>
    <r>
      <rPr>
        <b/>
        <sz val="12"/>
        <rFont val="Calibri"/>
        <family val="2"/>
      </rPr>
      <t xml:space="preserve">4. </t>
    </r>
    <r>
      <rPr>
        <sz val="12"/>
        <rFont val="Calibri"/>
        <family val="2"/>
      </rPr>
      <t xml:space="preserve">Outcomes of the scoring process are presented in the </t>
    </r>
    <r>
      <rPr>
        <sz val="12"/>
        <color rgb="FFFF9900"/>
        <rFont val="Calibri"/>
        <family val="2"/>
      </rPr>
      <t>ORANGE</t>
    </r>
    <r>
      <rPr>
        <sz val="12"/>
        <rFont val="Calibri"/>
        <family val="2"/>
      </rPr>
      <t xml:space="preserve"> section (Columns Q to AA). Physical activity in MET-minutes per week (Column X) and Physical Activity Category (Column Y) are calculated using truncated responses, as per the "</t>
    </r>
    <r>
      <rPr>
        <i/>
        <sz val="12"/>
        <rFont val="Calibri"/>
        <family val="2"/>
      </rPr>
      <t>Guidelines for Data Processing and Analysis of the International Physical Activity Questionnaire (IPAQ) – Short and Long Forms</t>
    </r>
    <r>
      <rPr>
        <sz val="12"/>
        <rFont val="Calibri"/>
        <family val="2"/>
      </rPr>
      <t>".</t>
    </r>
    <r>
      <rPr>
        <vertAlign val="superscript"/>
        <sz val="12"/>
        <rFont val="Calibri"/>
        <family val="2"/>
      </rPr>
      <t>1</t>
    </r>
  </si>
  <si>
    <r>
      <rPr>
        <b/>
        <sz val="12"/>
        <rFont val="Calibri"/>
        <family val="2"/>
      </rPr>
      <t>6.</t>
    </r>
    <r>
      <rPr>
        <sz val="12"/>
        <rFont val="Calibri"/>
        <family val="2"/>
      </rPr>
      <t xml:space="preserve"> Column AA assesses whether the reported total minutes of activity would be considered as an outlier and should be excluded, as per the "</t>
    </r>
    <r>
      <rPr>
        <i/>
        <sz val="12"/>
        <rFont val="Calibri"/>
        <family val="2"/>
      </rPr>
      <t>Guidelines for Data Processing and Analysis of the International Physical Activity Questionnaire (IPAQ) – Short and Long Forms</t>
    </r>
    <r>
      <rPr>
        <sz val="12"/>
        <rFont val="Calibri"/>
        <family val="2"/>
      </rPr>
      <t>".</t>
    </r>
    <r>
      <rPr>
        <vertAlign val="superscript"/>
        <sz val="12"/>
        <rFont val="Calibri"/>
        <family val="2"/>
      </rPr>
      <t>1</t>
    </r>
  </si>
  <si>
    <r>
      <rPr>
        <vertAlign val="superscript"/>
        <sz val="12"/>
        <rFont val="Calibri"/>
        <family val="2"/>
      </rPr>
      <t xml:space="preserve">1 </t>
    </r>
    <r>
      <rPr>
        <sz val="12"/>
        <rFont val="Calibri"/>
        <family val="2"/>
      </rPr>
      <t>IPAQ Group. Guidelines for Data Processing and Analysis of the International Physical Activity Questionnaire (IPAQ) – Short and Long Forms. IPAQ Group, 2005.</t>
    </r>
  </si>
  <si>
    <t>Reference</t>
  </si>
  <si>
    <t>A simple, easy-to-use spreadsheet for automatic scoring of the International Physical Activity Questionnaire (IPAQ) Short Form - Note to Users</t>
  </si>
  <si>
    <t>IPAQ SHORT FORM CATEGORICAL SCORING</t>
  </si>
  <si>
    <t>Vigorous (min/d)</t>
  </si>
  <si>
    <t>Moderate (min/d)</t>
  </si>
  <si>
    <t>Walking (min/d)</t>
  </si>
  <si>
    <t>Cheng, HL. A simple, easy-to-use spreadsheet for automatic scoring of the International Physical Activity Questionnaire (IPAQ) Short Form (updated November 2016). ResearchGate, 2016.</t>
  </si>
  <si>
    <t>This research tool, developed by Dr Hoi Lun Cheng PhD, is provided for all to use freely. In addition to citing the IPAQ itself, please cite this resource in any publication/output that uses data generated from this spreadsheet.</t>
  </si>
  <si>
    <r>
      <rPr>
        <b/>
        <sz val="12"/>
        <rFont val="Calibri"/>
        <family val="2"/>
      </rPr>
      <t xml:space="preserve">1. </t>
    </r>
    <r>
      <rPr>
        <sz val="12"/>
        <rFont val="Calibri"/>
        <family val="2"/>
      </rPr>
      <t>This is a Microsoft Excel spreadsheet that enables automatic scoring of the IPAQ Short Form. This spreadsheet has the capacity to score multiple questionnaires at one time. Select cells with pre-filled formulae and drag the fill handle (+ sign on the bottom right hand corner of each cell) to enable scoring of as many questionnaires as required.</t>
    </r>
  </si>
  <si>
    <r>
      <rPr>
        <b/>
        <sz val="12"/>
        <rFont val="Calibri"/>
        <family val="2"/>
      </rPr>
      <t>2.</t>
    </r>
    <r>
      <rPr>
        <sz val="12"/>
        <rFont val="Calibri"/>
        <family val="2"/>
      </rPr>
      <t xml:space="preserve"> Input responses for each questionnaire into one row, under into the </t>
    </r>
    <r>
      <rPr>
        <sz val="12"/>
        <color rgb="FF538DD5"/>
        <rFont val="Calibri"/>
        <family val="2"/>
      </rPr>
      <t>BLUE</t>
    </r>
    <r>
      <rPr>
        <sz val="12"/>
        <rFont val="Calibri"/>
        <family val="2"/>
      </rPr>
      <t xml:space="preserve"> section titled "</t>
    </r>
    <r>
      <rPr>
        <i/>
        <sz val="12"/>
        <rFont val="Calibri"/>
        <family val="2"/>
      </rPr>
      <t>IPAQ-SF Responses (ENTER RAW DATA HERE)</t>
    </r>
    <r>
      <rPr>
        <sz val="12"/>
        <rFont val="Calibri"/>
        <family val="2"/>
      </rPr>
      <t>" (Columns A to H). Columns B to H specifically correspond to each of the seven questions in the IPAQ Short Form. Q2, 4 &amp; 6 (Columns C, E and G) require responses in minutes per day. Thus, any responses expressed in hours per day will need to be converted prior to data entry.</t>
    </r>
  </si>
  <si>
    <r>
      <rPr>
        <b/>
        <sz val="12"/>
        <rFont val="Calibri"/>
        <family val="2"/>
      </rPr>
      <t xml:space="preserve">5. </t>
    </r>
    <r>
      <rPr>
        <sz val="12"/>
        <rFont val="Calibri"/>
        <family val="2"/>
      </rPr>
      <t>Column Z recodes physical activity category scores into numerical values for ease of analysis (1 = Low; 2 = Moderate; 3 = High).</t>
    </r>
  </si>
  <si>
    <r>
      <rPr>
        <b/>
        <i/>
        <sz val="12"/>
        <rFont val="Calibri"/>
        <family val="2"/>
      </rPr>
      <t>N.B.</t>
    </r>
    <r>
      <rPr>
        <sz val="12"/>
        <rFont val="Calibri"/>
        <family val="2"/>
      </rPr>
      <t xml:space="preserve"> Some extreme patterns of physical activity (e.g. very long durations of vigorous activity totaling ≥1500 MET-min, over &lt;3 days per week) may yield incorrect scores for physical activity category.</t>
    </r>
  </si>
  <si>
    <t>Citing this resource</t>
  </si>
  <si>
    <t>CNABC2001</t>
  </si>
  <si>
    <t>CNABC2002</t>
  </si>
  <si>
    <t>CNABC2003</t>
  </si>
  <si>
    <t>CNABC2004</t>
  </si>
  <si>
    <t>CNABC2005</t>
  </si>
  <si>
    <t>CNABC2006</t>
  </si>
  <si>
    <t>CNABC2007</t>
  </si>
  <si>
    <t>CNABC2008</t>
  </si>
  <si>
    <t>CNABC2009</t>
  </si>
  <si>
    <t>CNABC2010</t>
  </si>
  <si>
    <t>CNABC2011</t>
  </si>
  <si>
    <t>CNABC2012</t>
  </si>
  <si>
    <t>CNABC2013</t>
  </si>
  <si>
    <t>CNABC2014</t>
  </si>
  <si>
    <t>CNABC2015donotrecontact</t>
  </si>
  <si>
    <t>CNABC2016</t>
  </si>
  <si>
    <t>CNABC2017</t>
  </si>
  <si>
    <t>CNABC2018</t>
  </si>
  <si>
    <t>CNABC2019</t>
  </si>
  <si>
    <t>CNABC2020</t>
  </si>
  <si>
    <t>CNABC2021</t>
  </si>
  <si>
    <t>CNABC2022</t>
  </si>
  <si>
    <t>CNABC2023</t>
  </si>
  <si>
    <t>CNABC2024</t>
  </si>
  <si>
    <t>CNABC2025</t>
  </si>
  <si>
    <t>CNABC2026</t>
  </si>
  <si>
    <t>CNABC2027</t>
  </si>
  <si>
    <t>CNABC2028</t>
  </si>
  <si>
    <t>CNABC2029</t>
  </si>
  <si>
    <t>CNABC2030</t>
  </si>
  <si>
    <t>CNABC2031</t>
  </si>
  <si>
    <t>CNABC2032</t>
  </si>
  <si>
    <t>CNABC2033</t>
  </si>
  <si>
    <t>CNABC2034</t>
  </si>
  <si>
    <t>CNABC2035</t>
  </si>
  <si>
    <t>CNABC2036.Deceased</t>
  </si>
  <si>
    <t>CNABC2037</t>
  </si>
  <si>
    <t>CNABC2038</t>
  </si>
  <si>
    <t>CNABC2039</t>
  </si>
  <si>
    <t>CNABC2040</t>
  </si>
  <si>
    <t>CNABC2041</t>
  </si>
  <si>
    <t>CNABC2042</t>
  </si>
  <si>
    <t>CNABC2043</t>
  </si>
  <si>
    <t>CNABC2044</t>
  </si>
  <si>
    <t>CNABC2045</t>
  </si>
  <si>
    <t>CNABC2046</t>
  </si>
  <si>
    <t>CNABC2047</t>
  </si>
  <si>
    <t>CNABC2048</t>
  </si>
  <si>
    <t>CNABC2049</t>
  </si>
  <si>
    <t>CNABC2050</t>
  </si>
  <si>
    <t>CNABC2051</t>
  </si>
  <si>
    <t>CNABC2052</t>
  </si>
  <si>
    <t>CNABC2053</t>
  </si>
  <si>
    <t>CNABC2054</t>
  </si>
  <si>
    <t>CNABC2055</t>
  </si>
  <si>
    <t>CNABC2056</t>
  </si>
  <si>
    <t>CNABC2057</t>
  </si>
  <si>
    <t>CNABC2058</t>
  </si>
  <si>
    <t>CNABC2059</t>
  </si>
  <si>
    <t>CNABC2060</t>
  </si>
  <si>
    <t>CNABC2061</t>
  </si>
  <si>
    <t>CNABC2062</t>
  </si>
  <si>
    <t>CNABC2063</t>
  </si>
  <si>
    <t>CNABC2064</t>
  </si>
  <si>
    <t>CNABC2065</t>
  </si>
  <si>
    <t>CNABC2066</t>
  </si>
  <si>
    <t>CNABC2067</t>
  </si>
  <si>
    <t>CNABC2068</t>
  </si>
  <si>
    <t>CNABC2069</t>
  </si>
  <si>
    <t>CNABC2070</t>
  </si>
  <si>
    <t>CNABC2071</t>
  </si>
  <si>
    <t>CNABC2072</t>
  </si>
  <si>
    <t>CNABC2073</t>
  </si>
  <si>
    <t>CNABC2074</t>
  </si>
  <si>
    <t>CNABC2075</t>
  </si>
  <si>
    <t>CNABC2076</t>
  </si>
  <si>
    <t>CNABC2077</t>
  </si>
  <si>
    <t>CNABC2078</t>
  </si>
  <si>
    <t>CNABC2079</t>
  </si>
  <si>
    <t>CNABC2080</t>
  </si>
  <si>
    <t>CNABC2081</t>
  </si>
  <si>
    <t>CNABC2082</t>
  </si>
  <si>
    <t>CNABC2083</t>
  </si>
  <si>
    <t>CNABC2084</t>
  </si>
  <si>
    <t>CNABC2085</t>
  </si>
  <si>
    <t>CNABC2086</t>
  </si>
  <si>
    <t>CNABC2087</t>
  </si>
  <si>
    <t>CNABC2088</t>
  </si>
  <si>
    <t>CNABC2089</t>
  </si>
  <si>
    <t>CNABC2090</t>
  </si>
  <si>
    <t>CNABC2091</t>
  </si>
  <si>
    <t>CNABC2092</t>
  </si>
  <si>
    <t>CNABC2093</t>
  </si>
  <si>
    <t>CNABC2094</t>
  </si>
  <si>
    <t>CNABC2095</t>
  </si>
  <si>
    <t>CNABC2096</t>
  </si>
  <si>
    <t>CNABC2097</t>
  </si>
  <si>
    <t>CNABC2098</t>
  </si>
  <si>
    <t>CNABC2099</t>
  </si>
  <si>
    <t>CNABC2100</t>
  </si>
  <si>
    <t>CNABC2101</t>
  </si>
  <si>
    <t>CNABC2102</t>
  </si>
  <si>
    <t>CNABC2103</t>
  </si>
  <si>
    <t>CNABC2104</t>
  </si>
  <si>
    <t>CNABC2105</t>
  </si>
  <si>
    <t>CNABC2106</t>
  </si>
  <si>
    <t>CNABC2107</t>
  </si>
  <si>
    <t>CNABC2108</t>
  </si>
  <si>
    <t>CNABC2109</t>
  </si>
  <si>
    <t>CNABC2110</t>
  </si>
  <si>
    <t>CNABC2111</t>
  </si>
  <si>
    <t>CNABC2112</t>
  </si>
  <si>
    <t>CNABC2113</t>
  </si>
  <si>
    <t>CNABC2114</t>
  </si>
  <si>
    <t>CNABC2115</t>
  </si>
  <si>
    <t>CNABC2116</t>
  </si>
  <si>
    <t>CNABC2117</t>
  </si>
  <si>
    <t>CNABC2118</t>
  </si>
  <si>
    <t>CNABC2119</t>
  </si>
  <si>
    <t>CNABC2120</t>
  </si>
  <si>
    <t>CNABC2121</t>
  </si>
  <si>
    <t>CNABC2122</t>
  </si>
  <si>
    <t>CNABC2123</t>
  </si>
  <si>
    <t>CNABC2124</t>
  </si>
  <si>
    <t>CNABC2125</t>
  </si>
  <si>
    <t>CNABC2126</t>
  </si>
  <si>
    <t>CNABC2127</t>
  </si>
  <si>
    <t>CNABC2128</t>
  </si>
  <si>
    <t>CNABC2129</t>
  </si>
  <si>
    <t>CNABC2130</t>
  </si>
  <si>
    <t>CNABC2131</t>
  </si>
  <si>
    <t>CNABC2132</t>
  </si>
  <si>
    <t>CNABC2133</t>
  </si>
  <si>
    <t>CNABC2134</t>
  </si>
  <si>
    <t>CNABC2135</t>
  </si>
  <si>
    <t>CNABC2136</t>
  </si>
  <si>
    <t>CNABC2137</t>
  </si>
  <si>
    <t>CNABC2138</t>
  </si>
  <si>
    <t>CNABC2139</t>
  </si>
  <si>
    <t>CNABC2140</t>
  </si>
  <si>
    <t>CNABC2141</t>
  </si>
  <si>
    <t>CNABC2142</t>
  </si>
  <si>
    <t>CNABC2143</t>
  </si>
  <si>
    <t>CNABC2144</t>
  </si>
  <si>
    <t>CNABC2145</t>
  </si>
  <si>
    <t>CNABC2146</t>
  </si>
  <si>
    <t>CNABC2147</t>
  </si>
  <si>
    <t>CNABC2148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</si>
</sst>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0"/>
      <name val="Arial"/>
      <family val="2"/>
    </font>
    <font>
      <b/>
      <sz val="10"/>
      <name val="Calibri"/>
      <family val="2"/>
    </font>
    <font>
      <b/>
      <sz val="10"/>
      <color indexed="8"/>
      <name val="Calibri"/>
      <family val="2"/>
    </font>
    <font>
      <sz val="10"/>
      <color indexed="8"/>
      <name val="Calibri"/>
      <family val="2"/>
    </font>
    <font>
      <sz val="14"/>
      <name val="Calibri"/>
      <family val="2"/>
    </font>
    <font>
      <u/>
      <sz val="11"/>
      <color theme="10"/>
      <name val="Calibri"/>
      <family val="2"/>
      <scheme val="minor"/>
    </font>
    <font>
      <u/>
      <sz val="11"/>
      <color theme="11"/>
      <name val="Calibri"/>
      <family val="2"/>
      <scheme val="minor"/>
    </font>
    <font>
      <b/>
      <sz val="12"/>
      <color indexed="8"/>
      <name val="Calibri"/>
      <family val="2"/>
    </font>
    <font>
      <b/>
      <sz val="12"/>
      <name val="Calibri"/>
      <family val="2"/>
    </font>
    <font>
      <b/>
      <sz val="12"/>
      <color theme="1"/>
      <name val="Calibri"/>
      <family val="2"/>
    </font>
    <font>
      <b/>
      <u/>
      <sz val="10"/>
      <color indexed="8"/>
      <name val="Calibri"/>
      <family val="2"/>
    </font>
    <font>
      <b/>
      <sz val="12"/>
      <color rgb="FFFF0000"/>
      <name val="Calibri"/>
      <family val="2"/>
    </font>
    <font>
      <sz val="12"/>
      <name val="Calibri"/>
      <family val="2"/>
    </font>
    <font>
      <sz val="12"/>
      <color rgb="FF538DD5"/>
      <name val="Calibri"/>
      <family val="2"/>
    </font>
    <font>
      <sz val="12"/>
      <color theme="0" tint="-0.499984740745262"/>
      <name val="Calibri"/>
      <family val="2"/>
    </font>
    <font>
      <sz val="12"/>
      <color rgb="FFFF9900"/>
      <name val="Calibri"/>
      <family val="2"/>
    </font>
    <font>
      <sz val="12"/>
      <color indexed="8"/>
      <name val="Calibri"/>
      <family val="2"/>
    </font>
    <font>
      <b/>
      <u/>
      <sz val="16"/>
      <name val="Calibri"/>
      <family val="2"/>
    </font>
    <font>
      <i/>
      <sz val="12"/>
      <name val="Calibri"/>
      <family val="2"/>
    </font>
    <font>
      <vertAlign val="superscript"/>
      <sz val="12"/>
      <name val="Calibri"/>
      <family val="2"/>
    </font>
    <font>
      <b/>
      <i/>
      <sz val="12"/>
      <name val="Calibri"/>
      <family val="2"/>
    </font>
    <font>
      <b/>
      <sz val="12"/>
      <color theme="0"/>
      <name val="Calibri (Body)"/>
    </font>
    <font>
      <sz val="11"/>
      <color theme="0"/>
      <name val="Calibri (Body)"/>
    </font>
    <font>
      <b/>
      <sz val="10"/>
      <color theme="0"/>
      <name val="Calibri (Body)"/>
    </font>
  </fonts>
  <fills count="14">
    <fill>
      <patternFill patternType="none"/>
    </fill>
    <fill>
      <patternFill patternType="gray125"/>
    </fill>
    <fill>
      <patternFill patternType="solid">
        <fgColor indexed="52"/>
        <bgColor indexed="64"/>
      </patternFill>
    </fill>
    <fill>
      <patternFill patternType="solid">
        <fgColor indexed="47"/>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rgb="FFFFCC99"/>
        <bgColor indexed="64"/>
      </patternFill>
    </fill>
    <fill>
      <patternFill patternType="solid">
        <fgColor rgb="FFFF9900"/>
        <bgColor indexed="64"/>
      </patternFill>
    </fill>
    <fill>
      <patternFill patternType="solid">
        <fgColor theme="4" tint="0.59999389629810485"/>
        <bgColor indexed="64"/>
      </patternFill>
    </fill>
    <fill>
      <patternFill patternType="solid">
        <fgColor rgb="FF00B050"/>
        <bgColor indexed="64"/>
      </patternFill>
    </fill>
  </fills>
  <borders count="22">
    <border>
      <left/>
      <right/>
      <top/>
      <bottom/>
      <diagonal/>
    </border>
    <border>
      <left/>
      <right/>
      <top style="medium">
        <color auto="1"/>
      </top>
      <bottom/>
      <diagonal/>
    </border>
    <border>
      <left/>
      <right/>
      <top/>
      <bottom style="medium">
        <color auto="1"/>
      </bottom>
      <diagonal/>
    </border>
    <border>
      <left/>
      <right/>
      <top/>
      <bottom style="thin">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medium">
        <color auto="1"/>
      </top>
      <bottom/>
      <diagonal/>
    </border>
    <border>
      <left/>
      <right style="thin">
        <color auto="1"/>
      </right>
      <top style="medium">
        <color auto="1"/>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top/>
      <bottom style="dashed">
        <color auto="1"/>
      </bottom>
      <diagonal/>
    </border>
    <border>
      <left/>
      <right/>
      <top/>
      <bottom style="dashed">
        <color auto="1"/>
      </bottom>
      <diagonal/>
    </border>
    <border>
      <left/>
      <right style="medium">
        <color auto="1"/>
      </right>
      <top/>
      <bottom style="dashed">
        <color auto="1"/>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cellStyleXfs>
  <cellXfs count="99">
    <xf numFmtId="0" fontId="0" fillId="0" borderId="0" xfId="0"/>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Border="1" applyAlignment="1">
      <alignment horizontal="center" vertical="center"/>
    </xf>
    <xf numFmtId="0" fontId="4" fillId="0" borderId="0" xfId="0" applyFont="1" applyFill="1" applyAlignment="1">
      <alignment horizontal="center" vertical="center"/>
    </xf>
    <xf numFmtId="1" fontId="4" fillId="3" borderId="7"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0" xfId="0" applyFont="1" applyFill="1" applyAlignment="1">
      <alignment horizontal="center" vertical="center"/>
    </xf>
    <xf numFmtId="0" fontId="4" fillId="6" borderId="0" xfId="0" applyFont="1" applyFill="1" applyAlignment="1">
      <alignment horizontal="center" vertical="center"/>
    </xf>
    <xf numFmtId="0" fontId="4" fillId="5" borderId="0" xfId="0" applyFont="1" applyFill="1" applyAlignment="1">
      <alignment horizontal="center" vertical="center"/>
    </xf>
    <xf numFmtId="0" fontId="3" fillId="4" borderId="3" xfId="0" applyFont="1" applyFill="1" applyBorder="1" applyAlignment="1">
      <alignment horizontal="center"/>
    </xf>
    <xf numFmtId="0" fontId="3" fillId="4" borderId="9" xfId="0" applyFont="1" applyFill="1" applyBorder="1" applyAlignment="1">
      <alignment horizontal="center"/>
    </xf>
    <xf numFmtId="0" fontId="4" fillId="6" borderId="7" xfId="0" applyFont="1" applyFill="1" applyBorder="1" applyAlignment="1">
      <alignment horizontal="center" vertical="center"/>
    </xf>
    <xf numFmtId="0" fontId="4" fillId="6" borderId="0" xfId="0" applyFont="1" applyFill="1" applyBorder="1" applyAlignment="1">
      <alignment horizontal="center" vertical="center"/>
    </xf>
    <xf numFmtId="0" fontId="4" fillId="5" borderId="0" xfId="0" applyFont="1" applyFill="1" applyBorder="1" applyAlignment="1">
      <alignment horizontal="center" vertical="center"/>
    </xf>
    <xf numFmtId="0" fontId="3" fillId="4" borderId="0" xfId="0" applyFont="1" applyFill="1" applyBorder="1" applyAlignment="1">
      <alignment horizontal="center" wrapText="1"/>
    </xf>
    <xf numFmtId="0" fontId="2" fillId="4" borderId="0" xfId="0" applyFont="1" applyFill="1" applyBorder="1" applyAlignment="1">
      <alignment horizontal="center" wrapText="1"/>
    </xf>
    <xf numFmtId="0" fontId="3" fillId="4" borderId="7" xfId="0" applyFont="1" applyFill="1" applyBorder="1" applyAlignment="1">
      <alignment horizontal="center" wrapText="1"/>
    </xf>
    <xf numFmtId="0" fontId="4" fillId="7" borderId="0" xfId="0" applyFont="1" applyFill="1" applyBorder="1" applyAlignment="1">
      <alignment horizontal="center" vertical="center"/>
    </xf>
    <xf numFmtId="0" fontId="4" fillId="7" borderId="7" xfId="0" applyFont="1" applyFill="1" applyBorder="1" applyAlignment="1">
      <alignment horizontal="center" vertical="center"/>
    </xf>
    <xf numFmtId="1" fontId="4" fillId="7" borderId="0" xfId="0" applyNumberFormat="1" applyFont="1" applyFill="1" applyBorder="1" applyAlignment="1">
      <alignment horizontal="center" vertical="center"/>
    </xf>
    <xf numFmtId="1" fontId="4" fillId="7" borderId="7" xfId="0" applyNumberFormat="1" applyFont="1" applyFill="1" applyBorder="1" applyAlignment="1">
      <alignment horizontal="center" vertical="center"/>
    </xf>
    <xf numFmtId="0" fontId="4" fillId="7" borderId="0" xfId="0" applyFont="1" applyFill="1" applyAlignment="1">
      <alignment horizontal="center" vertical="center"/>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3" fillId="9" borderId="16" xfId="0" applyFont="1" applyFill="1" applyBorder="1" applyAlignment="1">
      <alignment horizontal="left" vertical="center"/>
    </xf>
    <xf numFmtId="0" fontId="3" fillId="9" borderId="0" xfId="0" applyFont="1" applyFill="1" applyBorder="1" applyAlignment="1">
      <alignment horizontal="left" vertical="center"/>
    </xf>
    <xf numFmtId="0" fontId="3" fillId="9" borderId="17" xfId="0" applyFont="1" applyFill="1" applyBorder="1" applyAlignment="1">
      <alignment horizontal="left" vertical="center"/>
    </xf>
    <xf numFmtId="0" fontId="3" fillId="9" borderId="2" xfId="0" applyFont="1" applyFill="1" applyBorder="1" applyAlignment="1">
      <alignment horizontal="left" vertical="center"/>
    </xf>
    <xf numFmtId="0" fontId="3" fillId="0" borderId="0" xfId="0" applyFont="1" applyFill="1" applyBorder="1" applyAlignment="1">
      <alignment horizontal="left" vertical="center"/>
    </xf>
    <xf numFmtId="0" fontId="4" fillId="0" borderId="0" xfId="0" applyFont="1" applyFill="1" applyBorder="1" applyAlignment="1">
      <alignment horizontal="left" vertical="center"/>
    </xf>
    <xf numFmtId="0" fontId="4" fillId="0" borderId="1" xfId="0" applyFont="1" applyBorder="1" applyAlignment="1">
      <alignment horizontal="center" vertical="center"/>
    </xf>
    <xf numFmtId="0" fontId="3" fillId="9" borderId="18" xfId="0" applyFont="1" applyFill="1" applyBorder="1" applyAlignment="1">
      <alignment horizontal="left" vertical="center"/>
    </xf>
    <xf numFmtId="0" fontId="3" fillId="9" borderId="19" xfId="0" applyFont="1" applyFill="1" applyBorder="1" applyAlignment="1">
      <alignment horizontal="left" vertical="center"/>
    </xf>
    <xf numFmtId="0" fontId="11" fillId="9" borderId="15" xfId="0" applyFont="1" applyFill="1" applyBorder="1" applyAlignment="1">
      <alignment horizontal="left" vertical="center"/>
    </xf>
    <xf numFmtId="0" fontId="4" fillId="9" borderId="1" xfId="0" applyFont="1" applyFill="1" applyBorder="1" applyAlignment="1">
      <alignment horizontal="center" vertical="center"/>
    </xf>
    <xf numFmtId="0" fontId="4" fillId="9" borderId="4" xfId="0" applyFont="1" applyFill="1" applyBorder="1" applyAlignment="1">
      <alignment horizontal="center" vertical="center"/>
    </xf>
    <xf numFmtId="0" fontId="11" fillId="9" borderId="1" xfId="0" applyFont="1" applyFill="1" applyBorder="1" applyAlignment="1">
      <alignment horizontal="left" vertical="center"/>
    </xf>
    <xf numFmtId="0" fontId="3" fillId="9" borderId="20" xfId="0" applyFont="1" applyFill="1" applyBorder="1" applyAlignment="1">
      <alignment horizontal="left" vertical="center"/>
    </xf>
    <xf numFmtId="0" fontId="3" fillId="9" borderId="5" xfId="0" applyFont="1" applyFill="1" applyBorder="1" applyAlignment="1">
      <alignment horizontal="left" vertical="center"/>
    </xf>
    <xf numFmtId="0" fontId="3" fillId="9" borderId="6" xfId="0" applyFont="1" applyFill="1" applyBorder="1" applyAlignment="1">
      <alignment horizontal="left" vertical="center"/>
    </xf>
    <xf numFmtId="0" fontId="3" fillId="0" borderId="0" xfId="0" applyFont="1" applyFill="1" applyBorder="1" applyAlignment="1">
      <alignment horizontal="center" vertical="center"/>
    </xf>
    <xf numFmtId="0" fontId="4" fillId="10" borderId="10" xfId="0" applyFont="1" applyFill="1" applyBorder="1" applyAlignment="1">
      <alignment horizontal="center" vertical="center"/>
    </xf>
    <xf numFmtId="0" fontId="1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13" fillId="9" borderId="10" xfId="0" applyFont="1" applyFill="1" applyBorder="1" applyAlignment="1">
      <alignment wrapText="1"/>
    </xf>
    <xf numFmtId="0" fontId="13" fillId="9" borderId="11" xfId="0" applyFont="1" applyFill="1" applyBorder="1" applyAlignment="1">
      <alignment wrapText="1"/>
    </xf>
    <xf numFmtId="0" fontId="9" fillId="9" borderId="10" xfId="0" applyFont="1" applyFill="1" applyBorder="1" applyAlignment="1">
      <alignment wrapText="1"/>
    </xf>
    <xf numFmtId="0" fontId="18" fillId="9" borderId="21" xfId="0" applyFont="1" applyFill="1" applyBorder="1" applyAlignment="1">
      <alignment wrapText="1"/>
    </xf>
    <xf numFmtId="0" fontId="17" fillId="9" borderId="10" xfId="0" applyFont="1" applyFill="1" applyBorder="1" applyAlignment="1">
      <alignment wrapText="1"/>
    </xf>
    <xf numFmtId="0" fontId="17" fillId="9" borderId="11" xfId="0" applyFont="1" applyFill="1" applyBorder="1" applyAlignment="1">
      <alignment wrapText="1"/>
    </xf>
    <xf numFmtId="0" fontId="3" fillId="8" borderId="7" xfId="0" applyFont="1" applyFill="1" applyBorder="1" applyAlignment="1">
      <alignment horizontal="center" wrapText="1"/>
    </xf>
    <xf numFmtId="0" fontId="3" fillId="8" borderId="9" xfId="0" applyFont="1" applyFill="1" applyBorder="1" applyAlignment="1">
      <alignment horizontal="center" wrapText="1"/>
    </xf>
    <xf numFmtId="0" fontId="3" fillId="2" borderId="8"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7" xfId="0" applyFont="1" applyFill="1" applyBorder="1" applyAlignment="1">
      <alignment horizontal="center" wrapText="1"/>
    </xf>
    <xf numFmtId="0" fontId="3" fillId="2" borderId="9" xfId="0" applyFont="1" applyFill="1" applyBorder="1" applyAlignment="1">
      <alignment horizontal="center" wrapText="1"/>
    </xf>
    <xf numFmtId="0" fontId="3" fillId="8" borderId="0" xfId="0" applyFont="1" applyFill="1" applyBorder="1" applyAlignment="1">
      <alignment horizontal="center" wrapText="1"/>
    </xf>
    <xf numFmtId="0" fontId="3" fillId="8" borderId="3" xfId="0" applyFont="1" applyFill="1" applyBorder="1" applyAlignment="1">
      <alignment horizontal="center" wrapText="1"/>
    </xf>
    <xf numFmtId="0" fontId="3" fillId="8" borderId="8" xfId="0" applyFont="1" applyFill="1" applyBorder="1" applyAlignment="1">
      <alignment horizontal="center" wrapText="1"/>
    </xf>
    <xf numFmtId="0" fontId="3" fillId="8" borderId="12" xfId="0" applyFont="1" applyFill="1" applyBorder="1" applyAlignment="1">
      <alignment horizontal="center" wrapText="1"/>
    </xf>
    <xf numFmtId="0" fontId="3" fillId="2" borderId="0" xfId="0" applyFont="1" applyFill="1" applyBorder="1" applyAlignment="1">
      <alignment horizontal="center" wrapText="1"/>
    </xf>
    <xf numFmtId="0" fontId="3" fillId="2" borderId="3" xfId="0" applyFont="1" applyFill="1" applyBorder="1" applyAlignment="1">
      <alignment horizontal="center" wrapText="1"/>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2" borderId="8" xfId="0" applyFont="1" applyFill="1" applyBorder="1" applyAlignment="1">
      <alignment horizontal="center" wrapText="1"/>
    </xf>
    <xf numFmtId="0" fontId="3" fillId="2" borderId="12" xfId="0" applyFont="1" applyFill="1" applyBorder="1" applyAlignment="1">
      <alignment horizontal="center" wrapText="1"/>
    </xf>
    <xf numFmtId="0" fontId="3" fillId="2" borderId="8" xfId="0" applyFont="1" applyFill="1" applyBorder="1" applyAlignment="1">
      <alignment horizontal="center"/>
    </xf>
    <xf numFmtId="0" fontId="3" fillId="2" borderId="12" xfId="0" applyFont="1" applyFill="1" applyBorder="1" applyAlignment="1">
      <alignment horizontal="center"/>
    </xf>
    <xf numFmtId="0" fontId="3" fillId="2" borderId="7" xfId="0" applyFont="1" applyFill="1" applyBorder="1" applyAlignment="1">
      <alignment horizontal="center" vertical="center" wrapText="1"/>
    </xf>
    <xf numFmtId="0" fontId="8" fillId="4" borderId="13"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4" xfId="0" applyFont="1" applyFill="1" applyBorder="1" applyAlignment="1">
      <alignment horizontal="center" vertical="center"/>
    </xf>
    <xf numFmtId="0" fontId="3" fillId="8" borderId="7" xfId="0" applyFont="1" applyFill="1" applyBorder="1" applyAlignment="1">
      <alignment horizontal="center" vertical="center"/>
    </xf>
    <xf numFmtId="0" fontId="8" fillId="8" borderId="0" xfId="0" applyFont="1" applyFill="1" applyBorder="1" applyAlignment="1">
      <alignment horizontal="center" vertical="center"/>
    </xf>
    <xf numFmtId="0" fontId="8" fillId="8" borderId="7" xfId="0" applyFont="1" applyFill="1" applyBorder="1" applyAlignment="1">
      <alignment horizontal="center" vertical="center"/>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0"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11" borderId="10" xfId="0" applyFont="1" applyFill="1" applyBorder="1" applyAlignment="1">
      <alignment horizontal="center" vertical="center" wrapText="1"/>
    </xf>
    <xf numFmtId="0" fontId="3" fillId="11" borderId="11"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7" xfId="0" applyFont="1" applyFill="1" applyBorder="1" applyAlignment="1">
      <alignment horizontal="center" vertical="center"/>
    </xf>
    <xf numFmtId="0" fontId="8" fillId="2" borderId="0" xfId="0" applyFont="1" applyFill="1" applyBorder="1" applyAlignment="1">
      <alignment horizontal="center" vertical="center"/>
    </xf>
    <xf numFmtId="0" fontId="4" fillId="12" borderId="0" xfId="0" applyFont="1" applyFill="1" applyBorder="1" applyAlignment="1">
      <alignment horizontal="center" vertical="center"/>
    </xf>
    <xf numFmtId="0" fontId="4" fillId="12" borderId="7" xfId="0" applyFont="1" applyFill="1" applyBorder="1" applyAlignment="1">
      <alignment horizontal="center" vertical="center"/>
    </xf>
    <xf numFmtId="0" fontId="22" fillId="13" borderId="7" xfId="0" applyFont="1" applyFill="1" applyBorder="1" applyAlignment="1">
      <alignment horizontal="center" vertical="center" wrapText="1"/>
    </xf>
    <xf numFmtId="0" fontId="22" fillId="13" borderId="9" xfId="0" applyFont="1" applyFill="1" applyBorder="1" applyAlignment="1">
      <alignment horizontal="center" vertical="center" wrapText="1"/>
    </xf>
    <xf numFmtId="0" fontId="23" fillId="13" borderId="0" xfId="0" applyFont="1" applyFill="1"/>
    <xf numFmtId="0" fontId="24" fillId="13" borderId="7" xfId="0" applyFont="1" applyFill="1" applyBorder="1" applyAlignment="1">
      <alignment horizontal="right" vertical="center"/>
    </xf>
    <xf numFmtId="0" fontId="24" fillId="13" borderId="7" xfId="0" applyFont="1" applyFill="1" applyBorder="1" applyAlignment="1" applyProtection="1">
      <alignment horizontal="right" vertical="center"/>
      <protection locked="0"/>
    </xf>
    <xf numFmtId="0" fontId="24" fillId="13" borderId="7" xfId="1" applyFont="1" applyFill="1" applyBorder="1" applyAlignment="1">
      <alignment horizontal="right" vertical="center"/>
    </xf>
    <xf numFmtId="0" fontId="24" fillId="13" borderId="7" xfId="0" applyFont="1" applyFill="1" applyBorder="1" applyAlignment="1">
      <alignment horizontal="left" vertical="center"/>
    </xf>
    <xf numFmtId="0" fontId="0" fillId="12" borderId="0" xfId="0" applyFill="1" applyAlignment="1">
      <alignment horizontal="center"/>
    </xf>
  </cellXfs>
  <cellStyles count="4">
    <cellStyle name="Followed Hyperlink" xfId="3" builtinId="9" hidden="1"/>
    <cellStyle name="Hyperlink" xfId="2" builtinId="8" hidden="1"/>
    <cellStyle name="Normal" xfId="0" builtinId="0"/>
    <cellStyle name="Normal 2" xfId="1" xr:uid="{00000000-0005-0000-0000-000003000000}"/>
  </cellStyles>
  <dxfs count="0"/>
  <tableStyles count="0" defaultTableStyle="TableStyleMedium9" defaultPivotStyle="PivotStyleLight16"/>
  <colors>
    <mruColors>
      <color rgb="FF538DD5"/>
      <color rgb="FFFF9900"/>
      <color rgb="FFFFCC99"/>
      <color rgb="FF33CCCC"/>
      <color rgb="FFCC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tabSelected="1" workbookViewId="0">
      <selection activeCell="A9" sqref="A9"/>
    </sheetView>
  </sheetViews>
  <sheetFormatPr baseColWidth="10" defaultColWidth="8.83203125" defaultRowHeight="14" x14ac:dyDescent="0.2"/>
  <cols>
    <col min="1" max="1" width="181.5" style="45" customWidth="1"/>
    <col min="2" max="16384" width="8.83203125" style="45"/>
  </cols>
  <sheetData>
    <row r="1" spans="1:1" ht="22" x14ac:dyDescent="0.25">
      <c r="A1" s="50" t="s">
        <v>64</v>
      </c>
    </row>
    <row r="2" spans="1:1" s="46" customFormat="1" ht="35" x14ac:dyDescent="0.25">
      <c r="A2" s="47" t="s">
        <v>71</v>
      </c>
    </row>
    <row r="3" spans="1:1" s="46" customFormat="1" ht="35" x14ac:dyDescent="0.25">
      <c r="A3" s="47" t="s">
        <v>72</v>
      </c>
    </row>
    <row r="4" spans="1:1" s="46" customFormat="1" ht="19" x14ac:dyDescent="0.25">
      <c r="A4" s="47" t="s">
        <v>59</v>
      </c>
    </row>
    <row r="5" spans="1:1" ht="37" x14ac:dyDescent="0.2">
      <c r="A5" s="47" t="s">
        <v>60</v>
      </c>
    </row>
    <row r="6" spans="1:1" ht="17" x14ac:dyDescent="0.2">
      <c r="A6" s="47" t="s">
        <v>73</v>
      </c>
    </row>
    <row r="7" spans="1:1" ht="37" x14ac:dyDescent="0.2">
      <c r="A7" s="47" t="s">
        <v>61</v>
      </c>
    </row>
    <row r="8" spans="1:1" ht="9" customHeight="1" x14ac:dyDescent="0.2">
      <c r="A8" s="47"/>
    </row>
    <row r="9" spans="1:1" ht="17" x14ac:dyDescent="0.2">
      <c r="A9" s="47" t="s">
        <v>74</v>
      </c>
    </row>
    <row r="10" spans="1:1" ht="9" customHeight="1" x14ac:dyDescent="0.2">
      <c r="A10" s="47"/>
    </row>
    <row r="11" spans="1:1" ht="17" x14ac:dyDescent="0.2">
      <c r="A11" s="49" t="s">
        <v>63</v>
      </c>
    </row>
    <row r="12" spans="1:1" ht="20" x14ac:dyDescent="0.2">
      <c r="A12" s="48" t="s">
        <v>62</v>
      </c>
    </row>
    <row r="13" spans="1:1" ht="16" x14ac:dyDescent="0.2">
      <c r="A13" s="44"/>
    </row>
    <row r="14" spans="1:1" ht="22" x14ac:dyDescent="0.25">
      <c r="A14" s="50" t="s">
        <v>75</v>
      </c>
    </row>
    <row r="15" spans="1:1" ht="34" x14ac:dyDescent="0.2">
      <c r="A15" s="51" t="s">
        <v>70</v>
      </c>
    </row>
    <row r="16" spans="1:1" ht="9" customHeight="1" x14ac:dyDescent="0.2">
      <c r="A16" s="51"/>
    </row>
    <row r="17" spans="1:1" ht="17" x14ac:dyDescent="0.2">
      <c r="A17" s="52" t="s">
        <v>69</v>
      </c>
    </row>
  </sheetData>
  <phoneticPr fontId="0" type="noConversion"/>
  <pageMargins left="0.7" right="0.7" top="0.75" bottom="0.75" header="0.3" footer="0.3"/>
  <pageSetup paperSize="9" orientation="portrait" horizontalDpi="4294967294"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79"/>
  <sheetViews>
    <sheetView topLeftCell="A91" zoomScale="90" zoomScaleNormal="90" zoomScalePageLayoutView="84" workbookViewId="0">
      <selection activeCell="C155" sqref="C155"/>
    </sheetView>
  </sheetViews>
  <sheetFormatPr baseColWidth="10" defaultColWidth="8.83203125" defaultRowHeight="14" x14ac:dyDescent="0.2"/>
  <cols>
    <col min="1" max="1" width="12.83203125" style="97" customWidth="1"/>
    <col min="2" max="2" width="6.6640625" style="10" customWidth="1"/>
    <col min="3" max="3" width="6.6640625" style="15" customWidth="1"/>
    <col min="4" max="4" width="6.6640625" style="9" customWidth="1"/>
    <col min="5" max="5" width="6.6640625" style="14" customWidth="1"/>
    <col min="6" max="6" width="6.6640625" style="10" customWidth="1"/>
    <col min="7" max="7" width="6.6640625" style="15" customWidth="1"/>
    <col min="8" max="8" width="6.6640625" style="13" customWidth="1"/>
    <col min="9" max="10" width="10" style="23" customWidth="1"/>
    <col min="11" max="11" width="10" style="20" customWidth="1"/>
    <col min="12" max="12" width="10.6640625" style="19" customWidth="1"/>
    <col min="13" max="13" width="10.6640625" style="20" customWidth="1"/>
    <col min="14" max="14" width="9.83203125" style="19" customWidth="1"/>
    <col min="15" max="15" width="10.5" style="19" customWidth="1"/>
    <col min="16" max="16" width="10.5" style="20" customWidth="1"/>
    <col min="17" max="17" width="5" style="8" customWidth="1"/>
    <col min="18" max="18" width="9.33203125" style="7" customWidth="1"/>
    <col min="19" max="19" width="9.83203125" style="6" customWidth="1"/>
    <col min="20" max="20" width="10" style="7" customWidth="1"/>
    <col min="21" max="21" width="8.33203125" style="8" customWidth="1"/>
    <col min="22" max="22" width="10.5" style="8" bestFit="1" customWidth="1"/>
    <col min="23" max="23" width="7.6640625" style="8" bestFit="1" customWidth="1"/>
    <col min="24" max="24" width="7.1640625" style="7" bestFit="1" customWidth="1"/>
    <col min="25" max="25" width="9.5" style="8" customWidth="1"/>
    <col min="26" max="26" width="9.33203125" style="7" customWidth="1"/>
    <col min="27" max="27" width="10" style="43" customWidth="1"/>
    <col min="28" max="28" width="6.1640625" style="25" customWidth="1"/>
    <col min="29" max="29" width="11.6640625" style="1" customWidth="1"/>
    <col min="30" max="36" width="9.1640625" style="1" customWidth="1"/>
    <col min="37" max="38" width="8.83203125" style="25"/>
    <col min="39" max="16384" width="8.83203125" style="3"/>
  </cols>
  <sheetData>
    <row r="1" spans="1:38" ht="15.75" customHeight="1" x14ac:dyDescent="0.2">
      <c r="A1" s="91" t="s">
        <v>53</v>
      </c>
      <c r="B1" s="72" t="s">
        <v>54</v>
      </c>
      <c r="C1" s="73"/>
      <c r="D1" s="73"/>
      <c r="E1" s="73"/>
      <c r="F1" s="73"/>
      <c r="G1" s="73"/>
      <c r="H1" s="74"/>
      <c r="I1" s="76" t="s">
        <v>55</v>
      </c>
      <c r="J1" s="76"/>
      <c r="K1" s="76"/>
      <c r="L1" s="76"/>
      <c r="M1" s="76"/>
      <c r="N1" s="76"/>
      <c r="O1" s="76"/>
      <c r="P1" s="77"/>
      <c r="Q1" s="88" t="s">
        <v>56</v>
      </c>
      <c r="R1" s="88"/>
      <c r="S1" s="88"/>
      <c r="T1" s="88"/>
      <c r="U1" s="88"/>
      <c r="V1" s="88"/>
      <c r="W1" s="88"/>
      <c r="X1" s="88"/>
      <c r="Y1" s="88"/>
      <c r="Z1" s="88"/>
      <c r="AA1" s="83" t="s">
        <v>58</v>
      </c>
      <c r="AB1" s="24"/>
    </row>
    <row r="2" spans="1:38" ht="12.75" customHeight="1" x14ac:dyDescent="0.2">
      <c r="A2" s="91"/>
      <c r="B2" s="78" t="s">
        <v>23</v>
      </c>
      <c r="C2" s="79"/>
      <c r="D2" s="79" t="s">
        <v>24</v>
      </c>
      <c r="E2" s="79"/>
      <c r="F2" s="79" t="s">
        <v>25</v>
      </c>
      <c r="G2" s="79"/>
      <c r="H2" s="82" t="s">
        <v>19</v>
      </c>
      <c r="I2" s="81" t="s">
        <v>66</v>
      </c>
      <c r="J2" s="81" t="s">
        <v>67</v>
      </c>
      <c r="K2" s="80" t="s">
        <v>68</v>
      </c>
      <c r="L2" s="65" t="s">
        <v>14</v>
      </c>
      <c r="M2" s="66"/>
      <c r="N2" s="66"/>
      <c r="O2" s="66"/>
      <c r="P2" s="75"/>
      <c r="Q2" s="55" t="s">
        <v>27</v>
      </c>
      <c r="R2" s="71"/>
      <c r="S2" s="55" t="s">
        <v>26</v>
      </c>
      <c r="T2" s="71"/>
      <c r="U2" s="85" t="s">
        <v>21</v>
      </c>
      <c r="V2" s="86"/>
      <c r="W2" s="86"/>
      <c r="X2" s="87"/>
      <c r="Y2" s="55" t="s">
        <v>20</v>
      </c>
      <c r="Z2" s="56"/>
      <c r="AA2" s="83"/>
      <c r="AB2" s="24"/>
      <c r="AC2" s="2"/>
      <c r="AD2" s="2"/>
      <c r="AE2" s="2"/>
      <c r="AF2" s="2"/>
      <c r="AG2" s="2"/>
      <c r="AH2" s="2"/>
      <c r="AI2" s="2"/>
      <c r="AJ2" s="2"/>
      <c r="AK2" s="42"/>
    </row>
    <row r="3" spans="1:38" ht="12.75" customHeight="1" x14ac:dyDescent="0.2">
      <c r="A3" s="91"/>
      <c r="B3" s="78"/>
      <c r="C3" s="79"/>
      <c r="D3" s="79"/>
      <c r="E3" s="79"/>
      <c r="F3" s="79"/>
      <c r="G3" s="79"/>
      <c r="H3" s="82"/>
      <c r="I3" s="81"/>
      <c r="J3" s="81"/>
      <c r="K3" s="80"/>
      <c r="L3" s="66" t="s">
        <v>16</v>
      </c>
      <c r="M3" s="75"/>
      <c r="N3" s="65" t="s">
        <v>15</v>
      </c>
      <c r="O3" s="66"/>
      <c r="P3" s="66"/>
      <c r="Q3" s="55"/>
      <c r="R3" s="71"/>
      <c r="S3" s="55"/>
      <c r="T3" s="71"/>
      <c r="U3" s="85"/>
      <c r="V3" s="86"/>
      <c r="W3" s="86"/>
      <c r="X3" s="87"/>
      <c r="Y3" s="55"/>
      <c r="Z3" s="56"/>
      <c r="AA3" s="83"/>
      <c r="AB3" s="24"/>
      <c r="AK3" s="42"/>
    </row>
    <row r="4" spans="1:38" ht="14" customHeight="1" x14ac:dyDescent="0.2">
      <c r="A4" s="91"/>
      <c r="B4" s="78"/>
      <c r="C4" s="79"/>
      <c r="D4" s="79"/>
      <c r="E4" s="79"/>
      <c r="F4" s="79"/>
      <c r="G4" s="79"/>
      <c r="H4" s="82"/>
      <c r="I4" s="81"/>
      <c r="J4" s="81"/>
      <c r="K4" s="80"/>
      <c r="L4" s="61" t="s">
        <v>17</v>
      </c>
      <c r="M4" s="53" t="s">
        <v>30</v>
      </c>
      <c r="N4" s="61" t="s">
        <v>32</v>
      </c>
      <c r="O4" s="59" t="s">
        <v>18</v>
      </c>
      <c r="P4" s="53" t="s">
        <v>31</v>
      </c>
      <c r="Q4" s="55"/>
      <c r="R4" s="71"/>
      <c r="S4" s="55"/>
      <c r="T4" s="71"/>
      <c r="U4" s="85"/>
      <c r="V4" s="86"/>
      <c r="W4" s="86"/>
      <c r="X4" s="87"/>
      <c r="Y4" s="55"/>
      <c r="Z4" s="56"/>
      <c r="AA4" s="83"/>
      <c r="AB4" s="24"/>
      <c r="AK4" s="42"/>
    </row>
    <row r="5" spans="1:38" ht="12.75" customHeight="1" x14ac:dyDescent="0.2">
      <c r="A5" s="91"/>
      <c r="B5" s="16" t="s">
        <v>0</v>
      </c>
      <c r="C5" s="16" t="s">
        <v>22</v>
      </c>
      <c r="D5" s="17" t="s">
        <v>0</v>
      </c>
      <c r="E5" s="16" t="s">
        <v>22</v>
      </c>
      <c r="F5" s="16" t="s">
        <v>0</v>
      </c>
      <c r="G5" s="16" t="s">
        <v>22</v>
      </c>
      <c r="H5" s="18" t="s">
        <v>47</v>
      </c>
      <c r="I5" s="59" t="s">
        <v>48</v>
      </c>
      <c r="J5" s="59" t="s">
        <v>49</v>
      </c>
      <c r="K5" s="59" t="s">
        <v>50</v>
      </c>
      <c r="L5" s="61"/>
      <c r="M5" s="53"/>
      <c r="N5" s="61"/>
      <c r="O5" s="59"/>
      <c r="P5" s="53"/>
      <c r="Q5" s="69" t="s">
        <v>0</v>
      </c>
      <c r="R5" s="57" t="s">
        <v>52</v>
      </c>
      <c r="S5" s="67" t="s">
        <v>57</v>
      </c>
      <c r="T5" s="57" t="s">
        <v>51</v>
      </c>
      <c r="U5" s="67" t="s">
        <v>38</v>
      </c>
      <c r="V5" s="63" t="s">
        <v>12</v>
      </c>
      <c r="W5" s="63" t="s">
        <v>39</v>
      </c>
      <c r="X5" s="57" t="s">
        <v>28</v>
      </c>
      <c r="Y5" s="67" t="s">
        <v>1</v>
      </c>
      <c r="Z5" s="63" t="s">
        <v>29</v>
      </c>
      <c r="AA5" s="83"/>
      <c r="AB5" s="24"/>
      <c r="AK5" s="42"/>
    </row>
    <row r="6" spans="1:38" ht="13.5" customHeight="1" thickBot="1" x14ac:dyDescent="0.25">
      <c r="A6" s="92"/>
      <c r="B6" s="11" t="s">
        <v>40</v>
      </c>
      <c r="C6" s="11" t="s">
        <v>41</v>
      </c>
      <c r="D6" s="11" t="s">
        <v>42</v>
      </c>
      <c r="E6" s="11" t="s">
        <v>43</v>
      </c>
      <c r="F6" s="11" t="s">
        <v>44</v>
      </c>
      <c r="G6" s="11" t="s">
        <v>45</v>
      </c>
      <c r="H6" s="12" t="s">
        <v>46</v>
      </c>
      <c r="I6" s="60"/>
      <c r="J6" s="60"/>
      <c r="K6" s="60"/>
      <c r="L6" s="62"/>
      <c r="M6" s="54"/>
      <c r="N6" s="62"/>
      <c r="O6" s="60"/>
      <c r="P6" s="54"/>
      <c r="Q6" s="70"/>
      <c r="R6" s="58"/>
      <c r="S6" s="68"/>
      <c r="T6" s="58"/>
      <c r="U6" s="68"/>
      <c r="V6" s="64"/>
      <c r="W6" s="64"/>
      <c r="X6" s="58"/>
      <c r="Y6" s="68"/>
      <c r="Z6" s="64"/>
      <c r="AA6" s="84"/>
      <c r="AB6" s="24"/>
      <c r="AC6" s="3"/>
      <c r="AD6" s="3"/>
      <c r="AE6" s="3"/>
      <c r="AF6" s="3"/>
      <c r="AG6" s="3"/>
      <c r="AH6" s="3"/>
      <c r="AI6" s="3"/>
      <c r="AJ6" s="3"/>
      <c r="AK6" s="42"/>
    </row>
    <row r="7" spans="1:38" ht="15" x14ac:dyDescent="0.2">
      <c r="A7" s="93" t="s">
        <v>76</v>
      </c>
      <c r="B7" s="98">
        <v>0</v>
      </c>
      <c r="C7" s="98">
        <v>0</v>
      </c>
      <c r="D7" s="98">
        <v>0</v>
      </c>
      <c r="E7" s="98">
        <v>0</v>
      </c>
      <c r="F7" s="98">
        <v>3</v>
      </c>
      <c r="G7" s="98">
        <v>240</v>
      </c>
      <c r="H7" s="98">
        <v>10</v>
      </c>
      <c r="I7" s="19">
        <f>IF(C7&gt;240,"240", IF(C7&lt;10,0,(C7)))</f>
        <v>0</v>
      </c>
      <c r="J7" s="19">
        <f>IF(E7&gt;240,"240", IF(E7&lt;10,0,(E7)))</f>
        <v>0</v>
      </c>
      <c r="K7" s="20">
        <f>IF(G7&gt;240,"240", IF(G7&lt;10,0,(G7)))</f>
        <v>240</v>
      </c>
      <c r="L7" s="21" t="str">
        <f>IF(AND(B7&gt;=3,X7&gt;=1500),"Y","N")</f>
        <v>N</v>
      </c>
      <c r="M7" s="22" t="str">
        <f>IF(AND((B7+D7+F7)&gt;=7,X7&gt;=3000),"Y","N")</f>
        <v>N</v>
      </c>
      <c r="N7" s="21" t="str">
        <f>IF(AND(B7&gt;=3,C7&gt;=20),"Y","N")</f>
        <v>N</v>
      </c>
      <c r="O7" s="21" t="str">
        <f>IF(AND(E7&gt;=30,G7&gt;=30,(D7+F7)&gt;=5),"Y",IF(AND(E7&gt;=30,D7&gt;=5),"Y",IF(AND(G7&gt;=30,F7&gt;=5),"Y","N")))</f>
        <v>N</v>
      </c>
      <c r="P7" s="22" t="str">
        <f>IF(AND((B7+D7+F7)&gt;=5,X7&gt;=600),"Y","N")</f>
        <v>N</v>
      </c>
      <c r="Q7" s="6">
        <f>SUM(B7+D7+F7)</f>
        <v>3</v>
      </c>
      <c r="R7" s="7">
        <f>IF(Q7&lt;=7,Q7,7)</f>
        <v>3</v>
      </c>
      <c r="S7" s="6">
        <f>SUM(C7+E7+G7)</f>
        <v>240</v>
      </c>
      <c r="T7" s="7">
        <f>SUM(I7+J7+K7)</f>
        <v>240</v>
      </c>
      <c r="U7" s="6">
        <f>8*I7*B7</f>
        <v>0</v>
      </c>
      <c r="V7" s="6">
        <f>4*J7*D7</f>
        <v>0</v>
      </c>
      <c r="W7" s="6">
        <f>3.3*K7*F7</f>
        <v>2376</v>
      </c>
      <c r="X7" s="5">
        <f>SUM(U7:W7)</f>
        <v>2376</v>
      </c>
      <c r="Y7" s="6" t="str">
        <f>IF(OR(L7="Y",M7="Y"),"High",IF(OR(N7="Y",O7="Y",P7="Y"),"Moderate","Low"))</f>
        <v>Low</v>
      </c>
      <c r="Z7" s="7" t="str">
        <f>IF(Y7="Low","1",IF(Y7="Moderate","2","3"))</f>
        <v>1</v>
      </c>
      <c r="AA7" s="43" t="str">
        <f>IF(S7&gt;960,"Y","N")</f>
        <v>N</v>
      </c>
      <c r="AC7" s="35"/>
      <c r="AD7" s="36"/>
      <c r="AE7" s="38" t="s">
        <v>65</v>
      </c>
      <c r="AF7" s="38"/>
      <c r="AG7" s="32"/>
      <c r="AH7" s="36"/>
      <c r="AI7" s="36"/>
      <c r="AJ7" s="37"/>
    </row>
    <row r="8" spans="1:38" ht="15" x14ac:dyDescent="0.2">
      <c r="A8" s="93" t="s">
        <v>77</v>
      </c>
      <c r="B8" s="98">
        <v>0</v>
      </c>
      <c r="C8" s="98">
        <v>0</v>
      </c>
      <c r="D8" s="98">
        <v>2</v>
      </c>
      <c r="E8" s="98">
        <v>15</v>
      </c>
      <c r="F8" s="98">
        <v>3</v>
      </c>
      <c r="G8" s="98">
        <v>15</v>
      </c>
      <c r="H8" s="98">
        <v>8</v>
      </c>
      <c r="I8" s="19">
        <f t="shared" ref="I8:I71" si="0">IF(C8&gt;240,"240", IF(C8&lt;10,0,(C8)))</f>
        <v>0</v>
      </c>
      <c r="J8" s="19">
        <f t="shared" ref="J8:J71" si="1">IF(E8&gt;240,"240", IF(E8&lt;10,0,(E8)))</f>
        <v>15</v>
      </c>
      <c r="K8" s="20">
        <f t="shared" ref="K8:K71" si="2">IF(G8&gt;240,"240", IF(G8&lt;10,0,(G8)))</f>
        <v>15</v>
      </c>
      <c r="L8" s="21" t="str">
        <f t="shared" ref="L8:L36" si="3">IF(AND(B8&gt;=3,X8&gt;=1500),"Y","N")</f>
        <v>N</v>
      </c>
      <c r="M8" s="22" t="str">
        <f t="shared" ref="M8:M36" si="4">IF(AND((B8+D8+F8)&gt;=7,X8&gt;=3000),"Y","N")</f>
        <v>N</v>
      </c>
      <c r="N8" s="21" t="str">
        <f t="shared" ref="N8:N36" si="5">IF(AND(B8&gt;=3,C8&gt;=20),"Y","N")</f>
        <v>N</v>
      </c>
      <c r="O8" s="21" t="str">
        <f t="shared" ref="O8:O36" si="6">IF(AND(E8&gt;=30,G8&gt;=30,(D8+F8)&gt;=5),"Y",IF(AND(E8&gt;=30,D8&gt;=5),"Y",IF(AND(G8&gt;=30,F8&gt;=5),"Y","N")))</f>
        <v>N</v>
      </c>
      <c r="P8" s="22" t="str">
        <f t="shared" ref="P8:P36" si="7">IF(AND((B8+D8+F8)&gt;=5,X8&gt;=600),"Y","N")</f>
        <v>N</v>
      </c>
      <c r="Q8" s="6">
        <f t="shared" ref="Q8:Q36" si="8">SUM(B8+D8+F8)</f>
        <v>5</v>
      </c>
      <c r="R8" s="7">
        <f t="shared" ref="R8:R36" si="9">IF(Q8&lt;=7,Q8,7)</f>
        <v>5</v>
      </c>
      <c r="S8" s="6">
        <f t="shared" ref="S8:S36" si="10">SUM(C8+E8+G8)</f>
        <v>30</v>
      </c>
      <c r="T8" s="7">
        <f t="shared" ref="T8:T36" si="11">SUM(I8+J8+K8)</f>
        <v>30</v>
      </c>
      <c r="U8" s="6">
        <f t="shared" ref="U8:U36" si="12">8*I8*B8</f>
        <v>0</v>
      </c>
      <c r="V8" s="6">
        <f t="shared" ref="V8:V36" si="13">4*J8*D8</f>
        <v>120</v>
      </c>
      <c r="W8" s="6">
        <f t="shared" ref="W8:W36" si="14">3.3*K8*F8</f>
        <v>148.5</v>
      </c>
      <c r="X8" s="5">
        <f t="shared" ref="X8:X36" si="15">SUM(U8:W8)</f>
        <v>268.5</v>
      </c>
      <c r="Y8" s="6" t="str">
        <f t="shared" ref="Y8:Y36" si="16">IF(OR(L8="Y",M8="Y"),"High",IF(OR(N8="Y",O8="Y",P8="Y"),"Moderate","Low"))</f>
        <v>Low</v>
      </c>
      <c r="Z8" s="7" t="str">
        <f t="shared" ref="Z8:Z36" si="17">IF(Y8="Low","1",IF(Y8="Moderate","2","3"))</f>
        <v>1</v>
      </c>
      <c r="AA8" s="43" t="str">
        <f t="shared" ref="AA8:AA36" si="18">IF(S8&gt;960,"Y","N")</f>
        <v>N</v>
      </c>
      <c r="AC8" s="33" t="s">
        <v>34</v>
      </c>
      <c r="AD8" s="34" t="s">
        <v>2</v>
      </c>
      <c r="AE8" s="34"/>
      <c r="AF8" s="34"/>
      <c r="AG8" s="34"/>
      <c r="AH8" s="34"/>
      <c r="AI8" s="34"/>
      <c r="AJ8" s="39"/>
      <c r="AK8" s="30"/>
      <c r="AL8" s="31"/>
    </row>
    <row r="9" spans="1:38" ht="15" x14ac:dyDescent="0.2">
      <c r="A9" s="93" t="s">
        <v>78</v>
      </c>
      <c r="B9" s="98">
        <v>3</v>
      </c>
      <c r="C9" s="98">
        <v>40</v>
      </c>
      <c r="D9" s="98">
        <v>2</v>
      </c>
      <c r="E9" s="98">
        <v>30</v>
      </c>
      <c r="F9" s="98">
        <v>7</v>
      </c>
      <c r="G9" s="98">
        <v>180</v>
      </c>
      <c r="H9" s="98">
        <v>9</v>
      </c>
      <c r="I9" s="19">
        <f t="shared" si="0"/>
        <v>40</v>
      </c>
      <c r="J9" s="19">
        <f t="shared" si="1"/>
        <v>30</v>
      </c>
      <c r="K9" s="20">
        <f t="shared" si="2"/>
        <v>180</v>
      </c>
      <c r="L9" s="21" t="str">
        <f t="shared" si="3"/>
        <v>Y</v>
      </c>
      <c r="M9" s="22" t="str">
        <f t="shared" si="4"/>
        <v>Y</v>
      </c>
      <c r="N9" s="21" t="str">
        <f t="shared" si="5"/>
        <v>Y</v>
      </c>
      <c r="O9" s="21" t="str">
        <f t="shared" si="6"/>
        <v>Y</v>
      </c>
      <c r="P9" s="22" t="str">
        <f t="shared" si="7"/>
        <v>Y</v>
      </c>
      <c r="Q9" s="6">
        <f t="shared" si="8"/>
        <v>12</v>
      </c>
      <c r="R9" s="7">
        <f t="shared" si="9"/>
        <v>7</v>
      </c>
      <c r="S9" s="6">
        <f t="shared" si="10"/>
        <v>250</v>
      </c>
      <c r="T9" s="7">
        <f t="shared" si="11"/>
        <v>250</v>
      </c>
      <c r="U9" s="6">
        <f t="shared" si="12"/>
        <v>960</v>
      </c>
      <c r="V9" s="6">
        <f t="shared" si="13"/>
        <v>240</v>
      </c>
      <c r="W9" s="6">
        <f t="shared" si="14"/>
        <v>4158</v>
      </c>
      <c r="X9" s="5">
        <f t="shared" si="15"/>
        <v>5358</v>
      </c>
      <c r="Y9" s="6" t="str">
        <f t="shared" si="16"/>
        <v>High</v>
      </c>
      <c r="Z9" s="7" t="str">
        <f t="shared" si="17"/>
        <v>3</v>
      </c>
      <c r="AA9" s="43" t="str">
        <f t="shared" si="18"/>
        <v>N</v>
      </c>
      <c r="AC9" s="26" t="s">
        <v>33</v>
      </c>
      <c r="AD9" s="27" t="s">
        <v>3</v>
      </c>
      <c r="AE9" s="27"/>
      <c r="AF9" s="27"/>
      <c r="AG9" s="27"/>
      <c r="AH9" s="27"/>
      <c r="AI9" s="27"/>
      <c r="AJ9" s="40"/>
      <c r="AK9" s="30"/>
      <c r="AL9" s="31"/>
    </row>
    <row r="10" spans="1:38" ht="15" x14ac:dyDescent="0.2">
      <c r="A10" s="93" t="s">
        <v>79</v>
      </c>
      <c r="B10" s="98">
        <v>1</v>
      </c>
      <c r="C10" s="98">
        <v>0</v>
      </c>
      <c r="D10" s="98">
        <v>1</v>
      </c>
      <c r="E10" s="98">
        <v>120</v>
      </c>
      <c r="F10" s="98">
        <v>7</v>
      </c>
      <c r="G10" s="98">
        <v>180</v>
      </c>
      <c r="H10" s="98">
        <v>8</v>
      </c>
      <c r="I10" s="19">
        <f t="shared" si="0"/>
        <v>0</v>
      </c>
      <c r="J10" s="19">
        <f t="shared" si="1"/>
        <v>120</v>
      </c>
      <c r="K10" s="20">
        <f t="shared" si="2"/>
        <v>180</v>
      </c>
      <c r="L10" s="21" t="str">
        <f t="shared" si="3"/>
        <v>N</v>
      </c>
      <c r="M10" s="22" t="str">
        <f t="shared" si="4"/>
        <v>Y</v>
      </c>
      <c r="N10" s="21" t="str">
        <f t="shared" si="5"/>
        <v>N</v>
      </c>
      <c r="O10" s="21" t="str">
        <f t="shared" si="6"/>
        <v>Y</v>
      </c>
      <c r="P10" s="22" t="str">
        <f t="shared" si="7"/>
        <v>Y</v>
      </c>
      <c r="Q10" s="6">
        <f t="shared" si="8"/>
        <v>9</v>
      </c>
      <c r="R10" s="7">
        <f t="shared" si="9"/>
        <v>7</v>
      </c>
      <c r="S10" s="6">
        <f t="shared" si="10"/>
        <v>300</v>
      </c>
      <c r="T10" s="7">
        <f t="shared" si="11"/>
        <v>300</v>
      </c>
      <c r="U10" s="6">
        <f t="shared" si="12"/>
        <v>0</v>
      </c>
      <c r="V10" s="6">
        <f t="shared" si="13"/>
        <v>480</v>
      </c>
      <c r="W10" s="6">
        <f t="shared" si="14"/>
        <v>4158</v>
      </c>
      <c r="X10" s="5">
        <f t="shared" si="15"/>
        <v>4638</v>
      </c>
      <c r="Y10" s="6" t="str">
        <f t="shared" si="16"/>
        <v>High</v>
      </c>
      <c r="Z10" s="7" t="str">
        <f t="shared" si="17"/>
        <v>3</v>
      </c>
      <c r="AA10" s="43" t="str">
        <f t="shared" si="18"/>
        <v>N</v>
      </c>
      <c r="AC10" s="26"/>
      <c r="AD10" s="27" t="s">
        <v>4</v>
      </c>
      <c r="AE10" s="27"/>
      <c r="AF10" s="27"/>
      <c r="AG10" s="27"/>
      <c r="AH10" s="27"/>
      <c r="AI10" s="27"/>
      <c r="AJ10" s="40"/>
      <c r="AK10" s="30"/>
      <c r="AL10" s="31"/>
    </row>
    <row r="11" spans="1:38" ht="15" x14ac:dyDescent="0.2">
      <c r="A11" s="93" t="s">
        <v>80</v>
      </c>
      <c r="B11" s="98">
        <v>0</v>
      </c>
      <c r="C11" s="98">
        <v>0</v>
      </c>
      <c r="D11" s="98">
        <v>0</v>
      </c>
      <c r="E11" s="98">
        <v>0</v>
      </c>
      <c r="F11" s="98">
        <v>7</v>
      </c>
      <c r="G11" s="98">
        <v>105</v>
      </c>
      <c r="H11" s="98">
        <v>5</v>
      </c>
      <c r="I11" s="19">
        <f t="shared" si="0"/>
        <v>0</v>
      </c>
      <c r="J11" s="19">
        <f t="shared" si="1"/>
        <v>0</v>
      </c>
      <c r="K11" s="20">
        <f t="shared" si="2"/>
        <v>105</v>
      </c>
      <c r="L11" s="21" t="str">
        <f t="shared" si="3"/>
        <v>N</v>
      </c>
      <c r="M11" s="22" t="str">
        <f t="shared" si="4"/>
        <v>N</v>
      </c>
      <c r="N11" s="21" t="str">
        <f t="shared" si="5"/>
        <v>N</v>
      </c>
      <c r="O11" s="21" t="str">
        <f t="shared" si="6"/>
        <v>Y</v>
      </c>
      <c r="P11" s="22" t="str">
        <f t="shared" si="7"/>
        <v>Y</v>
      </c>
      <c r="Q11" s="6">
        <f t="shared" si="8"/>
        <v>7</v>
      </c>
      <c r="R11" s="7">
        <f t="shared" si="9"/>
        <v>7</v>
      </c>
      <c r="S11" s="6">
        <f t="shared" si="10"/>
        <v>105</v>
      </c>
      <c r="T11" s="7">
        <f t="shared" si="11"/>
        <v>105</v>
      </c>
      <c r="U11" s="6">
        <f t="shared" si="12"/>
        <v>0</v>
      </c>
      <c r="V11" s="6">
        <f t="shared" si="13"/>
        <v>0</v>
      </c>
      <c r="W11" s="6">
        <f t="shared" si="14"/>
        <v>2425.5</v>
      </c>
      <c r="X11" s="5">
        <f t="shared" si="15"/>
        <v>2425.5</v>
      </c>
      <c r="Y11" s="6" t="str">
        <f t="shared" si="16"/>
        <v>Moderate</v>
      </c>
      <c r="Z11" s="7" t="str">
        <f t="shared" si="17"/>
        <v>2</v>
      </c>
      <c r="AA11" s="43" t="str">
        <f t="shared" si="18"/>
        <v>N</v>
      </c>
      <c r="AC11" s="26"/>
      <c r="AD11" s="27" t="s">
        <v>5</v>
      </c>
      <c r="AE11" s="27"/>
      <c r="AF11" s="27"/>
      <c r="AG11" s="27"/>
      <c r="AH11" s="27"/>
      <c r="AI11" s="27"/>
      <c r="AJ11" s="40"/>
      <c r="AK11" s="30"/>
      <c r="AL11" s="31"/>
    </row>
    <row r="12" spans="1:38" ht="15" x14ac:dyDescent="0.2">
      <c r="A12" s="93" t="s">
        <v>81</v>
      </c>
      <c r="B12" s="98">
        <v>3</v>
      </c>
      <c r="C12" s="98">
        <v>40</v>
      </c>
      <c r="D12" s="98">
        <v>4</v>
      </c>
      <c r="E12" s="98">
        <v>45</v>
      </c>
      <c r="F12" s="98">
        <v>7</v>
      </c>
      <c r="G12" s="98">
        <v>30</v>
      </c>
      <c r="H12" s="98">
        <v>4</v>
      </c>
      <c r="I12" s="19">
        <f t="shared" si="0"/>
        <v>40</v>
      </c>
      <c r="J12" s="19">
        <f t="shared" si="1"/>
        <v>45</v>
      </c>
      <c r="K12" s="20">
        <f t="shared" si="2"/>
        <v>30</v>
      </c>
      <c r="L12" s="21" t="str">
        <f t="shared" si="3"/>
        <v>Y</v>
      </c>
      <c r="M12" s="22" t="str">
        <f t="shared" si="4"/>
        <v>N</v>
      </c>
      <c r="N12" s="21" t="str">
        <f t="shared" si="5"/>
        <v>Y</v>
      </c>
      <c r="O12" s="21" t="str">
        <f t="shared" si="6"/>
        <v>Y</v>
      </c>
      <c r="P12" s="22" t="str">
        <f t="shared" si="7"/>
        <v>Y</v>
      </c>
      <c r="Q12" s="6">
        <f t="shared" si="8"/>
        <v>14</v>
      </c>
      <c r="R12" s="7">
        <f t="shared" si="9"/>
        <v>7</v>
      </c>
      <c r="S12" s="6">
        <f t="shared" si="10"/>
        <v>115</v>
      </c>
      <c r="T12" s="7">
        <f t="shared" si="11"/>
        <v>115</v>
      </c>
      <c r="U12" s="6">
        <f t="shared" si="12"/>
        <v>960</v>
      </c>
      <c r="V12" s="6">
        <f t="shared" si="13"/>
        <v>720</v>
      </c>
      <c r="W12" s="6">
        <f t="shared" si="14"/>
        <v>693</v>
      </c>
      <c r="X12" s="5">
        <f t="shared" si="15"/>
        <v>2373</v>
      </c>
      <c r="Y12" s="6" t="str">
        <f t="shared" si="16"/>
        <v>High</v>
      </c>
      <c r="Z12" s="7" t="str">
        <f t="shared" si="17"/>
        <v>3</v>
      </c>
      <c r="AA12" s="43" t="str">
        <f t="shared" si="18"/>
        <v>N</v>
      </c>
      <c r="AC12" s="26"/>
      <c r="AD12" s="27" t="s">
        <v>6</v>
      </c>
      <c r="AE12" s="27"/>
      <c r="AF12" s="27"/>
      <c r="AG12" s="27"/>
      <c r="AH12" s="27"/>
      <c r="AI12" s="27"/>
      <c r="AJ12" s="40"/>
      <c r="AK12" s="30"/>
      <c r="AL12" s="31"/>
    </row>
    <row r="13" spans="1:38" ht="15" x14ac:dyDescent="0.2">
      <c r="A13" s="93" t="s">
        <v>82</v>
      </c>
      <c r="B13" s="98">
        <v>2</v>
      </c>
      <c r="C13" s="98">
        <v>15</v>
      </c>
      <c r="D13" s="98">
        <v>3</v>
      </c>
      <c r="E13" s="98">
        <v>15</v>
      </c>
      <c r="F13" s="98">
        <v>5</v>
      </c>
      <c r="G13" s="98">
        <v>90</v>
      </c>
      <c r="H13" s="98">
        <v>9</v>
      </c>
      <c r="I13" s="19">
        <f t="shared" si="0"/>
        <v>15</v>
      </c>
      <c r="J13" s="19">
        <f t="shared" si="1"/>
        <v>15</v>
      </c>
      <c r="K13" s="20">
        <f t="shared" si="2"/>
        <v>90</v>
      </c>
      <c r="L13" s="21" t="str">
        <f t="shared" si="3"/>
        <v>N</v>
      </c>
      <c r="M13" s="22" t="str">
        <f t="shared" si="4"/>
        <v>N</v>
      </c>
      <c r="N13" s="21" t="str">
        <f t="shared" si="5"/>
        <v>N</v>
      </c>
      <c r="O13" s="21" t="str">
        <f t="shared" si="6"/>
        <v>Y</v>
      </c>
      <c r="P13" s="22" t="str">
        <f t="shared" si="7"/>
        <v>Y</v>
      </c>
      <c r="Q13" s="6">
        <f t="shared" si="8"/>
        <v>10</v>
      </c>
      <c r="R13" s="7">
        <f t="shared" si="9"/>
        <v>7</v>
      </c>
      <c r="S13" s="6">
        <f t="shared" si="10"/>
        <v>120</v>
      </c>
      <c r="T13" s="7">
        <f t="shared" si="11"/>
        <v>120</v>
      </c>
      <c r="U13" s="6">
        <f t="shared" si="12"/>
        <v>240</v>
      </c>
      <c r="V13" s="6">
        <f t="shared" si="13"/>
        <v>180</v>
      </c>
      <c r="W13" s="6">
        <f t="shared" si="14"/>
        <v>1485</v>
      </c>
      <c r="X13" s="5">
        <f t="shared" si="15"/>
        <v>1905</v>
      </c>
      <c r="Y13" s="6" t="str">
        <f t="shared" si="16"/>
        <v>Moderate</v>
      </c>
      <c r="Z13" s="7" t="str">
        <f t="shared" si="17"/>
        <v>2</v>
      </c>
      <c r="AA13" s="43" t="str">
        <f t="shared" si="18"/>
        <v>N</v>
      </c>
      <c r="AC13" s="26"/>
      <c r="AD13" s="27" t="s">
        <v>4</v>
      </c>
      <c r="AE13" s="27"/>
      <c r="AF13" s="27"/>
      <c r="AG13" s="27"/>
      <c r="AH13" s="27"/>
      <c r="AI13" s="27"/>
      <c r="AJ13" s="40"/>
      <c r="AK13" s="30"/>
      <c r="AL13" s="31"/>
    </row>
    <row r="14" spans="1:38" ht="15" x14ac:dyDescent="0.2">
      <c r="A14" s="93" t="s">
        <v>83</v>
      </c>
      <c r="B14" s="98">
        <v>5</v>
      </c>
      <c r="C14" s="98">
        <v>50</v>
      </c>
      <c r="D14" s="98">
        <v>5</v>
      </c>
      <c r="E14" s="98">
        <v>20</v>
      </c>
      <c r="F14" s="98">
        <v>7</v>
      </c>
      <c r="G14" s="98">
        <v>35</v>
      </c>
      <c r="H14" s="98">
        <v>3</v>
      </c>
      <c r="I14" s="19">
        <f t="shared" si="0"/>
        <v>50</v>
      </c>
      <c r="J14" s="19">
        <f t="shared" si="1"/>
        <v>20</v>
      </c>
      <c r="K14" s="20">
        <f t="shared" si="2"/>
        <v>35</v>
      </c>
      <c r="L14" s="21" t="str">
        <f t="shared" si="3"/>
        <v>Y</v>
      </c>
      <c r="M14" s="22" t="str">
        <f t="shared" si="4"/>
        <v>Y</v>
      </c>
      <c r="N14" s="21" t="str">
        <f t="shared" si="5"/>
        <v>Y</v>
      </c>
      <c r="O14" s="21" t="str">
        <f t="shared" si="6"/>
        <v>Y</v>
      </c>
      <c r="P14" s="22" t="str">
        <f t="shared" si="7"/>
        <v>Y</v>
      </c>
      <c r="Q14" s="6">
        <f t="shared" si="8"/>
        <v>17</v>
      </c>
      <c r="R14" s="7">
        <f t="shared" si="9"/>
        <v>7</v>
      </c>
      <c r="S14" s="6">
        <f t="shared" si="10"/>
        <v>105</v>
      </c>
      <c r="T14" s="7">
        <f t="shared" si="11"/>
        <v>105</v>
      </c>
      <c r="U14" s="6">
        <f t="shared" si="12"/>
        <v>2000</v>
      </c>
      <c r="V14" s="6">
        <f t="shared" si="13"/>
        <v>400</v>
      </c>
      <c r="W14" s="6">
        <f t="shared" si="14"/>
        <v>808.5</v>
      </c>
      <c r="X14" s="5">
        <f t="shared" si="15"/>
        <v>3208.5</v>
      </c>
      <c r="Y14" s="6" t="str">
        <f t="shared" si="16"/>
        <v>High</v>
      </c>
      <c r="Z14" s="7" t="str">
        <f t="shared" si="17"/>
        <v>3</v>
      </c>
      <c r="AA14" s="43" t="str">
        <f t="shared" si="18"/>
        <v>N</v>
      </c>
      <c r="AC14" s="26"/>
      <c r="AD14" s="27" t="s">
        <v>7</v>
      </c>
      <c r="AE14" s="27"/>
      <c r="AF14" s="27"/>
      <c r="AG14" s="27"/>
      <c r="AH14" s="27"/>
      <c r="AI14" s="27"/>
      <c r="AJ14" s="40"/>
      <c r="AK14" s="30"/>
      <c r="AL14" s="31"/>
    </row>
    <row r="15" spans="1:38" ht="15" x14ac:dyDescent="0.2">
      <c r="A15" s="93" t="s">
        <v>84</v>
      </c>
      <c r="B15" s="98">
        <v>4</v>
      </c>
      <c r="C15" s="98">
        <v>20</v>
      </c>
      <c r="D15" s="98">
        <v>1</v>
      </c>
      <c r="E15" s="98">
        <v>20</v>
      </c>
      <c r="F15" s="98">
        <v>6</v>
      </c>
      <c r="G15" s="98">
        <v>20</v>
      </c>
      <c r="H15" s="98">
        <v>6</v>
      </c>
      <c r="I15" s="19">
        <f t="shared" si="0"/>
        <v>20</v>
      </c>
      <c r="J15" s="19">
        <f t="shared" si="1"/>
        <v>20</v>
      </c>
      <c r="K15" s="20">
        <f t="shared" si="2"/>
        <v>20</v>
      </c>
      <c r="L15" s="21" t="str">
        <f t="shared" si="3"/>
        <v>N</v>
      </c>
      <c r="M15" s="22" t="str">
        <f t="shared" si="4"/>
        <v>N</v>
      </c>
      <c r="N15" s="21" t="str">
        <f t="shared" si="5"/>
        <v>Y</v>
      </c>
      <c r="O15" s="21" t="str">
        <f t="shared" si="6"/>
        <v>N</v>
      </c>
      <c r="P15" s="22" t="str">
        <f t="shared" si="7"/>
        <v>Y</v>
      </c>
      <c r="Q15" s="6">
        <f t="shared" si="8"/>
        <v>11</v>
      </c>
      <c r="R15" s="7">
        <f t="shared" si="9"/>
        <v>7</v>
      </c>
      <c r="S15" s="6">
        <f t="shared" si="10"/>
        <v>60</v>
      </c>
      <c r="T15" s="7">
        <f t="shared" si="11"/>
        <v>60</v>
      </c>
      <c r="U15" s="6">
        <f t="shared" si="12"/>
        <v>640</v>
      </c>
      <c r="V15" s="6">
        <f t="shared" si="13"/>
        <v>80</v>
      </c>
      <c r="W15" s="6">
        <f t="shared" si="14"/>
        <v>396</v>
      </c>
      <c r="X15" s="5">
        <f t="shared" si="15"/>
        <v>1116</v>
      </c>
      <c r="Y15" s="6" t="str">
        <f t="shared" si="16"/>
        <v>Moderate</v>
      </c>
      <c r="Z15" s="7" t="str">
        <f t="shared" si="17"/>
        <v>2</v>
      </c>
      <c r="AA15" s="43" t="str">
        <f t="shared" si="18"/>
        <v>N</v>
      </c>
      <c r="AC15" s="26"/>
      <c r="AD15" s="27" t="s">
        <v>37</v>
      </c>
      <c r="AE15" s="27"/>
      <c r="AF15" s="27"/>
      <c r="AG15" s="27"/>
      <c r="AH15" s="27"/>
      <c r="AI15" s="27"/>
      <c r="AJ15" s="40"/>
      <c r="AK15" s="30"/>
      <c r="AL15" s="31"/>
    </row>
    <row r="16" spans="1:38" ht="15" x14ac:dyDescent="0.2">
      <c r="A16" s="93" t="s">
        <v>85</v>
      </c>
      <c r="B16" s="98">
        <v>0</v>
      </c>
      <c r="C16" s="98">
        <v>0</v>
      </c>
      <c r="D16" s="98">
        <v>0</v>
      </c>
      <c r="E16" s="98">
        <v>0</v>
      </c>
      <c r="F16" s="98">
        <v>7</v>
      </c>
      <c r="G16" s="98">
        <v>150</v>
      </c>
      <c r="H16" s="98">
        <v>2</v>
      </c>
      <c r="I16" s="19">
        <f t="shared" si="0"/>
        <v>0</v>
      </c>
      <c r="J16" s="19">
        <f t="shared" si="1"/>
        <v>0</v>
      </c>
      <c r="K16" s="20">
        <f t="shared" si="2"/>
        <v>150</v>
      </c>
      <c r="L16" s="21" t="str">
        <f t="shared" si="3"/>
        <v>N</v>
      </c>
      <c r="M16" s="22" t="str">
        <f t="shared" si="4"/>
        <v>Y</v>
      </c>
      <c r="N16" s="21" t="str">
        <f t="shared" si="5"/>
        <v>N</v>
      </c>
      <c r="O16" s="21" t="str">
        <f t="shared" si="6"/>
        <v>Y</v>
      </c>
      <c r="P16" s="22" t="str">
        <f t="shared" si="7"/>
        <v>Y</v>
      </c>
      <c r="Q16" s="6">
        <f t="shared" si="8"/>
        <v>7</v>
      </c>
      <c r="R16" s="7">
        <f t="shared" si="9"/>
        <v>7</v>
      </c>
      <c r="S16" s="6">
        <f t="shared" si="10"/>
        <v>150</v>
      </c>
      <c r="T16" s="7">
        <f t="shared" si="11"/>
        <v>150</v>
      </c>
      <c r="U16" s="6">
        <f t="shared" si="12"/>
        <v>0</v>
      </c>
      <c r="V16" s="6">
        <f t="shared" si="13"/>
        <v>0</v>
      </c>
      <c r="W16" s="6">
        <f t="shared" si="14"/>
        <v>3465</v>
      </c>
      <c r="X16" s="5">
        <f t="shared" si="15"/>
        <v>3465</v>
      </c>
      <c r="Y16" s="6" t="str">
        <f t="shared" si="16"/>
        <v>High</v>
      </c>
      <c r="Z16" s="7" t="str">
        <f t="shared" si="17"/>
        <v>3</v>
      </c>
      <c r="AA16" s="43" t="str">
        <f t="shared" si="18"/>
        <v>N</v>
      </c>
      <c r="AC16" s="33"/>
      <c r="AD16" s="34" t="s">
        <v>8</v>
      </c>
      <c r="AE16" s="34"/>
      <c r="AF16" s="34"/>
      <c r="AG16" s="34"/>
      <c r="AH16" s="34"/>
      <c r="AI16" s="34"/>
      <c r="AJ16" s="39"/>
      <c r="AK16" s="30"/>
      <c r="AL16" s="31"/>
    </row>
    <row r="17" spans="1:38" ht="15" x14ac:dyDescent="0.2">
      <c r="A17" s="93" t="s">
        <v>86</v>
      </c>
      <c r="B17" s="98">
        <v>2</v>
      </c>
      <c r="C17" s="98">
        <v>0</v>
      </c>
      <c r="D17" s="98">
        <v>2</v>
      </c>
      <c r="E17" s="98">
        <v>120</v>
      </c>
      <c r="F17" s="98">
        <v>7</v>
      </c>
      <c r="G17" s="98">
        <v>120</v>
      </c>
      <c r="H17" s="98">
        <v>6</v>
      </c>
      <c r="I17" s="19">
        <f t="shared" si="0"/>
        <v>0</v>
      </c>
      <c r="J17" s="19">
        <f t="shared" si="1"/>
        <v>120</v>
      </c>
      <c r="K17" s="20">
        <f t="shared" si="2"/>
        <v>120</v>
      </c>
      <c r="L17" s="21" t="str">
        <f t="shared" si="3"/>
        <v>N</v>
      </c>
      <c r="M17" s="22" t="str">
        <f t="shared" si="4"/>
        <v>Y</v>
      </c>
      <c r="N17" s="21" t="str">
        <f t="shared" si="5"/>
        <v>N</v>
      </c>
      <c r="O17" s="21" t="str">
        <f t="shared" si="6"/>
        <v>Y</v>
      </c>
      <c r="P17" s="22" t="str">
        <f t="shared" si="7"/>
        <v>Y</v>
      </c>
      <c r="Q17" s="6">
        <f t="shared" si="8"/>
        <v>11</v>
      </c>
      <c r="R17" s="7">
        <f t="shared" si="9"/>
        <v>7</v>
      </c>
      <c r="S17" s="6">
        <f t="shared" si="10"/>
        <v>240</v>
      </c>
      <c r="T17" s="7">
        <f t="shared" si="11"/>
        <v>240</v>
      </c>
      <c r="U17" s="6">
        <f t="shared" si="12"/>
        <v>0</v>
      </c>
      <c r="V17" s="6">
        <f t="shared" si="13"/>
        <v>960</v>
      </c>
      <c r="W17" s="6">
        <f t="shared" si="14"/>
        <v>2772</v>
      </c>
      <c r="X17" s="5">
        <f t="shared" si="15"/>
        <v>3732</v>
      </c>
      <c r="Y17" s="6" t="str">
        <f t="shared" si="16"/>
        <v>High</v>
      </c>
      <c r="Z17" s="7" t="str">
        <f t="shared" si="17"/>
        <v>3</v>
      </c>
      <c r="AA17" s="43" t="str">
        <f t="shared" si="18"/>
        <v>N</v>
      </c>
      <c r="AC17" s="26" t="s">
        <v>13</v>
      </c>
      <c r="AD17" s="27" t="s">
        <v>36</v>
      </c>
      <c r="AE17" s="27"/>
      <c r="AF17" s="27"/>
      <c r="AG17" s="27"/>
      <c r="AH17" s="27"/>
      <c r="AI17" s="27"/>
      <c r="AJ17" s="40"/>
      <c r="AK17" s="30"/>
      <c r="AL17" s="31"/>
    </row>
    <row r="18" spans="1:38" ht="15" x14ac:dyDescent="0.2">
      <c r="A18" s="93" t="s">
        <v>87</v>
      </c>
      <c r="B18" s="98">
        <v>0</v>
      </c>
      <c r="C18" s="98">
        <v>0</v>
      </c>
      <c r="D18" s="98">
        <v>2</v>
      </c>
      <c r="E18" s="98">
        <v>120</v>
      </c>
      <c r="F18" s="98">
        <v>3</v>
      </c>
      <c r="G18" s="98">
        <v>360</v>
      </c>
      <c r="H18" s="98">
        <v>3</v>
      </c>
      <c r="I18" s="19">
        <f t="shared" si="0"/>
        <v>0</v>
      </c>
      <c r="J18" s="19">
        <f t="shared" si="1"/>
        <v>120</v>
      </c>
      <c r="K18" s="20" t="str">
        <f t="shared" si="2"/>
        <v>240</v>
      </c>
      <c r="L18" s="21" t="str">
        <f t="shared" si="3"/>
        <v>N</v>
      </c>
      <c r="M18" s="22" t="str">
        <f t="shared" si="4"/>
        <v>N</v>
      </c>
      <c r="N18" s="21" t="str">
        <f t="shared" si="5"/>
        <v>N</v>
      </c>
      <c r="O18" s="21" t="str">
        <f t="shared" si="6"/>
        <v>Y</v>
      </c>
      <c r="P18" s="22" t="str">
        <f t="shared" si="7"/>
        <v>Y</v>
      </c>
      <c r="Q18" s="6">
        <f t="shared" si="8"/>
        <v>5</v>
      </c>
      <c r="R18" s="7">
        <f t="shared" si="9"/>
        <v>5</v>
      </c>
      <c r="S18" s="6">
        <f t="shared" si="10"/>
        <v>480</v>
      </c>
      <c r="T18" s="7">
        <f t="shared" si="11"/>
        <v>360</v>
      </c>
      <c r="U18" s="6">
        <f t="shared" si="12"/>
        <v>0</v>
      </c>
      <c r="V18" s="6">
        <f t="shared" si="13"/>
        <v>960</v>
      </c>
      <c r="W18" s="6">
        <f t="shared" si="14"/>
        <v>2376</v>
      </c>
      <c r="X18" s="5">
        <f t="shared" si="15"/>
        <v>3336</v>
      </c>
      <c r="Y18" s="6" t="str">
        <f t="shared" si="16"/>
        <v>Moderate</v>
      </c>
      <c r="Z18" s="7" t="str">
        <f t="shared" si="17"/>
        <v>2</v>
      </c>
      <c r="AA18" s="43" t="str">
        <f t="shared" si="18"/>
        <v>N</v>
      </c>
      <c r="AC18" s="26"/>
      <c r="AD18" s="27" t="s">
        <v>35</v>
      </c>
      <c r="AE18" s="27"/>
      <c r="AF18" s="27"/>
      <c r="AG18" s="27"/>
      <c r="AH18" s="27"/>
      <c r="AI18" s="27"/>
      <c r="AJ18" s="40"/>
      <c r="AK18" s="30"/>
      <c r="AL18" s="31"/>
    </row>
    <row r="19" spans="1:38" ht="15" x14ac:dyDescent="0.2">
      <c r="A19" s="93" t="s">
        <v>88</v>
      </c>
      <c r="B19" s="98">
        <v>0</v>
      </c>
      <c r="C19" s="98">
        <v>0</v>
      </c>
      <c r="D19" s="98">
        <v>0</v>
      </c>
      <c r="E19" s="98">
        <v>0</v>
      </c>
      <c r="F19" s="98">
        <v>5</v>
      </c>
      <c r="G19" s="98">
        <v>240</v>
      </c>
      <c r="H19" s="98">
        <v>4</v>
      </c>
      <c r="I19" s="19">
        <f t="shared" si="0"/>
        <v>0</v>
      </c>
      <c r="J19" s="19">
        <f t="shared" si="1"/>
        <v>0</v>
      </c>
      <c r="K19" s="20">
        <f t="shared" si="2"/>
        <v>240</v>
      </c>
      <c r="L19" s="21" t="str">
        <f t="shared" si="3"/>
        <v>N</v>
      </c>
      <c r="M19" s="22" t="str">
        <f t="shared" si="4"/>
        <v>N</v>
      </c>
      <c r="N19" s="21" t="str">
        <f t="shared" si="5"/>
        <v>N</v>
      </c>
      <c r="O19" s="21" t="str">
        <f t="shared" si="6"/>
        <v>Y</v>
      </c>
      <c r="P19" s="22" t="str">
        <f t="shared" si="7"/>
        <v>Y</v>
      </c>
      <c r="Q19" s="6">
        <f t="shared" si="8"/>
        <v>5</v>
      </c>
      <c r="R19" s="7">
        <f t="shared" si="9"/>
        <v>5</v>
      </c>
      <c r="S19" s="6">
        <f t="shared" si="10"/>
        <v>240</v>
      </c>
      <c r="T19" s="7">
        <f t="shared" si="11"/>
        <v>240</v>
      </c>
      <c r="U19" s="6">
        <f t="shared" si="12"/>
        <v>0</v>
      </c>
      <c r="V19" s="6">
        <f t="shared" si="13"/>
        <v>0</v>
      </c>
      <c r="W19" s="6">
        <f t="shared" si="14"/>
        <v>3960</v>
      </c>
      <c r="X19" s="5">
        <f t="shared" si="15"/>
        <v>3960</v>
      </c>
      <c r="Y19" s="6" t="str">
        <f t="shared" si="16"/>
        <v>Moderate</v>
      </c>
      <c r="Z19" s="7" t="str">
        <f t="shared" si="17"/>
        <v>2</v>
      </c>
      <c r="AA19" s="43" t="str">
        <f t="shared" si="18"/>
        <v>N</v>
      </c>
      <c r="AC19" s="26"/>
      <c r="AD19" s="27" t="s">
        <v>4</v>
      </c>
      <c r="AE19" s="27"/>
      <c r="AF19" s="27"/>
      <c r="AG19" s="27"/>
      <c r="AH19" s="27"/>
      <c r="AI19" s="27"/>
      <c r="AJ19" s="40"/>
      <c r="AK19" s="30"/>
      <c r="AL19" s="31"/>
    </row>
    <row r="20" spans="1:38" ht="15" x14ac:dyDescent="0.2">
      <c r="A20" s="93" t="s">
        <v>89</v>
      </c>
      <c r="B20" s="98">
        <v>5</v>
      </c>
      <c r="C20" s="98">
        <v>30</v>
      </c>
      <c r="D20" s="98">
        <v>3</v>
      </c>
      <c r="E20" s="98">
        <v>210</v>
      </c>
      <c r="F20" s="98">
        <v>7</v>
      </c>
      <c r="G20" s="98">
        <v>240</v>
      </c>
      <c r="H20" s="98">
        <v>5</v>
      </c>
      <c r="I20" s="19">
        <f t="shared" si="0"/>
        <v>30</v>
      </c>
      <c r="J20" s="19">
        <f t="shared" si="1"/>
        <v>210</v>
      </c>
      <c r="K20" s="20">
        <f t="shared" si="2"/>
        <v>240</v>
      </c>
      <c r="L20" s="21" t="str">
        <f t="shared" si="3"/>
        <v>Y</v>
      </c>
      <c r="M20" s="22" t="str">
        <f t="shared" si="4"/>
        <v>Y</v>
      </c>
      <c r="N20" s="21" t="str">
        <f t="shared" si="5"/>
        <v>Y</v>
      </c>
      <c r="O20" s="21" t="str">
        <f t="shared" si="6"/>
        <v>Y</v>
      </c>
      <c r="P20" s="22" t="str">
        <f t="shared" si="7"/>
        <v>Y</v>
      </c>
      <c r="Q20" s="6">
        <f t="shared" si="8"/>
        <v>15</v>
      </c>
      <c r="R20" s="7">
        <f t="shared" si="9"/>
        <v>7</v>
      </c>
      <c r="S20" s="6">
        <f t="shared" si="10"/>
        <v>480</v>
      </c>
      <c r="T20" s="7">
        <f t="shared" si="11"/>
        <v>480</v>
      </c>
      <c r="U20" s="6">
        <f t="shared" si="12"/>
        <v>1200</v>
      </c>
      <c r="V20" s="6">
        <f t="shared" si="13"/>
        <v>2520</v>
      </c>
      <c r="W20" s="6">
        <f t="shared" si="14"/>
        <v>5544</v>
      </c>
      <c r="X20" s="5">
        <f t="shared" si="15"/>
        <v>9264</v>
      </c>
      <c r="Y20" s="6" t="str">
        <f t="shared" si="16"/>
        <v>High</v>
      </c>
      <c r="Z20" s="7" t="str">
        <f t="shared" si="17"/>
        <v>3</v>
      </c>
      <c r="AA20" s="43" t="str">
        <f t="shared" si="18"/>
        <v>N</v>
      </c>
      <c r="AC20" s="26"/>
      <c r="AD20" s="27" t="s">
        <v>9</v>
      </c>
      <c r="AE20" s="27"/>
      <c r="AF20" s="27"/>
      <c r="AG20" s="27"/>
      <c r="AH20" s="27"/>
      <c r="AI20" s="27"/>
      <c r="AJ20" s="40"/>
      <c r="AK20" s="30"/>
      <c r="AL20" s="31"/>
    </row>
    <row r="21" spans="1:38" ht="15" x14ac:dyDescent="0.2">
      <c r="A21" s="93" t="s">
        <v>90</v>
      </c>
      <c r="B21" s="98">
        <v>0</v>
      </c>
      <c r="C21" s="98">
        <v>0</v>
      </c>
      <c r="D21" s="98">
        <v>0</v>
      </c>
      <c r="E21" s="98">
        <v>0</v>
      </c>
      <c r="F21" s="98">
        <v>7</v>
      </c>
      <c r="G21" s="98">
        <v>10</v>
      </c>
      <c r="H21" s="98">
        <v>5</v>
      </c>
      <c r="I21" s="19">
        <f t="shared" si="0"/>
        <v>0</v>
      </c>
      <c r="J21" s="19">
        <f t="shared" si="1"/>
        <v>0</v>
      </c>
      <c r="K21" s="20">
        <f t="shared" si="2"/>
        <v>10</v>
      </c>
      <c r="L21" s="21" t="str">
        <f t="shared" si="3"/>
        <v>N</v>
      </c>
      <c r="M21" s="22" t="str">
        <f t="shared" si="4"/>
        <v>N</v>
      </c>
      <c r="N21" s="21" t="str">
        <f t="shared" si="5"/>
        <v>N</v>
      </c>
      <c r="O21" s="21" t="str">
        <f t="shared" si="6"/>
        <v>N</v>
      </c>
      <c r="P21" s="22" t="str">
        <f t="shared" si="7"/>
        <v>N</v>
      </c>
      <c r="Q21" s="6">
        <f t="shared" si="8"/>
        <v>7</v>
      </c>
      <c r="R21" s="7">
        <f t="shared" si="9"/>
        <v>7</v>
      </c>
      <c r="S21" s="6">
        <f t="shared" si="10"/>
        <v>10</v>
      </c>
      <c r="T21" s="7">
        <f t="shared" si="11"/>
        <v>10</v>
      </c>
      <c r="U21" s="6">
        <f t="shared" si="12"/>
        <v>0</v>
      </c>
      <c r="V21" s="6">
        <f t="shared" si="13"/>
        <v>0</v>
      </c>
      <c r="W21" s="6">
        <f t="shared" si="14"/>
        <v>231</v>
      </c>
      <c r="X21" s="5">
        <f t="shared" si="15"/>
        <v>231</v>
      </c>
      <c r="Y21" s="6" t="str">
        <f t="shared" si="16"/>
        <v>Low</v>
      </c>
      <c r="Z21" s="7" t="str">
        <f t="shared" si="17"/>
        <v>1</v>
      </c>
      <c r="AA21" s="43" t="str">
        <f t="shared" si="18"/>
        <v>N</v>
      </c>
      <c r="AC21" s="26"/>
      <c r="AD21" s="27" t="s">
        <v>10</v>
      </c>
      <c r="AE21" s="27"/>
      <c r="AF21" s="27"/>
      <c r="AG21" s="27"/>
      <c r="AH21" s="27"/>
      <c r="AI21" s="27"/>
      <c r="AJ21" s="40"/>
      <c r="AK21" s="31"/>
      <c r="AL21" s="31"/>
    </row>
    <row r="22" spans="1:38" ht="16" thickBot="1" x14ac:dyDescent="0.25">
      <c r="A22" s="93" t="s">
        <v>91</v>
      </c>
      <c r="B22" s="98">
        <v>0</v>
      </c>
      <c r="C22" s="98">
        <v>0</v>
      </c>
      <c r="D22" s="98">
        <v>1</v>
      </c>
      <c r="E22" s="98">
        <v>60</v>
      </c>
      <c r="F22" s="98">
        <v>2</v>
      </c>
      <c r="G22" s="98">
        <v>90</v>
      </c>
      <c r="H22" s="98">
        <v>9</v>
      </c>
      <c r="I22" s="19">
        <f t="shared" si="0"/>
        <v>0</v>
      </c>
      <c r="J22" s="19">
        <f t="shared" si="1"/>
        <v>60</v>
      </c>
      <c r="K22" s="20">
        <f t="shared" si="2"/>
        <v>90</v>
      </c>
      <c r="L22" s="21" t="str">
        <f t="shared" si="3"/>
        <v>N</v>
      </c>
      <c r="M22" s="22" t="str">
        <f t="shared" si="4"/>
        <v>N</v>
      </c>
      <c r="N22" s="21" t="str">
        <f t="shared" si="5"/>
        <v>N</v>
      </c>
      <c r="O22" s="21" t="str">
        <f t="shared" si="6"/>
        <v>N</v>
      </c>
      <c r="P22" s="22" t="str">
        <f t="shared" si="7"/>
        <v>N</v>
      </c>
      <c r="Q22" s="6">
        <f t="shared" si="8"/>
        <v>3</v>
      </c>
      <c r="R22" s="7">
        <f t="shared" si="9"/>
        <v>3</v>
      </c>
      <c r="S22" s="6">
        <f t="shared" si="10"/>
        <v>150</v>
      </c>
      <c r="T22" s="7">
        <f t="shared" si="11"/>
        <v>150</v>
      </c>
      <c r="U22" s="6">
        <f t="shared" si="12"/>
        <v>0</v>
      </c>
      <c r="V22" s="6">
        <f t="shared" si="13"/>
        <v>240</v>
      </c>
      <c r="W22" s="6">
        <f t="shared" si="14"/>
        <v>594</v>
      </c>
      <c r="X22" s="5">
        <f t="shared" si="15"/>
        <v>834</v>
      </c>
      <c r="Y22" s="6" t="str">
        <f t="shared" si="16"/>
        <v>Low</v>
      </c>
      <c r="Z22" s="7" t="str">
        <f t="shared" si="17"/>
        <v>1</v>
      </c>
      <c r="AA22" s="43" t="str">
        <f t="shared" si="18"/>
        <v>N</v>
      </c>
      <c r="AC22" s="28"/>
      <c r="AD22" s="29" t="s">
        <v>11</v>
      </c>
      <c r="AE22" s="29"/>
      <c r="AF22" s="29"/>
      <c r="AG22" s="29"/>
      <c r="AH22" s="29"/>
      <c r="AI22" s="29"/>
      <c r="AJ22" s="41"/>
      <c r="AK22" s="31"/>
      <c r="AL22" s="31"/>
    </row>
    <row r="23" spans="1:38" ht="15" x14ac:dyDescent="0.2">
      <c r="A23" s="93" t="s">
        <v>92</v>
      </c>
      <c r="B23" s="98">
        <v>0</v>
      </c>
      <c r="C23" s="98">
        <v>0</v>
      </c>
      <c r="D23" s="98">
        <v>0</v>
      </c>
      <c r="E23" s="98">
        <v>0</v>
      </c>
      <c r="F23" s="98">
        <v>0</v>
      </c>
      <c r="G23" s="98">
        <v>0</v>
      </c>
      <c r="H23" s="98">
        <v>10</v>
      </c>
      <c r="I23" s="19">
        <f t="shared" si="0"/>
        <v>0</v>
      </c>
      <c r="J23" s="19">
        <f t="shared" si="1"/>
        <v>0</v>
      </c>
      <c r="K23" s="20">
        <f t="shared" si="2"/>
        <v>0</v>
      </c>
      <c r="L23" s="21" t="str">
        <f t="shared" si="3"/>
        <v>N</v>
      </c>
      <c r="M23" s="22" t="str">
        <f t="shared" si="4"/>
        <v>N</v>
      </c>
      <c r="N23" s="21" t="str">
        <f t="shared" si="5"/>
        <v>N</v>
      </c>
      <c r="O23" s="21" t="str">
        <f t="shared" si="6"/>
        <v>N</v>
      </c>
      <c r="P23" s="22" t="str">
        <f t="shared" si="7"/>
        <v>N</v>
      </c>
      <c r="Q23" s="6">
        <f t="shared" si="8"/>
        <v>0</v>
      </c>
      <c r="R23" s="7">
        <f t="shared" si="9"/>
        <v>0</v>
      </c>
      <c r="S23" s="6">
        <f t="shared" si="10"/>
        <v>0</v>
      </c>
      <c r="T23" s="7">
        <f t="shared" si="11"/>
        <v>0</v>
      </c>
      <c r="U23" s="6">
        <f t="shared" si="12"/>
        <v>0</v>
      </c>
      <c r="V23" s="6">
        <f t="shared" si="13"/>
        <v>0</v>
      </c>
      <c r="W23" s="6">
        <f t="shared" si="14"/>
        <v>0</v>
      </c>
      <c r="X23" s="5">
        <f t="shared" si="15"/>
        <v>0</v>
      </c>
      <c r="Y23" s="6" t="str">
        <f t="shared" si="16"/>
        <v>Low</v>
      </c>
      <c r="Z23" s="7" t="str">
        <f t="shared" si="17"/>
        <v>1</v>
      </c>
      <c r="AA23" s="43" t="str">
        <f t="shared" si="18"/>
        <v>N</v>
      </c>
    </row>
    <row r="24" spans="1:38" ht="15" x14ac:dyDescent="0.2">
      <c r="A24" s="93" t="s">
        <v>93</v>
      </c>
      <c r="B24" s="98">
        <v>0</v>
      </c>
      <c r="C24" s="98">
        <v>0</v>
      </c>
      <c r="D24" s="98">
        <v>0</v>
      </c>
      <c r="E24" s="98">
        <v>0</v>
      </c>
      <c r="F24" s="98">
        <v>7</v>
      </c>
      <c r="G24" s="98">
        <v>30</v>
      </c>
      <c r="H24" s="98">
        <v>10</v>
      </c>
      <c r="I24" s="19">
        <f t="shared" si="0"/>
        <v>0</v>
      </c>
      <c r="J24" s="19">
        <f t="shared" si="1"/>
        <v>0</v>
      </c>
      <c r="K24" s="20">
        <f t="shared" si="2"/>
        <v>30</v>
      </c>
      <c r="L24" s="21" t="str">
        <f t="shared" si="3"/>
        <v>N</v>
      </c>
      <c r="M24" s="22" t="str">
        <f t="shared" si="4"/>
        <v>N</v>
      </c>
      <c r="N24" s="21" t="str">
        <f t="shared" si="5"/>
        <v>N</v>
      </c>
      <c r="O24" s="21" t="str">
        <f t="shared" si="6"/>
        <v>Y</v>
      </c>
      <c r="P24" s="22" t="str">
        <f t="shared" si="7"/>
        <v>Y</v>
      </c>
      <c r="Q24" s="6">
        <f t="shared" si="8"/>
        <v>7</v>
      </c>
      <c r="R24" s="7">
        <f t="shared" si="9"/>
        <v>7</v>
      </c>
      <c r="S24" s="6">
        <f t="shared" si="10"/>
        <v>30</v>
      </c>
      <c r="T24" s="7">
        <f t="shared" si="11"/>
        <v>30</v>
      </c>
      <c r="U24" s="6">
        <f t="shared" si="12"/>
        <v>0</v>
      </c>
      <c r="V24" s="6">
        <f t="shared" si="13"/>
        <v>0</v>
      </c>
      <c r="W24" s="6">
        <f t="shared" si="14"/>
        <v>693</v>
      </c>
      <c r="X24" s="5">
        <f t="shared" si="15"/>
        <v>693</v>
      </c>
      <c r="Y24" s="6" t="str">
        <f t="shared" si="16"/>
        <v>Moderate</v>
      </c>
      <c r="Z24" s="7" t="str">
        <f t="shared" si="17"/>
        <v>2</v>
      </c>
      <c r="AA24" s="43" t="str">
        <f t="shared" si="18"/>
        <v>N</v>
      </c>
    </row>
    <row r="25" spans="1:38" ht="15" x14ac:dyDescent="0.2">
      <c r="A25" s="93" t="s">
        <v>94</v>
      </c>
      <c r="B25" s="98">
        <v>3</v>
      </c>
      <c r="C25" s="98">
        <v>30</v>
      </c>
      <c r="D25" s="89">
        <v>2</v>
      </c>
      <c r="E25" s="89">
        <v>30</v>
      </c>
      <c r="F25" s="98">
        <v>1</v>
      </c>
      <c r="G25" s="89">
        <v>30</v>
      </c>
      <c r="H25" s="90">
        <v>6</v>
      </c>
      <c r="I25" s="19">
        <f t="shared" si="0"/>
        <v>30</v>
      </c>
      <c r="J25" s="19">
        <f t="shared" si="1"/>
        <v>30</v>
      </c>
      <c r="K25" s="20">
        <f t="shared" si="2"/>
        <v>30</v>
      </c>
      <c r="L25" s="21" t="str">
        <f t="shared" si="3"/>
        <v>N</v>
      </c>
      <c r="M25" s="22" t="str">
        <f t="shared" si="4"/>
        <v>N</v>
      </c>
      <c r="N25" s="21" t="str">
        <f t="shared" si="5"/>
        <v>Y</v>
      </c>
      <c r="O25" s="21" t="str">
        <f t="shared" si="6"/>
        <v>N</v>
      </c>
      <c r="P25" s="22" t="str">
        <f t="shared" si="7"/>
        <v>Y</v>
      </c>
      <c r="Q25" s="6">
        <f t="shared" si="8"/>
        <v>6</v>
      </c>
      <c r="R25" s="7">
        <f t="shared" si="9"/>
        <v>6</v>
      </c>
      <c r="S25" s="6">
        <f t="shared" si="10"/>
        <v>90</v>
      </c>
      <c r="T25" s="7">
        <f t="shared" si="11"/>
        <v>90</v>
      </c>
      <c r="U25" s="6">
        <f t="shared" si="12"/>
        <v>720</v>
      </c>
      <c r="V25" s="6">
        <f t="shared" si="13"/>
        <v>240</v>
      </c>
      <c r="W25" s="6">
        <f t="shared" si="14"/>
        <v>99</v>
      </c>
      <c r="X25" s="5">
        <f t="shared" si="15"/>
        <v>1059</v>
      </c>
      <c r="Y25" s="6" t="str">
        <f t="shared" si="16"/>
        <v>Moderate</v>
      </c>
      <c r="Z25" s="7" t="str">
        <f t="shared" si="17"/>
        <v>2</v>
      </c>
      <c r="AA25" s="43" t="str">
        <f t="shared" si="18"/>
        <v>N</v>
      </c>
    </row>
    <row r="26" spans="1:38" ht="15" x14ac:dyDescent="0.2">
      <c r="A26" s="93" t="s">
        <v>95</v>
      </c>
      <c r="B26" s="98">
        <v>3</v>
      </c>
      <c r="C26" s="98">
        <v>50</v>
      </c>
      <c r="D26" s="89">
        <v>2</v>
      </c>
      <c r="E26" s="89">
        <v>50</v>
      </c>
      <c r="F26" s="98">
        <v>3</v>
      </c>
      <c r="G26" s="89">
        <v>30</v>
      </c>
      <c r="H26" s="90">
        <v>1</v>
      </c>
      <c r="I26" s="19">
        <f t="shared" si="0"/>
        <v>50</v>
      </c>
      <c r="J26" s="19">
        <f t="shared" si="1"/>
        <v>50</v>
      </c>
      <c r="K26" s="20">
        <f t="shared" si="2"/>
        <v>30</v>
      </c>
      <c r="L26" s="21" t="str">
        <f t="shared" si="3"/>
        <v>Y</v>
      </c>
      <c r="M26" s="22" t="str">
        <f t="shared" si="4"/>
        <v>N</v>
      </c>
      <c r="N26" s="21" t="str">
        <f t="shared" si="5"/>
        <v>Y</v>
      </c>
      <c r="O26" s="21" t="str">
        <f t="shared" si="6"/>
        <v>Y</v>
      </c>
      <c r="P26" s="22" t="str">
        <f t="shared" si="7"/>
        <v>Y</v>
      </c>
      <c r="Q26" s="6">
        <f t="shared" si="8"/>
        <v>8</v>
      </c>
      <c r="R26" s="7">
        <f t="shared" si="9"/>
        <v>7</v>
      </c>
      <c r="S26" s="6">
        <f t="shared" si="10"/>
        <v>130</v>
      </c>
      <c r="T26" s="7">
        <f t="shared" si="11"/>
        <v>130</v>
      </c>
      <c r="U26" s="6">
        <f t="shared" si="12"/>
        <v>1200</v>
      </c>
      <c r="V26" s="6">
        <f t="shared" si="13"/>
        <v>400</v>
      </c>
      <c r="W26" s="6">
        <f t="shared" si="14"/>
        <v>297</v>
      </c>
      <c r="X26" s="5">
        <f t="shared" si="15"/>
        <v>1897</v>
      </c>
      <c r="Y26" s="6" t="str">
        <f t="shared" si="16"/>
        <v>High</v>
      </c>
      <c r="Z26" s="7" t="str">
        <f t="shared" si="17"/>
        <v>3</v>
      </c>
      <c r="AA26" s="43" t="str">
        <f t="shared" si="18"/>
        <v>N</v>
      </c>
      <c r="AC26" s="4"/>
    </row>
    <row r="27" spans="1:38" ht="15" x14ac:dyDescent="0.2">
      <c r="A27" s="93" t="s">
        <v>96</v>
      </c>
      <c r="B27" s="98">
        <v>1</v>
      </c>
      <c r="C27" s="98">
        <v>30</v>
      </c>
      <c r="D27" s="89">
        <v>1</v>
      </c>
      <c r="E27" s="89">
        <v>60</v>
      </c>
      <c r="F27" s="98">
        <v>5</v>
      </c>
      <c r="G27" s="89">
        <v>120</v>
      </c>
      <c r="H27" s="90">
        <v>9</v>
      </c>
      <c r="I27" s="19">
        <f t="shared" si="0"/>
        <v>30</v>
      </c>
      <c r="J27" s="19">
        <f t="shared" si="1"/>
        <v>60</v>
      </c>
      <c r="K27" s="20">
        <f t="shared" si="2"/>
        <v>120</v>
      </c>
      <c r="L27" s="21" t="str">
        <f t="shared" si="3"/>
        <v>N</v>
      </c>
      <c r="M27" s="22" t="str">
        <f t="shared" si="4"/>
        <v>N</v>
      </c>
      <c r="N27" s="21" t="str">
        <f t="shared" si="5"/>
        <v>N</v>
      </c>
      <c r="O27" s="21" t="str">
        <f t="shared" si="6"/>
        <v>Y</v>
      </c>
      <c r="P27" s="22" t="str">
        <f t="shared" si="7"/>
        <v>Y</v>
      </c>
      <c r="Q27" s="6">
        <f t="shared" si="8"/>
        <v>7</v>
      </c>
      <c r="R27" s="7">
        <f t="shared" si="9"/>
        <v>7</v>
      </c>
      <c r="S27" s="6">
        <f t="shared" si="10"/>
        <v>210</v>
      </c>
      <c r="T27" s="7">
        <f t="shared" si="11"/>
        <v>210</v>
      </c>
      <c r="U27" s="6">
        <f t="shared" si="12"/>
        <v>240</v>
      </c>
      <c r="V27" s="6">
        <f t="shared" si="13"/>
        <v>240</v>
      </c>
      <c r="W27" s="6">
        <f t="shared" si="14"/>
        <v>1980</v>
      </c>
      <c r="X27" s="5">
        <f t="shared" si="15"/>
        <v>2460</v>
      </c>
      <c r="Y27" s="6" t="str">
        <f t="shared" si="16"/>
        <v>Moderate</v>
      </c>
      <c r="Z27" s="7" t="str">
        <f t="shared" si="17"/>
        <v>2</v>
      </c>
      <c r="AA27" s="43" t="str">
        <f t="shared" si="18"/>
        <v>N</v>
      </c>
    </row>
    <row r="28" spans="1:38" ht="15" x14ac:dyDescent="0.2">
      <c r="A28" s="93" t="s">
        <v>97</v>
      </c>
      <c r="B28" s="98">
        <v>6</v>
      </c>
      <c r="C28" s="98">
        <v>0</v>
      </c>
      <c r="D28" s="89">
        <v>5</v>
      </c>
      <c r="E28" s="89">
        <v>60</v>
      </c>
      <c r="F28" s="98">
        <v>5</v>
      </c>
      <c r="G28" s="89">
        <v>40</v>
      </c>
      <c r="H28" s="90">
        <v>6</v>
      </c>
      <c r="I28" s="19">
        <f t="shared" si="0"/>
        <v>0</v>
      </c>
      <c r="J28" s="19">
        <f t="shared" si="1"/>
        <v>60</v>
      </c>
      <c r="K28" s="20">
        <f t="shared" si="2"/>
        <v>40</v>
      </c>
      <c r="L28" s="21" t="str">
        <f t="shared" si="3"/>
        <v>Y</v>
      </c>
      <c r="M28" s="22" t="str">
        <f t="shared" si="4"/>
        <v>N</v>
      </c>
      <c r="N28" s="21" t="str">
        <f t="shared" si="5"/>
        <v>N</v>
      </c>
      <c r="O28" s="21" t="str">
        <f t="shared" si="6"/>
        <v>Y</v>
      </c>
      <c r="P28" s="22" t="str">
        <f t="shared" si="7"/>
        <v>Y</v>
      </c>
      <c r="Q28" s="6">
        <f t="shared" si="8"/>
        <v>16</v>
      </c>
      <c r="R28" s="7">
        <f t="shared" si="9"/>
        <v>7</v>
      </c>
      <c r="S28" s="6">
        <f t="shared" si="10"/>
        <v>100</v>
      </c>
      <c r="T28" s="7">
        <f t="shared" si="11"/>
        <v>100</v>
      </c>
      <c r="U28" s="6">
        <f t="shared" si="12"/>
        <v>0</v>
      </c>
      <c r="V28" s="6">
        <f t="shared" si="13"/>
        <v>1200</v>
      </c>
      <c r="W28" s="6">
        <f t="shared" si="14"/>
        <v>660</v>
      </c>
      <c r="X28" s="5">
        <f t="shared" si="15"/>
        <v>1860</v>
      </c>
      <c r="Y28" s="6" t="str">
        <f t="shared" si="16"/>
        <v>High</v>
      </c>
      <c r="Z28" s="7" t="str">
        <f t="shared" si="17"/>
        <v>3</v>
      </c>
      <c r="AA28" s="43" t="str">
        <f t="shared" si="18"/>
        <v>N</v>
      </c>
    </row>
    <row r="29" spans="1:38" ht="15" x14ac:dyDescent="0.2">
      <c r="A29" s="93" t="s">
        <v>98</v>
      </c>
      <c r="B29" s="98">
        <v>0</v>
      </c>
      <c r="C29" s="98">
        <v>0</v>
      </c>
      <c r="D29" s="89">
        <v>2</v>
      </c>
      <c r="E29" s="89">
        <v>60</v>
      </c>
      <c r="F29" s="98">
        <v>1</v>
      </c>
      <c r="G29" s="89">
        <v>30</v>
      </c>
      <c r="H29" s="90">
        <v>10</v>
      </c>
      <c r="I29" s="19">
        <f t="shared" si="0"/>
        <v>0</v>
      </c>
      <c r="J29" s="19">
        <f t="shared" si="1"/>
        <v>60</v>
      </c>
      <c r="K29" s="20">
        <f t="shared" si="2"/>
        <v>30</v>
      </c>
      <c r="L29" s="21" t="str">
        <f t="shared" si="3"/>
        <v>N</v>
      </c>
      <c r="M29" s="22" t="str">
        <f t="shared" si="4"/>
        <v>N</v>
      </c>
      <c r="N29" s="21" t="str">
        <f t="shared" si="5"/>
        <v>N</v>
      </c>
      <c r="O29" s="21" t="str">
        <f t="shared" si="6"/>
        <v>N</v>
      </c>
      <c r="P29" s="22" t="str">
        <f t="shared" si="7"/>
        <v>N</v>
      </c>
      <c r="Q29" s="6">
        <f t="shared" si="8"/>
        <v>3</v>
      </c>
      <c r="R29" s="7">
        <f t="shared" si="9"/>
        <v>3</v>
      </c>
      <c r="S29" s="6">
        <f t="shared" si="10"/>
        <v>90</v>
      </c>
      <c r="T29" s="7">
        <f t="shared" si="11"/>
        <v>90</v>
      </c>
      <c r="U29" s="6">
        <f t="shared" si="12"/>
        <v>0</v>
      </c>
      <c r="V29" s="6">
        <f t="shared" si="13"/>
        <v>480</v>
      </c>
      <c r="W29" s="6">
        <f t="shared" si="14"/>
        <v>99</v>
      </c>
      <c r="X29" s="5">
        <f t="shared" si="15"/>
        <v>579</v>
      </c>
      <c r="Y29" s="6" t="str">
        <f t="shared" si="16"/>
        <v>Low</v>
      </c>
      <c r="Z29" s="7" t="str">
        <f t="shared" si="17"/>
        <v>1</v>
      </c>
      <c r="AA29" s="43" t="str">
        <f t="shared" si="18"/>
        <v>N</v>
      </c>
    </row>
    <row r="30" spans="1:38" ht="15" x14ac:dyDescent="0.2">
      <c r="A30" s="93" t="s">
        <v>99</v>
      </c>
      <c r="B30" s="98">
        <v>0</v>
      </c>
      <c r="C30" s="98">
        <v>0</v>
      </c>
      <c r="D30" s="89">
        <v>0</v>
      </c>
      <c r="E30" s="89">
        <v>0</v>
      </c>
      <c r="F30" s="98">
        <v>4</v>
      </c>
      <c r="G30" s="89">
        <v>45</v>
      </c>
      <c r="H30" s="90">
        <v>4</v>
      </c>
      <c r="I30" s="19">
        <f t="shared" si="0"/>
        <v>0</v>
      </c>
      <c r="J30" s="19">
        <f t="shared" si="1"/>
        <v>0</v>
      </c>
      <c r="K30" s="20">
        <f t="shared" si="2"/>
        <v>45</v>
      </c>
      <c r="L30" s="21" t="str">
        <f t="shared" si="3"/>
        <v>N</v>
      </c>
      <c r="M30" s="22" t="str">
        <f t="shared" si="4"/>
        <v>N</v>
      </c>
      <c r="N30" s="21" t="str">
        <f t="shared" si="5"/>
        <v>N</v>
      </c>
      <c r="O30" s="21" t="str">
        <f t="shared" si="6"/>
        <v>N</v>
      </c>
      <c r="P30" s="22" t="str">
        <f t="shared" si="7"/>
        <v>N</v>
      </c>
      <c r="Q30" s="6">
        <f t="shared" si="8"/>
        <v>4</v>
      </c>
      <c r="R30" s="7">
        <f t="shared" si="9"/>
        <v>4</v>
      </c>
      <c r="S30" s="6">
        <f t="shared" si="10"/>
        <v>45</v>
      </c>
      <c r="T30" s="7">
        <f t="shared" si="11"/>
        <v>45</v>
      </c>
      <c r="U30" s="6">
        <f t="shared" si="12"/>
        <v>0</v>
      </c>
      <c r="V30" s="6">
        <f t="shared" si="13"/>
        <v>0</v>
      </c>
      <c r="W30" s="6">
        <f t="shared" si="14"/>
        <v>594</v>
      </c>
      <c r="X30" s="5">
        <f t="shared" si="15"/>
        <v>594</v>
      </c>
      <c r="Y30" s="6" t="str">
        <f t="shared" si="16"/>
        <v>Low</v>
      </c>
      <c r="Z30" s="7" t="str">
        <f t="shared" si="17"/>
        <v>1</v>
      </c>
      <c r="AA30" s="43" t="str">
        <f t="shared" si="18"/>
        <v>N</v>
      </c>
    </row>
    <row r="31" spans="1:38" ht="15" x14ac:dyDescent="0.2">
      <c r="A31" s="93" t="s">
        <v>100</v>
      </c>
      <c r="B31" s="98">
        <v>1</v>
      </c>
      <c r="C31" s="98">
        <v>10</v>
      </c>
      <c r="D31" s="89">
        <v>7</v>
      </c>
      <c r="E31" s="89">
        <v>120</v>
      </c>
      <c r="F31" s="98">
        <v>5</v>
      </c>
      <c r="G31" s="89">
        <v>120</v>
      </c>
      <c r="H31" s="90">
        <v>5</v>
      </c>
      <c r="I31" s="19">
        <f t="shared" si="0"/>
        <v>10</v>
      </c>
      <c r="J31" s="19">
        <f t="shared" si="1"/>
        <v>120</v>
      </c>
      <c r="K31" s="20">
        <f t="shared" si="2"/>
        <v>120</v>
      </c>
      <c r="L31" s="21" t="str">
        <f t="shared" si="3"/>
        <v>N</v>
      </c>
      <c r="M31" s="22" t="str">
        <f t="shared" si="4"/>
        <v>Y</v>
      </c>
      <c r="N31" s="21" t="str">
        <f t="shared" si="5"/>
        <v>N</v>
      </c>
      <c r="O31" s="21" t="str">
        <f t="shared" si="6"/>
        <v>Y</v>
      </c>
      <c r="P31" s="22" t="str">
        <f t="shared" si="7"/>
        <v>Y</v>
      </c>
      <c r="Q31" s="6">
        <f t="shared" si="8"/>
        <v>13</v>
      </c>
      <c r="R31" s="7">
        <f t="shared" si="9"/>
        <v>7</v>
      </c>
      <c r="S31" s="6">
        <f t="shared" si="10"/>
        <v>250</v>
      </c>
      <c r="T31" s="7">
        <f t="shared" si="11"/>
        <v>250</v>
      </c>
      <c r="U31" s="6">
        <f t="shared" si="12"/>
        <v>80</v>
      </c>
      <c r="V31" s="6">
        <f t="shared" si="13"/>
        <v>3360</v>
      </c>
      <c r="W31" s="6">
        <f t="shared" si="14"/>
        <v>1980</v>
      </c>
      <c r="X31" s="5">
        <f t="shared" si="15"/>
        <v>5420</v>
      </c>
      <c r="Y31" s="6" t="str">
        <f t="shared" si="16"/>
        <v>High</v>
      </c>
      <c r="Z31" s="7" t="str">
        <f t="shared" si="17"/>
        <v>3</v>
      </c>
      <c r="AA31" s="43" t="str">
        <f t="shared" si="18"/>
        <v>N</v>
      </c>
    </row>
    <row r="32" spans="1:38" ht="15" x14ac:dyDescent="0.2">
      <c r="A32" s="93" t="s">
        <v>101</v>
      </c>
      <c r="B32" s="98">
        <v>1</v>
      </c>
      <c r="C32" s="98">
        <v>20</v>
      </c>
      <c r="D32" s="89">
        <v>0</v>
      </c>
      <c r="E32" s="89">
        <v>0</v>
      </c>
      <c r="F32" s="98">
        <v>1</v>
      </c>
      <c r="G32" s="89">
        <v>25</v>
      </c>
      <c r="H32" s="90">
        <v>9</v>
      </c>
      <c r="I32" s="19">
        <f t="shared" si="0"/>
        <v>20</v>
      </c>
      <c r="J32" s="19">
        <f t="shared" si="1"/>
        <v>0</v>
      </c>
      <c r="K32" s="20">
        <f t="shared" si="2"/>
        <v>25</v>
      </c>
      <c r="L32" s="21" t="str">
        <f t="shared" si="3"/>
        <v>N</v>
      </c>
      <c r="M32" s="22" t="str">
        <f t="shared" si="4"/>
        <v>N</v>
      </c>
      <c r="N32" s="21" t="str">
        <f t="shared" si="5"/>
        <v>N</v>
      </c>
      <c r="O32" s="21" t="str">
        <f t="shared" si="6"/>
        <v>N</v>
      </c>
      <c r="P32" s="22" t="str">
        <f t="shared" si="7"/>
        <v>N</v>
      </c>
      <c r="Q32" s="6">
        <f t="shared" si="8"/>
        <v>2</v>
      </c>
      <c r="R32" s="7">
        <f t="shared" si="9"/>
        <v>2</v>
      </c>
      <c r="S32" s="6">
        <f t="shared" si="10"/>
        <v>45</v>
      </c>
      <c r="T32" s="7">
        <f t="shared" si="11"/>
        <v>45</v>
      </c>
      <c r="U32" s="6">
        <f t="shared" si="12"/>
        <v>160</v>
      </c>
      <c r="V32" s="6">
        <f t="shared" si="13"/>
        <v>0</v>
      </c>
      <c r="W32" s="6">
        <f t="shared" si="14"/>
        <v>82.5</v>
      </c>
      <c r="X32" s="5">
        <f t="shared" si="15"/>
        <v>242.5</v>
      </c>
      <c r="Y32" s="6" t="str">
        <f t="shared" si="16"/>
        <v>Low</v>
      </c>
      <c r="Z32" s="7" t="str">
        <f t="shared" si="17"/>
        <v>1</v>
      </c>
      <c r="AA32" s="43" t="str">
        <f t="shared" si="18"/>
        <v>N</v>
      </c>
    </row>
    <row r="33" spans="1:27" ht="15" x14ac:dyDescent="0.2">
      <c r="A33" s="93" t="s">
        <v>102</v>
      </c>
      <c r="B33" s="98">
        <v>3</v>
      </c>
      <c r="C33" s="98">
        <v>15</v>
      </c>
      <c r="D33" s="89">
        <v>4</v>
      </c>
      <c r="E33" s="89">
        <v>150</v>
      </c>
      <c r="F33" s="98">
        <v>6</v>
      </c>
      <c r="G33" s="89">
        <v>60</v>
      </c>
      <c r="H33" s="90">
        <v>3</v>
      </c>
      <c r="I33" s="19">
        <f t="shared" si="0"/>
        <v>15</v>
      </c>
      <c r="J33" s="19">
        <f t="shared" si="1"/>
        <v>150</v>
      </c>
      <c r="K33" s="20">
        <f t="shared" si="2"/>
        <v>60</v>
      </c>
      <c r="L33" s="21" t="str">
        <f t="shared" si="3"/>
        <v>Y</v>
      </c>
      <c r="M33" s="22" t="str">
        <f t="shared" si="4"/>
        <v>Y</v>
      </c>
      <c r="N33" s="21" t="str">
        <f t="shared" si="5"/>
        <v>N</v>
      </c>
      <c r="O33" s="21" t="str">
        <f t="shared" si="6"/>
        <v>Y</v>
      </c>
      <c r="P33" s="22" t="str">
        <f t="shared" si="7"/>
        <v>Y</v>
      </c>
      <c r="Q33" s="6">
        <f t="shared" si="8"/>
        <v>13</v>
      </c>
      <c r="R33" s="7">
        <f t="shared" si="9"/>
        <v>7</v>
      </c>
      <c r="S33" s="6">
        <f t="shared" si="10"/>
        <v>225</v>
      </c>
      <c r="T33" s="7">
        <f t="shared" si="11"/>
        <v>225</v>
      </c>
      <c r="U33" s="6">
        <f t="shared" si="12"/>
        <v>360</v>
      </c>
      <c r="V33" s="6">
        <f t="shared" si="13"/>
        <v>2400</v>
      </c>
      <c r="W33" s="6">
        <f t="shared" si="14"/>
        <v>1188</v>
      </c>
      <c r="X33" s="5">
        <f t="shared" si="15"/>
        <v>3948</v>
      </c>
      <c r="Y33" s="6" t="str">
        <f t="shared" si="16"/>
        <v>High</v>
      </c>
      <c r="Z33" s="7" t="str">
        <f t="shared" si="17"/>
        <v>3</v>
      </c>
      <c r="AA33" s="43" t="str">
        <f t="shared" si="18"/>
        <v>N</v>
      </c>
    </row>
    <row r="34" spans="1:27" ht="15" x14ac:dyDescent="0.2">
      <c r="A34" s="93" t="s">
        <v>103</v>
      </c>
      <c r="B34" s="98">
        <v>0</v>
      </c>
      <c r="C34" s="98">
        <v>0</v>
      </c>
      <c r="D34" s="89">
        <v>0</v>
      </c>
      <c r="E34" s="89">
        <v>0</v>
      </c>
      <c r="F34" s="98">
        <v>0</v>
      </c>
      <c r="G34" s="89">
        <v>0</v>
      </c>
      <c r="H34" s="90">
        <v>10</v>
      </c>
      <c r="I34" s="19">
        <f t="shared" si="0"/>
        <v>0</v>
      </c>
      <c r="J34" s="19">
        <f t="shared" si="1"/>
        <v>0</v>
      </c>
      <c r="K34" s="20">
        <f t="shared" si="2"/>
        <v>0</v>
      </c>
      <c r="L34" s="21" t="str">
        <f t="shared" si="3"/>
        <v>N</v>
      </c>
      <c r="M34" s="22" t="str">
        <f t="shared" si="4"/>
        <v>N</v>
      </c>
      <c r="N34" s="21" t="str">
        <f t="shared" si="5"/>
        <v>N</v>
      </c>
      <c r="O34" s="21" t="str">
        <f t="shared" si="6"/>
        <v>N</v>
      </c>
      <c r="P34" s="22" t="str">
        <f t="shared" si="7"/>
        <v>N</v>
      </c>
      <c r="Q34" s="6">
        <f t="shared" si="8"/>
        <v>0</v>
      </c>
      <c r="R34" s="7">
        <f t="shared" si="9"/>
        <v>0</v>
      </c>
      <c r="S34" s="6">
        <f t="shared" si="10"/>
        <v>0</v>
      </c>
      <c r="T34" s="7">
        <f t="shared" si="11"/>
        <v>0</v>
      </c>
      <c r="U34" s="6">
        <f t="shared" si="12"/>
        <v>0</v>
      </c>
      <c r="V34" s="6">
        <f t="shared" si="13"/>
        <v>0</v>
      </c>
      <c r="W34" s="6">
        <f t="shared" si="14"/>
        <v>0</v>
      </c>
      <c r="X34" s="5">
        <f t="shared" si="15"/>
        <v>0</v>
      </c>
      <c r="Y34" s="6" t="str">
        <f t="shared" si="16"/>
        <v>Low</v>
      </c>
      <c r="Z34" s="7" t="str">
        <f t="shared" si="17"/>
        <v>1</v>
      </c>
      <c r="AA34" s="43" t="str">
        <f t="shared" si="18"/>
        <v>N</v>
      </c>
    </row>
    <row r="35" spans="1:27" ht="15" x14ac:dyDescent="0.2">
      <c r="A35" s="93" t="s">
        <v>104</v>
      </c>
      <c r="B35" s="98">
        <v>5</v>
      </c>
      <c r="C35" s="98">
        <v>50</v>
      </c>
      <c r="D35" s="89">
        <v>3</v>
      </c>
      <c r="E35" s="89">
        <v>30</v>
      </c>
      <c r="F35" s="98">
        <v>2</v>
      </c>
      <c r="G35" s="89">
        <v>90</v>
      </c>
      <c r="H35" s="90">
        <v>5</v>
      </c>
      <c r="I35" s="19">
        <f t="shared" si="0"/>
        <v>50</v>
      </c>
      <c r="J35" s="19">
        <f t="shared" si="1"/>
        <v>30</v>
      </c>
      <c r="K35" s="20">
        <f t="shared" si="2"/>
        <v>90</v>
      </c>
      <c r="L35" s="21" t="str">
        <f t="shared" si="3"/>
        <v>Y</v>
      </c>
      <c r="M35" s="22" t="str">
        <f t="shared" si="4"/>
        <v>N</v>
      </c>
      <c r="N35" s="21" t="str">
        <f t="shared" si="5"/>
        <v>Y</v>
      </c>
      <c r="O35" s="21" t="str">
        <f t="shared" si="6"/>
        <v>Y</v>
      </c>
      <c r="P35" s="22" t="str">
        <f t="shared" si="7"/>
        <v>Y</v>
      </c>
      <c r="Q35" s="6">
        <f t="shared" si="8"/>
        <v>10</v>
      </c>
      <c r="R35" s="7">
        <f t="shared" si="9"/>
        <v>7</v>
      </c>
      <c r="S35" s="6">
        <f t="shared" si="10"/>
        <v>170</v>
      </c>
      <c r="T35" s="7">
        <f t="shared" si="11"/>
        <v>170</v>
      </c>
      <c r="U35" s="6">
        <f t="shared" si="12"/>
        <v>2000</v>
      </c>
      <c r="V35" s="6">
        <f t="shared" si="13"/>
        <v>360</v>
      </c>
      <c r="W35" s="6">
        <f t="shared" si="14"/>
        <v>594</v>
      </c>
      <c r="X35" s="5">
        <f t="shared" si="15"/>
        <v>2954</v>
      </c>
      <c r="Y35" s="6" t="str">
        <f t="shared" si="16"/>
        <v>High</v>
      </c>
      <c r="Z35" s="7" t="str">
        <f t="shared" si="17"/>
        <v>3</v>
      </c>
      <c r="AA35" s="43" t="str">
        <f t="shared" si="18"/>
        <v>N</v>
      </c>
    </row>
    <row r="36" spans="1:27" ht="15" x14ac:dyDescent="0.2">
      <c r="A36" s="93" t="s">
        <v>105</v>
      </c>
      <c r="B36" s="98">
        <v>0</v>
      </c>
      <c r="C36" s="98">
        <v>0</v>
      </c>
      <c r="D36" s="89">
        <v>7</v>
      </c>
      <c r="E36" s="89">
        <v>195</v>
      </c>
      <c r="F36" s="98">
        <v>7</v>
      </c>
      <c r="G36" s="89">
        <v>60</v>
      </c>
      <c r="H36" s="90">
        <v>11</v>
      </c>
      <c r="I36" s="19">
        <f t="shared" si="0"/>
        <v>0</v>
      </c>
      <c r="J36" s="19">
        <f t="shared" si="1"/>
        <v>195</v>
      </c>
      <c r="K36" s="20">
        <f t="shared" si="2"/>
        <v>60</v>
      </c>
      <c r="L36" s="21" t="str">
        <f t="shared" si="3"/>
        <v>N</v>
      </c>
      <c r="M36" s="22" t="str">
        <f t="shared" si="4"/>
        <v>Y</v>
      </c>
      <c r="N36" s="21" t="str">
        <f t="shared" si="5"/>
        <v>N</v>
      </c>
      <c r="O36" s="21" t="str">
        <f t="shared" si="6"/>
        <v>Y</v>
      </c>
      <c r="P36" s="22" t="str">
        <f t="shared" si="7"/>
        <v>Y</v>
      </c>
      <c r="Q36" s="6">
        <f t="shared" si="8"/>
        <v>14</v>
      </c>
      <c r="R36" s="7">
        <f t="shared" si="9"/>
        <v>7</v>
      </c>
      <c r="S36" s="6">
        <f t="shared" si="10"/>
        <v>255</v>
      </c>
      <c r="T36" s="7">
        <f t="shared" si="11"/>
        <v>255</v>
      </c>
      <c r="U36" s="6">
        <f t="shared" si="12"/>
        <v>0</v>
      </c>
      <c r="V36" s="6">
        <f t="shared" si="13"/>
        <v>5460</v>
      </c>
      <c r="W36" s="6">
        <f t="shared" si="14"/>
        <v>1386</v>
      </c>
      <c r="X36" s="5">
        <f t="shared" si="15"/>
        <v>6846</v>
      </c>
      <c r="Y36" s="6" t="str">
        <f t="shared" si="16"/>
        <v>High</v>
      </c>
      <c r="Z36" s="7" t="str">
        <f t="shared" si="17"/>
        <v>3</v>
      </c>
      <c r="AA36" s="43" t="str">
        <f t="shared" si="18"/>
        <v>N</v>
      </c>
    </row>
    <row r="37" spans="1:27" ht="15" x14ac:dyDescent="0.2">
      <c r="A37" s="93" t="s">
        <v>106</v>
      </c>
      <c r="B37" s="98">
        <v>2</v>
      </c>
      <c r="C37" s="98">
        <v>15</v>
      </c>
      <c r="D37" s="89">
        <v>2</v>
      </c>
      <c r="E37" s="89">
        <v>30</v>
      </c>
      <c r="F37" s="98">
        <v>5</v>
      </c>
      <c r="G37" s="89">
        <v>40</v>
      </c>
      <c r="H37" s="90">
        <v>2</v>
      </c>
      <c r="I37" s="19">
        <f t="shared" si="0"/>
        <v>15</v>
      </c>
      <c r="J37" s="19">
        <f t="shared" si="1"/>
        <v>30</v>
      </c>
      <c r="K37" s="20">
        <f t="shared" si="2"/>
        <v>40</v>
      </c>
      <c r="L37" s="21" t="str">
        <f t="shared" ref="L37:L100" si="19">IF(AND(B37&gt;=3,X37&gt;=1500),"Y","N")</f>
        <v>N</v>
      </c>
      <c r="M37" s="22" t="str">
        <f t="shared" ref="M37:M100" si="20">IF(AND((B37+D37+F37)&gt;=7,X37&gt;=3000),"Y","N")</f>
        <v>N</v>
      </c>
      <c r="N37" s="21" t="str">
        <f t="shared" ref="N37:N100" si="21">IF(AND(B37&gt;=3,C37&gt;=20),"Y","N")</f>
        <v>N</v>
      </c>
      <c r="O37" s="21" t="str">
        <f t="shared" ref="O37:O100" si="22">IF(AND(E37&gt;=30,G37&gt;=30,(D37+F37)&gt;=5),"Y",IF(AND(E37&gt;=30,D37&gt;=5),"Y",IF(AND(G37&gt;=30,F37&gt;=5),"Y","N")))</f>
        <v>Y</v>
      </c>
      <c r="P37" s="22" t="str">
        <f t="shared" ref="P37:P100" si="23">IF(AND((B37+D37+F37)&gt;=5,X37&gt;=600),"Y","N")</f>
        <v>Y</v>
      </c>
      <c r="Q37" s="6">
        <f t="shared" ref="Q37:Q100" si="24">SUM(B37+D37+F37)</f>
        <v>9</v>
      </c>
      <c r="R37" s="7">
        <f t="shared" ref="R37:R100" si="25">IF(Q37&lt;=7,Q37,7)</f>
        <v>7</v>
      </c>
      <c r="S37" s="6">
        <f t="shared" ref="S37:S100" si="26">SUM(C37+E37+G37)</f>
        <v>85</v>
      </c>
      <c r="T37" s="7">
        <f t="shared" ref="T37:T100" si="27">SUM(I37+J37+K37)</f>
        <v>85</v>
      </c>
      <c r="U37" s="6">
        <f t="shared" ref="U37:U100" si="28">8*I37*B37</f>
        <v>240</v>
      </c>
      <c r="V37" s="6">
        <f t="shared" ref="V37:V100" si="29">4*J37*D37</f>
        <v>240</v>
      </c>
      <c r="W37" s="6">
        <f t="shared" ref="W37:W100" si="30">3.3*K37*F37</f>
        <v>660</v>
      </c>
      <c r="X37" s="5">
        <f t="shared" ref="X37:X100" si="31">SUM(U37:W37)</f>
        <v>1140</v>
      </c>
      <c r="Y37" s="6" t="str">
        <f t="shared" ref="Y37:Y100" si="32">IF(OR(L37="Y",M37="Y"),"High",IF(OR(N37="Y",O37="Y",P37="Y"),"Moderate","Low"))</f>
        <v>Moderate</v>
      </c>
      <c r="Z37" s="7" t="str">
        <f t="shared" ref="Z37:Z100" si="33">IF(Y37="Low","1",IF(Y37="Moderate","2","3"))</f>
        <v>2</v>
      </c>
      <c r="AA37" s="43" t="str">
        <f t="shared" ref="AA37:AA100" si="34">IF(S37&gt;960,"Y","N")</f>
        <v>N</v>
      </c>
    </row>
    <row r="38" spans="1:27" ht="15" x14ac:dyDescent="0.2">
      <c r="A38" s="93" t="s">
        <v>107</v>
      </c>
      <c r="B38" s="98">
        <v>2</v>
      </c>
      <c r="C38" s="98">
        <v>15</v>
      </c>
      <c r="D38" s="89">
        <v>2</v>
      </c>
      <c r="E38" s="89">
        <v>30</v>
      </c>
      <c r="F38" s="98">
        <v>7</v>
      </c>
      <c r="G38" s="89">
        <v>75</v>
      </c>
      <c r="H38" s="90">
        <v>7</v>
      </c>
      <c r="I38" s="19">
        <f t="shared" si="0"/>
        <v>15</v>
      </c>
      <c r="J38" s="19">
        <f t="shared" si="1"/>
        <v>30</v>
      </c>
      <c r="K38" s="20">
        <f t="shared" si="2"/>
        <v>75</v>
      </c>
      <c r="L38" s="21" t="str">
        <f t="shared" si="19"/>
        <v>N</v>
      </c>
      <c r="M38" s="22" t="str">
        <f t="shared" si="20"/>
        <v>N</v>
      </c>
      <c r="N38" s="21" t="str">
        <f t="shared" si="21"/>
        <v>N</v>
      </c>
      <c r="O38" s="21" t="str">
        <f t="shared" si="22"/>
        <v>Y</v>
      </c>
      <c r="P38" s="22" t="str">
        <f t="shared" si="23"/>
        <v>Y</v>
      </c>
      <c r="Q38" s="6">
        <f t="shared" si="24"/>
        <v>11</v>
      </c>
      <c r="R38" s="7">
        <f t="shared" si="25"/>
        <v>7</v>
      </c>
      <c r="S38" s="6">
        <f t="shared" si="26"/>
        <v>120</v>
      </c>
      <c r="T38" s="7">
        <f t="shared" si="27"/>
        <v>120</v>
      </c>
      <c r="U38" s="6">
        <f t="shared" si="28"/>
        <v>240</v>
      </c>
      <c r="V38" s="6">
        <f t="shared" si="29"/>
        <v>240</v>
      </c>
      <c r="W38" s="6">
        <f t="shared" si="30"/>
        <v>1732.5</v>
      </c>
      <c r="X38" s="5">
        <f t="shared" si="31"/>
        <v>2212.5</v>
      </c>
      <c r="Y38" s="6" t="str">
        <f t="shared" si="32"/>
        <v>Moderate</v>
      </c>
      <c r="Z38" s="7" t="str">
        <f t="shared" si="33"/>
        <v>2</v>
      </c>
      <c r="AA38" s="43" t="str">
        <f t="shared" si="34"/>
        <v>N</v>
      </c>
    </row>
    <row r="39" spans="1:27" ht="15" x14ac:dyDescent="0.2">
      <c r="A39" s="93" t="s">
        <v>108</v>
      </c>
      <c r="B39" s="98">
        <v>0</v>
      </c>
      <c r="C39" s="98">
        <v>0</v>
      </c>
      <c r="D39" s="89">
        <v>0</v>
      </c>
      <c r="E39" s="89">
        <v>0</v>
      </c>
      <c r="F39" s="98">
        <v>7</v>
      </c>
      <c r="G39" s="89">
        <v>60</v>
      </c>
      <c r="H39" s="90">
        <v>5</v>
      </c>
      <c r="I39" s="19">
        <f t="shared" si="0"/>
        <v>0</v>
      </c>
      <c r="J39" s="19">
        <f t="shared" si="1"/>
        <v>0</v>
      </c>
      <c r="K39" s="20">
        <f t="shared" si="2"/>
        <v>60</v>
      </c>
      <c r="L39" s="21" t="str">
        <f t="shared" si="19"/>
        <v>N</v>
      </c>
      <c r="M39" s="22" t="str">
        <f t="shared" si="20"/>
        <v>N</v>
      </c>
      <c r="N39" s="21" t="str">
        <f t="shared" si="21"/>
        <v>N</v>
      </c>
      <c r="O39" s="21" t="str">
        <f t="shared" si="22"/>
        <v>Y</v>
      </c>
      <c r="P39" s="22" t="str">
        <f t="shared" si="23"/>
        <v>Y</v>
      </c>
      <c r="Q39" s="6">
        <f t="shared" si="24"/>
        <v>7</v>
      </c>
      <c r="R39" s="7">
        <f t="shared" si="25"/>
        <v>7</v>
      </c>
      <c r="S39" s="6">
        <f t="shared" si="26"/>
        <v>60</v>
      </c>
      <c r="T39" s="7">
        <f t="shared" si="27"/>
        <v>60</v>
      </c>
      <c r="U39" s="6">
        <f t="shared" si="28"/>
        <v>0</v>
      </c>
      <c r="V39" s="6">
        <f t="shared" si="29"/>
        <v>0</v>
      </c>
      <c r="W39" s="6">
        <f t="shared" si="30"/>
        <v>1386</v>
      </c>
      <c r="X39" s="5">
        <f t="shared" si="31"/>
        <v>1386</v>
      </c>
      <c r="Y39" s="6" t="str">
        <f t="shared" si="32"/>
        <v>Moderate</v>
      </c>
      <c r="Z39" s="7" t="str">
        <f t="shared" si="33"/>
        <v>2</v>
      </c>
      <c r="AA39" s="43" t="str">
        <f t="shared" si="34"/>
        <v>N</v>
      </c>
    </row>
    <row r="40" spans="1:27" ht="15" x14ac:dyDescent="0.2">
      <c r="A40" s="93" t="s">
        <v>109</v>
      </c>
      <c r="B40" s="98">
        <v>0</v>
      </c>
      <c r="C40" s="98">
        <v>0</v>
      </c>
      <c r="D40" s="89">
        <v>3</v>
      </c>
      <c r="E40" s="89">
        <v>75</v>
      </c>
      <c r="F40" s="98">
        <v>4</v>
      </c>
      <c r="G40" s="89">
        <v>210</v>
      </c>
      <c r="H40" s="90">
        <v>8</v>
      </c>
      <c r="I40" s="19">
        <f t="shared" si="0"/>
        <v>0</v>
      </c>
      <c r="J40" s="19">
        <f t="shared" si="1"/>
        <v>75</v>
      </c>
      <c r="K40" s="20">
        <f t="shared" si="2"/>
        <v>210</v>
      </c>
      <c r="L40" s="21" t="str">
        <f t="shared" si="19"/>
        <v>N</v>
      </c>
      <c r="M40" s="22" t="str">
        <f t="shared" si="20"/>
        <v>Y</v>
      </c>
      <c r="N40" s="21" t="str">
        <f t="shared" si="21"/>
        <v>N</v>
      </c>
      <c r="O40" s="21" t="str">
        <f t="shared" si="22"/>
        <v>Y</v>
      </c>
      <c r="P40" s="22" t="str">
        <f t="shared" si="23"/>
        <v>Y</v>
      </c>
      <c r="Q40" s="6">
        <f t="shared" si="24"/>
        <v>7</v>
      </c>
      <c r="R40" s="7">
        <f t="shared" si="25"/>
        <v>7</v>
      </c>
      <c r="S40" s="6">
        <f t="shared" si="26"/>
        <v>285</v>
      </c>
      <c r="T40" s="7">
        <f t="shared" si="27"/>
        <v>285</v>
      </c>
      <c r="U40" s="6">
        <f t="shared" si="28"/>
        <v>0</v>
      </c>
      <c r="V40" s="6">
        <f t="shared" si="29"/>
        <v>900</v>
      </c>
      <c r="W40" s="6">
        <f t="shared" si="30"/>
        <v>2772</v>
      </c>
      <c r="X40" s="5">
        <f t="shared" si="31"/>
        <v>3672</v>
      </c>
      <c r="Y40" s="6" t="str">
        <f t="shared" si="32"/>
        <v>High</v>
      </c>
      <c r="Z40" s="7" t="str">
        <f t="shared" si="33"/>
        <v>3</v>
      </c>
      <c r="AA40" s="43" t="str">
        <f t="shared" si="34"/>
        <v>N</v>
      </c>
    </row>
    <row r="41" spans="1:27" ht="15" x14ac:dyDescent="0.2">
      <c r="A41" s="93" t="s">
        <v>110</v>
      </c>
      <c r="B41" s="98">
        <v>0</v>
      </c>
      <c r="C41" s="98">
        <v>0</v>
      </c>
      <c r="D41" s="89">
        <v>2</v>
      </c>
      <c r="E41" s="89">
        <v>60</v>
      </c>
      <c r="F41" s="98">
        <v>5</v>
      </c>
      <c r="G41" s="89">
        <v>30</v>
      </c>
      <c r="H41" s="90">
        <v>5</v>
      </c>
      <c r="I41" s="19">
        <f t="shared" si="0"/>
        <v>0</v>
      </c>
      <c r="J41" s="19">
        <f t="shared" si="1"/>
        <v>60</v>
      </c>
      <c r="K41" s="20">
        <f t="shared" si="2"/>
        <v>30</v>
      </c>
      <c r="L41" s="21" t="str">
        <f t="shared" si="19"/>
        <v>N</v>
      </c>
      <c r="M41" s="22" t="str">
        <f t="shared" si="20"/>
        <v>N</v>
      </c>
      <c r="N41" s="21" t="str">
        <f t="shared" si="21"/>
        <v>N</v>
      </c>
      <c r="O41" s="21" t="str">
        <f t="shared" si="22"/>
        <v>Y</v>
      </c>
      <c r="P41" s="22" t="str">
        <f t="shared" si="23"/>
        <v>Y</v>
      </c>
      <c r="Q41" s="6">
        <f t="shared" si="24"/>
        <v>7</v>
      </c>
      <c r="R41" s="7">
        <f t="shared" si="25"/>
        <v>7</v>
      </c>
      <c r="S41" s="6">
        <f t="shared" si="26"/>
        <v>90</v>
      </c>
      <c r="T41" s="7">
        <f t="shared" si="27"/>
        <v>90</v>
      </c>
      <c r="U41" s="6">
        <f t="shared" si="28"/>
        <v>0</v>
      </c>
      <c r="V41" s="6">
        <f t="shared" si="29"/>
        <v>480</v>
      </c>
      <c r="W41" s="6">
        <f t="shared" si="30"/>
        <v>495</v>
      </c>
      <c r="X41" s="5">
        <f t="shared" si="31"/>
        <v>975</v>
      </c>
      <c r="Y41" s="6" t="str">
        <f t="shared" si="32"/>
        <v>Moderate</v>
      </c>
      <c r="Z41" s="7" t="str">
        <f t="shared" si="33"/>
        <v>2</v>
      </c>
      <c r="AA41" s="43" t="str">
        <f t="shared" si="34"/>
        <v>N</v>
      </c>
    </row>
    <row r="42" spans="1:27" ht="15" x14ac:dyDescent="0.2">
      <c r="A42" s="93" t="s">
        <v>111</v>
      </c>
      <c r="B42" s="98">
        <v>0</v>
      </c>
      <c r="C42" s="98">
        <v>0</v>
      </c>
      <c r="D42" s="89">
        <v>0</v>
      </c>
      <c r="E42" s="89">
        <v>0</v>
      </c>
      <c r="F42" s="98">
        <v>0</v>
      </c>
      <c r="G42" s="89">
        <v>0</v>
      </c>
      <c r="H42" s="90">
        <v>8</v>
      </c>
      <c r="I42" s="19">
        <f t="shared" si="0"/>
        <v>0</v>
      </c>
      <c r="J42" s="19">
        <f t="shared" si="1"/>
        <v>0</v>
      </c>
      <c r="K42" s="20">
        <f t="shared" si="2"/>
        <v>0</v>
      </c>
      <c r="L42" s="21" t="str">
        <f t="shared" si="19"/>
        <v>N</v>
      </c>
      <c r="M42" s="22" t="str">
        <f t="shared" si="20"/>
        <v>N</v>
      </c>
      <c r="N42" s="21" t="str">
        <f t="shared" si="21"/>
        <v>N</v>
      </c>
      <c r="O42" s="21" t="str">
        <f t="shared" si="22"/>
        <v>N</v>
      </c>
      <c r="P42" s="22" t="str">
        <f t="shared" si="23"/>
        <v>N</v>
      </c>
      <c r="Q42" s="6">
        <f t="shared" si="24"/>
        <v>0</v>
      </c>
      <c r="R42" s="7">
        <f t="shared" si="25"/>
        <v>0</v>
      </c>
      <c r="S42" s="6">
        <f t="shared" si="26"/>
        <v>0</v>
      </c>
      <c r="T42" s="7">
        <f t="shared" si="27"/>
        <v>0</v>
      </c>
      <c r="U42" s="6">
        <f t="shared" si="28"/>
        <v>0</v>
      </c>
      <c r="V42" s="6">
        <f t="shared" si="29"/>
        <v>0</v>
      </c>
      <c r="W42" s="6">
        <f t="shared" si="30"/>
        <v>0</v>
      </c>
      <c r="X42" s="5">
        <f t="shared" si="31"/>
        <v>0</v>
      </c>
      <c r="Y42" s="6" t="str">
        <f t="shared" si="32"/>
        <v>Low</v>
      </c>
      <c r="Z42" s="7" t="str">
        <f t="shared" si="33"/>
        <v>1</v>
      </c>
      <c r="AA42" s="43" t="str">
        <f t="shared" si="34"/>
        <v>N</v>
      </c>
    </row>
    <row r="43" spans="1:27" ht="15" x14ac:dyDescent="0.2">
      <c r="A43" s="93" t="s">
        <v>112</v>
      </c>
      <c r="B43" s="98">
        <v>6</v>
      </c>
      <c r="C43" s="98">
        <v>45</v>
      </c>
      <c r="D43" s="89">
        <v>0</v>
      </c>
      <c r="E43" s="89">
        <v>0</v>
      </c>
      <c r="F43" s="98">
        <v>5</v>
      </c>
      <c r="G43" s="89">
        <v>45</v>
      </c>
      <c r="H43" s="90">
        <v>0</v>
      </c>
      <c r="I43" s="19">
        <f t="shared" si="0"/>
        <v>45</v>
      </c>
      <c r="J43" s="19">
        <f t="shared" si="1"/>
        <v>0</v>
      </c>
      <c r="K43" s="20">
        <f t="shared" si="2"/>
        <v>45</v>
      </c>
      <c r="L43" s="21" t="str">
        <f t="shared" si="19"/>
        <v>Y</v>
      </c>
      <c r="M43" s="22" t="str">
        <f t="shared" si="20"/>
        <v>N</v>
      </c>
      <c r="N43" s="21" t="str">
        <f t="shared" si="21"/>
        <v>Y</v>
      </c>
      <c r="O43" s="21" t="str">
        <f t="shared" si="22"/>
        <v>Y</v>
      </c>
      <c r="P43" s="22" t="str">
        <f t="shared" si="23"/>
        <v>Y</v>
      </c>
      <c r="Q43" s="6">
        <f t="shared" si="24"/>
        <v>11</v>
      </c>
      <c r="R43" s="7">
        <f t="shared" si="25"/>
        <v>7</v>
      </c>
      <c r="S43" s="6">
        <f t="shared" si="26"/>
        <v>90</v>
      </c>
      <c r="T43" s="7">
        <f t="shared" si="27"/>
        <v>90</v>
      </c>
      <c r="U43" s="6">
        <f t="shared" si="28"/>
        <v>2160</v>
      </c>
      <c r="V43" s="6">
        <f t="shared" si="29"/>
        <v>0</v>
      </c>
      <c r="W43" s="6">
        <f t="shared" si="30"/>
        <v>742.5</v>
      </c>
      <c r="X43" s="5">
        <f t="shared" si="31"/>
        <v>2902.5</v>
      </c>
      <c r="Y43" s="6" t="str">
        <f t="shared" si="32"/>
        <v>High</v>
      </c>
      <c r="Z43" s="7" t="str">
        <f t="shared" si="33"/>
        <v>3</v>
      </c>
      <c r="AA43" s="43" t="str">
        <f t="shared" si="34"/>
        <v>N</v>
      </c>
    </row>
    <row r="44" spans="1:27" ht="15" x14ac:dyDescent="0.2">
      <c r="A44" s="93" t="s">
        <v>113</v>
      </c>
      <c r="B44" s="98">
        <v>2</v>
      </c>
      <c r="C44" s="98">
        <v>0</v>
      </c>
      <c r="D44" s="89">
        <v>2</v>
      </c>
      <c r="E44" s="89">
        <v>180</v>
      </c>
      <c r="F44" s="98">
        <v>7</v>
      </c>
      <c r="G44" s="89">
        <v>840</v>
      </c>
      <c r="H44" s="90">
        <v>3</v>
      </c>
      <c r="I44" s="19">
        <f t="shared" si="0"/>
        <v>0</v>
      </c>
      <c r="J44" s="19">
        <f t="shared" si="1"/>
        <v>180</v>
      </c>
      <c r="K44" s="20" t="str">
        <f t="shared" si="2"/>
        <v>240</v>
      </c>
      <c r="L44" s="21" t="str">
        <f t="shared" si="19"/>
        <v>N</v>
      </c>
      <c r="M44" s="22" t="str">
        <f t="shared" si="20"/>
        <v>Y</v>
      </c>
      <c r="N44" s="21" t="str">
        <f t="shared" si="21"/>
        <v>N</v>
      </c>
      <c r="O44" s="21" t="str">
        <f t="shared" si="22"/>
        <v>Y</v>
      </c>
      <c r="P44" s="22" t="str">
        <f t="shared" si="23"/>
        <v>Y</v>
      </c>
      <c r="Q44" s="6">
        <f t="shared" si="24"/>
        <v>11</v>
      </c>
      <c r="R44" s="7">
        <f t="shared" si="25"/>
        <v>7</v>
      </c>
      <c r="S44" s="6">
        <f t="shared" si="26"/>
        <v>1020</v>
      </c>
      <c r="T44" s="7">
        <f t="shared" si="27"/>
        <v>420</v>
      </c>
      <c r="U44" s="6">
        <f t="shared" si="28"/>
        <v>0</v>
      </c>
      <c r="V44" s="6">
        <f t="shared" si="29"/>
        <v>1440</v>
      </c>
      <c r="W44" s="6">
        <f t="shared" si="30"/>
        <v>5544</v>
      </c>
      <c r="X44" s="5">
        <f t="shared" si="31"/>
        <v>6984</v>
      </c>
      <c r="Y44" s="6" t="str">
        <f t="shared" si="32"/>
        <v>High</v>
      </c>
      <c r="Z44" s="7" t="str">
        <f t="shared" si="33"/>
        <v>3</v>
      </c>
      <c r="AA44" s="43" t="str">
        <f t="shared" si="34"/>
        <v>Y</v>
      </c>
    </row>
    <row r="45" spans="1:27" ht="15" x14ac:dyDescent="0.2">
      <c r="A45" s="93" t="s">
        <v>114</v>
      </c>
      <c r="B45" s="98">
        <v>0</v>
      </c>
      <c r="C45" s="98">
        <v>0</v>
      </c>
      <c r="D45" s="89">
        <v>0</v>
      </c>
      <c r="E45" s="89">
        <v>0</v>
      </c>
      <c r="F45" s="98">
        <v>2</v>
      </c>
      <c r="G45" s="89">
        <v>20</v>
      </c>
      <c r="H45" s="90">
        <v>8</v>
      </c>
      <c r="I45" s="19">
        <f t="shared" si="0"/>
        <v>0</v>
      </c>
      <c r="J45" s="19">
        <f t="shared" si="1"/>
        <v>0</v>
      </c>
      <c r="K45" s="20">
        <f t="shared" si="2"/>
        <v>20</v>
      </c>
      <c r="L45" s="21" t="str">
        <f t="shared" si="19"/>
        <v>N</v>
      </c>
      <c r="M45" s="22" t="str">
        <f t="shared" si="20"/>
        <v>N</v>
      </c>
      <c r="N45" s="21" t="str">
        <f t="shared" si="21"/>
        <v>N</v>
      </c>
      <c r="O45" s="21" t="str">
        <f t="shared" si="22"/>
        <v>N</v>
      </c>
      <c r="P45" s="22" t="str">
        <f t="shared" si="23"/>
        <v>N</v>
      </c>
      <c r="Q45" s="6">
        <f t="shared" si="24"/>
        <v>2</v>
      </c>
      <c r="R45" s="7">
        <f t="shared" si="25"/>
        <v>2</v>
      </c>
      <c r="S45" s="6">
        <f t="shared" si="26"/>
        <v>20</v>
      </c>
      <c r="T45" s="7">
        <f t="shared" si="27"/>
        <v>20</v>
      </c>
      <c r="U45" s="6">
        <f t="shared" si="28"/>
        <v>0</v>
      </c>
      <c r="V45" s="6">
        <f t="shared" si="29"/>
        <v>0</v>
      </c>
      <c r="W45" s="6">
        <f t="shared" si="30"/>
        <v>132</v>
      </c>
      <c r="X45" s="5">
        <f t="shared" si="31"/>
        <v>132</v>
      </c>
      <c r="Y45" s="6" t="str">
        <f t="shared" si="32"/>
        <v>Low</v>
      </c>
      <c r="Z45" s="7" t="str">
        <f t="shared" si="33"/>
        <v>1</v>
      </c>
      <c r="AA45" s="43" t="str">
        <f t="shared" si="34"/>
        <v>N</v>
      </c>
    </row>
    <row r="46" spans="1:27" ht="15" x14ac:dyDescent="0.2">
      <c r="A46" s="93" t="s">
        <v>115</v>
      </c>
      <c r="B46" s="98">
        <v>1</v>
      </c>
      <c r="C46" s="98">
        <v>30</v>
      </c>
      <c r="D46" s="89">
        <v>7</v>
      </c>
      <c r="E46" s="89">
        <v>60</v>
      </c>
      <c r="F46" s="98">
        <v>4</v>
      </c>
      <c r="G46" s="89">
        <v>30</v>
      </c>
      <c r="H46" s="90">
        <v>6</v>
      </c>
      <c r="I46" s="19">
        <f t="shared" si="0"/>
        <v>30</v>
      </c>
      <c r="J46" s="19">
        <f t="shared" si="1"/>
        <v>60</v>
      </c>
      <c r="K46" s="20">
        <f t="shared" si="2"/>
        <v>30</v>
      </c>
      <c r="L46" s="21" t="str">
        <f t="shared" si="19"/>
        <v>N</v>
      </c>
      <c r="M46" s="22" t="str">
        <f t="shared" si="20"/>
        <v>N</v>
      </c>
      <c r="N46" s="21" t="str">
        <f t="shared" si="21"/>
        <v>N</v>
      </c>
      <c r="O46" s="21" t="str">
        <f t="shared" si="22"/>
        <v>Y</v>
      </c>
      <c r="P46" s="22" t="str">
        <f t="shared" si="23"/>
        <v>Y</v>
      </c>
      <c r="Q46" s="6">
        <f t="shared" si="24"/>
        <v>12</v>
      </c>
      <c r="R46" s="7">
        <f t="shared" si="25"/>
        <v>7</v>
      </c>
      <c r="S46" s="6">
        <f t="shared" si="26"/>
        <v>120</v>
      </c>
      <c r="T46" s="7">
        <f t="shared" si="27"/>
        <v>120</v>
      </c>
      <c r="U46" s="6">
        <f t="shared" si="28"/>
        <v>240</v>
      </c>
      <c r="V46" s="6">
        <f t="shared" si="29"/>
        <v>1680</v>
      </c>
      <c r="W46" s="6">
        <f t="shared" si="30"/>
        <v>396</v>
      </c>
      <c r="X46" s="5">
        <f t="shared" si="31"/>
        <v>2316</v>
      </c>
      <c r="Y46" s="6" t="str">
        <f t="shared" si="32"/>
        <v>Moderate</v>
      </c>
      <c r="Z46" s="7" t="str">
        <f t="shared" si="33"/>
        <v>2</v>
      </c>
      <c r="AA46" s="43" t="str">
        <f t="shared" si="34"/>
        <v>N</v>
      </c>
    </row>
    <row r="47" spans="1:27" ht="15" x14ac:dyDescent="0.2">
      <c r="A47" s="93" t="s">
        <v>116</v>
      </c>
      <c r="B47" s="98">
        <v>0</v>
      </c>
      <c r="C47" s="98">
        <v>0</v>
      </c>
      <c r="D47" s="89">
        <v>5</v>
      </c>
      <c r="E47" s="89">
        <v>180</v>
      </c>
      <c r="F47" s="98">
        <v>7</v>
      </c>
      <c r="G47" s="89">
        <v>120</v>
      </c>
      <c r="H47" s="90">
        <v>2</v>
      </c>
      <c r="I47" s="19">
        <f t="shared" si="0"/>
        <v>0</v>
      </c>
      <c r="J47" s="19">
        <f t="shared" si="1"/>
        <v>180</v>
      </c>
      <c r="K47" s="20">
        <f t="shared" si="2"/>
        <v>120</v>
      </c>
      <c r="L47" s="21" t="str">
        <f t="shared" si="19"/>
        <v>N</v>
      </c>
      <c r="M47" s="22" t="str">
        <f t="shared" si="20"/>
        <v>Y</v>
      </c>
      <c r="N47" s="21" t="str">
        <f t="shared" si="21"/>
        <v>N</v>
      </c>
      <c r="O47" s="21" t="str">
        <f t="shared" si="22"/>
        <v>Y</v>
      </c>
      <c r="P47" s="22" t="str">
        <f t="shared" si="23"/>
        <v>Y</v>
      </c>
      <c r="Q47" s="6">
        <f t="shared" si="24"/>
        <v>12</v>
      </c>
      <c r="R47" s="7">
        <f t="shared" si="25"/>
        <v>7</v>
      </c>
      <c r="S47" s="6">
        <f t="shared" si="26"/>
        <v>300</v>
      </c>
      <c r="T47" s="7">
        <f t="shared" si="27"/>
        <v>300</v>
      </c>
      <c r="U47" s="6">
        <f t="shared" si="28"/>
        <v>0</v>
      </c>
      <c r="V47" s="6">
        <f t="shared" si="29"/>
        <v>3600</v>
      </c>
      <c r="W47" s="6">
        <f t="shared" si="30"/>
        <v>2772</v>
      </c>
      <c r="X47" s="5">
        <f t="shared" si="31"/>
        <v>6372</v>
      </c>
      <c r="Y47" s="6" t="str">
        <f t="shared" si="32"/>
        <v>High</v>
      </c>
      <c r="Z47" s="7" t="str">
        <f t="shared" si="33"/>
        <v>3</v>
      </c>
      <c r="AA47" s="43" t="str">
        <f t="shared" si="34"/>
        <v>N</v>
      </c>
    </row>
    <row r="48" spans="1:27" ht="15" x14ac:dyDescent="0.2">
      <c r="A48" s="93" t="s">
        <v>117</v>
      </c>
      <c r="B48" s="98">
        <v>2</v>
      </c>
      <c r="C48" s="98">
        <v>30</v>
      </c>
      <c r="D48" s="89">
        <v>4</v>
      </c>
      <c r="E48" s="89">
        <v>165</v>
      </c>
      <c r="F48" s="98">
        <v>2</v>
      </c>
      <c r="G48" s="89">
        <v>120</v>
      </c>
      <c r="H48" s="90">
        <v>3</v>
      </c>
      <c r="I48" s="19">
        <f t="shared" si="0"/>
        <v>30</v>
      </c>
      <c r="J48" s="19">
        <f t="shared" si="1"/>
        <v>165</v>
      </c>
      <c r="K48" s="20">
        <f t="shared" si="2"/>
        <v>120</v>
      </c>
      <c r="L48" s="21" t="str">
        <f t="shared" si="19"/>
        <v>N</v>
      </c>
      <c r="M48" s="22" t="str">
        <f t="shared" si="20"/>
        <v>Y</v>
      </c>
      <c r="N48" s="21" t="str">
        <f t="shared" si="21"/>
        <v>N</v>
      </c>
      <c r="O48" s="21" t="str">
        <f t="shared" si="22"/>
        <v>Y</v>
      </c>
      <c r="P48" s="22" t="str">
        <f t="shared" si="23"/>
        <v>Y</v>
      </c>
      <c r="Q48" s="6">
        <f t="shared" si="24"/>
        <v>8</v>
      </c>
      <c r="R48" s="7">
        <f t="shared" si="25"/>
        <v>7</v>
      </c>
      <c r="S48" s="6">
        <f t="shared" si="26"/>
        <v>315</v>
      </c>
      <c r="T48" s="7">
        <f t="shared" si="27"/>
        <v>315</v>
      </c>
      <c r="U48" s="6">
        <f t="shared" si="28"/>
        <v>480</v>
      </c>
      <c r="V48" s="6">
        <f t="shared" si="29"/>
        <v>2640</v>
      </c>
      <c r="W48" s="6">
        <f t="shared" si="30"/>
        <v>792</v>
      </c>
      <c r="X48" s="5">
        <f t="shared" si="31"/>
        <v>3912</v>
      </c>
      <c r="Y48" s="6" t="str">
        <f t="shared" si="32"/>
        <v>High</v>
      </c>
      <c r="Z48" s="7" t="str">
        <f t="shared" si="33"/>
        <v>3</v>
      </c>
      <c r="AA48" s="43" t="str">
        <f t="shared" si="34"/>
        <v>N</v>
      </c>
    </row>
    <row r="49" spans="1:27" ht="15" x14ac:dyDescent="0.2">
      <c r="A49" s="93" t="s">
        <v>118</v>
      </c>
      <c r="B49" s="98">
        <v>6</v>
      </c>
      <c r="C49" s="98">
        <v>0</v>
      </c>
      <c r="D49" s="89">
        <v>0</v>
      </c>
      <c r="E49" s="89">
        <v>0</v>
      </c>
      <c r="F49" s="98">
        <v>5</v>
      </c>
      <c r="G49" s="89">
        <v>40</v>
      </c>
      <c r="H49" s="90">
        <v>10</v>
      </c>
      <c r="I49" s="19">
        <f t="shared" si="0"/>
        <v>0</v>
      </c>
      <c r="J49" s="19">
        <f t="shared" si="1"/>
        <v>0</v>
      </c>
      <c r="K49" s="20">
        <f t="shared" si="2"/>
        <v>40</v>
      </c>
      <c r="L49" s="21" t="str">
        <f t="shared" si="19"/>
        <v>N</v>
      </c>
      <c r="M49" s="22" t="str">
        <f t="shared" si="20"/>
        <v>N</v>
      </c>
      <c r="N49" s="21" t="str">
        <f t="shared" si="21"/>
        <v>N</v>
      </c>
      <c r="O49" s="21" t="str">
        <f t="shared" si="22"/>
        <v>Y</v>
      </c>
      <c r="P49" s="22" t="str">
        <f t="shared" si="23"/>
        <v>Y</v>
      </c>
      <c r="Q49" s="6">
        <f t="shared" si="24"/>
        <v>11</v>
      </c>
      <c r="R49" s="7">
        <f t="shared" si="25"/>
        <v>7</v>
      </c>
      <c r="S49" s="6">
        <f t="shared" si="26"/>
        <v>40</v>
      </c>
      <c r="T49" s="7">
        <f t="shared" si="27"/>
        <v>40</v>
      </c>
      <c r="U49" s="6">
        <f t="shared" si="28"/>
        <v>0</v>
      </c>
      <c r="V49" s="6">
        <f t="shared" si="29"/>
        <v>0</v>
      </c>
      <c r="W49" s="6">
        <f t="shared" si="30"/>
        <v>660</v>
      </c>
      <c r="X49" s="5">
        <f t="shared" si="31"/>
        <v>660</v>
      </c>
      <c r="Y49" s="6" t="str">
        <f t="shared" si="32"/>
        <v>Moderate</v>
      </c>
      <c r="Z49" s="7" t="str">
        <f t="shared" si="33"/>
        <v>2</v>
      </c>
      <c r="AA49" s="43" t="str">
        <f t="shared" si="34"/>
        <v>N</v>
      </c>
    </row>
    <row r="50" spans="1:27" ht="15" x14ac:dyDescent="0.2">
      <c r="A50" s="93" t="s">
        <v>119</v>
      </c>
      <c r="B50" s="98">
        <v>4</v>
      </c>
      <c r="C50" s="98">
        <v>30</v>
      </c>
      <c r="D50" s="89">
        <v>4</v>
      </c>
      <c r="E50" s="89">
        <v>180</v>
      </c>
      <c r="F50" s="98">
        <v>5</v>
      </c>
      <c r="G50" s="89">
        <v>120</v>
      </c>
      <c r="H50" s="90">
        <v>5</v>
      </c>
      <c r="I50" s="19">
        <f t="shared" si="0"/>
        <v>30</v>
      </c>
      <c r="J50" s="19">
        <f t="shared" si="1"/>
        <v>180</v>
      </c>
      <c r="K50" s="20">
        <f t="shared" si="2"/>
        <v>120</v>
      </c>
      <c r="L50" s="21" t="str">
        <f t="shared" si="19"/>
        <v>Y</v>
      </c>
      <c r="M50" s="22" t="str">
        <f t="shared" si="20"/>
        <v>Y</v>
      </c>
      <c r="N50" s="21" t="str">
        <f t="shared" si="21"/>
        <v>Y</v>
      </c>
      <c r="O50" s="21" t="str">
        <f t="shared" si="22"/>
        <v>Y</v>
      </c>
      <c r="P50" s="22" t="str">
        <f t="shared" si="23"/>
        <v>Y</v>
      </c>
      <c r="Q50" s="6">
        <f t="shared" si="24"/>
        <v>13</v>
      </c>
      <c r="R50" s="7">
        <f t="shared" si="25"/>
        <v>7</v>
      </c>
      <c r="S50" s="6">
        <f t="shared" si="26"/>
        <v>330</v>
      </c>
      <c r="T50" s="7">
        <f t="shared" si="27"/>
        <v>330</v>
      </c>
      <c r="U50" s="6">
        <f t="shared" si="28"/>
        <v>960</v>
      </c>
      <c r="V50" s="6">
        <f t="shared" si="29"/>
        <v>2880</v>
      </c>
      <c r="W50" s="6">
        <f t="shared" si="30"/>
        <v>1980</v>
      </c>
      <c r="X50" s="5">
        <f t="shared" si="31"/>
        <v>5820</v>
      </c>
      <c r="Y50" s="6" t="str">
        <f t="shared" si="32"/>
        <v>High</v>
      </c>
      <c r="Z50" s="7" t="str">
        <f t="shared" si="33"/>
        <v>3</v>
      </c>
      <c r="AA50" s="43" t="str">
        <f t="shared" si="34"/>
        <v>N</v>
      </c>
    </row>
    <row r="51" spans="1:27" ht="15" x14ac:dyDescent="0.2">
      <c r="A51" s="93" t="s">
        <v>120</v>
      </c>
      <c r="B51" s="98">
        <v>0</v>
      </c>
      <c r="C51" s="98">
        <v>0</v>
      </c>
      <c r="D51" s="89">
        <v>1</v>
      </c>
      <c r="E51" s="89">
        <v>30</v>
      </c>
      <c r="F51" s="98">
        <v>6</v>
      </c>
      <c r="G51" s="89">
        <v>45</v>
      </c>
      <c r="H51" s="90">
        <v>8</v>
      </c>
      <c r="I51" s="19">
        <f t="shared" si="0"/>
        <v>0</v>
      </c>
      <c r="J51" s="19">
        <f t="shared" si="1"/>
        <v>30</v>
      </c>
      <c r="K51" s="20">
        <f t="shared" si="2"/>
        <v>45</v>
      </c>
      <c r="L51" s="21" t="str">
        <f t="shared" si="19"/>
        <v>N</v>
      </c>
      <c r="M51" s="22" t="str">
        <f t="shared" si="20"/>
        <v>N</v>
      </c>
      <c r="N51" s="21" t="str">
        <f t="shared" si="21"/>
        <v>N</v>
      </c>
      <c r="O51" s="21" t="str">
        <f t="shared" si="22"/>
        <v>Y</v>
      </c>
      <c r="P51" s="22" t="str">
        <f t="shared" si="23"/>
        <v>Y</v>
      </c>
      <c r="Q51" s="6">
        <f t="shared" si="24"/>
        <v>7</v>
      </c>
      <c r="R51" s="7">
        <f t="shared" si="25"/>
        <v>7</v>
      </c>
      <c r="S51" s="6">
        <f t="shared" si="26"/>
        <v>75</v>
      </c>
      <c r="T51" s="7">
        <f t="shared" si="27"/>
        <v>75</v>
      </c>
      <c r="U51" s="6">
        <f t="shared" si="28"/>
        <v>0</v>
      </c>
      <c r="V51" s="6">
        <f t="shared" si="29"/>
        <v>120</v>
      </c>
      <c r="W51" s="6">
        <f t="shared" si="30"/>
        <v>891</v>
      </c>
      <c r="X51" s="5">
        <f t="shared" si="31"/>
        <v>1011</v>
      </c>
      <c r="Y51" s="6" t="str">
        <f t="shared" si="32"/>
        <v>Moderate</v>
      </c>
      <c r="Z51" s="7" t="str">
        <f t="shared" si="33"/>
        <v>2</v>
      </c>
      <c r="AA51" s="43" t="str">
        <f t="shared" si="34"/>
        <v>N</v>
      </c>
    </row>
    <row r="52" spans="1:27" ht="15" x14ac:dyDescent="0.2">
      <c r="A52" s="93" t="s">
        <v>121</v>
      </c>
      <c r="B52" s="98">
        <v>5</v>
      </c>
      <c r="C52" s="98">
        <v>0</v>
      </c>
      <c r="D52" s="89">
        <v>1</v>
      </c>
      <c r="E52" s="89">
        <v>30</v>
      </c>
      <c r="F52" s="98">
        <v>7</v>
      </c>
      <c r="G52" s="89">
        <v>510</v>
      </c>
      <c r="H52" s="90">
        <v>4</v>
      </c>
      <c r="I52" s="19">
        <f t="shared" si="0"/>
        <v>0</v>
      </c>
      <c r="J52" s="19">
        <f t="shared" si="1"/>
        <v>30</v>
      </c>
      <c r="K52" s="20" t="str">
        <f t="shared" si="2"/>
        <v>240</v>
      </c>
      <c r="L52" s="21" t="str">
        <f t="shared" si="19"/>
        <v>Y</v>
      </c>
      <c r="M52" s="22" t="str">
        <f t="shared" si="20"/>
        <v>Y</v>
      </c>
      <c r="N52" s="21" t="str">
        <f t="shared" si="21"/>
        <v>N</v>
      </c>
      <c r="O52" s="21" t="str">
        <f t="shared" si="22"/>
        <v>Y</v>
      </c>
      <c r="P52" s="22" t="str">
        <f t="shared" si="23"/>
        <v>Y</v>
      </c>
      <c r="Q52" s="6">
        <f t="shared" si="24"/>
        <v>13</v>
      </c>
      <c r="R52" s="7">
        <f t="shared" si="25"/>
        <v>7</v>
      </c>
      <c r="S52" s="6">
        <f t="shared" si="26"/>
        <v>540</v>
      </c>
      <c r="T52" s="7">
        <f t="shared" si="27"/>
        <v>270</v>
      </c>
      <c r="U52" s="6">
        <f t="shared" si="28"/>
        <v>0</v>
      </c>
      <c r="V52" s="6">
        <f t="shared" si="29"/>
        <v>120</v>
      </c>
      <c r="W52" s="6">
        <f t="shared" si="30"/>
        <v>5544</v>
      </c>
      <c r="X52" s="5">
        <f t="shared" si="31"/>
        <v>5664</v>
      </c>
      <c r="Y52" s="6" t="str">
        <f t="shared" si="32"/>
        <v>High</v>
      </c>
      <c r="Z52" s="7" t="str">
        <f t="shared" si="33"/>
        <v>3</v>
      </c>
      <c r="AA52" s="43" t="str">
        <f t="shared" si="34"/>
        <v>N</v>
      </c>
    </row>
    <row r="53" spans="1:27" ht="15" x14ac:dyDescent="0.2">
      <c r="A53" s="93" t="s">
        <v>122</v>
      </c>
      <c r="B53" s="98">
        <v>2</v>
      </c>
      <c r="C53" s="98">
        <v>60</v>
      </c>
      <c r="D53" s="89">
        <v>3</v>
      </c>
      <c r="E53" s="89">
        <v>120</v>
      </c>
      <c r="F53" s="98">
        <v>7</v>
      </c>
      <c r="G53" s="89">
        <v>15</v>
      </c>
      <c r="H53" s="90">
        <v>5</v>
      </c>
      <c r="I53" s="19">
        <f t="shared" si="0"/>
        <v>60</v>
      </c>
      <c r="J53" s="19">
        <f t="shared" si="1"/>
        <v>120</v>
      </c>
      <c r="K53" s="20">
        <f t="shared" si="2"/>
        <v>15</v>
      </c>
      <c r="L53" s="21" t="str">
        <f t="shared" si="19"/>
        <v>N</v>
      </c>
      <c r="M53" s="22" t="str">
        <f t="shared" si="20"/>
        <v>N</v>
      </c>
      <c r="N53" s="21" t="str">
        <f t="shared" si="21"/>
        <v>N</v>
      </c>
      <c r="O53" s="21" t="str">
        <f t="shared" si="22"/>
        <v>N</v>
      </c>
      <c r="P53" s="22" t="str">
        <f t="shared" si="23"/>
        <v>Y</v>
      </c>
      <c r="Q53" s="6">
        <f t="shared" si="24"/>
        <v>12</v>
      </c>
      <c r="R53" s="7">
        <f t="shared" si="25"/>
        <v>7</v>
      </c>
      <c r="S53" s="6">
        <f t="shared" si="26"/>
        <v>195</v>
      </c>
      <c r="T53" s="7">
        <f t="shared" si="27"/>
        <v>195</v>
      </c>
      <c r="U53" s="6">
        <f t="shared" si="28"/>
        <v>960</v>
      </c>
      <c r="V53" s="6">
        <f t="shared" si="29"/>
        <v>1440</v>
      </c>
      <c r="W53" s="6">
        <f t="shared" si="30"/>
        <v>346.5</v>
      </c>
      <c r="X53" s="5">
        <f t="shared" si="31"/>
        <v>2746.5</v>
      </c>
      <c r="Y53" s="6" t="str">
        <f t="shared" si="32"/>
        <v>Moderate</v>
      </c>
      <c r="Z53" s="7" t="str">
        <f t="shared" si="33"/>
        <v>2</v>
      </c>
      <c r="AA53" s="43" t="str">
        <f t="shared" si="34"/>
        <v>N</v>
      </c>
    </row>
    <row r="54" spans="1:27" ht="15" x14ac:dyDescent="0.2">
      <c r="A54" s="93" t="s">
        <v>123</v>
      </c>
      <c r="B54" s="98">
        <v>0</v>
      </c>
      <c r="C54" s="98">
        <v>0</v>
      </c>
      <c r="D54" s="89">
        <v>1</v>
      </c>
      <c r="E54" s="89">
        <v>10</v>
      </c>
      <c r="F54" s="98">
        <v>3</v>
      </c>
      <c r="G54" s="89">
        <v>30</v>
      </c>
      <c r="H54" s="90">
        <v>11</v>
      </c>
      <c r="I54" s="19">
        <f t="shared" si="0"/>
        <v>0</v>
      </c>
      <c r="J54" s="19">
        <f t="shared" si="1"/>
        <v>10</v>
      </c>
      <c r="K54" s="20">
        <f t="shared" si="2"/>
        <v>30</v>
      </c>
      <c r="L54" s="21" t="str">
        <f t="shared" si="19"/>
        <v>N</v>
      </c>
      <c r="M54" s="22" t="str">
        <f t="shared" si="20"/>
        <v>N</v>
      </c>
      <c r="N54" s="21" t="str">
        <f t="shared" si="21"/>
        <v>N</v>
      </c>
      <c r="O54" s="21" t="str">
        <f t="shared" si="22"/>
        <v>N</v>
      </c>
      <c r="P54" s="22" t="str">
        <f t="shared" si="23"/>
        <v>N</v>
      </c>
      <c r="Q54" s="6">
        <f t="shared" si="24"/>
        <v>4</v>
      </c>
      <c r="R54" s="7">
        <f t="shared" si="25"/>
        <v>4</v>
      </c>
      <c r="S54" s="6">
        <f t="shared" si="26"/>
        <v>40</v>
      </c>
      <c r="T54" s="7">
        <f t="shared" si="27"/>
        <v>40</v>
      </c>
      <c r="U54" s="6">
        <f t="shared" si="28"/>
        <v>0</v>
      </c>
      <c r="V54" s="6">
        <f t="shared" si="29"/>
        <v>40</v>
      </c>
      <c r="W54" s="6">
        <f t="shared" si="30"/>
        <v>297</v>
      </c>
      <c r="X54" s="5">
        <f t="shared" si="31"/>
        <v>337</v>
      </c>
      <c r="Y54" s="6" t="str">
        <f t="shared" si="32"/>
        <v>Low</v>
      </c>
      <c r="Z54" s="7" t="str">
        <f t="shared" si="33"/>
        <v>1</v>
      </c>
      <c r="AA54" s="43" t="str">
        <f t="shared" si="34"/>
        <v>N</v>
      </c>
    </row>
    <row r="55" spans="1:27" ht="15" x14ac:dyDescent="0.2">
      <c r="A55" s="93" t="s">
        <v>124</v>
      </c>
      <c r="B55" s="98">
        <v>3</v>
      </c>
      <c r="C55" s="98">
        <v>30</v>
      </c>
      <c r="D55" s="89">
        <v>2</v>
      </c>
      <c r="E55" s="89">
        <v>150</v>
      </c>
      <c r="F55" s="98">
        <v>7</v>
      </c>
      <c r="G55" s="89">
        <v>150</v>
      </c>
      <c r="H55" s="90">
        <v>6</v>
      </c>
      <c r="I55" s="19">
        <f t="shared" si="0"/>
        <v>30</v>
      </c>
      <c r="J55" s="19">
        <f t="shared" si="1"/>
        <v>150</v>
      </c>
      <c r="K55" s="20">
        <f t="shared" si="2"/>
        <v>150</v>
      </c>
      <c r="L55" s="21" t="str">
        <f t="shared" si="19"/>
        <v>Y</v>
      </c>
      <c r="M55" s="22" t="str">
        <f t="shared" si="20"/>
        <v>Y</v>
      </c>
      <c r="N55" s="21" t="str">
        <f t="shared" si="21"/>
        <v>Y</v>
      </c>
      <c r="O55" s="21" t="str">
        <f t="shared" si="22"/>
        <v>Y</v>
      </c>
      <c r="P55" s="22" t="str">
        <f t="shared" si="23"/>
        <v>Y</v>
      </c>
      <c r="Q55" s="6">
        <f t="shared" si="24"/>
        <v>12</v>
      </c>
      <c r="R55" s="7">
        <f t="shared" si="25"/>
        <v>7</v>
      </c>
      <c r="S55" s="6">
        <f t="shared" si="26"/>
        <v>330</v>
      </c>
      <c r="T55" s="7">
        <f t="shared" si="27"/>
        <v>330</v>
      </c>
      <c r="U55" s="6">
        <f t="shared" si="28"/>
        <v>720</v>
      </c>
      <c r="V55" s="6">
        <f t="shared" si="29"/>
        <v>1200</v>
      </c>
      <c r="W55" s="6">
        <f t="shared" si="30"/>
        <v>3465</v>
      </c>
      <c r="X55" s="5">
        <f t="shared" si="31"/>
        <v>5385</v>
      </c>
      <c r="Y55" s="6" t="str">
        <f t="shared" si="32"/>
        <v>High</v>
      </c>
      <c r="Z55" s="7" t="str">
        <f t="shared" si="33"/>
        <v>3</v>
      </c>
      <c r="AA55" s="43" t="str">
        <f t="shared" si="34"/>
        <v>N</v>
      </c>
    </row>
    <row r="56" spans="1:27" ht="15" x14ac:dyDescent="0.2">
      <c r="A56" s="93" t="s">
        <v>125</v>
      </c>
      <c r="B56" s="98">
        <v>0</v>
      </c>
      <c r="C56" s="98">
        <v>0</v>
      </c>
      <c r="D56" s="89">
        <v>3</v>
      </c>
      <c r="E56" s="89">
        <v>45</v>
      </c>
      <c r="F56" s="98">
        <v>5</v>
      </c>
      <c r="G56" s="89">
        <v>60</v>
      </c>
      <c r="H56" s="90">
        <v>6</v>
      </c>
      <c r="I56" s="19">
        <f t="shared" si="0"/>
        <v>0</v>
      </c>
      <c r="J56" s="19">
        <f t="shared" si="1"/>
        <v>45</v>
      </c>
      <c r="K56" s="20">
        <f t="shared" si="2"/>
        <v>60</v>
      </c>
      <c r="L56" s="21" t="str">
        <f t="shared" si="19"/>
        <v>N</v>
      </c>
      <c r="M56" s="22" t="str">
        <f t="shared" si="20"/>
        <v>N</v>
      </c>
      <c r="N56" s="21" t="str">
        <f t="shared" si="21"/>
        <v>N</v>
      </c>
      <c r="O56" s="21" t="str">
        <f t="shared" si="22"/>
        <v>Y</v>
      </c>
      <c r="P56" s="22" t="str">
        <f t="shared" si="23"/>
        <v>Y</v>
      </c>
      <c r="Q56" s="6">
        <f t="shared" si="24"/>
        <v>8</v>
      </c>
      <c r="R56" s="7">
        <f t="shared" si="25"/>
        <v>7</v>
      </c>
      <c r="S56" s="6">
        <f t="shared" si="26"/>
        <v>105</v>
      </c>
      <c r="T56" s="7">
        <f t="shared" si="27"/>
        <v>105</v>
      </c>
      <c r="U56" s="6">
        <f t="shared" si="28"/>
        <v>0</v>
      </c>
      <c r="V56" s="6">
        <f t="shared" si="29"/>
        <v>540</v>
      </c>
      <c r="W56" s="6">
        <f t="shared" si="30"/>
        <v>990</v>
      </c>
      <c r="X56" s="5">
        <f t="shared" si="31"/>
        <v>1530</v>
      </c>
      <c r="Y56" s="6" t="str">
        <f t="shared" si="32"/>
        <v>Moderate</v>
      </c>
      <c r="Z56" s="7" t="str">
        <f t="shared" si="33"/>
        <v>2</v>
      </c>
      <c r="AA56" s="43" t="str">
        <f t="shared" si="34"/>
        <v>N</v>
      </c>
    </row>
    <row r="57" spans="1:27" ht="15" x14ac:dyDescent="0.2">
      <c r="A57" s="93" t="s">
        <v>126</v>
      </c>
      <c r="B57" s="98">
        <v>5</v>
      </c>
      <c r="C57" s="98">
        <v>15</v>
      </c>
      <c r="D57" s="89">
        <v>6</v>
      </c>
      <c r="E57" s="89">
        <v>270</v>
      </c>
      <c r="F57" s="98">
        <v>6</v>
      </c>
      <c r="G57" s="89">
        <v>380</v>
      </c>
      <c r="H57" s="90">
        <v>4</v>
      </c>
      <c r="I57" s="19">
        <f t="shared" si="0"/>
        <v>15</v>
      </c>
      <c r="J57" s="19" t="str">
        <f t="shared" si="1"/>
        <v>240</v>
      </c>
      <c r="K57" s="20" t="str">
        <f t="shared" si="2"/>
        <v>240</v>
      </c>
      <c r="L57" s="21" t="str">
        <f t="shared" si="19"/>
        <v>Y</v>
      </c>
      <c r="M57" s="22" t="str">
        <f t="shared" si="20"/>
        <v>Y</v>
      </c>
      <c r="N57" s="21" t="str">
        <f t="shared" si="21"/>
        <v>N</v>
      </c>
      <c r="O57" s="21" t="str">
        <f t="shared" si="22"/>
        <v>Y</v>
      </c>
      <c r="P57" s="22" t="str">
        <f t="shared" si="23"/>
        <v>Y</v>
      </c>
      <c r="Q57" s="6">
        <f t="shared" si="24"/>
        <v>17</v>
      </c>
      <c r="R57" s="7">
        <f t="shared" si="25"/>
        <v>7</v>
      </c>
      <c r="S57" s="6">
        <f t="shared" si="26"/>
        <v>665</v>
      </c>
      <c r="T57" s="7">
        <f t="shared" si="27"/>
        <v>495</v>
      </c>
      <c r="U57" s="6">
        <f t="shared" si="28"/>
        <v>600</v>
      </c>
      <c r="V57" s="6">
        <f t="shared" si="29"/>
        <v>5760</v>
      </c>
      <c r="W57" s="6">
        <f t="shared" si="30"/>
        <v>4752</v>
      </c>
      <c r="X57" s="5">
        <f t="shared" si="31"/>
        <v>11112</v>
      </c>
      <c r="Y57" s="6" t="str">
        <f t="shared" si="32"/>
        <v>High</v>
      </c>
      <c r="Z57" s="7" t="str">
        <f t="shared" si="33"/>
        <v>3</v>
      </c>
      <c r="AA57" s="43" t="str">
        <f t="shared" si="34"/>
        <v>N</v>
      </c>
    </row>
    <row r="58" spans="1:27" ht="15" x14ac:dyDescent="0.2">
      <c r="A58" s="93" t="s">
        <v>127</v>
      </c>
      <c r="B58" s="98">
        <v>1</v>
      </c>
      <c r="C58" s="98">
        <v>30</v>
      </c>
      <c r="D58" s="89">
        <v>6</v>
      </c>
      <c r="E58" s="89">
        <v>180</v>
      </c>
      <c r="F58" s="98">
        <v>7</v>
      </c>
      <c r="G58" s="89">
        <v>180</v>
      </c>
      <c r="H58" s="90">
        <v>6</v>
      </c>
      <c r="I58" s="19">
        <f t="shared" si="0"/>
        <v>30</v>
      </c>
      <c r="J58" s="19">
        <f t="shared" si="1"/>
        <v>180</v>
      </c>
      <c r="K58" s="20">
        <f t="shared" si="2"/>
        <v>180</v>
      </c>
      <c r="L58" s="21" t="str">
        <f t="shared" si="19"/>
        <v>N</v>
      </c>
      <c r="M58" s="22" t="str">
        <f t="shared" si="20"/>
        <v>Y</v>
      </c>
      <c r="N58" s="21" t="str">
        <f t="shared" si="21"/>
        <v>N</v>
      </c>
      <c r="O58" s="21" t="str">
        <f t="shared" si="22"/>
        <v>Y</v>
      </c>
      <c r="P58" s="22" t="str">
        <f t="shared" si="23"/>
        <v>Y</v>
      </c>
      <c r="Q58" s="6">
        <f t="shared" si="24"/>
        <v>14</v>
      </c>
      <c r="R58" s="7">
        <f t="shared" si="25"/>
        <v>7</v>
      </c>
      <c r="S58" s="6">
        <f t="shared" si="26"/>
        <v>390</v>
      </c>
      <c r="T58" s="7">
        <f t="shared" si="27"/>
        <v>390</v>
      </c>
      <c r="U58" s="6">
        <f t="shared" si="28"/>
        <v>240</v>
      </c>
      <c r="V58" s="6">
        <f t="shared" si="29"/>
        <v>4320</v>
      </c>
      <c r="W58" s="6">
        <f t="shared" si="30"/>
        <v>4158</v>
      </c>
      <c r="X58" s="5">
        <f t="shared" si="31"/>
        <v>8718</v>
      </c>
      <c r="Y58" s="6" t="str">
        <f t="shared" si="32"/>
        <v>High</v>
      </c>
      <c r="Z58" s="7" t="str">
        <f t="shared" si="33"/>
        <v>3</v>
      </c>
      <c r="AA58" s="43" t="str">
        <f t="shared" si="34"/>
        <v>N</v>
      </c>
    </row>
    <row r="59" spans="1:27" ht="15" x14ac:dyDescent="0.2">
      <c r="A59" s="93" t="s">
        <v>128</v>
      </c>
      <c r="B59" s="98">
        <v>0</v>
      </c>
      <c r="C59" s="98">
        <v>0</v>
      </c>
      <c r="D59" s="89">
        <v>0</v>
      </c>
      <c r="E59" s="89">
        <v>0</v>
      </c>
      <c r="F59" s="98">
        <v>4</v>
      </c>
      <c r="G59" s="89">
        <v>60</v>
      </c>
      <c r="H59" s="90">
        <v>5</v>
      </c>
      <c r="I59" s="19">
        <f t="shared" si="0"/>
        <v>0</v>
      </c>
      <c r="J59" s="19">
        <f t="shared" si="1"/>
        <v>0</v>
      </c>
      <c r="K59" s="20">
        <f t="shared" si="2"/>
        <v>60</v>
      </c>
      <c r="L59" s="21" t="str">
        <f t="shared" si="19"/>
        <v>N</v>
      </c>
      <c r="M59" s="22" t="str">
        <f t="shared" si="20"/>
        <v>N</v>
      </c>
      <c r="N59" s="21" t="str">
        <f t="shared" si="21"/>
        <v>N</v>
      </c>
      <c r="O59" s="21" t="str">
        <f t="shared" si="22"/>
        <v>N</v>
      </c>
      <c r="P59" s="22" t="str">
        <f t="shared" si="23"/>
        <v>N</v>
      </c>
      <c r="Q59" s="6">
        <f t="shared" si="24"/>
        <v>4</v>
      </c>
      <c r="R59" s="7">
        <f t="shared" si="25"/>
        <v>4</v>
      </c>
      <c r="S59" s="6">
        <f t="shared" si="26"/>
        <v>60</v>
      </c>
      <c r="T59" s="7">
        <f t="shared" si="27"/>
        <v>60</v>
      </c>
      <c r="U59" s="6">
        <f t="shared" si="28"/>
        <v>0</v>
      </c>
      <c r="V59" s="6">
        <f t="shared" si="29"/>
        <v>0</v>
      </c>
      <c r="W59" s="6">
        <f t="shared" si="30"/>
        <v>792</v>
      </c>
      <c r="X59" s="5">
        <f t="shared" si="31"/>
        <v>792</v>
      </c>
      <c r="Y59" s="6" t="str">
        <f t="shared" si="32"/>
        <v>Low</v>
      </c>
      <c r="Z59" s="7" t="str">
        <f t="shared" si="33"/>
        <v>1</v>
      </c>
      <c r="AA59" s="43" t="str">
        <f t="shared" si="34"/>
        <v>N</v>
      </c>
    </row>
    <row r="60" spans="1:27" ht="15" x14ac:dyDescent="0.2">
      <c r="A60" s="93" t="s">
        <v>129</v>
      </c>
      <c r="B60" s="98">
        <v>0</v>
      </c>
      <c r="C60" s="98">
        <v>0</v>
      </c>
      <c r="D60" s="89">
        <v>2</v>
      </c>
      <c r="E60" s="89">
        <v>90</v>
      </c>
      <c r="F60" s="98">
        <v>6</v>
      </c>
      <c r="G60" s="89">
        <v>30</v>
      </c>
      <c r="H60" s="90">
        <v>6</v>
      </c>
      <c r="I60" s="19">
        <f t="shared" si="0"/>
        <v>0</v>
      </c>
      <c r="J60" s="19">
        <f t="shared" si="1"/>
        <v>90</v>
      </c>
      <c r="K60" s="20">
        <f t="shared" si="2"/>
        <v>30</v>
      </c>
      <c r="L60" s="21" t="str">
        <f t="shared" si="19"/>
        <v>N</v>
      </c>
      <c r="M60" s="22" t="str">
        <f t="shared" si="20"/>
        <v>N</v>
      </c>
      <c r="N60" s="21" t="str">
        <f t="shared" si="21"/>
        <v>N</v>
      </c>
      <c r="O60" s="21" t="str">
        <f t="shared" si="22"/>
        <v>Y</v>
      </c>
      <c r="P60" s="22" t="str">
        <f t="shared" si="23"/>
        <v>Y</v>
      </c>
      <c r="Q60" s="6">
        <f t="shared" si="24"/>
        <v>8</v>
      </c>
      <c r="R60" s="7">
        <f t="shared" si="25"/>
        <v>7</v>
      </c>
      <c r="S60" s="6">
        <f t="shared" si="26"/>
        <v>120</v>
      </c>
      <c r="T60" s="7">
        <f t="shared" si="27"/>
        <v>120</v>
      </c>
      <c r="U60" s="6">
        <f t="shared" si="28"/>
        <v>0</v>
      </c>
      <c r="V60" s="6">
        <f t="shared" si="29"/>
        <v>720</v>
      </c>
      <c r="W60" s="6">
        <f t="shared" si="30"/>
        <v>594</v>
      </c>
      <c r="X60" s="5">
        <f t="shared" si="31"/>
        <v>1314</v>
      </c>
      <c r="Y60" s="6" t="str">
        <f t="shared" si="32"/>
        <v>Moderate</v>
      </c>
      <c r="Z60" s="7" t="str">
        <f t="shared" si="33"/>
        <v>2</v>
      </c>
      <c r="AA60" s="43" t="str">
        <f t="shared" si="34"/>
        <v>N</v>
      </c>
    </row>
    <row r="61" spans="1:27" ht="15" x14ac:dyDescent="0.2">
      <c r="A61" s="93" t="s">
        <v>130</v>
      </c>
      <c r="B61" s="98">
        <v>0</v>
      </c>
      <c r="C61" s="98">
        <v>0</v>
      </c>
      <c r="D61" s="89">
        <v>2</v>
      </c>
      <c r="E61" s="89">
        <v>20</v>
      </c>
      <c r="F61" s="98">
        <v>4</v>
      </c>
      <c r="G61" s="89">
        <v>30</v>
      </c>
      <c r="H61" s="90">
        <v>4</v>
      </c>
      <c r="I61" s="19">
        <f t="shared" si="0"/>
        <v>0</v>
      </c>
      <c r="J61" s="19">
        <f t="shared" si="1"/>
        <v>20</v>
      </c>
      <c r="K61" s="20">
        <f t="shared" si="2"/>
        <v>30</v>
      </c>
      <c r="L61" s="21" t="str">
        <f t="shared" si="19"/>
        <v>N</v>
      </c>
      <c r="M61" s="22" t="str">
        <f t="shared" si="20"/>
        <v>N</v>
      </c>
      <c r="N61" s="21" t="str">
        <f t="shared" si="21"/>
        <v>N</v>
      </c>
      <c r="O61" s="21" t="str">
        <f t="shared" si="22"/>
        <v>N</v>
      </c>
      <c r="P61" s="22" t="str">
        <f t="shared" si="23"/>
        <v>N</v>
      </c>
      <c r="Q61" s="6">
        <f t="shared" si="24"/>
        <v>6</v>
      </c>
      <c r="R61" s="7">
        <f t="shared" si="25"/>
        <v>6</v>
      </c>
      <c r="S61" s="6">
        <f t="shared" si="26"/>
        <v>50</v>
      </c>
      <c r="T61" s="7">
        <f t="shared" si="27"/>
        <v>50</v>
      </c>
      <c r="U61" s="6">
        <f t="shared" si="28"/>
        <v>0</v>
      </c>
      <c r="V61" s="6">
        <f t="shared" si="29"/>
        <v>160</v>
      </c>
      <c r="W61" s="6">
        <f t="shared" si="30"/>
        <v>396</v>
      </c>
      <c r="X61" s="5">
        <f t="shared" si="31"/>
        <v>556</v>
      </c>
      <c r="Y61" s="6" t="str">
        <f t="shared" si="32"/>
        <v>Low</v>
      </c>
      <c r="Z61" s="7" t="str">
        <f t="shared" si="33"/>
        <v>1</v>
      </c>
      <c r="AA61" s="43" t="str">
        <f t="shared" si="34"/>
        <v>N</v>
      </c>
    </row>
    <row r="62" spans="1:27" ht="15" x14ac:dyDescent="0.2">
      <c r="A62" s="93" t="s">
        <v>131</v>
      </c>
      <c r="B62" s="98">
        <v>1</v>
      </c>
      <c r="C62" s="98">
        <v>45</v>
      </c>
      <c r="D62" s="89">
        <v>2</v>
      </c>
      <c r="E62" s="89">
        <v>10</v>
      </c>
      <c r="F62" s="98">
        <v>2</v>
      </c>
      <c r="G62" s="89">
        <v>30</v>
      </c>
      <c r="H62" s="90">
        <v>6</v>
      </c>
      <c r="I62" s="19">
        <f t="shared" si="0"/>
        <v>45</v>
      </c>
      <c r="J62" s="19">
        <f t="shared" si="1"/>
        <v>10</v>
      </c>
      <c r="K62" s="20">
        <f t="shared" si="2"/>
        <v>30</v>
      </c>
      <c r="L62" s="21" t="str">
        <f t="shared" si="19"/>
        <v>N</v>
      </c>
      <c r="M62" s="22" t="str">
        <f t="shared" si="20"/>
        <v>N</v>
      </c>
      <c r="N62" s="21" t="str">
        <f t="shared" si="21"/>
        <v>N</v>
      </c>
      <c r="O62" s="21" t="str">
        <f t="shared" si="22"/>
        <v>N</v>
      </c>
      <c r="P62" s="22" t="str">
        <f t="shared" si="23"/>
        <v>Y</v>
      </c>
      <c r="Q62" s="6">
        <f t="shared" si="24"/>
        <v>5</v>
      </c>
      <c r="R62" s="7">
        <f t="shared" si="25"/>
        <v>5</v>
      </c>
      <c r="S62" s="6">
        <f t="shared" si="26"/>
        <v>85</v>
      </c>
      <c r="T62" s="7">
        <f t="shared" si="27"/>
        <v>85</v>
      </c>
      <c r="U62" s="6">
        <f t="shared" si="28"/>
        <v>360</v>
      </c>
      <c r="V62" s="6">
        <f t="shared" si="29"/>
        <v>80</v>
      </c>
      <c r="W62" s="6">
        <f t="shared" si="30"/>
        <v>198</v>
      </c>
      <c r="X62" s="5">
        <f t="shared" si="31"/>
        <v>638</v>
      </c>
      <c r="Y62" s="6" t="str">
        <f t="shared" si="32"/>
        <v>Moderate</v>
      </c>
      <c r="Z62" s="7" t="str">
        <f t="shared" si="33"/>
        <v>2</v>
      </c>
      <c r="AA62" s="43" t="str">
        <f t="shared" si="34"/>
        <v>N</v>
      </c>
    </row>
    <row r="63" spans="1:27" ht="15" x14ac:dyDescent="0.2">
      <c r="A63" s="93" t="s">
        <v>132</v>
      </c>
      <c r="B63" s="98">
        <v>0</v>
      </c>
      <c r="C63" s="98">
        <v>0</v>
      </c>
      <c r="D63" s="89">
        <v>0</v>
      </c>
      <c r="E63" s="89">
        <v>0</v>
      </c>
      <c r="F63" s="98">
        <v>1</v>
      </c>
      <c r="G63" s="89">
        <v>15</v>
      </c>
      <c r="H63" s="90">
        <v>12</v>
      </c>
      <c r="I63" s="19">
        <f t="shared" si="0"/>
        <v>0</v>
      </c>
      <c r="J63" s="19">
        <f t="shared" si="1"/>
        <v>0</v>
      </c>
      <c r="K63" s="20">
        <f t="shared" si="2"/>
        <v>15</v>
      </c>
      <c r="L63" s="21" t="str">
        <f t="shared" si="19"/>
        <v>N</v>
      </c>
      <c r="M63" s="22" t="str">
        <f t="shared" si="20"/>
        <v>N</v>
      </c>
      <c r="N63" s="21" t="str">
        <f t="shared" si="21"/>
        <v>N</v>
      </c>
      <c r="O63" s="21" t="str">
        <f t="shared" si="22"/>
        <v>N</v>
      </c>
      <c r="P63" s="22" t="str">
        <f t="shared" si="23"/>
        <v>N</v>
      </c>
      <c r="Q63" s="6">
        <f t="shared" si="24"/>
        <v>1</v>
      </c>
      <c r="R63" s="7">
        <f t="shared" si="25"/>
        <v>1</v>
      </c>
      <c r="S63" s="6">
        <f t="shared" si="26"/>
        <v>15</v>
      </c>
      <c r="T63" s="7">
        <f t="shared" si="27"/>
        <v>15</v>
      </c>
      <c r="U63" s="6">
        <f t="shared" si="28"/>
        <v>0</v>
      </c>
      <c r="V63" s="6">
        <f t="shared" si="29"/>
        <v>0</v>
      </c>
      <c r="W63" s="6">
        <f t="shared" si="30"/>
        <v>49.5</v>
      </c>
      <c r="X63" s="5">
        <f t="shared" si="31"/>
        <v>49.5</v>
      </c>
      <c r="Y63" s="6" t="str">
        <f t="shared" si="32"/>
        <v>Low</v>
      </c>
      <c r="Z63" s="7" t="str">
        <f t="shared" si="33"/>
        <v>1</v>
      </c>
      <c r="AA63" s="43" t="str">
        <f t="shared" si="34"/>
        <v>N</v>
      </c>
    </row>
    <row r="64" spans="1:27" ht="15" x14ac:dyDescent="0.2">
      <c r="A64" s="93" t="s">
        <v>133</v>
      </c>
      <c r="B64" s="98">
        <v>4</v>
      </c>
      <c r="C64" s="98">
        <v>15</v>
      </c>
      <c r="D64" s="89">
        <v>7</v>
      </c>
      <c r="E64" s="89">
        <v>90</v>
      </c>
      <c r="F64" s="98">
        <v>7</v>
      </c>
      <c r="G64" s="89">
        <v>90</v>
      </c>
      <c r="H64" s="90">
        <v>6</v>
      </c>
      <c r="I64" s="19">
        <f t="shared" si="0"/>
        <v>15</v>
      </c>
      <c r="J64" s="19">
        <f t="shared" si="1"/>
        <v>90</v>
      </c>
      <c r="K64" s="20">
        <f t="shared" si="2"/>
        <v>90</v>
      </c>
      <c r="L64" s="21" t="str">
        <f t="shared" si="19"/>
        <v>Y</v>
      </c>
      <c r="M64" s="22" t="str">
        <f t="shared" si="20"/>
        <v>Y</v>
      </c>
      <c r="N64" s="21" t="str">
        <f t="shared" si="21"/>
        <v>N</v>
      </c>
      <c r="O64" s="21" t="str">
        <f t="shared" si="22"/>
        <v>Y</v>
      </c>
      <c r="P64" s="22" t="str">
        <f t="shared" si="23"/>
        <v>Y</v>
      </c>
      <c r="Q64" s="6">
        <f t="shared" si="24"/>
        <v>18</v>
      </c>
      <c r="R64" s="7">
        <f t="shared" si="25"/>
        <v>7</v>
      </c>
      <c r="S64" s="6">
        <f t="shared" si="26"/>
        <v>195</v>
      </c>
      <c r="T64" s="7">
        <f t="shared" si="27"/>
        <v>195</v>
      </c>
      <c r="U64" s="6">
        <f t="shared" si="28"/>
        <v>480</v>
      </c>
      <c r="V64" s="6">
        <f t="shared" si="29"/>
        <v>2520</v>
      </c>
      <c r="W64" s="6">
        <f t="shared" si="30"/>
        <v>2079</v>
      </c>
      <c r="X64" s="5">
        <f t="shared" si="31"/>
        <v>5079</v>
      </c>
      <c r="Y64" s="6" t="str">
        <f t="shared" si="32"/>
        <v>High</v>
      </c>
      <c r="Z64" s="7" t="str">
        <f t="shared" si="33"/>
        <v>3</v>
      </c>
      <c r="AA64" s="43" t="str">
        <f t="shared" si="34"/>
        <v>N</v>
      </c>
    </row>
    <row r="65" spans="1:27" ht="15" x14ac:dyDescent="0.2">
      <c r="A65" s="93" t="s">
        <v>134</v>
      </c>
      <c r="B65" s="98">
        <v>0</v>
      </c>
      <c r="C65" s="98">
        <v>0</v>
      </c>
      <c r="D65" s="89">
        <v>2</v>
      </c>
      <c r="E65" s="89">
        <v>90</v>
      </c>
      <c r="F65" s="98">
        <v>5</v>
      </c>
      <c r="G65" s="89">
        <v>120</v>
      </c>
      <c r="H65" s="90">
        <v>6</v>
      </c>
      <c r="I65" s="19">
        <f t="shared" si="0"/>
        <v>0</v>
      </c>
      <c r="J65" s="19">
        <f t="shared" si="1"/>
        <v>90</v>
      </c>
      <c r="K65" s="20">
        <f t="shared" si="2"/>
        <v>120</v>
      </c>
      <c r="L65" s="21" t="str">
        <f t="shared" si="19"/>
        <v>N</v>
      </c>
      <c r="M65" s="22" t="str">
        <f t="shared" si="20"/>
        <v>N</v>
      </c>
      <c r="N65" s="21" t="str">
        <f t="shared" si="21"/>
        <v>N</v>
      </c>
      <c r="O65" s="21" t="str">
        <f t="shared" si="22"/>
        <v>Y</v>
      </c>
      <c r="P65" s="22" t="str">
        <f t="shared" si="23"/>
        <v>Y</v>
      </c>
      <c r="Q65" s="6">
        <f t="shared" si="24"/>
        <v>7</v>
      </c>
      <c r="R65" s="7">
        <f t="shared" si="25"/>
        <v>7</v>
      </c>
      <c r="S65" s="6">
        <f t="shared" si="26"/>
        <v>210</v>
      </c>
      <c r="T65" s="7">
        <f t="shared" si="27"/>
        <v>210</v>
      </c>
      <c r="U65" s="6">
        <f t="shared" si="28"/>
        <v>0</v>
      </c>
      <c r="V65" s="6">
        <f t="shared" si="29"/>
        <v>720</v>
      </c>
      <c r="W65" s="6">
        <f t="shared" si="30"/>
        <v>1980</v>
      </c>
      <c r="X65" s="5">
        <f t="shared" si="31"/>
        <v>2700</v>
      </c>
      <c r="Y65" s="6" t="str">
        <f t="shared" si="32"/>
        <v>Moderate</v>
      </c>
      <c r="Z65" s="7" t="str">
        <f t="shared" si="33"/>
        <v>2</v>
      </c>
      <c r="AA65" s="43" t="str">
        <f t="shared" si="34"/>
        <v>N</v>
      </c>
    </row>
    <row r="66" spans="1:27" ht="15" x14ac:dyDescent="0.2">
      <c r="A66" s="93" t="s">
        <v>135</v>
      </c>
      <c r="B66" s="98">
        <v>4</v>
      </c>
      <c r="C66" s="98">
        <v>0</v>
      </c>
      <c r="D66" s="89">
        <v>0</v>
      </c>
      <c r="E66" s="89">
        <v>0</v>
      </c>
      <c r="F66" s="98">
        <v>3</v>
      </c>
      <c r="G66" s="89">
        <v>30</v>
      </c>
      <c r="H66" s="90">
        <v>10</v>
      </c>
      <c r="I66" s="19">
        <f t="shared" si="0"/>
        <v>0</v>
      </c>
      <c r="J66" s="19">
        <f t="shared" si="1"/>
        <v>0</v>
      </c>
      <c r="K66" s="20">
        <f t="shared" si="2"/>
        <v>30</v>
      </c>
      <c r="L66" s="21" t="str">
        <f t="shared" si="19"/>
        <v>N</v>
      </c>
      <c r="M66" s="22" t="str">
        <f t="shared" si="20"/>
        <v>N</v>
      </c>
      <c r="N66" s="21" t="str">
        <f t="shared" si="21"/>
        <v>N</v>
      </c>
      <c r="O66" s="21" t="str">
        <f t="shared" si="22"/>
        <v>N</v>
      </c>
      <c r="P66" s="22" t="str">
        <f t="shared" si="23"/>
        <v>N</v>
      </c>
      <c r="Q66" s="6">
        <f t="shared" si="24"/>
        <v>7</v>
      </c>
      <c r="R66" s="7">
        <f t="shared" si="25"/>
        <v>7</v>
      </c>
      <c r="S66" s="6">
        <f t="shared" si="26"/>
        <v>30</v>
      </c>
      <c r="T66" s="7">
        <f t="shared" si="27"/>
        <v>30</v>
      </c>
      <c r="U66" s="6">
        <f t="shared" si="28"/>
        <v>0</v>
      </c>
      <c r="V66" s="6">
        <f t="shared" si="29"/>
        <v>0</v>
      </c>
      <c r="W66" s="6">
        <f t="shared" si="30"/>
        <v>297</v>
      </c>
      <c r="X66" s="5">
        <f t="shared" si="31"/>
        <v>297</v>
      </c>
      <c r="Y66" s="6" t="str">
        <f t="shared" si="32"/>
        <v>Low</v>
      </c>
      <c r="Z66" s="7" t="str">
        <f t="shared" si="33"/>
        <v>1</v>
      </c>
      <c r="AA66" s="43" t="str">
        <f t="shared" si="34"/>
        <v>N</v>
      </c>
    </row>
    <row r="67" spans="1:27" ht="15" x14ac:dyDescent="0.2">
      <c r="A67" s="93" t="s">
        <v>136</v>
      </c>
      <c r="B67" s="98">
        <v>0</v>
      </c>
      <c r="C67" s="98">
        <v>0</v>
      </c>
      <c r="D67" s="89">
        <v>1</v>
      </c>
      <c r="E67" s="89">
        <v>85</v>
      </c>
      <c r="F67" s="98">
        <v>1</v>
      </c>
      <c r="G67" s="89">
        <v>120</v>
      </c>
      <c r="H67" s="90">
        <v>5</v>
      </c>
      <c r="I67" s="19">
        <f t="shared" si="0"/>
        <v>0</v>
      </c>
      <c r="J67" s="19">
        <f t="shared" si="1"/>
        <v>85</v>
      </c>
      <c r="K67" s="20">
        <f t="shared" si="2"/>
        <v>120</v>
      </c>
      <c r="L67" s="21" t="str">
        <f t="shared" si="19"/>
        <v>N</v>
      </c>
      <c r="M67" s="22" t="str">
        <f t="shared" si="20"/>
        <v>N</v>
      </c>
      <c r="N67" s="21" t="str">
        <f t="shared" si="21"/>
        <v>N</v>
      </c>
      <c r="O67" s="21" t="str">
        <f t="shared" si="22"/>
        <v>N</v>
      </c>
      <c r="P67" s="22" t="str">
        <f t="shared" si="23"/>
        <v>N</v>
      </c>
      <c r="Q67" s="6">
        <f t="shared" si="24"/>
        <v>2</v>
      </c>
      <c r="R67" s="7">
        <f t="shared" si="25"/>
        <v>2</v>
      </c>
      <c r="S67" s="6">
        <f t="shared" si="26"/>
        <v>205</v>
      </c>
      <c r="T67" s="7">
        <f t="shared" si="27"/>
        <v>205</v>
      </c>
      <c r="U67" s="6">
        <f t="shared" si="28"/>
        <v>0</v>
      </c>
      <c r="V67" s="6">
        <f t="shared" si="29"/>
        <v>340</v>
      </c>
      <c r="W67" s="6">
        <f t="shared" si="30"/>
        <v>396</v>
      </c>
      <c r="X67" s="5">
        <f t="shared" si="31"/>
        <v>736</v>
      </c>
      <c r="Y67" s="6" t="str">
        <f t="shared" si="32"/>
        <v>Low</v>
      </c>
      <c r="Z67" s="7" t="str">
        <f t="shared" si="33"/>
        <v>1</v>
      </c>
      <c r="AA67" s="43" t="str">
        <f t="shared" si="34"/>
        <v>N</v>
      </c>
    </row>
    <row r="68" spans="1:27" ht="15" x14ac:dyDescent="0.2">
      <c r="A68" s="93" t="s">
        <v>137</v>
      </c>
      <c r="B68" s="98">
        <v>3</v>
      </c>
      <c r="C68" s="98">
        <v>0</v>
      </c>
      <c r="D68" s="89">
        <v>3</v>
      </c>
      <c r="E68" s="89">
        <v>120</v>
      </c>
      <c r="F68" s="98">
        <v>7</v>
      </c>
      <c r="G68" s="89">
        <v>120</v>
      </c>
      <c r="H68" s="90">
        <v>3</v>
      </c>
      <c r="I68" s="19">
        <f t="shared" si="0"/>
        <v>0</v>
      </c>
      <c r="J68" s="19">
        <f t="shared" si="1"/>
        <v>120</v>
      </c>
      <c r="K68" s="20">
        <f t="shared" si="2"/>
        <v>120</v>
      </c>
      <c r="L68" s="21" t="str">
        <f t="shared" si="19"/>
        <v>Y</v>
      </c>
      <c r="M68" s="22" t="str">
        <f t="shared" si="20"/>
        <v>Y</v>
      </c>
      <c r="N68" s="21" t="str">
        <f t="shared" si="21"/>
        <v>N</v>
      </c>
      <c r="O68" s="21" t="str">
        <f t="shared" si="22"/>
        <v>Y</v>
      </c>
      <c r="P68" s="22" t="str">
        <f t="shared" si="23"/>
        <v>Y</v>
      </c>
      <c r="Q68" s="6">
        <f t="shared" si="24"/>
        <v>13</v>
      </c>
      <c r="R68" s="7">
        <f t="shared" si="25"/>
        <v>7</v>
      </c>
      <c r="S68" s="6">
        <f t="shared" si="26"/>
        <v>240</v>
      </c>
      <c r="T68" s="7">
        <f t="shared" si="27"/>
        <v>240</v>
      </c>
      <c r="U68" s="6">
        <f t="shared" si="28"/>
        <v>0</v>
      </c>
      <c r="V68" s="6">
        <f t="shared" si="29"/>
        <v>1440</v>
      </c>
      <c r="W68" s="6">
        <f t="shared" si="30"/>
        <v>2772</v>
      </c>
      <c r="X68" s="5">
        <f t="shared" si="31"/>
        <v>4212</v>
      </c>
      <c r="Y68" s="6" t="str">
        <f t="shared" si="32"/>
        <v>High</v>
      </c>
      <c r="Z68" s="7" t="str">
        <f t="shared" si="33"/>
        <v>3</v>
      </c>
      <c r="AA68" s="43" t="str">
        <f t="shared" si="34"/>
        <v>N</v>
      </c>
    </row>
    <row r="69" spans="1:27" ht="15" x14ac:dyDescent="0.2">
      <c r="A69" s="93" t="s">
        <v>138</v>
      </c>
      <c r="B69" s="98">
        <v>2</v>
      </c>
      <c r="C69" s="98">
        <v>0</v>
      </c>
      <c r="D69" s="89">
        <v>0</v>
      </c>
      <c r="E69" s="89">
        <v>0</v>
      </c>
      <c r="F69" s="98">
        <v>2</v>
      </c>
      <c r="G69" s="89">
        <v>60</v>
      </c>
      <c r="H69" s="90">
        <v>9</v>
      </c>
      <c r="I69" s="19">
        <f t="shared" si="0"/>
        <v>0</v>
      </c>
      <c r="J69" s="19">
        <f t="shared" si="1"/>
        <v>0</v>
      </c>
      <c r="K69" s="20">
        <f t="shared" si="2"/>
        <v>60</v>
      </c>
      <c r="L69" s="21" t="str">
        <f t="shared" si="19"/>
        <v>N</v>
      </c>
      <c r="M69" s="22" t="str">
        <f t="shared" si="20"/>
        <v>N</v>
      </c>
      <c r="N69" s="21" t="str">
        <f t="shared" si="21"/>
        <v>N</v>
      </c>
      <c r="O69" s="21" t="str">
        <f t="shared" si="22"/>
        <v>N</v>
      </c>
      <c r="P69" s="22" t="str">
        <f t="shared" si="23"/>
        <v>N</v>
      </c>
      <c r="Q69" s="6">
        <f t="shared" si="24"/>
        <v>4</v>
      </c>
      <c r="R69" s="7">
        <f t="shared" si="25"/>
        <v>4</v>
      </c>
      <c r="S69" s="6">
        <f t="shared" si="26"/>
        <v>60</v>
      </c>
      <c r="T69" s="7">
        <f t="shared" si="27"/>
        <v>60</v>
      </c>
      <c r="U69" s="6">
        <f t="shared" si="28"/>
        <v>0</v>
      </c>
      <c r="V69" s="6">
        <f t="shared" si="29"/>
        <v>0</v>
      </c>
      <c r="W69" s="6">
        <f t="shared" si="30"/>
        <v>396</v>
      </c>
      <c r="X69" s="5">
        <f t="shared" si="31"/>
        <v>396</v>
      </c>
      <c r="Y69" s="6" t="str">
        <f t="shared" si="32"/>
        <v>Low</v>
      </c>
      <c r="Z69" s="7" t="str">
        <f t="shared" si="33"/>
        <v>1</v>
      </c>
      <c r="AA69" s="43" t="str">
        <f t="shared" si="34"/>
        <v>N</v>
      </c>
    </row>
    <row r="70" spans="1:27" ht="15" x14ac:dyDescent="0.2">
      <c r="A70" s="93" t="s">
        <v>139</v>
      </c>
      <c r="B70" s="98">
        <v>4</v>
      </c>
      <c r="C70" s="98">
        <v>30</v>
      </c>
      <c r="D70" s="89">
        <v>3</v>
      </c>
      <c r="E70" s="89">
        <v>180</v>
      </c>
      <c r="F70" s="98">
        <v>5</v>
      </c>
      <c r="G70" s="89">
        <v>150</v>
      </c>
      <c r="H70" s="90">
        <v>6</v>
      </c>
      <c r="I70" s="19">
        <f t="shared" si="0"/>
        <v>30</v>
      </c>
      <c r="J70" s="19">
        <f t="shared" si="1"/>
        <v>180</v>
      </c>
      <c r="K70" s="20">
        <f t="shared" si="2"/>
        <v>150</v>
      </c>
      <c r="L70" s="21" t="str">
        <f t="shared" si="19"/>
        <v>Y</v>
      </c>
      <c r="M70" s="22" t="str">
        <f t="shared" si="20"/>
        <v>Y</v>
      </c>
      <c r="N70" s="21" t="str">
        <f t="shared" si="21"/>
        <v>Y</v>
      </c>
      <c r="O70" s="21" t="str">
        <f t="shared" si="22"/>
        <v>Y</v>
      </c>
      <c r="P70" s="22" t="str">
        <f t="shared" si="23"/>
        <v>Y</v>
      </c>
      <c r="Q70" s="6">
        <f t="shared" si="24"/>
        <v>12</v>
      </c>
      <c r="R70" s="7">
        <f t="shared" si="25"/>
        <v>7</v>
      </c>
      <c r="S70" s="6">
        <f t="shared" si="26"/>
        <v>360</v>
      </c>
      <c r="T70" s="7">
        <f t="shared" si="27"/>
        <v>360</v>
      </c>
      <c r="U70" s="6">
        <f t="shared" si="28"/>
        <v>960</v>
      </c>
      <c r="V70" s="6">
        <f t="shared" si="29"/>
        <v>2160</v>
      </c>
      <c r="W70" s="6">
        <f t="shared" si="30"/>
        <v>2475</v>
      </c>
      <c r="X70" s="5">
        <f t="shared" si="31"/>
        <v>5595</v>
      </c>
      <c r="Y70" s="6" t="str">
        <f t="shared" si="32"/>
        <v>High</v>
      </c>
      <c r="Z70" s="7" t="str">
        <f t="shared" si="33"/>
        <v>3</v>
      </c>
      <c r="AA70" s="43" t="str">
        <f t="shared" si="34"/>
        <v>N</v>
      </c>
    </row>
    <row r="71" spans="1:27" ht="15" x14ac:dyDescent="0.2">
      <c r="A71" s="93" t="s">
        <v>140</v>
      </c>
      <c r="B71" s="98">
        <v>2</v>
      </c>
      <c r="C71" s="98">
        <v>30</v>
      </c>
      <c r="D71" s="89">
        <v>2</v>
      </c>
      <c r="E71" s="89">
        <v>60</v>
      </c>
      <c r="F71" s="98">
        <v>5</v>
      </c>
      <c r="G71" s="89">
        <v>240</v>
      </c>
      <c r="H71" s="90">
        <v>5</v>
      </c>
      <c r="I71" s="19">
        <f t="shared" si="0"/>
        <v>30</v>
      </c>
      <c r="J71" s="19">
        <f t="shared" si="1"/>
        <v>60</v>
      </c>
      <c r="K71" s="20">
        <f t="shared" si="2"/>
        <v>240</v>
      </c>
      <c r="L71" s="21" t="str">
        <f t="shared" si="19"/>
        <v>N</v>
      </c>
      <c r="M71" s="22" t="str">
        <f t="shared" si="20"/>
        <v>Y</v>
      </c>
      <c r="N71" s="21" t="str">
        <f t="shared" si="21"/>
        <v>N</v>
      </c>
      <c r="O71" s="21" t="str">
        <f t="shared" si="22"/>
        <v>Y</v>
      </c>
      <c r="P71" s="22" t="str">
        <f t="shared" si="23"/>
        <v>Y</v>
      </c>
      <c r="Q71" s="6">
        <f t="shared" si="24"/>
        <v>9</v>
      </c>
      <c r="R71" s="7">
        <f t="shared" si="25"/>
        <v>7</v>
      </c>
      <c r="S71" s="6">
        <f t="shared" si="26"/>
        <v>330</v>
      </c>
      <c r="T71" s="7">
        <f t="shared" si="27"/>
        <v>330</v>
      </c>
      <c r="U71" s="6">
        <f t="shared" si="28"/>
        <v>480</v>
      </c>
      <c r="V71" s="6">
        <f t="shared" si="29"/>
        <v>480</v>
      </c>
      <c r="W71" s="6">
        <f t="shared" si="30"/>
        <v>3960</v>
      </c>
      <c r="X71" s="5">
        <f t="shared" si="31"/>
        <v>4920</v>
      </c>
      <c r="Y71" s="6" t="str">
        <f t="shared" si="32"/>
        <v>High</v>
      </c>
      <c r="Z71" s="7" t="str">
        <f t="shared" si="33"/>
        <v>3</v>
      </c>
      <c r="AA71" s="43" t="str">
        <f t="shared" si="34"/>
        <v>N</v>
      </c>
    </row>
    <row r="72" spans="1:27" ht="15" x14ac:dyDescent="0.2">
      <c r="A72" s="93" t="s">
        <v>141</v>
      </c>
      <c r="B72" s="98">
        <v>1</v>
      </c>
      <c r="C72" s="98">
        <v>30</v>
      </c>
      <c r="D72" s="89">
        <v>3</v>
      </c>
      <c r="E72" s="89">
        <v>30</v>
      </c>
      <c r="F72" s="98">
        <v>7</v>
      </c>
      <c r="G72" s="89">
        <v>95</v>
      </c>
      <c r="H72" s="90">
        <v>10</v>
      </c>
      <c r="I72" s="19">
        <f t="shared" ref="I72:I135" si="35">IF(C72&gt;240,"240", IF(C72&lt;10,0,(C72)))</f>
        <v>30</v>
      </c>
      <c r="J72" s="19">
        <f t="shared" ref="J72:J135" si="36">IF(E72&gt;240,"240", IF(E72&lt;10,0,(E72)))</f>
        <v>30</v>
      </c>
      <c r="K72" s="20">
        <f t="shared" ref="K72:K135" si="37">IF(G72&gt;240,"240", IF(G72&lt;10,0,(G72)))</f>
        <v>95</v>
      </c>
      <c r="L72" s="21" t="str">
        <f t="shared" si="19"/>
        <v>N</v>
      </c>
      <c r="M72" s="22" t="str">
        <f t="shared" si="20"/>
        <v>N</v>
      </c>
      <c r="N72" s="21" t="str">
        <f t="shared" si="21"/>
        <v>N</v>
      </c>
      <c r="O72" s="21" t="str">
        <f t="shared" si="22"/>
        <v>Y</v>
      </c>
      <c r="P72" s="22" t="str">
        <f t="shared" si="23"/>
        <v>Y</v>
      </c>
      <c r="Q72" s="6">
        <f t="shared" si="24"/>
        <v>11</v>
      </c>
      <c r="R72" s="7">
        <f t="shared" si="25"/>
        <v>7</v>
      </c>
      <c r="S72" s="6">
        <f t="shared" si="26"/>
        <v>155</v>
      </c>
      <c r="T72" s="7">
        <f t="shared" si="27"/>
        <v>155</v>
      </c>
      <c r="U72" s="6">
        <f t="shared" si="28"/>
        <v>240</v>
      </c>
      <c r="V72" s="6">
        <f t="shared" si="29"/>
        <v>360</v>
      </c>
      <c r="W72" s="6">
        <f t="shared" si="30"/>
        <v>2194.5</v>
      </c>
      <c r="X72" s="5">
        <f t="shared" si="31"/>
        <v>2794.5</v>
      </c>
      <c r="Y72" s="6" t="str">
        <f t="shared" si="32"/>
        <v>Moderate</v>
      </c>
      <c r="Z72" s="7" t="str">
        <f t="shared" si="33"/>
        <v>2</v>
      </c>
      <c r="AA72" s="43" t="str">
        <f t="shared" si="34"/>
        <v>N</v>
      </c>
    </row>
    <row r="73" spans="1:27" ht="15" x14ac:dyDescent="0.2">
      <c r="A73" s="93" t="s">
        <v>142</v>
      </c>
      <c r="B73" s="98">
        <v>0</v>
      </c>
      <c r="C73" s="98">
        <v>0</v>
      </c>
      <c r="D73" s="89">
        <v>0</v>
      </c>
      <c r="E73" s="89">
        <v>0</v>
      </c>
      <c r="F73" s="98">
        <v>0</v>
      </c>
      <c r="G73" s="89">
        <v>0</v>
      </c>
      <c r="H73" s="90">
        <v>10</v>
      </c>
      <c r="I73" s="19">
        <f t="shared" si="35"/>
        <v>0</v>
      </c>
      <c r="J73" s="19">
        <f t="shared" si="36"/>
        <v>0</v>
      </c>
      <c r="K73" s="20">
        <f t="shared" si="37"/>
        <v>0</v>
      </c>
      <c r="L73" s="21" t="str">
        <f t="shared" si="19"/>
        <v>N</v>
      </c>
      <c r="M73" s="22" t="str">
        <f t="shared" si="20"/>
        <v>N</v>
      </c>
      <c r="N73" s="21" t="str">
        <f t="shared" si="21"/>
        <v>N</v>
      </c>
      <c r="O73" s="21" t="str">
        <f t="shared" si="22"/>
        <v>N</v>
      </c>
      <c r="P73" s="22" t="str">
        <f t="shared" si="23"/>
        <v>N</v>
      </c>
      <c r="Q73" s="6">
        <f t="shared" si="24"/>
        <v>0</v>
      </c>
      <c r="R73" s="7">
        <f t="shared" si="25"/>
        <v>0</v>
      </c>
      <c r="S73" s="6">
        <f t="shared" si="26"/>
        <v>0</v>
      </c>
      <c r="T73" s="7">
        <f t="shared" si="27"/>
        <v>0</v>
      </c>
      <c r="U73" s="6">
        <f t="shared" si="28"/>
        <v>0</v>
      </c>
      <c r="V73" s="6">
        <f t="shared" si="29"/>
        <v>0</v>
      </c>
      <c r="W73" s="6">
        <f t="shared" si="30"/>
        <v>0</v>
      </c>
      <c r="X73" s="5">
        <f t="shared" si="31"/>
        <v>0</v>
      </c>
      <c r="Y73" s="6" t="str">
        <f t="shared" si="32"/>
        <v>Low</v>
      </c>
      <c r="Z73" s="7" t="str">
        <f t="shared" si="33"/>
        <v>1</v>
      </c>
      <c r="AA73" s="43" t="str">
        <f t="shared" si="34"/>
        <v>N</v>
      </c>
    </row>
    <row r="74" spans="1:27" ht="15" x14ac:dyDescent="0.2">
      <c r="A74" s="93" t="s">
        <v>143</v>
      </c>
      <c r="B74" s="98">
        <v>0</v>
      </c>
      <c r="C74" s="98">
        <v>0</v>
      </c>
      <c r="D74" s="89">
        <v>2</v>
      </c>
      <c r="E74" s="89">
        <v>180</v>
      </c>
      <c r="F74" s="98">
        <v>4</v>
      </c>
      <c r="G74" s="89">
        <v>60</v>
      </c>
      <c r="H74" s="90">
        <v>5</v>
      </c>
      <c r="I74" s="19">
        <f t="shared" si="35"/>
        <v>0</v>
      </c>
      <c r="J74" s="19">
        <f t="shared" si="36"/>
        <v>180</v>
      </c>
      <c r="K74" s="20">
        <f t="shared" si="37"/>
        <v>60</v>
      </c>
      <c r="L74" s="21" t="str">
        <f t="shared" si="19"/>
        <v>N</v>
      </c>
      <c r="M74" s="22" t="str">
        <f t="shared" si="20"/>
        <v>N</v>
      </c>
      <c r="N74" s="21" t="str">
        <f t="shared" si="21"/>
        <v>N</v>
      </c>
      <c r="O74" s="21" t="str">
        <f t="shared" si="22"/>
        <v>Y</v>
      </c>
      <c r="P74" s="22" t="str">
        <f t="shared" si="23"/>
        <v>Y</v>
      </c>
      <c r="Q74" s="6">
        <f t="shared" si="24"/>
        <v>6</v>
      </c>
      <c r="R74" s="7">
        <f t="shared" si="25"/>
        <v>6</v>
      </c>
      <c r="S74" s="6">
        <f t="shared" si="26"/>
        <v>240</v>
      </c>
      <c r="T74" s="7">
        <f t="shared" si="27"/>
        <v>240</v>
      </c>
      <c r="U74" s="6">
        <f t="shared" si="28"/>
        <v>0</v>
      </c>
      <c r="V74" s="6">
        <f t="shared" si="29"/>
        <v>1440</v>
      </c>
      <c r="W74" s="6">
        <f t="shared" si="30"/>
        <v>792</v>
      </c>
      <c r="X74" s="5">
        <f t="shared" si="31"/>
        <v>2232</v>
      </c>
      <c r="Y74" s="6" t="str">
        <f t="shared" si="32"/>
        <v>Moderate</v>
      </c>
      <c r="Z74" s="7" t="str">
        <f t="shared" si="33"/>
        <v>2</v>
      </c>
      <c r="AA74" s="43" t="str">
        <f t="shared" si="34"/>
        <v>N</v>
      </c>
    </row>
    <row r="75" spans="1:27" ht="15" x14ac:dyDescent="0.2">
      <c r="A75" s="93" t="s">
        <v>144</v>
      </c>
      <c r="B75" s="98">
        <v>0</v>
      </c>
      <c r="C75" s="98">
        <v>0</v>
      </c>
      <c r="D75" s="89">
        <v>2</v>
      </c>
      <c r="E75" s="89">
        <v>120</v>
      </c>
      <c r="F75" s="98">
        <v>2</v>
      </c>
      <c r="G75" s="89">
        <v>120</v>
      </c>
      <c r="H75" s="90">
        <v>8</v>
      </c>
      <c r="I75" s="19">
        <f t="shared" si="35"/>
        <v>0</v>
      </c>
      <c r="J75" s="19">
        <f t="shared" si="36"/>
        <v>120</v>
      </c>
      <c r="K75" s="20">
        <f t="shared" si="37"/>
        <v>120</v>
      </c>
      <c r="L75" s="21" t="str">
        <f t="shared" si="19"/>
        <v>N</v>
      </c>
      <c r="M75" s="22" t="str">
        <f t="shared" si="20"/>
        <v>N</v>
      </c>
      <c r="N75" s="21" t="str">
        <f t="shared" si="21"/>
        <v>N</v>
      </c>
      <c r="O75" s="21" t="str">
        <f t="shared" si="22"/>
        <v>N</v>
      </c>
      <c r="P75" s="22" t="str">
        <f t="shared" si="23"/>
        <v>N</v>
      </c>
      <c r="Q75" s="6">
        <f t="shared" si="24"/>
        <v>4</v>
      </c>
      <c r="R75" s="7">
        <f t="shared" si="25"/>
        <v>4</v>
      </c>
      <c r="S75" s="6">
        <f t="shared" si="26"/>
        <v>240</v>
      </c>
      <c r="T75" s="7">
        <f t="shared" si="27"/>
        <v>240</v>
      </c>
      <c r="U75" s="6">
        <f t="shared" si="28"/>
        <v>0</v>
      </c>
      <c r="V75" s="6">
        <f t="shared" si="29"/>
        <v>960</v>
      </c>
      <c r="W75" s="6">
        <f t="shared" si="30"/>
        <v>792</v>
      </c>
      <c r="X75" s="5">
        <f t="shared" si="31"/>
        <v>1752</v>
      </c>
      <c r="Y75" s="6" t="str">
        <f t="shared" si="32"/>
        <v>Low</v>
      </c>
      <c r="Z75" s="7" t="str">
        <f t="shared" si="33"/>
        <v>1</v>
      </c>
      <c r="AA75" s="43" t="str">
        <f t="shared" si="34"/>
        <v>N</v>
      </c>
    </row>
    <row r="76" spans="1:27" ht="15" x14ac:dyDescent="0.2">
      <c r="A76" s="93" t="s">
        <v>145</v>
      </c>
      <c r="B76" s="98">
        <v>0</v>
      </c>
      <c r="C76" s="98">
        <v>0</v>
      </c>
      <c r="D76" s="89">
        <v>0</v>
      </c>
      <c r="E76" s="89">
        <v>0</v>
      </c>
      <c r="F76" s="98">
        <v>0</v>
      </c>
      <c r="G76" s="89">
        <v>0</v>
      </c>
      <c r="H76" s="90">
        <v>7</v>
      </c>
      <c r="I76" s="19">
        <f t="shared" si="35"/>
        <v>0</v>
      </c>
      <c r="J76" s="19">
        <f t="shared" si="36"/>
        <v>0</v>
      </c>
      <c r="K76" s="20">
        <f t="shared" si="37"/>
        <v>0</v>
      </c>
      <c r="L76" s="21" t="str">
        <f t="shared" si="19"/>
        <v>N</v>
      </c>
      <c r="M76" s="22" t="str">
        <f t="shared" si="20"/>
        <v>N</v>
      </c>
      <c r="N76" s="21" t="str">
        <f t="shared" si="21"/>
        <v>N</v>
      </c>
      <c r="O76" s="21" t="str">
        <f t="shared" si="22"/>
        <v>N</v>
      </c>
      <c r="P76" s="22" t="str">
        <f t="shared" si="23"/>
        <v>N</v>
      </c>
      <c r="Q76" s="6">
        <f t="shared" si="24"/>
        <v>0</v>
      </c>
      <c r="R76" s="7">
        <f t="shared" si="25"/>
        <v>0</v>
      </c>
      <c r="S76" s="6">
        <f t="shared" si="26"/>
        <v>0</v>
      </c>
      <c r="T76" s="7">
        <f t="shared" si="27"/>
        <v>0</v>
      </c>
      <c r="U76" s="6">
        <f t="shared" si="28"/>
        <v>0</v>
      </c>
      <c r="V76" s="6">
        <f t="shared" si="29"/>
        <v>0</v>
      </c>
      <c r="W76" s="6">
        <f t="shared" si="30"/>
        <v>0</v>
      </c>
      <c r="X76" s="5">
        <f t="shared" si="31"/>
        <v>0</v>
      </c>
      <c r="Y76" s="6" t="str">
        <f t="shared" si="32"/>
        <v>Low</v>
      </c>
      <c r="Z76" s="7" t="str">
        <f t="shared" si="33"/>
        <v>1</v>
      </c>
      <c r="AA76" s="43" t="str">
        <f t="shared" si="34"/>
        <v>N</v>
      </c>
    </row>
    <row r="77" spans="1:27" ht="15" x14ac:dyDescent="0.2">
      <c r="A77" s="93" t="s">
        <v>146</v>
      </c>
      <c r="B77" s="98">
        <v>2</v>
      </c>
      <c r="C77" s="98">
        <v>45</v>
      </c>
      <c r="D77" s="89">
        <v>0</v>
      </c>
      <c r="E77" s="89">
        <v>0</v>
      </c>
      <c r="F77" s="98">
        <v>7</v>
      </c>
      <c r="G77" s="89">
        <v>150</v>
      </c>
      <c r="H77" s="90">
        <v>7</v>
      </c>
      <c r="I77" s="19">
        <f t="shared" si="35"/>
        <v>45</v>
      </c>
      <c r="J77" s="19">
        <f t="shared" si="36"/>
        <v>0</v>
      </c>
      <c r="K77" s="20">
        <f t="shared" si="37"/>
        <v>150</v>
      </c>
      <c r="L77" s="21" t="str">
        <f t="shared" si="19"/>
        <v>N</v>
      </c>
      <c r="M77" s="22" t="str">
        <f t="shared" si="20"/>
        <v>Y</v>
      </c>
      <c r="N77" s="21" t="str">
        <f t="shared" si="21"/>
        <v>N</v>
      </c>
      <c r="O77" s="21" t="str">
        <f t="shared" si="22"/>
        <v>Y</v>
      </c>
      <c r="P77" s="22" t="str">
        <f t="shared" si="23"/>
        <v>Y</v>
      </c>
      <c r="Q77" s="6">
        <f t="shared" si="24"/>
        <v>9</v>
      </c>
      <c r="R77" s="7">
        <f t="shared" si="25"/>
        <v>7</v>
      </c>
      <c r="S77" s="6">
        <f t="shared" si="26"/>
        <v>195</v>
      </c>
      <c r="T77" s="7">
        <f t="shared" si="27"/>
        <v>195</v>
      </c>
      <c r="U77" s="6">
        <f t="shared" si="28"/>
        <v>720</v>
      </c>
      <c r="V77" s="6">
        <f t="shared" si="29"/>
        <v>0</v>
      </c>
      <c r="W77" s="6">
        <f t="shared" si="30"/>
        <v>3465</v>
      </c>
      <c r="X77" s="5">
        <f t="shared" si="31"/>
        <v>4185</v>
      </c>
      <c r="Y77" s="6" t="str">
        <f t="shared" si="32"/>
        <v>High</v>
      </c>
      <c r="Z77" s="7" t="str">
        <f t="shared" si="33"/>
        <v>3</v>
      </c>
      <c r="AA77" s="43" t="str">
        <f t="shared" si="34"/>
        <v>N</v>
      </c>
    </row>
    <row r="78" spans="1:27" ht="15" x14ac:dyDescent="0.2">
      <c r="A78" s="93" t="s">
        <v>147</v>
      </c>
      <c r="B78" s="98">
        <v>5</v>
      </c>
      <c r="C78" s="98">
        <v>30</v>
      </c>
      <c r="D78" s="89">
        <v>0</v>
      </c>
      <c r="E78" s="89">
        <v>0</v>
      </c>
      <c r="F78" s="98">
        <v>6</v>
      </c>
      <c r="G78" s="89">
        <v>60</v>
      </c>
      <c r="H78" s="90">
        <v>12</v>
      </c>
      <c r="I78" s="19">
        <f t="shared" si="35"/>
        <v>30</v>
      </c>
      <c r="J78" s="19">
        <f t="shared" si="36"/>
        <v>0</v>
      </c>
      <c r="K78" s="20">
        <f t="shared" si="37"/>
        <v>60</v>
      </c>
      <c r="L78" s="21" t="str">
        <f t="shared" si="19"/>
        <v>Y</v>
      </c>
      <c r="M78" s="22" t="str">
        <f t="shared" si="20"/>
        <v>N</v>
      </c>
      <c r="N78" s="21" t="str">
        <f t="shared" si="21"/>
        <v>Y</v>
      </c>
      <c r="O78" s="21" t="str">
        <f t="shared" si="22"/>
        <v>Y</v>
      </c>
      <c r="P78" s="22" t="str">
        <f t="shared" si="23"/>
        <v>Y</v>
      </c>
      <c r="Q78" s="6">
        <f t="shared" si="24"/>
        <v>11</v>
      </c>
      <c r="R78" s="7">
        <f t="shared" si="25"/>
        <v>7</v>
      </c>
      <c r="S78" s="6">
        <f t="shared" si="26"/>
        <v>90</v>
      </c>
      <c r="T78" s="7">
        <f t="shared" si="27"/>
        <v>90</v>
      </c>
      <c r="U78" s="6">
        <f t="shared" si="28"/>
        <v>1200</v>
      </c>
      <c r="V78" s="6">
        <f t="shared" si="29"/>
        <v>0</v>
      </c>
      <c r="W78" s="6">
        <f t="shared" si="30"/>
        <v>1188</v>
      </c>
      <c r="X78" s="5">
        <f t="shared" si="31"/>
        <v>2388</v>
      </c>
      <c r="Y78" s="6" t="str">
        <f t="shared" si="32"/>
        <v>High</v>
      </c>
      <c r="Z78" s="7" t="str">
        <f t="shared" si="33"/>
        <v>3</v>
      </c>
      <c r="AA78" s="43" t="str">
        <f t="shared" si="34"/>
        <v>N</v>
      </c>
    </row>
    <row r="79" spans="1:27" ht="15" x14ac:dyDescent="0.2">
      <c r="A79" s="93" t="s">
        <v>148</v>
      </c>
      <c r="B79" s="98">
        <v>4</v>
      </c>
      <c r="C79" s="98">
        <v>0</v>
      </c>
      <c r="D79" s="89">
        <v>2</v>
      </c>
      <c r="E79" s="89">
        <v>60</v>
      </c>
      <c r="F79" s="98">
        <v>3</v>
      </c>
      <c r="G79" s="89">
        <v>30</v>
      </c>
      <c r="H79" s="90">
        <v>8</v>
      </c>
      <c r="I79" s="19">
        <f t="shared" si="35"/>
        <v>0</v>
      </c>
      <c r="J79" s="19">
        <f t="shared" si="36"/>
        <v>60</v>
      </c>
      <c r="K79" s="20">
        <f t="shared" si="37"/>
        <v>30</v>
      </c>
      <c r="L79" s="21" t="str">
        <f t="shared" si="19"/>
        <v>N</v>
      </c>
      <c r="M79" s="22" t="str">
        <f t="shared" si="20"/>
        <v>N</v>
      </c>
      <c r="N79" s="21" t="str">
        <f t="shared" si="21"/>
        <v>N</v>
      </c>
      <c r="O79" s="21" t="str">
        <f t="shared" si="22"/>
        <v>Y</v>
      </c>
      <c r="P79" s="22" t="str">
        <f t="shared" si="23"/>
        <v>Y</v>
      </c>
      <c r="Q79" s="6">
        <f t="shared" si="24"/>
        <v>9</v>
      </c>
      <c r="R79" s="7">
        <f t="shared" si="25"/>
        <v>7</v>
      </c>
      <c r="S79" s="6">
        <f t="shared" si="26"/>
        <v>90</v>
      </c>
      <c r="T79" s="7">
        <f t="shared" si="27"/>
        <v>90</v>
      </c>
      <c r="U79" s="6">
        <f t="shared" si="28"/>
        <v>0</v>
      </c>
      <c r="V79" s="6">
        <f t="shared" si="29"/>
        <v>480</v>
      </c>
      <c r="W79" s="6">
        <f t="shared" si="30"/>
        <v>297</v>
      </c>
      <c r="X79" s="5">
        <f t="shared" si="31"/>
        <v>777</v>
      </c>
      <c r="Y79" s="6" t="str">
        <f t="shared" si="32"/>
        <v>Moderate</v>
      </c>
      <c r="Z79" s="7" t="str">
        <f t="shared" si="33"/>
        <v>2</v>
      </c>
      <c r="AA79" s="43" t="str">
        <f t="shared" si="34"/>
        <v>N</v>
      </c>
    </row>
    <row r="80" spans="1:27" ht="15" x14ac:dyDescent="0.2">
      <c r="A80" s="93" t="s">
        <v>149</v>
      </c>
      <c r="B80" s="98">
        <v>0</v>
      </c>
      <c r="C80" s="98">
        <v>0</v>
      </c>
      <c r="D80" s="89">
        <v>0</v>
      </c>
      <c r="E80" s="89">
        <v>0</v>
      </c>
      <c r="F80" s="98">
        <v>7</v>
      </c>
      <c r="G80" s="89">
        <v>180</v>
      </c>
      <c r="H80" s="90">
        <v>6</v>
      </c>
      <c r="I80" s="19">
        <f t="shared" si="35"/>
        <v>0</v>
      </c>
      <c r="J80" s="19">
        <f t="shared" si="36"/>
        <v>0</v>
      </c>
      <c r="K80" s="20">
        <f t="shared" si="37"/>
        <v>180</v>
      </c>
      <c r="L80" s="21" t="str">
        <f t="shared" si="19"/>
        <v>N</v>
      </c>
      <c r="M80" s="22" t="str">
        <f t="shared" si="20"/>
        <v>Y</v>
      </c>
      <c r="N80" s="21" t="str">
        <f t="shared" si="21"/>
        <v>N</v>
      </c>
      <c r="O80" s="21" t="str">
        <f t="shared" si="22"/>
        <v>Y</v>
      </c>
      <c r="P80" s="22" t="str">
        <f t="shared" si="23"/>
        <v>Y</v>
      </c>
      <c r="Q80" s="6">
        <f t="shared" si="24"/>
        <v>7</v>
      </c>
      <c r="R80" s="7">
        <f t="shared" si="25"/>
        <v>7</v>
      </c>
      <c r="S80" s="6">
        <f t="shared" si="26"/>
        <v>180</v>
      </c>
      <c r="T80" s="7">
        <f t="shared" si="27"/>
        <v>180</v>
      </c>
      <c r="U80" s="6">
        <f t="shared" si="28"/>
        <v>0</v>
      </c>
      <c r="V80" s="6">
        <f t="shared" si="29"/>
        <v>0</v>
      </c>
      <c r="W80" s="6">
        <f t="shared" si="30"/>
        <v>4158</v>
      </c>
      <c r="X80" s="5">
        <f t="shared" si="31"/>
        <v>4158</v>
      </c>
      <c r="Y80" s="6" t="str">
        <f t="shared" si="32"/>
        <v>High</v>
      </c>
      <c r="Z80" s="7" t="str">
        <f t="shared" si="33"/>
        <v>3</v>
      </c>
      <c r="AA80" s="43" t="str">
        <f t="shared" si="34"/>
        <v>N</v>
      </c>
    </row>
    <row r="81" spans="1:27" ht="15" x14ac:dyDescent="0.2">
      <c r="A81" s="93" t="s">
        <v>150</v>
      </c>
      <c r="B81" s="98">
        <v>0</v>
      </c>
      <c r="C81" s="98">
        <v>0</v>
      </c>
      <c r="D81" s="89">
        <v>0</v>
      </c>
      <c r="E81" s="89">
        <v>0</v>
      </c>
      <c r="F81" s="98">
        <v>1</v>
      </c>
      <c r="G81" s="89">
        <v>20</v>
      </c>
      <c r="H81" s="90">
        <v>8</v>
      </c>
      <c r="I81" s="19">
        <f t="shared" si="35"/>
        <v>0</v>
      </c>
      <c r="J81" s="19">
        <f t="shared" si="36"/>
        <v>0</v>
      </c>
      <c r="K81" s="20">
        <f t="shared" si="37"/>
        <v>20</v>
      </c>
      <c r="L81" s="21" t="str">
        <f t="shared" si="19"/>
        <v>N</v>
      </c>
      <c r="M81" s="22" t="str">
        <f t="shared" si="20"/>
        <v>N</v>
      </c>
      <c r="N81" s="21" t="str">
        <f t="shared" si="21"/>
        <v>N</v>
      </c>
      <c r="O81" s="21" t="str">
        <f t="shared" si="22"/>
        <v>N</v>
      </c>
      <c r="P81" s="22" t="str">
        <f t="shared" si="23"/>
        <v>N</v>
      </c>
      <c r="Q81" s="6">
        <f t="shared" si="24"/>
        <v>1</v>
      </c>
      <c r="R81" s="7">
        <f t="shared" si="25"/>
        <v>1</v>
      </c>
      <c r="S81" s="6">
        <f t="shared" si="26"/>
        <v>20</v>
      </c>
      <c r="T81" s="7">
        <f t="shared" si="27"/>
        <v>20</v>
      </c>
      <c r="U81" s="6">
        <f t="shared" si="28"/>
        <v>0</v>
      </c>
      <c r="V81" s="6">
        <f t="shared" si="29"/>
        <v>0</v>
      </c>
      <c r="W81" s="6">
        <f t="shared" si="30"/>
        <v>66</v>
      </c>
      <c r="X81" s="5">
        <f t="shared" si="31"/>
        <v>66</v>
      </c>
      <c r="Y81" s="6" t="str">
        <f t="shared" si="32"/>
        <v>Low</v>
      </c>
      <c r="Z81" s="7" t="str">
        <f t="shared" si="33"/>
        <v>1</v>
      </c>
      <c r="AA81" s="43" t="str">
        <f t="shared" si="34"/>
        <v>N</v>
      </c>
    </row>
    <row r="82" spans="1:27" ht="15" x14ac:dyDescent="0.2">
      <c r="A82" s="93" t="s">
        <v>151</v>
      </c>
      <c r="B82" s="98">
        <v>0</v>
      </c>
      <c r="C82" s="98">
        <v>0</v>
      </c>
      <c r="D82" s="89">
        <v>1</v>
      </c>
      <c r="E82" s="89">
        <v>180</v>
      </c>
      <c r="F82" s="98">
        <v>5</v>
      </c>
      <c r="G82" s="89">
        <v>60</v>
      </c>
      <c r="H82" s="90">
        <v>7</v>
      </c>
      <c r="I82" s="19">
        <f t="shared" si="35"/>
        <v>0</v>
      </c>
      <c r="J82" s="19">
        <f t="shared" si="36"/>
        <v>180</v>
      </c>
      <c r="K82" s="20">
        <f t="shared" si="37"/>
        <v>60</v>
      </c>
      <c r="L82" s="21" t="str">
        <f t="shared" si="19"/>
        <v>N</v>
      </c>
      <c r="M82" s="22" t="str">
        <f t="shared" si="20"/>
        <v>N</v>
      </c>
      <c r="N82" s="21" t="str">
        <f t="shared" si="21"/>
        <v>N</v>
      </c>
      <c r="O82" s="21" t="str">
        <f t="shared" si="22"/>
        <v>Y</v>
      </c>
      <c r="P82" s="22" t="str">
        <f t="shared" si="23"/>
        <v>Y</v>
      </c>
      <c r="Q82" s="6">
        <f t="shared" si="24"/>
        <v>6</v>
      </c>
      <c r="R82" s="7">
        <f t="shared" si="25"/>
        <v>6</v>
      </c>
      <c r="S82" s="6">
        <f t="shared" si="26"/>
        <v>240</v>
      </c>
      <c r="T82" s="7">
        <f t="shared" si="27"/>
        <v>240</v>
      </c>
      <c r="U82" s="6">
        <f t="shared" si="28"/>
        <v>0</v>
      </c>
      <c r="V82" s="6">
        <f t="shared" si="29"/>
        <v>720</v>
      </c>
      <c r="W82" s="6">
        <f t="shared" si="30"/>
        <v>990</v>
      </c>
      <c r="X82" s="5">
        <f t="shared" si="31"/>
        <v>1710</v>
      </c>
      <c r="Y82" s="6" t="str">
        <f t="shared" si="32"/>
        <v>Moderate</v>
      </c>
      <c r="Z82" s="7" t="str">
        <f t="shared" si="33"/>
        <v>2</v>
      </c>
      <c r="AA82" s="43" t="str">
        <f t="shared" si="34"/>
        <v>N</v>
      </c>
    </row>
    <row r="83" spans="1:27" ht="15" x14ac:dyDescent="0.2">
      <c r="A83" s="93" t="s">
        <v>152</v>
      </c>
      <c r="B83" s="98">
        <v>0</v>
      </c>
      <c r="C83" s="98">
        <v>0</v>
      </c>
      <c r="D83" s="89">
        <v>0</v>
      </c>
      <c r="E83" s="89">
        <v>0</v>
      </c>
      <c r="F83" s="98">
        <v>0</v>
      </c>
      <c r="G83" s="89">
        <v>0</v>
      </c>
      <c r="H83" s="90">
        <v>12</v>
      </c>
      <c r="I83" s="19">
        <f t="shared" si="35"/>
        <v>0</v>
      </c>
      <c r="J83" s="19">
        <f t="shared" si="36"/>
        <v>0</v>
      </c>
      <c r="K83" s="20">
        <f t="shared" si="37"/>
        <v>0</v>
      </c>
      <c r="L83" s="21" t="str">
        <f t="shared" si="19"/>
        <v>N</v>
      </c>
      <c r="M83" s="22" t="str">
        <f t="shared" si="20"/>
        <v>N</v>
      </c>
      <c r="N83" s="21" t="str">
        <f t="shared" si="21"/>
        <v>N</v>
      </c>
      <c r="O83" s="21" t="str">
        <f t="shared" si="22"/>
        <v>N</v>
      </c>
      <c r="P83" s="22" t="str">
        <f t="shared" si="23"/>
        <v>N</v>
      </c>
      <c r="Q83" s="6">
        <f t="shared" si="24"/>
        <v>0</v>
      </c>
      <c r="R83" s="7">
        <f t="shared" si="25"/>
        <v>0</v>
      </c>
      <c r="S83" s="6">
        <f t="shared" si="26"/>
        <v>0</v>
      </c>
      <c r="T83" s="7">
        <f t="shared" si="27"/>
        <v>0</v>
      </c>
      <c r="U83" s="6">
        <f t="shared" si="28"/>
        <v>0</v>
      </c>
      <c r="V83" s="6">
        <f t="shared" si="29"/>
        <v>0</v>
      </c>
      <c r="W83" s="6">
        <f t="shared" si="30"/>
        <v>0</v>
      </c>
      <c r="X83" s="5">
        <f t="shared" si="31"/>
        <v>0</v>
      </c>
      <c r="Y83" s="6" t="str">
        <f t="shared" si="32"/>
        <v>Low</v>
      </c>
      <c r="Z83" s="7" t="str">
        <f t="shared" si="33"/>
        <v>1</v>
      </c>
      <c r="AA83" s="43" t="str">
        <f t="shared" si="34"/>
        <v>N</v>
      </c>
    </row>
    <row r="84" spans="1:27" ht="15" x14ac:dyDescent="0.2">
      <c r="A84" s="93" t="s">
        <v>153</v>
      </c>
      <c r="B84" s="98">
        <v>2</v>
      </c>
      <c r="C84" s="98">
        <v>15</v>
      </c>
      <c r="D84" s="89">
        <v>0</v>
      </c>
      <c r="E84" s="89">
        <v>0</v>
      </c>
      <c r="F84" s="98">
        <v>5</v>
      </c>
      <c r="G84" s="89">
        <v>30</v>
      </c>
      <c r="H84" s="90">
        <v>5</v>
      </c>
      <c r="I84" s="19">
        <f t="shared" si="35"/>
        <v>15</v>
      </c>
      <c r="J84" s="19">
        <f t="shared" si="36"/>
        <v>0</v>
      </c>
      <c r="K84" s="20">
        <f t="shared" si="37"/>
        <v>30</v>
      </c>
      <c r="L84" s="21" t="str">
        <f t="shared" si="19"/>
        <v>N</v>
      </c>
      <c r="M84" s="22" t="str">
        <f t="shared" si="20"/>
        <v>N</v>
      </c>
      <c r="N84" s="21" t="str">
        <f t="shared" si="21"/>
        <v>N</v>
      </c>
      <c r="O84" s="21" t="str">
        <f t="shared" si="22"/>
        <v>Y</v>
      </c>
      <c r="P84" s="22" t="str">
        <f t="shared" si="23"/>
        <v>Y</v>
      </c>
      <c r="Q84" s="6">
        <f t="shared" si="24"/>
        <v>7</v>
      </c>
      <c r="R84" s="7">
        <f t="shared" si="25"/>
        <v>7</v>
      </c>
      <c r="S84" s="6">
        <f t="shared" si="26"/>
        <v>45</v>
      </c>
      <c r="T84" s="7">
        <f t="shared" si="27"/>
        <v>45</v>
      </c>
      <c r="U84" s="6">
        <f t="shared" si="28"/>
        <v>240</v>
      </c>
      <c r="V84" s="6">
        <f t="shared" si="29"/>
        <v>0</v>
      </c>
      <c r="W84" s="6">
        <f t="shared" si="30"/>
        <v>495</v>
      </c>
      <c r="X84" s="5">
        <f t="shared" si="31"/>
        <v>735</v>
      </c>
      <c r="Y84" s="6" t="str">
        <f t="shared" si="32"/>
        <v>Moderate</v>
      </c>
      <c r="Z84" s="7" t="str">
        <f t="shared" si="33"/>
        <v>2</v>
      </c>
      <c r="AA84" s="43" t="str">
        <f t="shared" si="34"/>
        <v>N</v>
      </c>
    </row>
    <row r="85" spans="1:27" ht="15" x14ac:dyDescent="0.2">
      <c r="A85" s="93" t="s">
        <v>154</v>
      </c>
      <c r="B85" s="98">
        <v>0</v>
      </c>
      <c r="C85" s="98">
        <v>0</v>
      </c>
      <c r="D85" s="89">
        <v>0</v>
      </c>
      <c r="E85" s="89">
        <v>0</v>
      </c>
      <c r="F85" s="98">
        <v>2</v>
      </c>
      <c r="G85" s="89">
        <v>45</v>
      </c>
      <c r="H85" s="90">
        <v>10</v>
      </c>
      <c r="I85" s="19">
        <f t="shared" si="35"/>
        <v>0</v>
      </c>
      <c r="J85" s="19">
        <f t="shared" si="36"/>
        <v>0</v>
      </c>
      <c r="K85" s="20">
        <f t="shared" si="37"/>
        <v>45</v>
      </c>
      <c r="L85" s="21" t="str">
        <f t="shared" si="19"/>
        <v>N</v>
      </c>
      <c r="M85" s="22" t="str">
        <f t="shared" si="20"/>
        <v>N</v>
      </c>
      <c r="N85" s="21" t="str">
        <f t="shared" si="21"/>
        <v>N</v>
      </c>
      <c r="O85" s="21" t="str">
        <f t="shared" si="22"/>
        <v>N</v>
      </c>
      <c r="P85" s="22" t="str">
        <f t="shared" si="23"/>
        <v>N</v>
      </c>
      <c r="Q85" s="6">
        <f t="shared" si="24"/>
        <v>2</v>
      </c>
      <c r="R85" s="7">
        <f t="shared" si="25"/>
        <v>2</v>
      </c>
      <c r="S85" s="6">
        <f t="shared" si="26"/>
        <v>45</v>
      </c>
      <c r="T85" s="7">
        <f t="shared" si="27"/>
        <v>45</v>
      </c>
      <c r="U85" s="6">
        <f t="shared" si="28"/>
        <v>0</v>
      </c>
      <c r="V85" s="6">
        <f t="shared" si="29"/>
        <v>0</v>
      </c>
      <c r="W85" s="6">
        <f t="shared" si="30"/>
        <v>297</v>
      </c>
      <c r="X85" s="5">
        <f t="shared" si="31"/>
        <v>297</v>
      </c>
      <c r="Y85" s="6" t="str">
        <f t="shared" si="32"/>
        <v>Low</v>
      </c>
      <c r="Z85" s="7" t="str">
        <f t="shared" si="33"/>
        <v>1</v>
      </c>
      <c r="AA85" s="43" t="str">
        <f t="shared" si="34"/>
        <v>N</v>
      </c>
    </row>
    <row r="86" spans="1:27" ht="15" x14ac:dyDescent="0.2">
      <c r="A86" s="93" t="s">
        <v>155</v>
      </c>
      <c r="B86" s="98">
        <v>7</v>
      </c>
      <c r="C86" s="98">
        <v>0</v>
      </c>
      <c r="D86" s="89">
        <v>7</v>
      </c>
      <c r="E86" s="89">
        <v>60</v>
      </c>
      <c r="F86" s="98">
        <v>7</v>
      </c>
      <c r="G86" s="89">
        <v>60</v>
      </c>
      <c r="H86" s="90">
        <v>2</v>
      </c>
      <c r="I86" s="19">
        <f t="shared" si="35"/>
        <v>0</v>
      </c>
      <c r="J86" s="19">
        <f t="shared" si="36"/>
        <v>60</v>
      </c>
      <c r="K86" s="20">
        <f t="shared" si="37"/>
        <v>60</v>
      </c>
      <c r="L86" s="21" t="str">
        <f t="shared" si="19"/>
        <v>Y</v>
      </c>
      <c r="M86" s="22" t="str">
        <f t="shared" si="20"/>
        <v>Y</v>
      </c>
      <c r="N86" s="21" t="str">
        <f t="shared" si="21"/>
        <v>N</v>
      </c>
      <c r="O86" s="21" t="str">
        <f t="shared" si="22"/>
        <v>Y</v>
      </c>
      <c r="P86" s="22" t="str">
        <f t="shared" si="23"/>
        <v>Y</v>
      </c>
      <c r="Q86" s="6">
        <f t="shared" si="24"/>
        <v>21</v>
      </c>
      <c r="R86" s="7">
        <f t="shared" si="25"/>
        <v>7</v>
      </c>
      <c r="S86" s="6">
        <f t="shared" si="26"/>
        <v>120</v>
      </c>
      <c r="T86" s="7">
        <f t="shared" si="27"/>
        <v>120</v>
      </c>
      <c r="U86" s="6">
        <f t="shared" si="28"/>
        <v>0</v>
      </c>
      <c r="V86" s="6">
        <f t="shared" si="29"/>
        <v>1680</v>
      </c>
      <c r="W86" s="6">
        <f t="shared" si="30"/>
        <v>1386</v>
      </c>
      <c r="X86" s="5">
        <f t="shared" si="31"/>
        <v>3066</v>
      </c>
      <c r="Y86" s="6" t="str">
        <f t="shared" si="32"/>
        <v>High</v>
      </c>
      <c r="Z86" s="7" t="str">
        <f t="shared" si="33"/>
        <v>3</v>
      </c>
      <c r="AA86" s="43" t="str">
        <f t="shared" si="34"/>
        <v>N</v>
      </c>
    </row>
    <row r="87" spans="1:27" ht="15" x14ac:dyDescent="0.2">
      <c r="A87" s="93" t="s">
        <v>156</v>
      </c>
      <c r="B87" s="98">
        <v>0</v>
      </c>
      <c r="C87" s="98">
        <v>0</v>
      </c>
      <c r="D87" s="89">
        <v>2</v>
      </c>
      <c r="E87" s="89">
        <v>5</v>
      </c>
      <c r="F87" s="98">
        <v>7</v>
      </c>
      <c r="G87" s="89">
        <v>120</v>
      </c>
      <c r="H87" s="90">
        <v>6</v>
      </c>
      <c r="I87" s="19">
        <f t="shared" si="35"/>
        <v>0</v>
      </c>
      <c r="J87" s="19">
        <f t="shared" si="36"/>
        <v>0</v>
      </c>
      <c r="K87" s="20">
        <f t="shared" si="37"/>
        <v>120</v>
      </c>
      <c r="L87" s="21" t="str">
        <f t="shared" si="19"/>
        <v>N</v>
      </c>
      <c r="M87" s="22" t="str">
        <f t="shared" si="20"/>
        <v>N</v>
      </c>
      <c r="N87" s="21" t="str">
        <f t="shared" si="21"/>
        <v>N</v>
      </c>
      <c r="O87" s="21" t="str">
        <f t="shared" si="22"/>
        <v>Y</v>
      </c>
      <c r="P87" s="22" t="str">
        <f t="shared" si="23"/>
        <v>Y</v>
      </c>
      <c r="Q87" s="6">
        <f t="shared" si="24"/>
        <v>9</v>
      </c>
      <c r="R87" s="7">
        <f t="shared" si="25"/>
        <v>7</v>
      </c>
      <c r="S87" s="6">
        <f t="shared" si="26"/>
        <v>125</v>
      </c>
      <c r="T87" s="7">
        <f t="shared" si="27"/>
        <v>120</v>
      </c>
      <c r="U87" s="6">
        <f t="shared" si="28"/>
        <v>0</v>
      </c>
      <c r="V87" s="6">
        <f t="shared" si="29"/>
        <v>0</v>
      </c>
      <c r="W87" s="6">
        <f t="shared" si="30"/>
        <v>2772</v>
      </c>
      <c r="X87" s="5">
        <f t="shared" si="31"/>
        <v>2772</v>
      </c>
      <c r="Y87" s="6" t="str">
        <f t="shared" si="32"/>
        <v>Moderate</v>
      </c>
      <c r="Z87" s="7" t="str">
        <f t="shared" si="33"/>
        <v>2</v>
      </c>
      <c r="AA87" s="43" t="str">
        <f t="shared" si="34"/>
        <v>N</v>
      </c>
    </row>
    <row r="88" spans="1:27" ht="15" x14ac:dyDescent="0.2">
      <c r="A88" s="93" t="s">
        <v>157</v>
      </c>
      <c r="B88" s="98">
        <v>5</v>
      </c>
      <c r="C88" s="98">
        <v>0</v>
      </c>
      <c r="D88" s="89">
        <v>1</v>
      </c>
      <c r="E88" s="89">
        <v>30</v>
      </c>
      <c r="F88" s="98">
        <v>6</v>
      </c>
      <c r="G88" s="89">
        <v>40</v>
      </c>
      <c r="H88" s="90">
        <v>3</v>
      </c>
      <c r="I88" s="19">
        <f t="shared" si="35"/>
        <v>0</v>
      </c>
      <c r="J88" s="19">
        <f t="shared" si="36"/>
        <v>30</v>
      </c>
      <c r="K88" s="20">
        <f t="shared" si="37"/>
        <v>40</v>
      </c>
      <c r="L88" s="21" t="str">
        <f t="shared" si="19"/>
        <v>N</v>
      </c>
      <c r="M88" s="22" t="str">
        <f t="shared" si="20"/>
        <v>N</v>
      </c>
      <c r="N88" s="21" t="str">
        <f t="shared" si="21"/>
        <v>N</v>
      </c>
      <c r="O88" s="21" t="str">
        <f t="shared" si="22"/>
        <v>Y</v>
      </c>
      <c r="P88" s="22" t="str">
        <f t="shared" si="23"/>
        <v>Y</v>
      </c>
      <c r="Q88" s="6">
        <f t="shared" si="24"/>
        <v>12</v>
      </c>
      <c r="R88" s="7">
        <f t="shared" si="25"/>
        <v>7</v>
      </c>
      <c r="S88" s="6">
        <f t="shared" si="26"/>
        <v>70</v>
      </c>
      <c r="T88" s="7">
        <f t="shared" si="27"/>
        <v>70</v>
      </c>
      <c r="U88" s="6">
        <f t="shared" si="28"/>
        <v>0</v>
      </c>
      <c r="V88" s="6">
        <f t="shared" si="29"/>
        <v>120</v>
      </c>
      <c r="W88" s="6">
        <f t="shared" si="30"/>
        <v>792</v>
      </c>
      <c r="X88" s="5">
        <f t="shared" si="31"/>
        <v>912</v>
      </c>
      <c r="Y88" s="6" t="str">
        <f t="shared" si="32"/>
        <v>Moderate</v>
      </c>
      <c r="Z88" s="7" t="str">
        <f t="shared" si="33"/>
        <v>2</v>
      </c>
      <c r="AA88" s="43" t="str">
        <f t="shared" si="34"/>
        <v>N</v>
      </c>
    </row>
    <row r="89" spans="1:27" ht="15" x14ac:dyDescent="0.2">
      <c r="A89" s="93" t="s">
        <v>158</v>
      </c>
      <c r="B89" s="98">
        <v>3</v>
      </c>
      <c r="C89" s="98">
        <v>30</v>
      </c>
      <c r="D89" s="89">
        <v>1</v>
      </c>
      <c r="E89" s="89">
        <v>15</v>
      </c>
      <c r="F89" s="98">
        <v>6</v>
      </c>
      <c r="G89" s="89">
        <v>30</v>
      </c>
      <c r="H89" s="90">
        <v>10</v>
      </c>
      <c r="I89" s="19">
        <f t="shared" si="35"/>
        <v>30</v>
      </c>
      <c r="J89" s="19">
        <f t="shared" si="36"/>
        <v>15</v>
      </c>
      <c r="K89" s="20">
        <f t="shared" si="37"/>
        <v>30</v>
      </c>
      <c r="L89" s="21" t="str">
        <f t="shared" si="19"/>
        <v>N</v>
      </c>
      <c r="M89" s="22" t="str">
        <f t="shared" si="20"/>
        <v>N</v>
      </c>
      <c r="N89" s="21" t="str">
        <f t="shared" si="21"/>
        <v>Y</v>
      </c>
      <c r="O89" s="21" t="str">
        <f t="shared" si="22"/>
        <v>Y</v>
      </c>
      <c r="P89" s="22" t="str">
        <f t="shared" si="23"/>
        <v>Y</v>
      </c>
      <c r="Q89" s="6">
        <f t="shared" si="24"/>
        <v>10</v>
      </c>
      <c r="R89" s="7">
        <f t="shared" si="25"/>
        <v>7</v>
      </c>
      <c r="S89" s="6">
        <f t="shared" si="26"/>
        <v>75</v>
      </c>
      <c r="T89" s="7">
        <f t="shared" si="27"/>
        <v>75</v>
      </c>
      <c r="U89" s="6">
        <f t="shared" si="28"/>
        <v>720</v>
      </c>
      <c r="V89" s="6">
        <f t="shared" si="29"/>
        <v>60</v>
      </c>
      <c r="W89" s="6">
        <f t="shared" si="30"/>
        <v>594</v>
      </c>
      <c r="X89" s="5">
        <f t="shared" si="31"/>
        <v>1374</v>
      </c>
      <c r="Y89" s="6" t="str">
        <f t="shared" si="32"/>
        <v>Moderate</v>
      </c>
      <c r="Z89" s="7" t="str">
        <f t="shared" si="33"/>
        <v>2</v>
      </c>
      <c r="AA89" s="43" t="str">
        <f t="shared" si="34"/>
        <v>N</v>
      </c>
    </row>
    <row r="90" spans="1:27" ht="15" x14ac:dyDescent="0.2">
      <c r="A90" s="93" t="s">
        <v>159</v>
      </c>
      <c r="B90" s="98">
        <v>0</v>
      </c>
      <c r="C90" s="98">
        <v>0</v>
      </c>
      <c r="D90" s="89">
        <v>0</v>
      </c>
      <c r="E90" s="89">
        <v>0</v>
      </c>
      <c r="F90" s="98">
        <v>0</v>
      </c>
      <c r="G90" s="89">
        <v>0</v>
      </c>
      <c r="H90" s="90">
        <v>12</v>
      </c>
      <c r="I90" s="19">
        <f t="shared" si="35"/>
        <v>0</v>
      </c>
      <c r="J90" s="19">
        <f t="shared" si="36"/>
        <v>0</v>
      </c>
      <c r="K90" s="20">
        <f t="shared" si="37"/>
        <v>0</v>
      </c>
      <c r="L90" s="21" t="str">
        <f t="shared" si="19"/>
        <v>N</v>
      </c>
      <c r="M90" s="22" t="str">
        <f t="shared" si="20"/>
        <v>N</v>
      </c>
      <c r="N90" s="21" t="str">
        <f t="shared" si="21"/>
        <v>N</v>
      </c>
      <c r="O90" s="21" t="str">
        <f t="shared" si="22"/>
        <v>N</v>
      </c>
      <c r="P90" s="22" t="str">
        <f t="shared" si="23"/>
        <v>N</v>
      </c>
      <c r="Q90" s="6">
        <f t="shared" si="24"/>
        <v>0</v>
      </c>
      <c r="R90" s="7">
        <f t="shared" si="25"/>
        <v>0</v>
      </c>
      <c r="S90" s="6">
        <f t="shared" si="26"/>
        <v>0</v>
      </c>
      <c r="T90" s="7">
        <f t="shared" si="27"/>
        <v>0</v>
      </c>
      <c r="U90" s="6">
        <f t="shared" si="28"/>
        <v>0</v>
      </c>
      <c r="V90" s="6">
        <f t="shared" si="29"/>
        <v>0</v>
      </c>
      <c r="W90" s="6">
        <f t="shared" si="30"/>
        <v>0</v>
      </c>
      <c r="X90" s="5">
        <f t="shared" si="31"/>
        <v>0</v>
      </c>
      <c r="Y90" s="6" t="str">
        <f t="shared" si="32"/>
        <v>Low</v>
      </c>
      <c r="Z90" s="7" t="str">
        <f t="shared" si="33"/>
        <v>1</v>
      </c>
      <c r="AA90" s="43" t="str">
        <f t="shared" si="34"/>
        <v>N</v>
      </c>
    </row>
    <row r="91" spans="1:27" ht="15" x14ac:dyDescent="0.2">
      <c r="A91" s="93" t="s">
        <v>160</v>
      </c>
      <c r="B91" s="98">
        <v>0</v>
      </c>
      <c r="C91" s="98">
        <v>0</v>
      </c>
      <c r="D91" s="89">
        <v>0</v>
      </c>
      <c r="E91" s="89">
        <v>0</v>
      </c>
      <c r="F91" s="98">
        <v>0</v>
      </c>
      <c r="G91" s="89">
        <v>0</v>
      </c>
      <c r="H91" s="90">
        <v>6</v>
      </c>
      <c r="I91" s="19">
        <f t="shared" si="35"/>
        <v>0</v>
      </c>
      <c r="J91" s="19">
        <f t="shared" si="36"/>
        <v>0</v>
      </c>
      <c r="K91" s="20">
        <f t="shared" si="37"/>
        <v>0</v>
      </c>
      <c r="L91" s="21" t="str">
        <f t="shared" si="19"/>
        <v>N</v>
      </c>
      <c r="M91" s="22" t="str">
        <f t="shared" si="20"/>
        <v>N</v>
      </c>
      <c r="N91" s="21" t="str">
        <f t="shared" si="21"/>
        <v>N</v>
      </c>
      <c r="O91" s="21" t="str">
        <f t="shared" si="22"/>
        <v>N</v>
      </c>
      <c r="P91" s="22" t="str">
        <f t="shared" si="23"/>
        <v>N</v>
      </c>
      <c r="Q91" s="6">
        <f t="shared" si="24"/>
        <v>0</v>
      </c>
      <c r="R91" s="7">
        <f t="shared" si="25"/>
        <v>0</v>
      </c>
      <c r="S91" s="6">
        <f t="shared" si="26"/>
        <v>0</v>
      </c>
      <c r="T91" s="7">
        <f t="shared" si="27"/>
        <v>0</v>
      </c>
      <c r="U91" s="6">
        <f t="shared" si="28"/>
        <v>0</v>
      </c>
      <c r="V91" s="6">
        <f t="shared" si="29"/>
        <v>0</v>
      </c>
      <c r="W91" s="6">
        <f t="shared" si="30"/>
        <v>0</v>
      </c>
      <c r="X91" s="5">
        <f t="shared" si="31"/>
        <v>0</v>
      </c>
      <c r="Y91" s="6" t="str">
        <f t="shared" si="32"/>
        <v>Low</v>
      </c>
      <c r="Z91" s="7" t="str">
        <f t="shared" si="33"/>
        <v>1</v>
      </c>
      <c r="AA91" s="43" t="str">
        <f t="shared" si="34"/>
        <v>N</v>
      </c>
    </row>
    <row r="92" spans="1:27" ht="15" x14ac:dyDescent="0.2">
      <c r="A92" s="93" t="s">
        <v>161</v>
      </c>
      <c r="B92" s="98">
        <v>0</v>
      </c>
      <c r="C92" s="98">
        <v>0</v>
      </c>
      <c r="D92" s="89">
        <v>0</v>
      </c>
      <c r="E92" s="89">
        <v>0</v>
      </c>
      <c r="F92" s="98">
        <v>3</v>
      </c>
      <c r="G92" s="89">
        <v>390</v>
      </c>
      <c r="H92" s="90">
        <v>8</v>
      </c>
      <c r="I92" s="19">
        <f t="shared" si="35"/>
        <v>0</v>
      </c>
      <c r="J92" s="19">
        <f t="shared" si="36"/>
        <v>0</v>
      </c>
      <c r="K92" s="20" t="str">
        <f t="shared" si="37"/>
        <v>240</v>
      </c>
      <c r="L92" s="21" t="str">
        <f t="shared" si="19"/>
        <v>N</v>
      </c>
      <c r="M92" s="22" t="str">
        <f t="shared" si="20"/>
        <v>N</v>
      </c>
      <c r="N92" s="21" t="str">
        <f t="shared" si="21"/>
        <v>N</v>
      </c>
      <c r="O92" s="21" t="str">
        <f t="shared" si="22"/>
        <v>N</v>
      </c>
      <c r="P92" s="22" t="str">
        <f t="shared" si="23"/>
        <v>N</v>
      </c>
      <c r="Q92" s="6">
        <f t="shared" si="24"/>
        <v>3</v>
      </c>
      <c r="R92" s="7">
        <f t="shared" si="25"/>
        <v>3</v>
      </c>
      <c r="S92" s="6">
        <f t="shared" si="26"/>
        <v>390</v>
      </c>
      <c r="T92" s="7">
        <f t="shared" si="27"/>
        <v>240</v>
      </c>
      <c r="U92" s="6">
        <f t="shared" si="28"/>
        <v>0</v>
      </c>
      <c r="V92" s="6">
        <f t="shared" si="29"/>
        <v>0</v>
      </c>
      <c r="W92" s="6">
        <f t="shared" si="30"/>
        <v>2376</v>
      </c>
      <c r="X92" s="5">
        <f t="shared" si="31"/>
        <v>2376</v>
      </c>
      <c r="Y92" s="6" t="str">
        <f t="shared" si="32"/>
        <v>Low</v>
      </c>
      <c r="Z92" s="7" t="str">
        <f t="shared" si="33"/>
        <v>1</v>
      </c>
      <c r="AA92" s="43" t="str">
        <f t="shared" si="34"/>
        <v>N</v>
      </c>
    </row>
    <row r="93" spans="1:27" ht="15" x14ac:dyDescent="0.2">
      <c r="A93" s="93" t="s">
        <v>162</v>
      </c>
      <c r="B93" s="98">
        <v>1</v>
      </c>
      <c r="C93" s="98">
        <v>0</v>
      </c>
      <c r="D93" s="89">
        <v>2</v>
      </c>
      <c r="E93" s="89">
        <v>45</v>
      </c>
      <c r="F93" s="98">
        <v>7</v>
      </c>
      <c r="G93" s="89">
        <v>270</v>
      </c>
      <c r="H93" s="90">
        <v>5</v>
      </c>
      <c r="I93" s="19">
        <f t="shared" si="35"/>
        <v>0</v>
      </c>
      <c r="J93" s="19">
        <f t="shared" si="36"/>
        <v>45</v>
      </c>
      <c r="K93" s="20" t="str">
        <f t="shared" si="37"/>
        <v>240</v>
      </c>
      <c r="L93" s="21" t="str">
        <f t="shared" si="19"/>
        <v>N</v>
      </c>
      <c r="M93" s="22" t="str">
        <f t="shared" si="20"/>
        <v>Y</v>
      </c>
      <c r="N93" s="21" t="str">
        <f t="shared" si="21"/>
        <v>N</v>
      </c>
      <c r="O93" s="21" t="str">
        <f t="shared" si="22"/>
        <v>Y</v>
      </c>
      <c r="P93" s="22" t="str">
        <f t="shared" si="23"/>
        <v>Y</v>
      </c>
      <c r="Q93" s="6">
        <f t="shared" si="24"/>
        <v>10</v>
      </c>
      <c r="R93" s="7">
        <f t="shared" si="25"/>
        <v>7</v>
      </c>
      <c r="S93" s="6">
        <f t="shared" si="26"/>
        <v>315</v>
      </c>
      <c r="T93" s="7">
        <f t="shared" si="27"/>
        <v>285</v>
      </c>
      <c r="U93" s="6">
        <f t="shared" si="28"/>
        <v>0</v>
      </c>
      <c r="V93" s="6">
        <f t="shared" si="29"/>
        <v>360</v>
      </c>
      <c r="W93" s="6">
        <f t="shared" si="30"/>
        <v>5544</v>
      </c>
      <c r="X93" s="5">
        <f t="shared" si="31"/>
        <v>5904</v>
      </c>
      <c r="Y93" s="6" t="str">
        <f t="shared" si="32"/>
        <v>High</v>
      </c>
      <c r="Z93" s="7" t="str">
        <f t="shared" si="33"/>
        <v>3</v>
      </c>
      <c r="AA93" s="43" t="str">
        <f t="shared" si="34"/>
        <v>N</v>
      </c>
    </row>
    <row r="94" spans="1:27" ht="15" x14ac:dyDescent="0.2">
      <c r="A94" s="93" t="s">
        <v>163</v>
      </c>
      <c r="B94" s="98">
        <v>0</v>
      </c>
      <c r="C94" s="98">
        <v>0</v>
      </c>
      <c r="D94" s="89">
        <v>0</v>
      </c>
      <c r="E94" s="89">
        <v>0</v>
      </c>
      <c r="F94" s="98">
        <v>4</v>
      </c>
      <c r="G94" s="89">
        <v>120</v>
      </c>
      <c r="H94" s="90">
        <v>12</v>
      </c>
      <c r="I94" s="19">
        <f t="shared" si="35"/>
        <v>0</v>
      </c>
      <c r="J94" s="19">
        <f t="shared" si="36"/>
        <v>0</v>
      </c>
      <c r="K94" s="20">
        <f t="shared" si="37"/>
        <v>120</v>
      </c>
      <c r="L94" s="21" t="str">
        <f t="shared" si="19"/>
        <v>N</v>
      </c>
      <c r="M94" s="22" t="str">
        <f t="shared" si="20"/>
        <v>N</v>
      </c>
      <c r="N94" s="21" t="str">
        <f t="shared" si="21"/>
        <v>N</v>
      </c>
      <c r="O94" s="21" t="str">
        <f t="shared" si="22"/>
        <v>N</v>
      </c>
      <c r="P94" s="22" t="str">
        <f t="shared" si="23"/>
        <v>N</v>
      </c>
      <c r="Q94" s="6">
        <f t="shared" si="24"/>
        <v>4</v>
      </c>
      <c r="R94" s="7">
        <f t="shared" si="25"/>
        <v>4</v>
      </c>
      <c r="S94" s="6">
        <f t="shared" si="26"/>
        <v>120</v>
      </c>
      <c r="T94" s="7">
        <f t="shared" si="27"/>
        <v>120</v>
      </c>
      <c r="U94" s="6">
        <f t="shared" si="28"/>
        <v>0</v>
      </c>
      <c r="V94" s="6">
        <f t="shared" si="29"/>
        <v>0</v>
      </c>
      <c r="W94" s="6">
        <f t="shared" si="30"/>
        <v>1584</v>
      </c>
      <c r="X94" s="5">
        <f t="shared" si="31"/>
        <v>1584</v>
      </c>
      <c r="Y94" s="6" t="str">
        <f t="shared" si="32"/>
        <v>Low</v>
      </c>
      <c r="Z94" s="7" t="str">
        <f t="shared" si="33"/>
        <v>1</v>
      </c>
      <c r="AA94" s="43" t="str">
        <f t="shared" si="34"/>
        <v>N</v>
      </c>
    </row>
    <row r="95" spans="1:27" ht="15" x14ac:dyDescent="0.2">
      <c r="A95" s="93" t="s">
        <v>164</v>
      </c>
      <c r="B95" s="98">
        <v>4</v>
      </c>
      <c r="C95" s="98">
        <v>30</v>
      </c>
      <c r="D95" s="89">
        <v>5</v>
      </c>
      <c r="E95" s="89">
        <v>90</v>
      </c>
      <c r="F95" s="98">
        <v>7</v>
      </c>
      <c r="G95" s="89">
        <v>210</v>
      </c>
      <c r="H95" s="90">
        <v>4</v>
      </c>
      <c r="I95" s="19">
        <f t="shared" si="35"/>
        <v>30</v>
      </c>
      <c r="J95" s="19">
        <f t="shared" si="36"/>
        <v>90</v>
      </c>
      <c r="K95" s="20">
        <f t="shared" si="37"/>
        <v>210</v>
      </c>
      <c r="L95" s="21" t="str">
        <f t="shared" si="19"/>
        <v>Y</v>
      </c>
      <c r="M95" s="22" t="str">
        <f t="shared" si="20"/>
        <v>Y</v>
      </c>
      <c r="N95" s="21" t="str">
        <f t="shared" si="21"/>
        <v>Y</v>
      </c>
      <c r="O95" s="21" t="str">
        <f t="shared" si="22"/>
        <v>Y</v>
      </c>
      <c r="P95" s="22" t="str">
        <f t="shared" si="23"/>
        <v>Y</v>
      </c>
      <c r="Q95" s="6">
        <f t="shared" si="24"/>
        <v>16</v>
      </c>
      <c r="R95" s="7">
        <f t="shared" si="25"/>
        <v>7</v>
      </c>
      <c r="S95" s="6">
        <f t="shared" si="26"/>
        <v>330</v>
      </c>
      <c r="T95" s="7">
        <f t="shared" si="27"/>
        <v>330</v>
      </c>
      <c r="U95" s="6">
        <f t="shared" si="28"/>
        <v>960</v>
      </c>
      <c r="V95" s="6">
        <f t="shared" si="29"/>
        <v>1800</v>
      </c>
      <c r="W95" s="6">
        <f t="shared" si="30"/>
        <v>4851</v>
      </c>
      <c r="X95" s="5">
        <f t="shared" si="31"/>
        <v>7611</v>
      </c>
      <c r="Y95" s="6" t="str">
        <f t="shared" si="32"/>
        <v>High</v>
      </c>
      <c r="Z95" s="7" t="str">
        <f t="shared" si="33"/>
        <v>3</v>
      </c>
      <c r="AA95" s="43" t="str">
        <f t="shared" si="34"/>
        <v>N</v>
      </c>
    </row>
    <row r="96" spans="1:27" ht="15" x14ac:dyDescent="0.2">
      <c r="A96" s="93" t="s">
        <v>165</v>
      </c>
      <c r="B96" s="98">
        <v>3</v>
      </c>
      <c r="C96" s="98">
        <v>0</v>
      </c>
      <c r="D96" s="89">
        <v>0</v>
      </c>
      <c r="E96" s="89">
        <v>0</v>
      </c>
      <c r="F96" s="98">
        <v>5</v>
      </c>
      <c r="G96" s="89">
        <v>30</v>
      </c>
      <c r="H96" s="90">
        <v>4</v>
      </c>
      <c r="I96" s="19">
        <f t="shared" si="35"/>
        <v>0</v>
      </c>
      <c r="J96" s="19">
        <f t="shared" si="36"/>
        <v>0</v>
      </c>
      <c r="K96" s="20">
        <f t="shared" si="37"/>
        <v>30</v>
      </c>
      <c r="L96" s="21" t="str">
        <f t="shared" si="19"/>
        <v>N</v>
      </c>
      <c r="M96" s="22" t="str">
        <f t="shared" si="20"/>
        <v>N</v>
      </c>
      <c r="N96" s="21" t="str">
        <f t="shared" si="21"/>
        <v>N</v>
      </c>
      <c r="O96" s="21" t="str">
        <f t="shared" si="22"/>
        <v>Y</v>
      </c>
      <c r="P96" s="22" t="str">
        <f t="shared" si="23"/>
        <v>N</v>
      </c>
      <c r="Q96" s="6">
        <f t="shared" si="24"/>
        <v>8</v>
      </c>
      <c r="R96" s="7">
        <f t="shared" si="25"/>
        <v>7</v>
      </c>
      <c r="S96" s="6">
        <f t="shared" si="26"/>
        <v>30</v>
      </c>
      <c r="T96" s="7">
        <f t="shared" si="27"/>
        <v>30</v>
      </c>
      <c r="U96" s="6">
        <f t="shared" si="28"/>
        <v>0</v>
      </c>
      <c r="V96" s="6">
        <f t="shared" si="29"/>
        <v>0</v>
      </c>
      <c r="W96" s="6">
        <f t="shared" si="30"/>
        <v>495</v>
      </c>
      <c r="X96" s="5">
        <f t="shared" si="31"/>
        <v>495</v>
      </c>
      <c r="Y96" s="6" t="str">
        <f t="shared" si="32"/>
        <v>Moderate</v>
      </c>
      <c r="Z96" s="7" t="str">
        <f t="shared" si="33"/>
        <v>2</v>
      </c>
      <c r="AA96" s="43" t="str">
        <f t="shared" si="34"/>
        <v>N</v>
      </c>
    </row>
    <row r="97" spans="1:27" ht="15" x14ac:dyDescent="0.2">
      <c r="A97" s="93" t="s">
        <v>166</v>
      </c>
      <c r="B97" s="98">
        <v>3</v>
      </c>
      <c r="C97" s="98">
        <v>0</v>
      </c>
      <c r="D97" s="89">
        <v>3</v>
      </c>
      <c r="E97" s="89">
        <v>60</v>
      </c>
      <c r="F97" s="98">
        <v>2</v>
      </c>
      <c r="G97" s="89">
        <v>30</v>
      </c>
      <c r="H97" s="90">
        <v>1</v>
      </c>
      <c r="I97" s="19">
        <f t="shared" si="35"/>
        <v>0</v>
      </c>
      <c r="J97" s="19">
        <f t="shared" si="36"/>
        <v>60</v>
      </c>
      <c r="K97" s="20">
        <f t="shared" si="37"/>
        <v>30</v>
      </c>
      <c r="L97" s="21" t="str">
        <f t="shared" si="19"/>
        <v>N</v>
      </c>
      <c r="M97" s="22" t="str">
        <f t="shared" si="20"/>
        <v>N</v>
      </c>
      <c r="N97" s="21" t="str">
        <f t="shared" si="21"/>
        <v>N</v>
      </c>
      <c r="O97" s="21" t="str">
        <f t="shared" si="22"/>
        <v>Y</v>
      </c>
      <c r="P97" s="22" t="str">
        <f t="shared" si="23"/>
        <v>Y</v>
      </c>
      <c r="Q97" s="6">
        <f t="shared" si="24"/>
        <v>8</v>
      </c>
      <c r="R97" s="7">
        <f t="shared" si="25"/>
        <v>7</v>
      </c>
      <c r="S97" s="6">
        <f t="shared" si="26"/>
        <v>90</v>
      </c>
      <c r="T97" s="7">
        <f t="shared" si="27"/>
        <v>90</v>
      </c>
      <c r="U97" s="6">
        <f t="shared" si="28"/>
        <v>0</v>
      </c>
      <c r="V97" s="6">
        <f t="shared" si="29"/>
        <v>720</v>
      </c>
      <c r="W97" s="6">
        <f t="shared" si="30"/>
        <v>198</v>
      </c>
      <c r="X97" s="5">
        <f t="shared" si="31"/>
        <v>918</v>
      </c>
      <c r="Y97" s="6" t="str">
        <f t="shared" si="32"/>
        <v>Moderate</v>
      </c>
      <c r="Z97" s="7" t="str">
        <f t="shared" si="33"/>
        <v>2</v>
      </c>
      <c r="AA97" s="43" t="str">
        <f t="shared" si="34"/>
        <v>N</v>
      </c>
    </row>
    <row r="98" spans="1:27" ht="15" x14ac:dyDescent="0.2">
      <c r="A98" s="93" t="s">
        <v>167</v>
      </c>
      <c r="B98" s="98">
        <v>2</v>
      </c>
      <c r="C98" s="98">
        <v>0</v>
      </c>
      <c r="D98" s="89">
        <v>0</v>
      </c>
      <c r="E98" s="89">
        <v>0</v>
      </c>
      <c r="F98" s="98">
        <v>7</v>
      </c>
      <c r="G98" s="89">
        <v>180</v>
      </c>
      <c r="H98" s="90">
        <v>8</v>
      </c>
      <c r="I98" s="19">
        <f t="shared" si="35"/>
        <v>0</v>
      </c>
      <c r="J98" s="19">
        <f t="shared" si="36"/>
        <v>0</v>
      </c>
      <c r="K98" s="20">
        <f t="shared" si="37"/>
        <v>180</v>
      </c>
      <c r="L98" s="21" t="str">
        <f t="shared" si="19"/>
        <v>N</v>
      </c>
      <c r="M98" s="22" t="str">
        <f t="shared" si="20"/>
        <v>Y</v>
      </c>
      <c r="N98" s="21" t="str">
        <f t="shared" si="21"/>
        <v>N</v>
      </c>
      <c r="O98" s="21" t="str">
        <f t="shared" si="22"/>
        <v>Y</v>
      </c>
      <c r="P98" s="22" t="str">
        <f t="shared" si="23"/>
        <v>Y</v>
      </c>
      <c r="Q98" s="6">
        <f t="shared" si="24"/>
        <v>9</v>
      </c>
      <c r="R98" s="7">
        <f t="shared" si="25"/>
        <v>7</v>
      </c>
      <c r="S98" s="6">
        <f t="shared" si="26"/>
        <v>180</v>
      </c>
      <c r="T98" s="7">
        <f t="shared" si="27"/>
        <v>180</v>
      </c>
      <c r="U98" s="6">
        <f t="shared" si="28"/>
        <v>0</v>
      </c>
      <c r="V98" s="6">
        <f t="shared" si="29"/>
        <v>0</v>
      </c>
      <c r="W98" s="6">
        <f t="shared" si="30"/>
        <v>4158</v>
      </c>
      <c r="X98" s="5">
        <f t="shared" si="31"/>
        <v>4158</v>
      </c>
      <c r="Y98" s="6" t="str">
        <f t="shared" si="32"/>
        <v>High</v>
      </c>
      <c r="Z98" s="7" t="str">
        <f t="shared" si="33"/>
        <v>3</v>
      </c>
      <c r="AA98" s="43" t="str">
        <f t="shared" si="34"/>
        <v>N</v>
      </c>
    </row>
    <row r="99" spans="1:27" ht="15" x14ac:dyDescent="0.2">
      <c r="A99" s="93" t="s">
        <v>168</v>
      </c>
      <c r="B99" s="98">
        <v>5</v>
      </c>
      <c r="C99" s="98">
        <v>0</v>
      </c>
      <c r="D99" s="89">
        <v>0</v>
      </c>
      <c r="E99" s="89">
        <v>0</v>
      </c>
      <c r="F99" s="98">
        <v>7</v>
      </c>
      <c r="G99" s="89">
        <v>60</v>
      </c>
      <c r="H99" s="90">
        <v>7</v>
      </c>
      <c r="I99" s="19">
        <f t="shared" si="35"/>
        <v>0</v>
      </c>
      <c r="J99" s="19">
        <f t="shared" si="36"/>
        <v>0</v>
      </c>
      <c r="K99" s="20">
        <f t="shared" si="37"/>
        <v>60</v>
      </c>
      <c r="L99" s="21" t="str">
        <f t="shared" si="19"/>
        <v>N</v>
      </c>
      <c r="M99" s="22" t="str">
        <f t="shared" si="20"/>
        <v>N</v>
      </c>
      <c r="N99" s="21" t="str">
        <f t="shared" si="21"/>
        <v>N</v>
      </c>
      <c r="O99" s="21" t="str">
        <f t="shared" si="22"/>
        <v>Y</v>
      </c>
      <c r="P99" s="22" t="str">
        <f t="shared" si="23"/>
        <v>Y</v>
      </c>
      <c r="Q99" s="6">
        <f t="shared" si="24"/>
        <v>12</v>
      </c>
      <c r="R99" s="7">
        <f t="shared" si="25"/>
        <v>7</v>
      </c>
      <c r="S99" s="6">
        <f t="shared" si="26"/>
        <v>60</v>
      </c>
      <c r="T99" s="7">
        <f t="shared" si="27"/>
        <v>60</v>
      </c>
      <c r="U99" s="6">
        <f t="shared" si="28"/>
        <v>0</v>
      </c>
      <c r="V99" s="6">
        <f t="shared" si="29"/>
        <v>0</v>
      </c>
      <c r="W99" s="6">
        <f t="shared" si="30"/>
        <v>1386</v>
      </c>
      <c r="X99" s="5">
        <f t="shared" si="31"/>
        <v>1386</v>
      </c>
      <c r="Y99" s="6" t="str">
        <f t="shared" si="32"/>
        <v>Moderate</v>
      </c>
      <c r="Z99" s="7" t="str">
        <f t="shared" si="33"/>
        <v>2</v>
      </c>
      <c r="AA99" s="43" t="str">
        <f t="shared" si="34"/>
        <v>N</v>
      </c>
    </row>
    <row r="100" spans="1:27" ht="15" x14ac:dyDescent="0.2">
      <c r="A100" s="93" t="s">
        <v>169</v>
      </c>
      <c r="B100" s="98">
        <v>0</v>
      </c>
      <c r="C100" s="98">
        <v>0</v>
      </c>
      <c r="D100" s="89">
        <v>4</v>
      </c>
      <c r="E100" s="89">
        <v>990</v>
      </c>
      <c r="F100" s="98">
        <v>7</v>
      </c>
      <c r="G100" s="89">
        <v>132</v>
      </c>
      <c r="H100" s="90">
        <v>7</v>
      </c>
      <c r="I100" s="19">
        <f t="shared" si="35"/>
        <v>0</v>
      </c>
      <c r="J100" s="19" t="str">
        <f t="shared" si="36"/>
        <v>240</v>
      </c>
      <c r="K100" s="20">
        <f t="shared" si="37"/>
        <v>132</v>
      </c>
      <c r="L100" s="21" t="str">
        <f t="shared" si="19"/>
        <v>N</v>
      </c>
      <c r="M100" s="22" t="str">
        <f t="shared" si="20"/>
        <v>Y</v>
      </c>
      <c r="N100" s="21" t="str">
        <f t="shared" si="21"/>
        <v>N</v>
      </c>
      <c r="O100" s="21" t="str">
        <f t="shared" si="22"/>
        <v>Y</v>
      </c>
      <c r="P100" s="22" t="str">
        <f t="shared" si="23"/>
        <v>Y</v>
      </c>
      <c r="Q100" s="6">
        <f t="shared" si="24"/>
        <v>11</v>
      </c>
      <c r="R100" s="7">
        <f t="shared" si="25"/>
        <v>7</v>
      </c>
      <c r="S100" s="6">
        <f t="shared" si="26"/>
        <v>1122</v>
      </c>
      <c r="T100" s="7">
        <f t="shared" si="27"/>
        <v>372</v>
      </c>
      <c r="U100" s="6">
        <f t="shared" si="28"/>
        <v>0</v>
      </c>
      <c r="V100" s="6">
        <f t="shared" si="29"/>
        <v>3840</v>
      </c>
      <c r="W100" s="6">
        <f t="shared" si="30"/>
        <v>3049.2</v>
      </c>
      <c r="X100" s="5">
        <f t="shared" si="31"/>
        <v>6889.2</v>
      </c>
      <c r="Y100" s="6" t="str">
        <f t="shared" si="32"/>
        <v>High</v>
      </c>
      <c r="Z100" s="7" t="str">
        <f t="shared" si="33"/>
        <v>3</v>
      </c>
      <c r="AA100" s="43" t="str">
        <f t="shared" si="34"/>
        <v>Y</v>
      </c>
    </row>
    <row r="101" spans="1:27" ht="15" x14ac:dyDescent="0.2">
      <c r="A101" s="93" t="s">
        <v>170</v>
      </c>
      <c r="B101" s="98">
        <v>1</v>
      </c>
      <c r="C101" s="98">
        <v>20</v>
      </c>
      <c r="D101" s="89">
        <v>3</v>
      </c>
      <c r="E101" s="89">
        <v>60</v>
      </c>
      <c r="F101" s="98">
        <v>7</v>
      </c>
      <c r="G101" s="89">
        <v>60</v>
      </c>
      <c r="H101" s="90">
        <v>2</v>
      </c>
      <c r="I101" s="19">
        <f t="shared" si="35"/>
        <v>20</v>
      </c>
      <c r="J101" s="19">
        <f t="shared" si="36"/>
        <v>60</v>
      </c>
      <c r="K101" s="20">
        <f t="shared" si="37"/>
        <v>60</v>
      </c>
      <c r="L101" s="21" t="str">
        <f t="shared" ref="L101:L154" si="38">IF(AND(B101&gt;=3,X101&gt;=1500),"Y","N")</f>
        <v>N</v>
      </c>
      <c r="M101" s="22" t="str">
        <f t="shared" ref="M101:M154" si="39">IF(AND((B101+D101+F101)&gt;=7,X101&gt;=3000),"Y","N")</f>
        <v>N</v>
      </c>
      <c r="N101" s="21" t="str">
        <f t="shared" ref="N101:N154" si="40">IF(AND(B101&gt;=3,C101&gt;=20),"Y","N")</f>
        <v>N</v>
      </c>
      <c r="O101" s="21" t="str">
        <f t="shared" ref="O101:O154" si="41">IF(AND(E101&gt;=30,G101&gt;=30,(D101+F101)&gt;=5),"Y",IF(AND(E101&gt;=30,D101&gt;=5),"Y",IF(AND(G101&gt;=30,F101&gt;=5),"Y","N")))</f>
        <v>Y</v>
      </c>
      <c r="P101" s="22" t="str">
        <f t="shared" ref="P101:P154" si="42">IF(AND((B101+D101+F101)&gt;=5,X101&gt;=600),"Y","N")</f>
        <v>Y</v>
      </c>
      <c r="Q101" s="6">
        <f t="shared" ref="Q101:Q154" si="43">SUM(B101+D101+F101)</f>
        <v>11</v>
      </c>
      <c r="R101" s="7">
        <f t="shared" ref="R101:R154" si="44">IF(Q101&lt;=7,Q101,7)</f>
        <v>7</v>
      </c>
      <c r="S101" s="6">
        <f t="shared" ref="S101:S154" si="45">SUM(C101+E101+G101)</f>
        <v>140</v>
      </c>
      <c r="T101" s="7">
        <f t="shared" ref="T101:T154" si="46">SUM(I101+J101+K101)</f>
        <v>140</v>
      </c>
      <c r="U101" s="6">
        <f t="shared" ref="U101:U154" si="47">8*I101*B101</f>
        <v>160</v>
      </c>
      <c r="V101" s="6">
        <f t="shared" ref="V101:V154" si="48">4*J101*D101</f>
        <v>720</v>
      </c>
      <c r="W101" s="6">
        <f t="shared" ref="W101:W154" si="49">3.3*K101*F101</f>
        <v>1386</v>
      </c>
      <c r="X101" s="5">
        <f t="shared" ref="X101:X154" si="50">SUM(U101:W101)</f>
        <v>2266</v>
      </c>
      <c r="Y101" s="6" t="str">
        <f t="shared" ref="Y101:Y154" si="51">IF(OR(L101="Y",M101="Y"),"High",IF(OR(N101="Y",O101="Y",P101="Y"),"Moderate","Low"))</f>
        <v>Moderate</v>
      </c>
      <c r="Z101" s="7" t="str">
        <f t="shared" ref="Z101:Z154" si="52">IF(Y101="Low","1",IF(Y101="Moderate","2","3"))</f>
        <v>2</v>
      </c>
      <c r="AA101" s="43" t="str">
        <f t="shared" ref="AA101:AA154" si="53">IF(S101&gt;960,"Y","N")</f>
        <v>N</v>
      </c>
    </row>
    <row r="102" spans="1:27" ht="15" x14ac:dyDescent="0.2">
      <c r="A102" s="93" t="s">
        <v>171</v>
      </c>
      <c r="B102" s="98">
        <v>0</v>
      </c>
      <c r="C102" s="98">
        <v>0</v>
      </c>
      <c r="D102" s="89">
        <v>3</v>
      </c>
      <c r="E102" s="89">
        <v>60</v>
      </c>
      <c r="F102" s="98">
        <v>7</v>
      </c>
      <c r="G102" s="89">
        <v>45</v>
      </c>
      <c r="H102" s="90">
        <v>8</v>
      </c>
      <c r="I102" s="19">
        <f t="shared" si="35"/>
        <v>0</v>
      </c>
      <c r="J102" s="19">
        <f t="shared" si="36"/>
        <v>60</v>
      </c>
      <c r="K102" s="20">
        <f t="shared" si="37"/>
        <v>45</v>
      </c>
      <c r="L102" s="21" t="str">
        <f t="shared" si="38"/>
        <v>N</v>
      </c>
      <c r="M102" s="22" t="str">
        <f t="shared" si="39"/>
        <v>N</v>
      </c>
      <c r="N102" s="21" t="str">
        <f t="shared" si="40"/>
        <v>N</v>
      </c>
      <c r="O102" s="21" t="str">
        <f t="shared" si="41"/>
        <v>Y</v>
      </c>
      <c r="P102" s="22" t="str">
        <f t="shared" si="42"/>
        <v>Y</v>
      </c>
      <c r="Q102" s="6">
        <f t="shared" si="43"/>
        <v>10</v>
      </c>
      <c r="R102" s="7">
        <f t="shared" si="44"/>
        <v>7</v>
      </c>
      <c r="S102" s="6">
        <f t="shared" si="45"/>
        <v>105</v>
      </c>
      <c r="T102" s="7">
        <f t="shared" si="46"/>
        <v>105</v>
      </c>
      <c r="U102" s="6">
        <f t="shared" si="47"/>
        <v>0</v>
      </c>
      <c r="V102" s="6">
        <f t="shared" si="48"/>
        <v>720</v>
      </c>
      <c r="W102" s="6">
        <f t="shared" si="49"/>
        <v>1039.5</v>
      </c>
      <c r="X102" s="5">
        <f t="shared" si="50"/>
        <v>1759.5</v>
      </c>
      <c r="Y102" s="6" t="str">
        <f t="shared" si="51"/>
        <v>Moderate</v>
      </c>
      <c r="Z102" s="7" t="str">
        <f t="shared" si="52"/>
        <v>2</v>
      </c>
      <c r="AA102" s="43" t="str">
        <f t="shared" si="53"/>
        <v>N</v>
      </c>
    </row>
    <row r="103" spans="1:27" ht="15" x14ac:dyDescent="0.2">
      <c r="A103" s="93" t="s">
        <v>172</v>
      </c>
      <c r="B103" s="98">
        <v>1</v>
      </c>
      <c r="C103" s="98">
        <v>30</v>
      </c>
      <c r="D103" s="89">
        <v>2</v>
      </c>
      <c r="E103" s="89">
        <v>60</v>
      </c>
      <c r="F103" s="98">
        <v>3</v>
      </c>
      <c r="G103" s="89">
        <v>45</v>
      </c>
      <c r="H103" s="90">
        <v>6</v>
      </c>
      <c r="I103" s="19">
        <f t="shared" si="35"/>
        <v>30</v>
      </c>
      <c r="J103" s="19">
        <f t="shared" si="36"/>
        <v>60</v>
      </c>
      <c r="K103" s="20">
        <f t="shared" si="37"/>
        <v>45</v>
      </c>
      <c r="L103" s="21" t="str">
        <f t="shared" si="38"/>
        <v>N</v>
      </c>
      <c r="M103" s="22" t="str">
        <f t="shared" si="39"/>
        <v>N</v>
      </c>
      <c r="N103" s="21" t="str">
        <f t="shared" si="40"/>
        <v>N</v>
      </c>
      <c r="O103" s="21" t="str">
        <f t="shared" si="41"/>
        <v>Y</v>
      </c>
      <c r="P103" s="22" t="str">
        <f t="shared" si="42"/>
        <v>Y</v>
      </c>
      <c r="Q103" s="6">
        <f t="shared" si="43"/>
        <v>6</v>
      </c>
      <c r="R103" s="7">
        <f t="shared" si="44"/>
        <v>6</v>
      </c>
      <c r="S103" s="6">
        <f t="shared" si="45"/>
        <v>135</v>
      </c>
      <c r="T103" s="7">
        <f t="shared" si="46"/>
        <v>135</v>
      </c>
      <c r="U103" s="6">
        <f t="shared" si="47"/>
        <v>240</v>
      </c>
      <c r="V103" s="6">
        <f t="shared" si="48"/>
        <v>480</v>
      </c>
      <c r="W103" s="6">
        <f t="shared" si="49"/>
        <v>445.5</v>
      </c>
      <c r="X103" s="5">
        <f t="shared" si="50"/>
        <v>1165.5</v>
      </c>
      <c r="Y103" s="6" t="str">
        <f t="shared" si="51"/>
        <v>Moderate</v>
      </c>
      <c r="Z103" s="7" t="str">
        <f t="shared" si="52"/>
        <v>2</v>
      </c>
      <c r="AA103" s="43" t="str">
        <f t="shared" si="53"/>
        <v>N</v>
      </c>
    </row>
    <row r="104" spans="1:27" ht="15" x14ac:dyDescent="0.2">
      <c r="A104" s="93" t="s">
        <v>173</v>
      </c>
      <c r="B104" s="98">
        <v>7</v>
      </c>
      <c r="C104" s="98">
        <v>15</v>
      </c>
      <c r="D104" s="89">
        <v>0</v>
      </c>
      <c r="E104" s="89">
        <v>0</v>
      </c>
      <c r="F104" s="98">
        <v>2</v>
      </c>
      <c r="G104" s="89">
        <v>30</v>
      </c>
      <c r="H104" s="90">
        <v>4</v>
      </c>
      <c r="I104" s="19">
        <f t="shared" si="35"/>
        <v>15</v>
      </c>
      <c r="J104" s="19">
        <f t="shared" si="36"/>
        <v>0</v>
      </c>
      <c r="K104" s="20">
        <f t="shared" si="37"/>
        <v>30</v>
      </c>
      <c r="L104" s="21" t="str">
        <f t="shared" si="38"/>
        <v>N</v>
      </c>
      <c r="M104" s="22" t="str">
        <f t="shared" si="39"/>
        <v>N</v>
      </c>
      <c r="N104" s="21" t="str">
        <f t="shared" si="40"/>
        <v>N</v>
      </c>
      <c r="O104" s="21" t="str">
        <f t="shared" si="41"/>
        <v>N</v>
      </c>
      <c r="P104" s="22" t="str">
        <f t="shared" si="42"/>
        <v>Y</v>
      </c>
      <c r="Q104" s="6">
        <f t="shared" si="43"/>
        <v>9</v>
      </c>
      <c r="R104" s="7">
        <f t="shared" si="44"/>
        <v>7</v>
      </c>
      <c r="S104" s="6">
        <f t="shared" si="45"/>
        <v>45</v>
      </c>
      <c r="T104" s="7">
        <f t="shared" si="46"/>
        <v>45</v>
      </c>
      <c r="U104" s="6">
        <f t="shared" si="47"/>
        <v>840</v>
      </c>
      <c r="V104" s="6">
        <f t="shared" si="48"/>
        <v>0</v>
      </c>
      <c r="W104" s="6">
        <f t="shared" si="49"/>
        <v>198</v>
      </c>
      <c r="X104" s="5">
        <f t="shared" si="50"/>
        <v>1038</v>
      </c>
      <c r="Y104" s="6" t="str">
        <f t="shared" si="51"/>
        <v>Moderate</v>
      </c>
      <c r="Z104" s="7" t="str">
        <f t="shared" si="52"/>
        <v>2</v>
      </c>
      <c r="AA104" s="43" t="str">
        <f t="shared" si="53"/>
        <v>N</v>
      </c>
    </row>
    <row r="105" spans="1:27" ht="15" x14ac:dyDescent="0.2">
      <c r="A105" s="93" t="s">
        <v>174</v>
      </c>
      <c r="B105" s="98">
        <v>0</v>
      </c>
      <c r="C105" s="98">
        <v>0</v>
      </c>
      <c r="D105" s="89">
        <v>0</v>
      </c>
      <c r="E105" s="89">
        <v>0</v>
      </c>
      <c r="F105" s="98">
        <v>7</v>
      </c>
      <c r="G105" s="89">
        <v>120</v>
      </c>
      <c r="H105" s="90">
        <v>3</v>
      </c>
      <c r="I105" s="19">
        <f t="shared" si="35"/>
        <v>0</v>
      </c>
      <c r="J105" s="19">
        <f t="shared" si="36"/>
        <v>0</v>
      </c>
      <c r="K105" s="20">
        <f t="shared" si="37"/>
        <v>120</v>
      </c>
      <c r="L105" s="21" t="str">
        <f t="shared" si="38"/>
        <v>N</v>
      </c>
      <c r="M105" s="22" t="str">
        <f t="shared" si="39"/>
        <v>N</v>
      </c>
      <c r="N105" s="21" t="str">
        <f t="shared" si="40"/>
        <v>N</v>
      </c>
      <c r="O105" s="21" t="str">
        <f t="shared" si="41"/>
        <v>Y</v>
      </c>
      <c r="P105" s="22" t="str">
        <f t="shared" si="42"/>
        <v>Y</v>
      </c>
      <c r="Q105" s="6">
        <f t="shared" si="43"/>
        <v>7</v>
      </c>
      <c r="R105" s="7">
        <f t="shared" si="44"/>
        <v>7</v>
      </c>
      <c r="S105" s="6">
        <f t="shared" si="45"/>
        <v>120</v>
      </c>
      <c r="T105" s="7">
        <f t="shared" si="46"/>
        <v>120</v>
      </c>
      <c r="U105" s="6">
        <f t="shared" si="47"/>
        <v>0</v>
      </c>
      <c r="V105" s="6">
        <f t="shared" si="48"/>
        <v>0</v>
      </c>
      <c r="W105" s="6">
        <f t="shared" si="49"/>
        <v>2772</v>
      </c>
      <c r="X105" s="5">
        <f t="shared" si="50"/>
        <v>2772</v>
      </c>
      <c r="Y105" s="6" t="str">
        <f t="shared" si="51"/>
        <v>Moderate</v>
      </c>
      <c r="Z105" s="7" t="str">
        <f t="shared" si="52"/>
        <v>2</v>
      </c>
      <c r="AA105" s="43" t="str">
        <f t="shared" si="53"/>
        <v>N</v>
      </c>
    </row>
    <row r="106" spans="1:27" ht="15" x14ac:dyDescent="0.2">
      <c r="A106" s="93" t="s">
        <v>175</v>
      </c>
      <c r="B106" s="98">
        <v>0</v>
      </c>
      <c r="C106" s="98">
        <v>0</v>
      </c>
      <c r="D106" s="89">
        <v>0</v>
      </c>
      <c r="E106" s="89">
        <v>0</v>
      </c>
      <c r="F106" s="98">
        <v>7</v>
      </c>
      <c r="G106" s="89">
        <v>20.200000000000003</v>
      </c>
      <c r="H106" s="90">
        <v>7</v>
      </c>
      <c r="I106" s="19">
        <f t="shared" si="35"/>
        <v>0</v>
      </c>
      <c r="J106" s="19">
        <f t="shared" si="36"/>
        <v>0</v>
      </c>
      <c r="K106" s="20">
        <f t="shared" si="37"/>
        <v>20.200000000000003</v>
      </c>
      <c r="L106" s="21" t="str">
        <f t="shared" si="38"/>
        <v>N</v>
      </c>
      <c r="M106" s="22" t="str">
        <f t="shared" si="39"/>
        <v>N</v>
      </c>
      <c r="N106" s="21" t="str">
        <f t="shared" si="40"/>
        <v>N</v>
      </c>
      <c r="O106" s="21" t="str">
        <f t="shared" si="41"/>
        <v>N</v>
      </c>
      <c r="P106" s="22" t="str">
        <f t="shared" si="42"/>
        <v>N</v>
      </c>
      <c r="Q106" s="6">
        <f t="shared" si="43"/>
        <v>7</v>
      </c>
      <c r="R106" s="7">
        <f t="shared" si="44"/>
        <v>7</v>
      </c>
      <c r="S106" s="6">
        <f t="shared" si="45"/>
        <v>20.200000000000003</v>
      </c>
      <c r="T106" s="7">
        <f t="shared" si="46"/>
        <v>20.200000000000003</v>
      </c>
      <c r="U106" s="6">
        <f t="shared" si="47"/>
        <v>0</v>
      </c>
      <c r="V106" s="6">
        <f t="shared" si="48"/>
        <v>0</v>
      </c>
      <c r="W106" s="6">
        <f t="shared" si="49"/>
        <v>466.62000000000006</v>
      </c>
      <c r="X106" s="5">
        <f t="shared" si="50"/>
        <v>466.62000000000006</v>
      </c>
      <c r="Y106" s="6" t="str">
        <f t="shared" si="51"/>
        <v>Low</v>
      </c>
      <c r="Z106" s="7" t="str">
        <f t="shared" si="52"/>
        <v>1</v>
      </c>
      <c r="AA106" s="43" t="str">
        <f t="shared" si="53"/>
        <v>N</v>
      </c>
    </row>
    <row r="107" spans="1:27" ht="15" x14ac:dyDescent="0.2">
      <c r="A107" s="93" t="s">
        <v>176</v>
      </c>
      <c r="B107" s="98">
        <v>0</v>
      </c>
      <c r="C107" s="98">
        <v>0</v>
      </c>
      <c r="D107" s="89">
        <v>2</v>
      </c>
      <c r="E107" s="89">
        <v>150</v>
      </c>
      <c r="F107" s="98">
        <v>4</v>
      </c>
      <c r="G107" s="89">
        <v>70</v>
      </c>
      <c r="H107" s="90">
        <v>15</v>
      </c>
      <c r="I107" s="19">
        <f t="shared" si="35"/>
        <v>0</v>
      </c>
      <c r="J107" s="19">
        <f t="shared" si="36"/>
        <v>150</v>
      </c>
      <c r="K107" s="20">
        <f t="shared" si="37"/>
        <v>70</v>
      </c>
      <c r="L107" s="21" t="str">
        <f t="shared" si="38"/>
        <v>N</v>
      </c>
      <c r="M107" s="22" t="str">
        <f t="shared" si="39"/>
        <v>N</v>
      </c>
      <c r="N107" s="21" t="str">
        <f t="shared" si="40"/>
        <v>N</v>
      </c>
      <c r="O107" s="21" t="str">
        <f t="shared" si="41"/>
        <v>Y</v>
      </c>
      <c r="P107" s="22" t="str">
        <f t="shared" si="42"/>
        <v>Y</v>
      </c>
      <c r="Q107" s="6">
        <f t="shared" si="43"/>
        <v>6</v>
      </c>
      <c r="R107" s="7">
        <f t="shared" si="44"/>
        <v>6</v>
      </c>
      <c r="S107" s="6">
        <f t="shared" si="45"/>
        <v>220</v>
      </c>
      <c r="T107" s="7">
        <f t="shared" si="46"/>
        <v>220</v>
      </c>
      <c r="U107" s="6">
        <f t="shared" si="47"/>
        <v>0</v>
      </c>
      <c r="V107" s="6">
        <f t="shared" si="48"/>
        <v>1200</v>
      </c>
      <c r="W107" s="6">
        <f t="shared" si="49"/>
        <v>924</v>
      </c>
      <c r="X107" s="5">
        <f t="shared" si="50"/>
        <v>2124</v>
      </c>
      <c r="Y107" s="6" t="str">
        <f t="shared" si="51"/>
        <v>Moderate</v>
      </c>
      <c r="Z107" s="7" t="str">
        <f t="shared" si="52"/>
        <v>2</v>
      </c>
      <c r="AA107" s="43" t="str">
        <f t="shared" si="53"/>
        <v>N</v>
      </c>
    </row>
    <row r="108" spans="1:27" ht="15" x14ac:dyDescent="0.2">
      <c r="A108" s="93" t="s">
        <v>177</v>
      </c>
      <c r="B108" s="98">
        <v>0</v>
      </c>
      <c r="C108" s="98">
        <v>0</v>
      </c>
      <c r="D108" s="89">
        <v>1</v>
      </c>
      <c r="E108" s="89">
        <v>60</v>
      </c>
      <c r="F108" s="98">
        <v>7</v>
      </c>
      <c r="G108" s="89">
        <v>45</v>
      </c>
      <c r="H108" s="90">
        <v>12</v>
      </c>
      <c r="I108" s="19">
        <f t="shared" si="35"/>
        <v>0</v>
      </c>
      <c r="J108" s="19">
        <f t="shared" si="36"/>
        <v>60</v>
      </c>
      <c r="K108" s="20">
        <f t="shared" si="37"/>
        <v>45</v>
      </c>
      <c r="L108" s="21" t="str">
        <f t="shared" si="38"/>
        <v>N</v>
      </c>
      <c r="M108" s="22" t="str">
        <f t="shared" si="39"/>
        <v>N</v>
      </c>
      <c r="N108" s="21" t="str">
        <f t="shared" si="40"/>
        <v>N</v>
      </c>
      <c r="O108" s="21" t="str">
        <f t="shared" si="41"/>
        <v>Y</v>
      </c>
      <c r="P108" s="22" t="str">
        <f t="shared" si="42"/>
        <v>Y</v>
      </c>
      <c r="Q108" s="6">
        <f t="shared" si="43"/>
        <v>8</v>
      </c>
      <c r="R108" s="7">
        <f t="shared" si="44"/>
        <v>7</v>
      </c>
      <c r="S108" s="6">
        <f t="shared" si="45"/>
        <v>105</v>
      </c>
      <c r="T108" s="7">
        <f t="shared" si="46"/>
        <v>105</v>
      </c>
      <c r="U108" s="6">
        <f t="shared" si="47"/>
        <v>0</v>
      </c>
      <c r="V108" s="6">
        <f t="shared" si="48"/>
        <v>240</v>
      </c>
      <c r="W108" s="6">
        <f t="shared" si="49"/>
        <v>1039.5</v>
      </c>
      <c r="X108" s="5">
        <f t="shared" si="50"/>
        <v>1279.5</v>
      </c>
      <c r="Y108" s="6" t="str">
        <f t="shared" si="51"/>
        <v>Moderate</v>
      </c>
      <c r="Z108" s="7" t="str">
        <f t="shared" si="52"/>
        <v>2</v>
      </c>
      <c r="AA108" s="43" t="str">
        <f t="shared" si="53"/>
        <v>N</v>
      </c>
    </row>
    <row r="109" spans="1:27" ht="15" x14ac:dyDescent="0.2">
      <c r="A109" s="93" t="s">
        <v>178</v>
      </c>
      <c r="B109" s="98">
        <v>1</v>
      </c>
      <c r="C109" s="98">
        <v>30</v>
      </c>
      <c r="D109" s="89">
        <v>1</v>
      </c>
      <c r="E109" s="89">
        <v>45</v>
      </c>
      <c r="F109" s="98">
        <v>2</v>
      </c>
      <c r="G109" s="89">
        <v>30</v>
      </c>
      <c r="H109" s="90">
        <v>6</v>
      </c>
      <c r="I109" s="19">
        <f t="shared" si="35"/>
        <v>30</v>
      </c>
      <c r="J109" s="19">
        <f t="shared" si="36"/>
        <v>45</v>
      </c>
      <c r="K109" s="20">
        <f t="shared" si="37"/>
        <v>30</v>
      </c>
      <c r="L109" s="21" t="str">
        <f t="shared" si="38"/>
        <v>N</v>
      </c>
      <c r="M109" s="22" t="str">
        <f t="shared" si="39"/>
        <v>N</v>
      </c>
      <c r="N109" s="21" t="str">
        <f t="shared" si="40"/>
        <v>N</v>
      </c>
      <c r="O109" s="21" t="str">
        <f t="shared" si="41"/>
        <v>N</v>
      </c>
      <c r="P109" s="22" t="str">
        <f t="shared" si="42"/>
        <v>N</v>
      </c>
      <c r="Q109" s="6">
        <f t="shared" si="43"/>
        <v>4</v>
      </c>
      <c r="R109" s="7">
        <f t="shared" si="44"/>
        <v>4</v>
      </c>
      <c r="S109" s="6">
        <f t="shared" si="45"/>
        <v>105</v>
      </c>
      <c r="T109" s="7">
        <f t="shared" si="46"/>
        <v>105</v>
      </c>
      <c r="U109" s="6">
        <f t="shared" si="47"/>
        <v>240</v>
      </c>
      <c r="V109" s="6">
        <f t="shared" si="48"/>
        <v>180</v>
      </c>
      <c r="W109" s="6">
        <f t="shared" si="49"/>
        <v>198</v>
      </c>
      <c r="X109" s="5">
        <f t="shared" si="50"/>
        <v>618</v>
      </c>
      <c r="Y109" s="6" t="str">
        <f t="shared" si="51"/>
        <v>Low</v>
      </c>
      <c r="Z109" s="7" t="str">
        <f t="shared" si="52"/>
        <v>1</v>
      </c>
      <c r="AA109" s="43" t="str">
        <f t="shared" si="53"/>
        <v>N</v>
      </c>
    </row>
    <row r="110" spans="1:27" ht="15" x14ac:dyDescent="0.2">
      <c r="A110" s="93" t="s">
        <v>179</v>
      </c>
      <c r="B110" s="98">
        <v>1</v>
      </c>
      <c r="C110" s="98">
        <v>30</v>
      </c>
      <c r="D110" s="89">
        <v>1</v>
      </c>
      <c r="E110" s="89">
        <v>30</v>
      </c>
      <c r="F110" s="98">
        <v>7</v>
      </c>
      <c r="G110" s="89">
        <v>140</v>
      </c>
      <c r="H110" s="90">
        <v>15</v>
      </c>
      <c r="I110" s="19">
        <f t="shared" si="35"/>
        <v>30</v>
      </c>
      <c r="J110" s="19">
        <f t="shared" si="36"/>
        <v>30</v>
      </c>
      <c r="K110" s="20">
        <f t="shared" si="37"/>
        <v>140</v>
      </c>
      <c r="L110" s="21" t="str">
        <f t="shared" si="38"/>
        <v>N</v>
      </c>
      <c r="M110" s="22" t="str">
        <f t="shared" si="39"/>
        <v>Y</v>
      </c>
      <c r="N110" s="21" t="str">
        <f t="shared" si="40"/>
        <v>N</v>
      </c>
      <c r="O110" s="21" t="str">
        <f t="shared" si="41"/>
        <v>Y</v>
      </c>
      <c r="P110" s="22" t="str">
        <f t="shared" si="42"/>
        <v>Y</v>
      </c>
      <c r="Q110" s="6">
        <f t="shared" si="43"/>
        <v>9</v>
      </c>
      <c r="R110" s="7">
        <f t="shared" si="44"/>
        <v>7</v>
      </c>
      <c r="S110" s="6">
        <f t="shared" si="45"/>
        <v>200</v>
      </c>
      <c r="T110" s="7">
        <f t="shared" si="46"/>
        <v>200</v>
      </c>
      <c r="U110" s="6">
        <f t="shared" si="47"/>
        <v>240</v>
      </c>
      <c r="V110" s="6">
        <f t="shared" si="48"/>
        <v>120</v>
      </c>
      <c r="W110" s="6">
        <f t="shared" si="49"/>
        <v>3234</v>
      </c>
      <c r="X110" s="5">
        <f t="shared" si="50"/>
        <v>3594</v>
      </c>
      <c r="Y110" s="6" t="str">
        <f t="shared" si="51"/>
        <v>High</v>
      </c>
      <c r="Z110" s="7" t="str">
        <f t="shared" si="52"/>
        <v>3</v>
      </c>
      <c r="AA110" s="43" t="str">
        <f t="shared" si="53"/>
        <v>N</v>
      </c>
    </row>
    <row r="111" spans="1:27" ht="15" x14ac:dyDescent="0.2">
      <c r="A111" s="93" t="s">
        <v>180</v>
      </c>
      <c r="B111" s="98">
        <v>5</v>
      </c>
      <c r="C111" s="98">
        <v>0</v>
      </c>
      <c r="D111" s="89">
        <v>2</v>
      </c>
      <c r="E111" s="89">
        <v>60</v>
      </c>
      <c r="F111" s="98">
        <v>4</v>
      </c>
      <c r="G111" s="89">
        <v>180</v>
      </c>
      <c r="H111" s="90">
        <v>4</v>
      </c>
      <c r="I111" s="19">
        <f t="shared" si="35"/>
        <v>0</v>
      </c>
      <c r="J111" s="19">
        <f t="shared" si="36"/>
        <v>60</v>
      </c>
      <c r="K111" s="20">
        <f t="shared" si="37"/>
        <v>180</v>
      </c>
      <c r="L111" s="21" t="str">
        <f t="shared" si="38"/>
        <v>Y</v>
      </c>
      <c r="M111" s="22" t="str">
        <f t="shared" si="39"/>
        <v>N</v>
      </c>
      <c r="N111" s="21" t="str">
        <f t="shared" si="40"/>
        <v>N</v>
      </c>
      <c r="O111" s="21" t="str">
        <f t="shared" si="41"/>
        <v>Y</v>
      </c>
      <c r="P111" s="22" t="str">
        <f t="shared" si="42"/>
        <v>Y</v>
      </c>
      <c r="Q111" s="6">
        <f t="shared" si="43"/>
        <v>11</v>
      </c>
      <c r="R111" s="7">
        <f t="shared" si="44"/>
        <v>7</v>
      </c>
      <c r="S111" s="6">
        <f t="shared" si="45"/>
        <v>240</v>
      </c>
      <c r="T111" s="7">
        <f t="shared" si="46"/>
        <v>240</v>
      </c>
      <c r="U111" s="6">
        <f t="shared" si="47"/>
        <v>0</v>
      </c>
      <c r="V111" s="6">
        <f t="shared" si="48"/>
        <v>480</v>
      </c>
      <c r="W111" s="6">
        <f t="shared" si="49"/>
        <v>2376</v>
      </c>
      <c r="X111" s="5">
        <f t="shared" si="50"/>
        <v>2856</v>
      </c>
      <c r="Y111" s="6" t="str">
        <f t="shared" si="51"/>
        <v>High</v>
      </c>
      <c r="Z111" s="7" t="str">
        <f t="shared" si="52"/>
        <v>3</v>
      </c>
      <c r="AA111" s="43" t="str">
        <f t="shared" si="53"/>
        <v>N</v>
      </c>
    </row>
    <row r="112" spans="1:27" ht="15" x14ac:dyDescent="0.2">
      <c r="A112" s="93" t="s">
        <v>181</v>
      </c>
      <c r="B112" s="98">
        <v>5</v>
      </c>
      <c r="C112" s="98">
        <v>0</v>
      </c>
      <c r="D112" s="89">
        <v>0</v>
      </c>
      <c r="E112" s="89">
        <v>0</v>
      </c>
      <c r="F112" s="98">
        <v>1</v>
      </c>
      <c r="G112" s="89">
        <v>60</v>
      </c>
      <c r="H112" s="90">
        <v>6</v>
      </c>
      <c r="I112" s="19">
        <f t="shared" si="35"/>
        <v>0</v>
      </c>
      <c r="J112" s="19">
        <f t="shared" si="36"/>
        <v>0</v>
      </c>
      <c r="K112" s="20">
        <f t="shared" si="37"/>
        <v>60</v>
      </c>
      <c r="L112" s="21" t="str">
        <f t="shared" si="38"/>
        <v>N</v>
      </c>
      <c r="M112" s="22" t="str">
        <f t="shared" si="39"/>
        <v>N</v>
      </c>
      <c r="N112" s="21" t="str">
        <f t="shared" si="40"/>
        <v>N</v>
      </c>
      <c r="O112" s="21" t="str">
        <f t="shared" si="41"/>
        <v>N</v>
      </c>
      <c r="P112" s="22" t="str">
        <f t="shared" si="42"/>
        <v>N</v>
      </c>
      <c r="Q112" s="6">
        <f t="shared" si="43"/>
        <v>6</v>
      </c>
      <c r="R112" s="7">
        <f t="shared" si="44"/>
        <v>6</v>
      </c>
      <c r="S112" s="6">
        <f t="shared" si="45"/>
        <v>60</v>
      </c>
      <c r="T112" s="7">
        <f t="shared" si="46"/>
        <v>60</v>
      </c>
      <c r="U112" s="6">
        <f t="shared" si="47"/>
        <v>0</v>
      </c>
      <c r="V112" s="6">
        <f t="shared" si="48"/>
        <v>0</v>
      </c>
      <c r="W112" s="6">
        <f t="shared" si="49"/>
        <v>198</v>
      </c>
      <c r="X112" s="5">
        <f t="shared" si="50"/>
        <v>198</v>
      </c>
      <c r="Y112" s="6" t="str">
        <f t="shared" si="51"/>
        <v>Low</v>
      </c>
      <c r="Z112" s="7" t="str">
        <f t="shared" si="52"/>
        <v>1</v>
      </c>
      <c r="AA112" s="43" t="str">
        <f t="shared" si="53"/>
        <v>N</v>
      </c>
    </row>
    <row r="113" spans="1:36" ht="15" x14ac:dyDescent="0.2">
      <c r="A113" s="93" t="s">
        <v>182</v>
      </c>
      <c r="B113" s="98">
        <v>0</v>
      </c>
      <c r="C113" s="98">
        <v>0</v>
      </c>
      <c r="D113" s="89">
        <v>4</v>
      </c>
      <c r="E113" s="89">
        <v>300</v>
      </c>
      <c r="F113" s="98">
        <v>6</v>
      </c>
      <c r="G113" s="89">
        <v>120</v>
      </c>
      <c r="H113" s="90">
        <v>5</v>
      </c>
      <c r="I113" s="19">
        <f t="shared" si="35"/>
        <v>0</v>
      </c>
      <c r="J113" s="19" t="str">
        <f t="shared" si="36"/>
        <v>240</v>
      </c>
      <c r="K113" s="20">
        <f t="shared" si="37"/>
        <v>120</v>
      </c>
      <c r="L113" s="21" t="str">
        <f t="shared" si="38"/>
        <v>N</v>
      </c>
      <c r="M113" s="22" t="str">
        <f t="shared" si="39"/>
        <v>Y</v>
      </c>
      <c r="N113" s="21" t="str">
        <f t="shared" si="40"/>
        <v>N</v>
      </c>
      <c r="O113" s="21" t="str">
        <f t="shared" si="41"/>
        <v>Y</v>
      </c>
      <c r="P113" s="22" t="str">
        <f t="shared" si="42"/>
        <v>Y</v>
      </c>
      <c r="Q113" s="6">
        <f t="shared" si="43"/>
        <v>10</v>
      </c>
      <c r="R113" s="7">
        <f t="shared" si="44"/>
        <v>7</v>
      </c>
      <c r="S113" s="6">
        <f t="shared" si="45"/>
        <v>420</v>
      </c>
      <c r="T113" s="7">
        <f t="shared" si="46"/>
        <v>360</v>
      </c>
      <c r="U113" s="6">
        <f t="shared" si="47"/>
        <v>0</v>
      </c>
      <c r="V113" s="6">
        <f t="shared" si="48"/>
        <v>3840</v>
      </c>
      <c r="W113" s="6">
        <f t="shared" si="49"/>
        <v>2376</v>
      </c>
      <c r="X113" s="5">
        <f t="shared" si="50"/>
        <v>6216</v>
      </c>
      <c r="Y113" s="6" t="str">
        <f t="shared" si="51"/>
        <v>High</v>
      </c>
      <c r="Z113" s="7" t="str">
        <f t="shared" si="52"/>
        <v>3</v>
      </c>
      <c r="AA113" s="43" t="str">
        <f t="shared" si="53"/>
        <v>N</v>
      </c>
    </row>
    <row r="114" spans="1:36" ht="15" x14ac:dyDescent="0.2">
      <c r="A114" s="93" t="s">
        <v>183</v>
      </c>
      <c r="B114" s="98">
        <v>5</v>
      </c>
      <c r="C114" s="98">
        <v>10</v>
      </c>
      <c r="D114" s="89">
        <v>2</v>
      </c>
      <c r="E114" s="89">
        <v>10</v>
      </c>
      <c r="F114" s="98">
        <v>4</v>
      </c>
      <c r="G114" s="89">
        <v>45</v>
      </c>
      <c r="H114" s="90">
        <v>4</v>
      </c>
      <c r="I114" s="19">
        <f t="shared" si="35"/>
        <v>10</v>
      </c>
      <c r="J114" s="19">
        <f t="shared" si="36"/>
        <v>10</v>
      </c>
      <c r="K114" s="20">
        <f t="shared" si="37"/>
        <v>45</v>
      </c>
      <c r="L114" s="21" t="str">
        <f t="shared" si="38"/>
        <v>N</v>
      </c>
      <c r="M114" s="22" t="str">
        <f t="shared" si="39"/>
        <v>N</v>
      </c>
      <c r="N114" s="21" t="str">
        <f t="shared" si="40"/>
        <v>N</v>
      </c>
      <c r="O114" s="21" t="str">
        <f t="shared" si="41"/>
        <v>N</v>
      </c>
      <c r="P114" s="22" t="str">
        <f t="shared" si="42"/>
        <v>Y</v>
      </c>
      <c r="Q114" s="6">
        <f t="shared" si="43"/>
        <v>11</v>
      </c>
      <c r="R114" s="7">
        <f t="shared" si="44"/>
        <v>7</v>
      </c>
      <c r="S114" s="6">
        <f t="shared" si="45"/>
        <v>65</v>
      </c>
      <c r="T114" s="7">
        <f t="shared" si="46"/>
        <v>65</v>
      </c>
      <c r="U114" s="6">
        <f t="shared" si="47"/>
        <v>400</v>
      </c>
      <c r="V114" s="6">
        <f t="shared" si="48"/>
        <v>80</v>
      </c>
      <c r="W114" s="6">
        <f t="shared" si="49"/>
        <v>594</v>
      </c>
      <c r="X114" s="5">
        <f t="shared" si="50"/>
        <v>1074</v>
      </c>
      <c r="Y114" s="6" t="str">
        <f t="shared" si="51"/>
        <v>Moderate</v>
      </c>
      <c r="Z114" s="7" t="str">
        <f t="shared" si="52"/>
        <v>2</v>
      </c>
      <c r="AA114" s="43" t="str">
        <f t="shared" si="53"/>
        <v>N</v>
      </c>
    </row>
    <row r="115" spans="1:36" ht="15" x14ac:dyDescent="0.2">
      <c r="A115" s="93" t="s">
        <v>184</v>
      </c>
      <c r="B115" s="98">
        <v>0</v>
      </c>
      <c r="C115" s="98">
        <v>0</v>
      </c>
      <c r="D115" s="89">
        <v>0</v>
      </c>
      <c r="E115" s="89">
        <v>0</v>
      </c>
      <c r="F115" s="98">
        <v>0</v>
      </c>
      <c r="G115" s="89">
        <v>0</v>
      </c>
      <c r="H115" s="90">
        <v>10</v>
      </c>
      <c r="I115" s="19">
        <f t="shared" si="35"/>
        <v>0</v>
      </c>
      <c r="J115" s="19">
        <f t="shared" si="36"/>
        <v>0</v>
      </c>
      <c r="K115" s="20">
        <f t="shared" si="37"/>
        <v>0</v>
      </c>
      <c r="L115" s="21" t="str">
        <f t="shared" si="38"/>
        <v>N</v>
      </c>
      <c r="M115" s="22" t="str">
        <f t="shared" si="39"/>
        <v>N</v>
      </c>
      <c r="N115" s="21" t="str">
        <f t="shared" si="40"/>
        <v>N</v>
      </c>
      <c r="O115" s="21" t="str">
        <f t="shared" si="41"/>
        <v>N</v>
      </c>
      <c r="P115" s="22" t="str">
        <f t="shared" si="42"/>
        <v>N</v>
      </c>
      <c r="Q115" s="6">
        <f t="shared" si="43"/>
        <v>0</v>
      </c>
      <c r="R115" s="7">
        <f t="shared" si="44"/>
        <v>0</v>
      </c>
      <c r="S115" s="6">
        <f t="shared" si="45"/>
        <v>0</v>
      </c>
      <c r="T115" s="7">
        <f t="shared" si="46"/>
        <v>0</v>
      </c>
      <c r="U115" s="6">
        <f t="shared" si="47"/>
        <v>0</v>
      </c>
      <c r="V115" s="6">
        <f t="shared" si="48"/>
        <v>0</v>
      </c>
      <c r="W115" s="6">
        <f t="shared" si="49"/>
        <v>0</v>
      </c>
      <c r="X115" s="5">
        <f t="shared" si="50"/>
        <v>0</v>
      </c>
      <c r="Y115" s="6" t="str">
        <f t="shared" si="51"/>
        <v>Low</v>
      </c>
      <c r="Z115" s="7" t="str">
        <f t="shared" si="52"/>
        <v>1</v>
      </c>
      <c r="AA115" s="43" t="str">
        <f t="shared" si="53"/>
        <v>N</v>
      </c>
    </row>
    <row r="116" spans="1:36" ht="15" x14ac:dyDescent="0.2">
      <c r="A116" s="93" t="s">
        <v>185</v>
      </c>
      <c r="B116" s="98">
        <v>1</v>
      </c>
      <c r="C116" s="98">
        <v>0</v>
      </c>
      <c r="D116" s="89">
        <v>1</v>
      </c>
      <c r="E116" s="89">
        <v>60</v>
      </c>
      <c r="F116" s="98">
        <v>1</v>
      </c>
      <c r="G116" s="89">
        <v>60</v>
      </c>
      <c r="H116" s="90">
        <v>1</v>
      </c>
      <c r="I116" s="19">
        <f t="shared" si="35"/>
        <v>0</v>
      </c>
      <c r="J116" s="19">
        <f t="shared" si="36"/>
        <v>60</v>
      </c>
      <c r="K116" s="20">
        <f t="shared" si="37"/>
        <v>60</v>
      </c>
      <c r="L116" s="21" t="str">
        <f t="shared" si="38"/>
        <v>N</v>
      </c>
      <c r="M116" s="22" t="str">
        <f t="shared" si="39"/>
        <v>N</v>
      </c>
      <c r="N116" s="21" t="str">
        <f t="shared" si="40"/>
        <v>N</v>
      </c>
      <c r="O116" s="21" t="str">
        <f t="shared" si="41"/>
        <v>N</v>
      </c>
      <c r="P116" s="22" t="str">
        <f t="shared" si="42"/>
        <v>N</v>
      </c>
      <c r="Q116" s="6">
        <f t="shared" si="43"/>
        <v>3</v>
      </c>
      <c r="R116" s="7">
        <f t="shared" si="44"/>
        <v>3</v>
      </c>
      <c r="S116" s="6">
        <f t="shared" si="45"/>
        <v>120</v>
      </c>
      <c r="T116" s="7">
        <f t="shared" si="46"/>
        <v>120</v>
      </c>
      <c r="U116" s="6">
        <f t="shared" si="47"/>
        <v>0</v>
      </c>
      <c r="V116" s="6">
        <f t="shared" si="48"/>
        <v>240</v>
      </c>
      <c r="W116" s="6">
        <f t="shared" si="49"/>
        <v>198</v>
      </c>
      <c r="X116" s="5">
        <f t="shared" si="50"/>
        <v>438</v>
      </c>
      <c r="Y116" s="6" t="str">
        <f t="shared" si="51"/>
        <v>Low</v>
      </c>
      <c r="Z116" s="7" t="str">
        <f t="shared" si="52"/>
        <v>1</v>
      </c>
      <c r="AA116" s="43" t="str">
        <f t="shared" si="53"/>
        <v>N</v>
      </c>
    </row>
    <row r="117" spans="1:36" ht="15" x14ac:dyDescent="0.2">
      <c r="A117" s="93" t="s">
        <v>186</v>
      </c>
      <c r="B117" s="98">
        <v>0</v>
      </c>
      <c r="C117" s="98">
        <v>0</v>
      </c>
      <c r="D117" s="89">
        <v>0</v>
      </c>
      <c r="E117" s="89">
        <v>0</v>
      </c>
      <c r="F117" s="98">
        <v>4</v>
      </c>
      <c r="G117" s="89">
        <v>30</v>
      </c>
      <c r="H117" s="90">
        <v>10</v>
      </c>
      <c r="I117" s="19">
        <f t="shared" si="35"/>
        <v>0</v>
      </c>
      <c r="J117" s="19">
        <f t="shared" si="36"/>
        <v>0</v>
      </c>
      <c r="K117" s="20">
        <f t="shared" si="37"/>
        <v>30</v>
      </c>
      <c r="L117" s="21" t="str">
        <f t="shared" si="38"/>
        <v>N</v>
      </c>
      <c r="M117" s="22" t="str">
        <f t="shared" si="39"/>
        <v>N</v>
      </c>
      <c r="N117" s="21" t="str">
        <f t="shared" si="40"/>
        <v>N</v>
      </c>
      <c r="O117" s="21" t="str">
        <f t="shared" si="41"/>
        <v>N</v>
      </c>
      <c r="P117" s="22" t="str">
        <f t="shared" si="42"/>
        <v>N</v>
      </c>
      <c r="Q117" s="6">
        <f t="shared" si="43"/>
        <v>4</v>
      </c>
      <c r="R117" s="7">
        <f t="shared" si="44"/>
        <v>4</v>
      </c>
      <c r="S117" s="6">
        <f t="shared" si="45"/>
        <v>30</v>
      </c>
      <c r="T117" s="7">
        <f t="shared" si="46"/>
        <v>30</v>
      </c>
      <c r="U117" s="6">
        <f t="shared" si="47"/>
        <v>0</v>
      </c>
      <c r="V117" s="6">
        <f t="shared" si="48"/>
        <v>0</v>
      </c>
      <c r="W117" s="6">
        <f t="shared" si="49"/>
        <v>396</v>
      </c>
      <c r="X117" s="5">
        <f t="shared" si="50"/>
        <v>396</v>
      </c>
      <c r="Y117" s="6" t="str">
        <f t="shared" si="51"/>
        <v>Low</v>
      </c>
      <c r="Z117" s="7" t="str">
        <f t="shared" si="52"/>
        <v>1</v>
      </c>
      <c r="AA117" s="43" t="str">
        <f t="shared" si="53"/>
        <v>N</v>
      </c>
    </row>
    <row r="118" spans="1:36" ht="15" x14ac:dyDescent="0.2">
      <c r="A118" s="93" t="s">
        <v>187</v>
      </c>
      <c r="B118" s="98">
        <v>2</v>
      </c>
      <c r="C118" s="98">
        <v>35</v>
      </c>
      <c r="D118" s="89">
        <v>2</v>
      </c>
      <c r="E118" s="89">
        <v>40</v>
      </c>
      <c r="F118" s="98">
        <v>2</v>
      </c>
      <c r="G118" s="89">
        <v>75</v>
      </c>
      <c r="H118" s="90">
        <v>2</v>
      </c>
      <c r="I118" s="19">
        <f t="shared" si="35"/>
        <v>35</v>
      </c>
      <c r="J118" s="19">
        <f t="shared" si="36"/>
        <v>40</v>
      </c>
      <c r="K118" s="20">
        <f t="shared" si="37"/>
        <v>75</v>
      </c>
      <c r="L118" s="21" t="str">
        <f t="shared" si="38"/>
        <v>N</v>
      </c>
      <c r="M118" s="22" t="str">
        <f t="shared" si="39"/>
        <v>N</v>
      </c>
      <c r="N118" s="21" t="str">
        <f t="shared" si="40"/>
        <v>N</v>
      </c>
      <c r="O118" s="21" t="str">
        <f t="shared" si="41"/>
        <v>N</v>
      </c>
      <c r="P118" s="22" t="str">
        <f t="shared" si="42"/>
        <v>Y</v>
      </c>
      <c r="Q118" s="6">
        <f t="shared" si="43"/>
        <v>6</v>
      </c>
      <c r="R118" s="7">
        <f t="shared" si="44"/>
        <v>6</v>
      </c>
      <c r="S118" s="6">
        <f t="shared" si="45"/>
        <v>150</v>
      </c>
      <c r="T118" s="7">
        <f t="shared" si="46"/>
        <v>150</v>
      </c>
      <c r="U118" s="6">
        <f t="shared" si="47"/>
        <v>560</v>
      </c>
      <c r="V118" s="6">
        <f t="shared" si="48"/>
        <v>320</v>
      </c>
      <c r="W118" s="6">
        <f t="shared" si="49"/>
        <v>495</v>
      </c>
      <c r="X118" s="5">
        <f t="shared" si="50"/>
        <v>1375</v>
      </c>
      <c r="Y118" s="6" t="str">
        <f t="shared" si="51"/>
        <v>Moderate</v>
      </c>
      <c r="Z118" s="7" t="str">
        <f t="shared" si="52"/>
        <v>2</v>
      </c>
      <c r="AA118" s="43" t="str">
        <f t="shared" si="53"/>
        <v>N</v>
      </c>
    </row>
    <row r="119" spans="1:36" ht="15" x14ac:dyDescent="0.2">
      <c r="A119" s="93" t="s">
        <v>188</v>
      </c>
      <c r="B119" s="98">
        <v>0</v>
      </c>
      <c r="C119" s="98">
        <v>0</v>
      </c>
      <c r="D119" s="89">
        <v>0</v>
      </c>
      <c r="E119" s="89">
        <v>0</v>
      </c>
      <c r="F119" s="98">
        <v>7</v>
      </c>
      <c r="G119" s="89">
        <v>225</v>
      </c>
      <c r="H119" s="90">
        <v>2</v>
      </c>
      <c r="I119" s="19">
        <f t="shared" si="35"/>
        <v>0</v>
      </c>
      <c r="J119" s="19">
        <f t="shared" si="36"/>
        <v>0</v>
      </c>
      <c r="K119" s="20">
        <f t="shared" si="37"/>
        <v>225</v>
      </c>
      <c r="L119" s="21" t="str">
        <f t="shared" si="38"/>
        <v>N</v>
      </c>
      <c r="M119" s="22" t="str">
        <f t="shared" si="39"/>
        <v>Y</v>
      </c>
      <c r="N119" s="21" t="str">
        <f t="shared" si="40"/>
        <v>N</v>
      </c>
      <c r="O119" s="21" t="str">
        <f t="shared" si="41"/>
        <v>Y</v>
      </c>
      <c r="P119" s="22" t="str">
        <f t="shared" si="42"/>
        <v>Y</v>
      </c>
      <c r="Q119" s="6">
        <f t="shared" si="43"/>
        <v>7</v>
      </c>
      <c r="R119" s="7">
        <f t="shared" si="44"/>
        <v>7</v>
      </c>
      <c r="S119" s="6">
        <f t="shared" si="45"/>
        <v>225</v>
      </c>
      <c r="T119" s="7">
        <f t="shared" si="46"/>
        <v>225</v>
      </c>
      <c r="U119" s="6">
        <f t="shared" si="47"/>
        <v>0</v>
      </c>
      <c r="V119" s="6">
        <f t="shared" si="48"/>
        <v>0</v>
      </c>
      <c r="W119" s="6">
        <f t="shared" si="49"/>
        <v>5197.5</v>
      </c>
      <c r="X119" s="5">
        <f t="shared" si="50"/>
        <v>5197.5</v>
      </c>
      <c r="Y119" s="6" t="str">
        <f t="shared" si="51"/>
        <v>High</v>
      </c>
      <c r="Z119" s="7" t="str">
        <f t="shared" si="52"/>
        <v>3</v>
      </c>
      <c r="AA119" s="43" t="str">
        <f t="shared" si="53"/>
        <v>N</v>
      </c>
      <c r="AC119" s="3"/>
      <c r="AD119" s="3"/>
      <c r="AE119" s="3"/>
      <c r="AF119" s="3"/>
      <c r="AG119" s="3"/>
      <c r="AH119" s="3"/>
      <c r="AI119" s="3"/>
      <c r="AJ119" s="3"/>
    </row>
    <row r="120" spans="1:36" ht="15" x14ac:dyDescent="0.2">
      <c r="A120" s="93" t="s">
        <v>189</v>
      </c>
      <c r="B120" s="98">
        <v>0</v>
      </c>
      <c r="C120" s="98">
        <v>0</v>
      </c>
      <c r="D120" s="89">
        <v>3</v>
      </c>
      <c r="E120" s="89">
        <v>20</v>
      </c>
      <c r="F120" s="98">
        <v>5</v>
      </c>
      <c r="G120" s="89">
        <v>75</v>
      </c>
      <c r="H120" s="90">
        <v>6</v>
      </c>
      <c r="I120" s="19">
        <f t="shared" si="35"/>
        <v>0</v>
      </c>
      <c r="J120" s="19">
        <f t="shared" si="36"/>
        <v>20</v>
      </c>
      <c r="K120" s="20">
        <f t="shared" si="37"/>
        <v>75</v>
      </c>
      <c r="L120" s="21" t="str">
        <f t="shared" si="38"/>
        <v>N</v>
      </c>
      <c r="M120" s="22" t="str">
        <f t="shared" si="39"/>
        <v>N</v>
      </c>
      <c r="N120" s="21" t="str">
        <f t="shared" si="40"/>
        <v>N</v>
      </c>
      <c r="O120" s="21" t="str">
        <f t="shared" si="41"/>
        <v>Y</v>
      </c>
      <c r="P120" s="22" t="str">
        <f t="shared" si="42"/>
        <v>Y</v>
      </c>
      <c r="Q120" s="6">
        <f t="shared" si="43"/>
        <v>8</v>
      </c>
      <c r="R120" s="7">
        <f t="shared" si="44"/>
        <v>7</v>
      </c>
      <c r="S120" s="6">
        <f t="shared" si="45"/>
        <v>95</v>
      </c>
      <c r="T120" s="7">
        <f t="shared" si="46"/>
        <v>95</v>
      </c>
      <c r="U120" s="6">
        <f t="shared" si="47"/>
        <v>0</v>
      </c>
      <c r="V120" s="6">
        <f t="shared" si="48"/>
        <v>240</v>
      </c>
      <c r="W120" s="6">
        <f t="shared" si="49"/>
        <v>1237.5</v>
      </c>
      <c r="X120" s="5">
        <f t="shared" si="50"/>
        <v>1477.5</v>
      </c>
      <c r="Y120" s="6" t="str">
        <f t="shared" si="51"/>
        <v>Moderate</v>
      </c>
      <c r="Z120" s="7" t="str">
        <f t="shared" si="52"/>
        <v>2</v>
      </c>
      <c r="AA120" s="43" t="str">
        <f t="shared" si="53"/>
        <v>N</v>
      </c>
      <c r="AC120" s="3"/>
      <c r="AD120" s="3"/>
      <c r="AE120" s="3"/>
      <c r="AF120" s="3"/>
      <c r="AG120" s="3"/>
      <c r="AH120" s="3"/>
      <c r="AI120" s="3"/>
      <c r="AJ120" s="3"/>
    </row>
    <row r="121" spans="1:36" ht="15" x14ac:dyDescent="0.2">
      <c r="A121" s="93" t="s">
        <v>190</v>
      </c>
      <c r="B121" s="98">
        <v>3</v>
      </c>
      <c r="C121" s="98">
        <v>0</v>
      </c>
      <c r="D121" s="89">
        <v>5</v>
      </c>
      <c r="E121" s="89">
        <v>20</v>
      </c>
      <c r="F121" s="98">
        <v>2</v>
      </c>
      <c r="G121" s="89">
        <v>10</v>
      </c>
      <c r="H121" s="90">
        <v>14</v>
      </c>
      <c r="I121" s="19">
        <f t="shared" si="35"/>
        <v>0</v>
      </c>
      <c r="J121" s="19">
        <f t="shared" si="36"/>
        <v>20</v>
      </c>
      <c r="K121" s="20">
        <f t="shared" si="37"/>
        <v>10</v>
      </c>
      <c r="L121" s="21" t="str">
        <f t="shared" si="38"/>
        <v>N</v>
      </c>
      <c r="M121" s="22" t="str">
        <f t="shared" si="39"/>
        <v>N</v>
      </c>
      <c r="N121" s="21" t="str">
        <f t="shared" si="40"/>
        <v>N</v>
      </c>
      <c r="O121" s="21" t="str">
        <f t="shared" si="41"/>
        <v>N</v>
      </c>
      <c r="P121" s="22" t="str">
        <f t="shared" si="42"/>
        <v>N</v>
      </c>
      <c r="Q121" s="6">
        <f t="shared" si="43"/>
        <v>10</v>
      </c>
      <c r="R121" s="7">
        <f t="shared" si="44"/>
        <v>7</v>
      </c>
      <c r="S121" s="6">
        <f t="shared" si="45"/>
        <v>30</v>
      </c>
      <c r="T121" s="7">
        <f t="shared" si="46"/>
        <v>30</v>
      </c>
      <c r="U121" s="6">
        <f t="shared" si="47"/>
        <v>0</v>
      </c>
      <c r="V121" s="6">
        <f t="shared" si="48"/>
        <v>400</v>
      </c>
      <c r="W121" s="6">
        <f t="shared" si="49"/>
        <v>66</v>
      </c>
      <c r="X121" s="5">
        <f t="shared" si="50"/>
        <v>466</v>
      </c>
      <c r="Y121" s="6" t="str">
        <f t="shared" si="51"/>
        <v>Low</v>
      </c>
      <c r="Z121" s="7" t="str">
        <f t="shared" si="52"/>
        <v>1</v>
      </c>
      <c r="AA121" s="43" t="str">
        <f t="shared" si="53"/>
        <v>N</v>
      </c>
      <c r="AC121" s="3"/>
      <c r="AD121" s="3"/>
      <c r="AE121" s="3"/>
      <c r="AF121" s="3"/>
      <c r="AG121" s="3"/>
      <c r="AH121" s="3"/>
      <c r="AI121" s="3"/>
      <c r="AJ121" s="3"/>
    </row>
    <row r="122" spans="1:36" ht="15" x14ac:dyDescent="0.2">
      <c r="A122" s="93" t="s">
        <v>191</v>
      </c>
      <c r="B122" s="98">
        <v>1</v>
      </c>
      <c r="C122" s="98">
        <v>45</v>
      </c>
      <c r="D122" s="89">
        <v>2</v>
      </c>
      <c r="E122" s="89">
        <v>105</v>
      </c>
      <c r="F122" s="98">
        <v>3</v>
      </c>
      <c r="G122" s="89">
        <v>80</v>
      </c>
      <c r="H122" s="90">
        <v>3</v>
      </c>
      <c r="I122" s="19">
        <f t="shared" si="35"/>
        <v>45</v>
      </c>
      <c r="J122" s="19">
        <f t="shared" si="36"/>
        <v>105</v>
      </c>
      <c r="K122" s="20">
        <f t="shared" si="37"/>
        <v>80</v>
      </c>
      <c r="L122" s="21" t="str">
        <f t="shared" si="38"/>
        <v>N</v>
      </c>
      <c r="M122" s="22" t="str">
        <f t="shared" si="39"/>
        <v>N</v>
      </c>
      <c r="N122" s="21" t="str">
        <f t="shared" si="40"/>
        <v>N</v>
      </c>
      <c r="O122" s="21" t="str">
        <f t="shared" si="41"/>
        <v>Y</v>
      </c>
      <c r="P122" s="22" t="str">
        <f t="shared" si="42"/>
        <v>Y</v>
      </c>
      <c r="Q122" s="6">
        <f t="shared" si="43"/>
        <v>6</v>
      </c>
      <c r="R122" s="7">
        <f t="shared" si="44"/>
        <v>6</v>
      </c>
      <c r="S122" s="6">
        <f t="shared" si="45"/>
        <v>230</v>
      </c>
      <c r="T122" s="7">
        <f t="shared" si="46"/>
        <v>230</v>
      </c>
      <c r="U122" s="6">
        <f t="shared" si="47"/>
        <v>360</v>
      </c>
      <c r="V122" s="6">
        <f t="shared" si="48"/>
        <v>840</v>
      </c>
      <c r="W122" s="6">
        <f t="shared" si="49"/>
        <v>792</v>
      </c>
      <c r="X122" s="5">
        <f t="shared" si="50"/>
        <v>1992</v>
      </c>
      <c r="Y122" s="6" t="str">
        <f t="shared" si="51"/>
        <v>Moderate</v>
      </c>
      <c r="Z122" s="7" t="str">
        <f t="shared" si="52"/>
        <v>2</v>
      </c>
      <c r="AA122" s="43" t="str">
        <f t="shared" si="53"/>
        <v>N</v>
      </c>
      <c r="AC122" s="3"/>
      <c r="AD122" s="3"/>
      <c r="AE122" s="3"/>
      <c r="AF122" s="3"/>
      <c r="AG122" s="3"/>
      <c r="AH122" s="3"/>
      <c r="AI122" s="3"/>
      <c r="AJ122" s="3"/>
    </row>
    <row r="123" spans="1:36" ht="15" x14ac:dyDescent="0.2">
      <c r="A123" s="93" t="s">
        <v>192</v>
      </c>
      <c r="B123" s="98">
        <v>0</v>
      </c>
      <c r="C123" s="98">
        <v>0</v>
      </c>
      <c r="D123" s="89">
        <v>1</v>
      </c>
      <c r="E123" s="89">
        <v>360</v>
      </c>
      <c r="F123" s="98">
        <v>5</v>
      </c>
      <c r="G123" s="89">
        <v>420</v>
      </c>
      <c r="H123" s="90">
        <v>5</v>
      </c>
      <c r="I123" s="19">
        <f t="shared" si="35"/>
        <v>0</v>
      </c>
      <c r="J123" s="19" t="str">
        <f t="shared" si="36"/>
        <v>240</v>
      </c>
      <c r="K123" s="20" t="str">
        <f t="shared" si="37"/>
        <v>240</v>
      </c>
      <c r="L123" s="21" t="str">
        <f t="shared" si="38"/>
        <v>N</v>
      </c>
      <c r="M123" s="22" t="str">
        <f t="shared" si="39"/>
        <v>N</v>
      </c>
      <c r="N123" s="21" t="str">
        <f t="shared" si="40"/>
        <v>N</v>
      </c>
      <c r="O123" s="21" t="str">
        <f t="shared" si="41"/>
        <v>Y</v>
      </c>
      <c r="P123" s="22" t="str">
        <f t="shared" si="42"/>
        <v>Y</v>
      </c>
      <c r="Q123" s="6">
        <f t="shared" si="43"/>
        <v>6</v>
      </c>
      <c r="R123" s="7">
        <f t="shared" si="44"/>
        <v>6</v>
      </c>
      <c r="S123" s="6">
        <f t="shared" si="45"/>
        <v>780</v>
      </c>
      <c r="T123" s="7">
        <f t="shared" si="46"/>
        <v>480</v>
      </c>
      <c r="U123" s="6">
        <f t="shared" si="47"/>
        <v>0</v>
      </c>
      <c r="V123" s="6">
        <f t="shared" si="48"/>
        <v>960</v>
      </c>
      <c r="W123" s="6">
        <f t="shared" si="49"/>
        <v>3960</v>
      </c>
      <c r="X123" s="5">
        <f t="shared" si="50"/>
        <v>4920</v>
      </c>
      <c r="Y123" s="6" t="str">
        <f t="shared" si="51"/>
        <v>Moderate</v>
      </c>
      <c r="Z123" s="7" t="str">
        <f t="shared" si="52"/>
        <v>2</v>
      </c>
      <c r="AA123" s="43" t="str">
        <f t="shared" si="53"/>
        <v>N</v>
      </c>
      <c r="AC123" s="3"/>
      <c r="AD123" s="3"/>
      <c r="AE123" s="3"/>
      <c r="AF123" s="3"/>
      <c r="AG123" s="3"/>
      <c r="AH123" s="3"/>
      <c r="AI123" s="3"/>
      <c r="AJ123" s="3"/>
    </row>
    <row r="124" spans="1:36" ht="15" x14ac:dyDescent="0.2">
      <c r="A124" s="93" t="s">
        <v>193</v>
      </c>
      <c r="B124" s="98">
        <v>6</v>
      </c>
      <c r="C124" s="98">
        <v>0</v>
      </c>
      <c r="D124" s="89">
        <v>0</v>
      </c>
      <c r="E124" s="89">
        <v>0</v>
      </c>
      <c r="F124" s="98">
        <v>7</v>
      </c>
      <c r="G124" s="89">
        <v>80</v>
      </c>
      <c r="H124" s="90">
        <v>8</v>
      </c>
      <c r="I124" s="19">
        <f t="shared" si="35"/>
        <v>0</v>
      </c>
      <c r="J124" s="19">
        <f t="shared" si="36"/>
        <v>0</v>
      </c>
      <c r="K124" s="20">
        <f t="shared" si="37"/>
        <v>80</v>
      </c>
      <c r="L124" s="21" t="str">
        <f t="shared" si="38"/>
        <v>Y</v>
      </c>
      <c r="M124" s="22" t="str">
        <f t="shared" si="39"/>
        <v>N</v>
      </c>
      <c r="N124" s="21" t="str">
        <f t="shared" si="40"/>
        <v>N</v>
      </c>
      <c r="O124" s="21" t="str">
        <f t="shared" si="41"/>
        <v>Y</v>
      </c>
      <c r="P124" s="22" t="str">
        <f t="shared" si="42"/>
        <v>Y</v>
      </c>
      <c r="Q124" s="6">
        <f t="shared" si="43"/>
        <v>13</v>
      </c>
      <c r="R124" s="7">
        <f t="shared" si="44"/>
        <v>7</v>
      </c>
      <c r="S124" s="6">
        <f t="shared" si="45"/>
        <v>80</v>
      </c>
      <c r="T124" s="7">
        <f t="shared" si="46"/>
        <v>80</v>
      </c>
      <c r="U124" s="6">
        <f t="shared" si="47"/>
        <v>0</v>
      </c>
      <c r="V124" s="6">
        <f t="shared" si="48"/>
        <v>0</v>
      </c>
      <c r="W124" s="6">
        <f t="shared" si="49"/>
        <v>1848</v>
      </c>
      <c r="X124" s="5">
        <f t="shared" si="50"/>
        <v>1848</v>
      </c>
      <c r="Y124" s="6" t="str">
        <f t="shared" si="51"/>
        <v>High</v>
      </c>
      <c r="Z124" s="7" t="str">
        <f t="shared" si="52"/>
        <v>3</v>
      </c>
      <c r="AA124" s="43" t="str">
        <f t="shared" si="53"/>
        <v>N</v>
      </c>
      <c r="AC124" s="3"/>
      <c r="AD124" s="3"/>
      <c r="AE124" s="3"/>
      <c r="AF124" s="3"/>
      <c r="AG124" s="3"/>
      <c r="AH124" s="3"/>
      <c r="AI124" s="3"/>
      <c r="AJ124" s="3"/>
    </row>
    <row r="125" spans="1:36" ht="15" x14ac:dyDescent="0.2">
      <c r="A125" s="93" t="s">
        <v>194</v>
      </c>
      <c r="B125" s="98">
        <v>0</v>
      </c>
      <c r="C125" s="98">
        <v>0</v>
      </c>
      <c r="D125" s="89">
        <v>0</v>
      </c>
      <c r="E125" s="89">
        <v>0</v>
      </c>
      <c r="F125" s="98">
        <v>0</v>
      </c>
      <c r="G125" s="89">
        <v>0</v>
      </c>
      <c r="H125" s="90">
        <v>5</v>
      </c>
      <c r="I125" s="19">
        <f t="shared" si="35"/>
        <v>0</v>
      </c>
      <c r="J125" s="19">
        <f t="shared" si="36"/>
        <v>0</v>
      </c>
      <c r="K125" s="20">
        <f t="shared" si="37"/>
        <v>0</v>
      </c>
      <c r="L125" s="21" t="str">
        <f t="shared" si="38"/>
        <v>N</v>
      </c>
      <c r="M125" s="22" t="str">
        <f t="shared" si="39"/>
        <v>N</v>
      </c>
      <c r="N125" s="21" t="str">
        <f t="shared" si="40"/>
        <v>N</v>
      </c>
      <c r="O125" s="21" t="str">
        <f t="shared" si="41"/>
        <v>N</v>
      </c>
      <c r="P125" s="22" t="str">
        <f t="shared" si="42"/>
        <v>N</v>
      </c>
      <c r="Q125" s="6">
        <f t="shared" si="43"/>
        <v>0</v>
      </c>
      <c r="R125" s="7">
        <f t="shared" si="44"/>
        <v>0</v>
      </c>
      <c r="S125" s="6">
        <f t="shared" si="45"/>
        <v>0</v>
      </c>
      <c r="T125" s="7">
        <f t="shared" si="46"/>
        <v>0</v>
      </c>
      <c r="U125" s="6">
        <f t="shared" si="47"/>
        <v>0</v>
      </c>
      <c r="V125" s="6">
        <f t="shared" si="48"/>
        <v>0</v>
      </c>
      <c r="W125" s="6">
        <f t="shared" si="49"/>
        <v>0</v>
      </c>
      <c r="X125" s="5">
        <f t="shared" si="50"/>
        <v>0</v>
      </c>
      <c r="Y125" s="6" t="str">
        <f t="shared" si="51"/>
        <v>Low</v>
      </c>
      <c r="Z125" s="7" t="str">
        <f t="shared" si="52"/>
        <v>1</v>
      </c>
      <c r="AA125" s="43" t="str">
        <f t="shared" si="53"/>
        <v>N</v>
      </c>
      <c r="AC125" s="3"/>
      <c r="AD125" s="3"/>
      <c r="AE125" s="3"/>
      <c r="AF125" s="3"/>
      <c r="AG125" s="3"/>
      <c r="AH125" s="3"/>
      <c r="AI125" s="3"/>
      <c r="AJ125" s="3"/>
    </row>
    <row r="126" spans="1:36" ht="15" x14ac:dyDescent="0.2">
      <c r="A126" s="93" t="s">
        <v>195</v>
      </c>
      <c r="B126" s="98">
        <v>4</v>
      </c>
      <c r="C126" s="98">
        <v>0</v>
      </c>
      <c r="D126" s="89">
        <v>0</v>
      </c>
      <c r="E126" s="89">
        <v>0</v>
      </c>
      <c r="F126" s="98">
        <v>7</v>
      </c>
      <c r="G126" s="89">
        <v>30</v>
      </c>
      <c r="H126" s="90">
        <v>10</v>
      </c>
      <c r="I126" s="19">
        <f t="shared" si="35"/>
        <v>0</v>
      </c>
      <c r="J126" s="19">
        <f t="shared" si="36"/>
        <v>0</v>
      </c>
      <c r="K126" s="20">
        <f t="shared" si="37"/>
        <v>30</v>
      </c>
      <c r="L126" s="21" t="str">
        <f t="shared" si="38"/>
        <v>N</v>
      </c>
      <c r="M126" s="22" t="str">
        <f t="shared" si="39"/>
        <v>N</v>
      </c>
      <c r="N126" s="21" t="str">
        <f t="shared" si="40"/>
        <v>N</v>
      </c>
      <c r="O126" s="21" t="str">
        <f t="shared" si="41"/>
        <v>Y</v>
      </c>
      <c r="P126" s="22" t="str">
        <f t="shared" si="42"/>
        <v>Y</v>
      </c>
      <c r="Q126" s="6">
        <f t="shared" si="43"/>
        <v>11</v>
      </c>
      <c r="R126" s="7">
        <f t="shared" si="44"/>
        <v>7</v>
      </c>
      <c r="S126" s="6">
        <f t="shared" si="45"/>
        <v>30</v>
      </c>
      <c r="T126" s="7">
        <f t="shared" si="46"/>
        <v>30</v>
      </c>
      <c r="U126" s="6">
        <f t="shared" si="47"/>
        <v>0</v>
      </c>
      <c r="V126" s="6">
        <f t="shared" si="48"/>
        <v>0</v>
      </c>
      <c r="W126" s="6">
        <f t="shared" si="49"/>
        <v>693</v>
      </c>
      <c r="X126" s="5">
        <f t="shared" si="50"/>
        <v>693</v>
      </c>
      <c r="Y126" s="6" t="str">
        <f t="shared" si="51"/>
        <v>Moderate</v>
      </c>
      <c r="Z126" s="7" t="str">
        <f t="shared" si="52"/>
        <v>2</v>
      </c>
      <c r="AA126" s="43" t="str">
        <f t="shared" si="53"/>
        <v>N</v>
      </c>
      <c r="AC126" s="3"/>
      <c r="AD126" s="3"/>
      <c r="AE126" s="3"/>
      <c r="AF126" s="3"/>
      <c r="AG126" s="3"/>
      <c r="AH126" s="3"/>
      <c r="AI126" s="3"/>
      <c r="AJ126" s="3"/>
    </row>
    <row r="127" spans="1:36" ht="15" x14ac:dyDescent="0.2">
      <c r="A127" s="93" t="s">
        <v>196</v>
      </c>
      <c r="B127" s="98">
        <v>5</v>
      </c>
      <c r="C127" s="98">
        <v>0</v>
      </c>
      <c r="D127" s="89">
        <v>1</v>
      </c>
      <c r="E127" s="89">
        <v>30</v>
      </c>
      <c r="F127" s="98">
        <v>7</v>
      </c>
      <c r="G127" s="89">
        <v>60</v>
      </c>
      <c r="H127" s="90">
        <v>2</v>
      </c>
      <c r="I127" s="19">
        <f t="shared" si="35"/>
        <v>0</v>
      </c>
      <c r="J127" s="19">
        <f t="shared" si="36"/>
        <v>30</v>
      </c>
      <c r="K127" s="20">
        <f t="shared" si="37"/>
        <v>60</v>
      </c>
      <c r="L127" s="21" t="str">
        <f t="shared" si="38"/>
        <v>Y</v>
      </c>
      <c r="M127" s="22" t="str">
        <f t="shared" si="39"/>
        <v>N</v>
      </c>
      <c r="N127" s="21" t="str">
        <f t="shared" si="40"/>
        <v>N</v>
      </c>
      <c r="O127" s="21" t="str">
        <f t="shared" si="41"/>
        <v>Y</v>
      </c>
      <c r="P127" s="22" t="str">
        <f t="shared" si="42"/>
        <v>Y</v>
      </c>
      <c r="Q127" s="6">
        <f t="shared" si="43"/>
        <v>13</v>
      </c>
      <c r="R127" s="7">
        <f t="shared" si="44"/>
        <v>7</v>
      </c>
      <c r="S127" s="6">
        <f t="shared" si="45"/>
        <v>90</v>
      </c>
      <c r="T127" s="7">
        <f t="shared" si="46"/>
        <v>90</v>
      </c>
      <c r="U127" s="6">
        <f t="shared" si="47"/>
        <v>0</v>
      </c>
      <c r="V127" s="6">
        <f t="shared" si="48"/>
        <v>120</v>
      </c>
      <c r="W127" s="6">
        <f t="shared" si="49"/>
        <v>1386</v>
      </c>
      <c r="X127" s="5">
        <f t="shared" si="50"/>
        <v>1506</v>
      </c>
      <c r="Y127" s="6" t="str">
        <f t="shared" si="51"/>
        <v>High</v>
      </c>
      <c r="Z127" s="7" t="str">
        <f t="shared" si="52"/>
        <v>3</v>
      </c>
      <c r="AA127" s="43" t="str">
        <f t="shared" si="53"/>
        <v>N</v>
      </c>
      <c r="AC127" s="3"/>
      <c r="AD127" s="3"/>
      <c r="AE127" s="3"/>
      <c r="AF127" s="3"/>
      <c r="AG127" s="3"/>
      <c r="AH127" s="3"/>
      <c r="AI127" s="3"/>
      <c r="AJ127" s="3"/>
    </row>
    <row r="128" spans="1:36" ht="15" x14ac:dyDescent="0.2">
      <c r="A128" s="93" t="s">
        <v>197</v>
      </c>
      <c r="B128" s="98">
        <v>0</v>
      </c>
      <c r="C128" s="98">
        <v>0</v>
      </c>
      <c r="D128" s="89">
        <v>2</v>
      </c>
      <c r="E128" s="89">
        <v>30</v>
      </c>
      <c r="F128" s="98">
        <v>2</v>
      </c>
      <c r="G128" s="89">
        <v>20</v>
      </c>
      <c r="H128" s="90">
        <v>3</v>
      </c>
      <c r="I128" s="19">
        <f t="shared" si="35"/>
        <v>0</v>
      </c>
      <c r="J128" s="19">
        <f t="shared" si="36"/>
        <v>30</v>
      </c>
      <c r="K128" s="20">
        <f t="shared" si="37"/>
        <v>20</v>
      </c>
      <c r="L128" s="21" t="str">
        <f t="shared" si="38"/>
        <v>N</v>
      </c>
      <c r="M128" s="22" t="str">
        <f t="shared" si="39"/>
        <v>N</v>
      </c>
      <c r="N128" s="21" t="str">
        <f t="shared" si="40"/>
        <v>N</v>
      </c>
      <c r="O128" s="21" t="str">
        <f t="shared" si="41"/>
        <v>N</v>
      </c>
      <c r="P128" s="22" t="str">
        <f t="shared" si="42"/>
        <v>N</v>
      </c>
      <c r="Q128" s="6">
        <f t="shared" si="43"/>
        <v>4</v>
      </c>
      <c r="R128" s="7">
        <f t="shared" si="44"/>
        <v>4</v>
      </c>
      <c r="S128" s="6">
        <f t="shared" si="45"/>
        <v>50</v>
      </c>
      <c r="T128" s="7">
        <f t="shared" si="46"/>
        <v>50</v>
      </c>
      <c r="U128" s="6">
        <f t="shared" si="47"/>
        <v>0</v>
      </c>
      <c r="V128" s="6">
        <f t="shared" si="48"/>
        <v>240</v>
      </c>
      <c r="W128" s="6">
        <f t="shared" si="49"/>
        <v>132</v>
      </c>
      <c r="X128" s="5">
        <f t="shared" si="50"/>
        <v>372</v>
      </c>
      <c r="Y128" s="6" t="str">
        <f t="shared" si="51"/>
        <v>Low</v>
      </c>
      <c r="Z128" s="7" t="str">
        <f t="shared" si="52"/>
        <v>1</v>
      </c>
      <c r="AA128" s="43" t="str">
        <f t="shared" si="53"/>
        <v>N</v>
      </c>
      <c r="AC128" s="3"/>
      <c r="AD128" s="3"/>
      <c r="AE128" s="3"/>
      <c r="AF128" s="3"/>
      <c r="AG128" s="3"/>
      <c r="AH128" s="3"/>
      <c r="AI128" s="3"/>
      <c r="AJ128" s="3"/>
    </row>
    <row r="129" spans="1:36" ht="15" x14ac:dyDescent="0.2">
      <c r="A129" s="93" t="s">
        <v>198</v>
      </c>
      <c r="B129" s="98">
        <v>0</v>
      </c>
      <c r="C129" s="98">
        <v>0</v>
      </c>
      <c r="D129" s="89">
        <v>0</v>
      </c>
      <c r="E129" s="89">
        <v>0</v>
      </c>
      <c r="F129" s="98">
        <v>7</v>
      </c>
      <c r="G129" s="89">
        <v>600</v>
      </c>
      <c r="H129" s="90">
        <v>3</v>
      </c>
      <c r="I129" s="19">
        <f t="shared" si="35"/>
        <v>0</v>
      </c>
      <c r="J129" s="19">
        <f t="shared" si="36"/>
        <v>0</v>
      </c>
      <c r="K129" s="20" t="str">
        <f t="shared" si="37"/>
        <v>240</v>
      </c>
      <c r="L129" s="21" t="str">
        <f t="shared" si="38"/>
        <v>N</v>
      </c>
      <c r="M129" s="22" t="str">
        <f t="shared" si="39"/>
        <v>Y</v>
      </c>
      <c r="N129" s="21" t="str">
        <f t="shared" si="40"/>
        <v>N</v>
      </c>
      <c r="O129" s="21" t="str">
        <f t="shared" si="41"/>
        <v>Y</v>
      </c>
      <c r="P129" s="22" t="str">
        <f t="shared" si="42"/>
        <v>Y</v>
      </c>
      <c r="Q129" s="6">
        <f t="shared" si="43"/>
        <v>7</v>
      </c>
      <c r="R129" s="7">
        <f t="shared" si="44"/>
        <v>7</v>
      </c>
      <c r="S129" s="6">
        <f t="shared" si="45"/>
        <v>600</v>
      </c>
      <c r="T129" s="7">
        <f t="shared" si="46"/>
        <v>240</v>
      </c>
      <c r="U129" s="6">
        <f t="shared" si="47"/>
        <v>0</v>
      </c>
      <c r="V129" s="6">
        <f t="shared" si="48"/>
        <v>0</v>
      </c>
      <c r="W129" s="6">
        <f t="shared" si="49"/>
        <v>5544</v>
      </c>
      <c r="X129" s="5">
        <f t="shared" si="50"/>
        <v>5544</v>
      </c>
      <c r="Y129" s="6" t="str">
        <f t="shared" si="51"/>
        <v>High</v>
      </c>
      <c r="Z129" s="7" t="str">
        <f t="shared" si="52"/>
        <v>3</v>
      </c>
      <c r="AA129" s="43" t="str">
        <f t="shared" si="53"/>
        <v>N</v>
      </c>
      <c r="AC129" s="3"/>
      <c r="AD129" s="3"/>
      <c r="AE129" s="3"/>
      <c r="AF129" s="3"/>
      <c r="AG129" s="3"/>
      <c r="AH129" s="3"/>
      <c r="AI129" s="3"/>
      <c r="AJ129" s="3"/>
    </row>
    <row r="130" spans="1:36" ht="15" x14ac:dyDescent="0.2">
      <c r="A130" s="93" t="s">
        <v>199</v>
      </c>
      <c r="B130" s="98">
        <v>0</v>
      </c>
      <c r="C130" s="98">
        <v>0</v>
      </c>
      <c r="D130" s="89">
        <v>0</v>
      </c>
      <c r="E130" s="89">
        <v>0</v>
      </c>
      <c r="F130" s="98">
        <v>5</v>
      </c>
      <c r="G130" s="89">
        <v>30</v>
      </c>
      <c r="H130" s="90">
        <v>6</v>
      </c>
      <c r="I130" s="19">
        <f t="shared" si="35"/>
        <v>0</v>
      </c>
      <c r="J130" s="19">
        <f t="shared" si="36"/>
        <v>0</v>
      </c>
      <c r="K130" s="20">
        <f t="shared" si="37"/>
        <v>30</v>
      </c>
      <c r="L130" s="21" t="str">
        <f t="shared" si="38"/>
        <v>N</v>
      </c>
      <c r="M130" s="22" t="str">
        <f t="shared" si="39"/>
        <v>N</v>
      </c>
      <c r="N130" s="21" t="str">
        <f t="shared" si="40"/>
        <v>N</v>
      </c>
      <c r="O130" s="21" t="str">
        <f t="shared" si="41"/>
        <v>Y</v>
      </c>
      <c r="P130" s="22" t="str">
        <f t="shared" si="42"/>
        <v>N</v>
      </c>
      <c r="Q130" s="6">
        <f t="shared" si="43"/>
        <v>5</v>
      </c>
      <c r="R130" s="7">
        <f t="shared" si="44"/>
        <v>5</v>
      </c>
      <c r="S130" s="6">
        <f t="shared" si="45"/>
        <v>30</v>
      </c>
      <c r="T130" s="7">
        <f t="shared" si="46"/>
        <v>30</v>
      </c>
      <c r="U130" s="6">
        <f t="shared" si="47"/>
        <v>0</v>
      </c>
      <c r="V130" s="6">
        <f t="shared" si="48"/>
        <v>0</v>
      </c>
      <c r="W130" s="6">
        <f t="shared" si="49"/>
        <v>495</v>
      </c>
      <c r="X130" s="5">
        <f t="shared" si="50"/>
        <v>495</v>
      </c>
      <c r="Y130" s="6" t="str">
        <f t="shared" si="51"/>
        <v>Moderate</v>
      </c>
      <c r="Z130" s="7" t="str">
        <f t="shared" si="52"/>
        <v>2</v>
      </c>
      <c r="AA130" s="43" t="str">
        <f t="shared" si="53"/>
        <v>N</v>
      </c>
      <c r="AC130" s="3"/>
      <c r="AD130" s="3"/>
      <c r="AE130" s="3"/>
      <c r="AF130" s="3"/>
      <c r="AG130" s="3"/>
      <c r="AH130" s="3"/>
      <c r="AI130" s="3"/>
      <c r="AJ130" s="3"/>
    </row>
    <row r="131" spans="1:36" ht="15" x14ac:dyDescent="0.2">
      <c r="A131" s="93" t="s">
        <v>200</v>
      </c>
      <c r="B131" s="98">
        <v>4</v>
      </c>
      <c r="C131" s="98">
        <v>30</v>
      </c>
      <c r="D131" s="89">
        <v>2</v>
      </c>
      <c r="E131" s="89">
        <v>60</v>
      </c>
      <c r="F131" s="98">
        <v>7</v>
      </c>
      <c r="G131" s="89">
        <v>30</v>
      </c>
      <c r="H131" s="90">
        <v>8</v>
      </c>
      <c r="I131" s="19">
        <f t="shared" si="35"/>
        <v>30</v>
      </c>
      <c r="J131" s="19">
        <f t="shared" si="36"/>
        <v>60</v>
      </c>
      <c r="K131" s="20">
        <f t="shared" si="37"/>
        <v>30</v>
      </c>
      <c r="L131" s="21" t="str">
        <f t="shared" si="38"/>
        <v>Y</v>
      </c>
      <c r="M131" s="22" t="str">
        <f t="shared" si="39"/>
        <v>N</v>
      </c>
      <c r="N131" s="21" t="str">
        <f t="shared" si="40"/>
        <v>Y</v>
      </c>
      <c r="O131" s="21" t="str">
        <f t="shared" si="41"/>
        <v>Y</v>
      </c>
      <c r="P131" s="22" t="str">
        <f t="shared" si="42"/>
        <v>Y</v>
      </c>
      <c r="Q131" s="6">
        <f t="shared" si="43"/>
        <v>13</v>
      </c>
      <c r="R131" s="7">
        <f t="shared" si="44"/>
        <v>7</v>
      </c>
      <c r="S131" s="6">
        <f t="shared" si="45"/>
        <v>120</v>
      </c>
      <c r="T131" s="7">
        <f t="shared" si="46"/>
        <v>120</v>
      </c>
      <c r="U131" s="6">
        <f t="shared" si="47"/>
        <v>960</v>
      </c>
      <c r="V131" s="6">
        <f t="shared" si="48"/>
        <v>480</v>
      </c>
      <c r="W131" s="6">
        <f t="shared" si="49"/>
        <v>693</v>
      </c>
      <c r="X131" s="5">
        <f t="shared" si="50"/>
        <v>2133</v>
      </c>
      <c r="Y131" s="6" t="str">
        <f t="shared" si="51"/>
        <v>High</v>
      </c>
      <c r="Z131" s="7" t="str">
        <f t="shared" si="52"/>
        <v>3</v>
      </c>
      <c r="AA131" s="43" t="str">
        <f t="shared" si="53"/>
        <v>N</v>
      </c>
      <c r="AC131" s="3"/>
      <c r="AD131" s="3"/>
      <c r="AE131" s="3"/>
      <c r="AF131" s="3"/>
      <c r="AG131" s="3"/>
      <c r="AH131" s="3"/>
      <c r="AI131" s="3"/>
      <c r="AJ131" s="3"/>
    </row>
    <row r="132" spans="1:36" ht="15" x14ac:dyDescent="0.2">
      <c r="A132" s="93" t="s">
        <v>201</v>
      </c>
      <c r="B132" s="98">
        <v>1</v>
      </c>
      <c r="C132" s="98">
        <v>15</v>
      </c>
      <c r="D132" s="89">
        <v>2</v>
      </c>
      <c r="E132" s="89">
        <v>60</v>
      </c>
      <c r="F132" s="98">
        <v>5</v>
      </c>
      <c r="G132" s="89">
        <v>15</v>
      </c>
      <c r="H132" s="90">
        <v>8</v>
      </c>
      <c r="I132" s="19">
        <f t="shared" si="35"/>
        <v>15</v>
      </c>
      <c r="J132" s="19">
        <f t="shared" si="36"/>
        <v>60</v>
      </c>
      <c r="K132" s="20">
        <f t="shared" si="37"/>
        <v>15</v>
      </c>
      <c r="L132" s="21" t="str">
        <f t="shared" si="38"/>
        <v>N</v>
      </c>
      <c r="M132" s="22" t="str">
        <f t="shared" si="39"/>
        <v>N</v>
      </c>
      <c r="N132" s="21" t="str">
        <f t="shared" si="40"/>
        <v>N</v>
      </c>
      <c r="O132" s="21" t="str">
        <f t="shared" si="41"/>
        <v>N</v>
      </c>
      <c r="P132" s="22" t="str">
        <f t="shared" si="42"/>
        <v>Y</v>
      </c>
      <c r="Q132" s="6">
        <f t="shared" si="43"/>
        <v>8</v>
      </c>
      <c r="R132" s="7">
        <f t="shared" si="44"/>
        <v>7</v>
      </c>
      <c r="S132" s="6">
        <f t="shared" si="45"/>
        <v>90</v>
      </c>
      <c r="T132" s="7">
        <f t="shared" si="46"/>
        <v>90</v>
      </c>
      <c r="U132" s="6">
        <f t="shared" si="47"/>
        <v>120</v>
      </c>
      <c r="V132" s="6">
        <f t="shared" si="48"/>
        <v>480</v>
      </c>
      <c r="W132" s="6">
        <f t="shared" si="49"/>
        <v>247.5</v>
      </c>
      <c r="X132" s="5">
        <f t="shared" si="50"/>
        <v>847.5</v>
      </c>
      <c r="Y132" s="6" t="str">
        <f t="shared" si="51"/>
        <v>Moderate</v>
      </c>
      <c r="Z132" s="7" t="str">
        <f t="shared" si="52"/>
        <v>2</v>
      </c>
      <c r="AA132" s="43" t="str">
        <f t="shared" si="53"/>
        <v>N</v>
      </c>
      <c r="AC132" s="3"/>
      <c r="AD132" s="3"/>
      <c r="AE132" s="3"/>
      <c r="AF132" s="3"/>
      <c r="AG132" s="3"/>
      <c r="AH132" s="3"/>
      <c r="AI132" s="3"/>
      <c r="AJ132" s="3"/>
    </row>
    <row r="133" spans="1:36" ht="15" x14ac:dyDescent="0.2">
      <c r="A133" s="93" t="s">
        <v>202</v>
      </c>
      <c r="B133" s="98">
        <v>0</v>
      </c>
      <c r="C133" s="98">
        <v>0</v>
      </c>
      <c r="D133" s="89">
        <v>0</v>
      </c>
      <c r="E133" s="89">
        <v>0</v>
      </c>
      <c r="F133" s="98">
        <v>0</v>
      </c>
      <c r="G133" s="89">
        <v>0</v>
      </c>
      <c r="H133" s="90">
        <v>8</v>
      </c>
      <c r="I133" s="19">
        <f t="shared" si="35"/>
        <v>0</v>
      </c>
      <c r="J133" s="19">
        <f t="shared" si="36"/>
        <v>0</v>
      </c>
      <c r="K133" s="20">
        <f t="shared" si="37"/>
        <v>0</v>
      </c>
      <c r="L133" s="21" t="str">
        <f t="shared" si="38"/>
        <v>N</v>
      </c>
      <c r="M133" s="22" t="str">
        <f t="shared" si="39"/>
        <v>N</v>
      </c>
      <c r="N133" s="21" t="str">
        <f t="shared" si="40"/>
        <v>N</v>
      </c>
      <c r="O133" s="21" t="str">
        <f t="shared" si="41"/>
        <v>N</v>
      </c>
      <c r="P133" s="22" t="str">
        <f t="shared" si="42"/>
        <v>N</v>
      </c>
      <c r="Q133" s="6">
        <f t="shared" si="43"/>
        <v>0</v>
      </c>
      <c r="R133" s="7">
        <f t="shared" si="44"/>
        <v>0</v>
      </c>
      <c r="S133" s="6">
        <f t="shared" si="45"/>
        <v>0</v>
      </c>
      <c r="T133" s="7">
        <f t="shared" si="46"/>
        <v>0</v>
      </c>
      <c r="U133" s="6">
        <f t="shared" si="47"/>
        <v>0</v>
      </c>
      <c r="V133" s="6">
        <f t="shared" si="48"/>
        <v>0</v>
      </c>
      <c r="W133" s="6">
        <f t="shared" si="49"/>
        <v>0</v>
      </c>
      <c r="X133" s="5">
        <f t="shared" si="50"/>
        <v>0</v>
      </c>
      <c r="Y133" s="6" t="str">
        <f t="shared" si="51"/>
        <v>Low</v>
      </c>
      <c r="Z133" s="7" t="str">
        <f t="shared" si="52"/>
        <v>1</v>
      </c>
      <c r="AA133" s="43" t="str">
        <f t="shared" si="53"/>
        <v>N</v>
      </c>
      <c r="AC133" s="3"/>
      <c r="AD133" s="3"/>
      <c r="AE133" s="3"/>
      <c r="AF133" s="3"/>
      <c r="AG133" s="3"/>
      <c r="AH133" s="3"/>
      <c r="AI133" s="3"/>
      <c r="AJ133" s="3"/>
    </row>
    <row r="134" spans="1:36" ht="15" x14ac:dyDescent="0.2">
      <c r="A134" s="93" t="s">
        <v>203</v>
      </c>
      <c r="B134" s="98">
        <v>6</v>
      </c>
      <c r="C134" s="98">
        <v>30</v>
      </c>
      <c r="D134" s="89">
        <v>3</v>
      </c>
      <c r="E134" s="89">
        <v>120</v>
      </c>
      <c r="F134" s="98">
        <v>7</v>
      </c>
      <c r="G134" s="89">
        <v>30</v>
      </c>
      <c r="H134" s="90">
        <v>4</v>
      </c>
      <c r="I134" s="19">
        <f t="shared" si="35"/>
        <v>30</v>
      </c>
      <c r="J134" s="19">
        <f t="shared" si="36"/>
        <v>120</v>
      </c>
      <c r="K134" s="20">
        <f t="shared" si="37"/>
        <v>30</v>
      </c>
      <c r="L134" s="21" t="str">
        <f t="shared" si="38"/>
        <v>Y</v>
      </c>
      <c r="M134" s="22" t="str">
        <f t="shared" si="39"/>
        <v>Y</v>
      </c>
      <c r="N134" s="21" t="str">
        <f t="shared" si="40"/>
        <v>Y</v>
      </c>
      <c r="O134" s="21" t="str">
        <f t="shared" si="41"/>
        <v>Y</v>
      </c>
      <c r="P134" s="22" t="str">
        <f t="shared" si="42"/>
        <v>Y</v>
      </c>
      <c r="Q134" s="6">
        <f t="shared" si="43"/>
        <v>16</v>
      </c>
      <c r="R134" s="7">
        <f t="shared" si="44"/>
        <v>7</v>
      </c>
      <c r="S134" s="6">
        <f t="shared" si="45"/>
        <v>180</v>
      </c>
      <c r="T134" s="7">
        <f t="shared" si="46"/>
        <v>180</v>
      </c>
      <c r="U134" s="6">
        <f t="shared" si="47"/>
        <v>1440</v>
      </c>
      <c r="V134" s="6">
        <f t="shared" si="48"/>
        <v>1440</v>
      </c>
      <c r="W134" s="6">
        <f t="shared" si="49"/>
        <v>693</v>
      </c>
      <c r="X134" s="5">
        <f t="shared" si="50"/>
        <v>3573</v>
      </c>
      <c r="Y134" s="6" t="str">
        <f t="shared" si="51"/>
        <v>High</v>
      </c>
      <c r="Z134" s="7" t="str">
        <f t="shared" si="52"/>
        <v>3</v>
      </c>
      <c r="AA134" s="43" t="str">
        <f t="shared" si="53"/>
        <v>N</v>
      </c>
      <c r="AC134" s="3"/>
      <c r="AD134" s="3"/>
      <c r="AE134" s="3"/>
      <c r="AF134" s="3"/>
      <c r="AG134" s="3"/>
      <c r="AH134" s="3"/>
      <c r="AI134" s="3"/>
      <c r="AJ134" s="3"/>
    </row>
    <row r="135" spans="1:36" ht="15" x14ac:dyDescent="0.2">
      <c r="A135" s="93" t="s">
        <v>204</v>
      </c>
      <c r="B135" s="98">
        <v>2</v>
      </c>
      <c r="C135" s="98">
        <v>30</v>
      </c>
      <c r="D135" s="89">
        <v>2</v>
      </c>
      <c r="E135" s="89">
        <v>150</v>
      </c>
      <c r="F135" s="98">
        <v>3</v>
      </c>
      <c r="G135" s="89">
        <v>150</v>
      </c>
      <c r="H135" s="90">
        <v>7</v>
      </c>
      <c r="I135" s="19">
        <f t="shared" si="35"/>
        <v>30</v>
      </c>
      <c r="J135" s="19">
        <f t="shared" si="36"/>
        <v>150</v>
      </c>
      <c r="K135" s="20">
        <f t="shared" si="37"/>
        <v>150</v>
      </c>
      <c r="L135" s="21" t="str">
        <f t="shared" si="38"/>
        <v>N</v>
      </c>
      <c r="M135" s="22" t="str">
        <f t="shared" si="39"/>
        <v>Y</v>
      </c>
      <c r="N135" s="21" t="str">
        <f t="shared" si="40"/>
        <v>N</v>
      </c>
      <c r="O135" s="21" t="str">
        <f t="shared" si="41"/>
        <v>Y</v>
      </c>
      <c r="P135" s="22" t="str">
        <f t="shared" si="42"/>
        <v>Y</v>
      </c>
      <c r="Q135" s="6">
        <f t="shared" si="43"/>
        <v>7</v>
      </c>
      <c r="R135" s="7">
        <f t="shared" si="44"/>
        <v>7</v>
      </c>
      <c r="S135" s="6">
        <f t="shared" si="45"/>
        <v>330</v>
      </c>
      <c r="T135" s="7">
        <f t="shared" si="46"/>
        <v>330</v>
      </c>
      <c r="U135" s="6">
        <f t="shared" si="47"/>
        <v>480</v>
      </c>
      <c r="V135" s="6">
        <f t="shared" si="48"/>
        <v>1200</v>
      </c>
      <c r="W135" s="6">
        <f t="shared" si="49"/>
        <v>1485</v>
      </c>
      <c r="X135" s="5">
        <f t="shared" si="50"/>
        <v>3165</v>
      </c>
      <c r="Y135" s="6" t="str">
        <f t="shared" si="51"/>
        <v>High</v>
      </c>
      <c r="Z135" s="7" t="str">
        <f t="shared" si="52"/>
        <v>3</v>
      </c>
      <c r="AA135" s="43" t="str">
        <f t="shared" si="53"/>
        <v>N</v>
      </c>
      <c r="AC135" s="3"/>
      <c r="AD135" s="3"/>
      <c r="AE135" s="3"/>
      <c r="AF135" s="3"/>
      <c r="AG135" s="3"/>
      <c r="AH135" s="3"/>
      <c r="AI135" s="3"/>
      <c r="AJ135" s="3"/>
    </row>
    <row r="136" spans="1:36" ht="15" x14ac:dyDescent="0.2">
      <c r="A136" s="93" t="s">
        <v>205</v>
      </c>
      <c r="B136" s="98">
        <v>1</v>
      </c>
      <c r="C136" s="98">
        <v>30</v>
      </c>
      <c r="D136" s="89">
        <v>0</v>
      </c>
      <c r="E136" s="89">
        <v>0</v>
      </c>
      <c r="F136" s="98">
        <v>7</v>
      </c>
      <c r="G136" s="89">
        <v>60</v>
      </c>
      <c r="H136" s="90">
        <v>9</v>
      </c>
      <c r="I136" s="19">
        <f t="shared" ref="I136:I154" si="54">IF(C136&gt;240,"240", IF(C136&lt;10,0,(C136)))</f>
        <v>30</v>
      </c>
      <c r="J136" s="19">
        <f t="shared" ref="J136:J154" si="55">IF(E136&gt;240,"240", IF(E136&lt;10,0,(E136)))</f>
        <v>0</v>
      </c>
      <c r="K136" s="20">
        <f t="shared" ref="K136:K154" si="56">IF(G136&gt;240,"240", IF(G136&lt;10,0,(G136)))</f>
        <v>60</v>
      </c>
      <c r="L136" s="21" t="str">
        <f t="shared" si="38"/>
        <v>N</v>
      </c>
      <c r="M136" s="22" t="str">
        <f t="shared" si="39"/>
        <v>N</v>
      </c>
      <c r="N136" s="21" t="str">
        <f t="shared" si="40"/>
        <v>N</v>
      </c>
      <c r="O136" s="21" t="str">
        <f t="shared" si="41"/>
        <v>Y</v>
      </c>
      <c r="P136" s="22" t="str">
        <f t="shared" si="42"/>
        <v>Y</v>
      </c>
      <c r="Q136" s="6">
        <f t="shared" si="43"/>
        <v>8</v>
      </c>
      <c r="R136" s="7">
        <f t="shared" si="44"/>
        <v>7</v>
      </c>
      <c r="S136" s="6">
        <f t="shared" si="45"/>
        <v>90</v>
      </c>
      <c r="T136" s="7">
        <f t="shared" si="46"/>
        <v>90</v>
      </c>
      <c r="U136" s="6">
        <f t="shared" si="47"/>
        <v>240</v>
      </c>
      <c r="V136" s="6">
        <f t="shared" si="48"/>
        <v>0</v>
      </c>
      <c r="W136" s="6">
        <f t="shared" si="49"/>
        <v>1386</v>
      </c>
      <c r="X136" s="5">
        <f t="shared" si="50"/>
        <v>1626</v>
      </c>
      <c r="Y136" s="6" t="str">
        <f t="shared" si="51"/>
        <v>Moderate</v>
      </c>
      <c r="Z136" s="7" t="str">
        <f t="shared" si="52"/>
        <v>2</v>
      </c>
      <c r="AA136" s="43" t="str">
        <f t="shared" si="53"/>
        <v>N</v>
      </c>
      <c r="AC136" s="3"/>
      <c r="AD136" s="3"/>
      <c r="AE136" s="3"/>
      <c r="AF136" s="3"/>
      <c r="AG136" s="3"/>
      <c r="AH136" s="3"/>
      <c r="AI136" s="3"/>
      <c r="AJ136" s="3"/>
    </row>
    <row r="137" spans="1:36" ht="15" x14ac:dyDescent="0.2">
      <c r="A137" s="93" t="s">
        <v>206</v>
      </c>
      <c r="B137" s="98">
        <v>0</v>
      </c>
      <c r="C137" s="98">
        <v>0</v>
      </c>
      <c r="D137" s="89">
        <v>4</v>
      </c>
      <c r="E137" s="89">
        <v>205</v>
      </c>
      <c r="F137" s="98">
        <v>2</v>
      </c>
      <c r="G137" s="89">
        <v>120</v>
      </c>
      <c r="H137" s="90">
        <v>5</v>
      </c>
      <c r="I137" s="19">
        <f t="shared" si="54"/>
        <v>0</v>
      </c>
      <c r="J137" s="19">
        <f t="shared" si="55"/>
        <v>205</v>
      </c>
      <c r="K137" s="20">
        <f t="shared" si="56"/>
        <v>120</v>
      </c>
      <c r="L137" s="21" t="str">
        <f t="shared" si="38"/>
        <v>N</v>
      </c>
      <c r="M137" s="22" t="str">
        <f t="shared" si="39"/>
        <v>N</v>
      </c>
      <c r="N137" s="21" t="str">
        <f t="shared" si="40"/>
        <v>N</v>
      </c>
      <c r="O137" s="21" t="str">
        <f t="shared" si="41"/>
        <v>Y</v>
      </c>
      <c r="P137" s="22" t="str">
        <f t="shared" si="42"/>
        <v>Y</v>
      </c>
      <c r="Q137" s="6">
        <f t="shared" si="43"/>
        <v>6</v>
      </c>
      <c r="R137" s="7">
        <f t="shared" si="44"/>
        <v>6</v>
      </c>
      <c r="S137" s="6">
        <f t="shared" si="45"/>
        <v>325</v>
      </c>
      <c r="T137" s="7">
        <f t="shared" si="46"/>
        <v>325</v>
      </c>
      <c r="U137" s="6">
        <f t="shared" si="47"/>
        <v>0</v>
      </c>
      <c r="V137" s="6">
        <f t="shared" si="48"/>
        <v>3280</v>
      </c>
      <c r="W137" s="6">
        <f t="shared" si="49"/>
        <v>792</v>
      </c>
      <c r="X137" s="5">
        <f t="shared" si="50"/>
        <v>4072</v>
      </c>
      <c r="Y137" s="6" t="str">
        <f t="shared" si="51"/>
        <v>Moderate</v>
      </c>
      <c r="Z137" s="7" t="str">
        <f t="shared" si="52"/>
        <v>2</v>
      </c>
      <c r="AA137" s="43" t="str">
        <f t="shared" si="53"/>
        <v>N</v>
      </c>
      <c r="AC137" s="3"/>
      <c r="AD137" s="3"/>
      <c r="AE137" s="3"/>
      <c r="AF137" s="3"/>
      <c r="AG137" s="3"/>
      <c r="AH137" s="3"/>
      <c r="AI137" s="3"/>
      <c r="AJ137" s="3"/>
    </row>
    <row r="138" spans="1:36" ht="15" x14ac:dyDescent="0.2">
      <c r="A138" s="93" t="s">
        <v>207</v>
      </c>
      <c r="B138" s="98">
        <v>2</v>
      </c>
      <c r="C138" s="98">
        <v>0</v>
      </c>
      <c r="D138" s="89">
        <v>7</v>
      </c>
      <c r="E138" s="89">
        <v>120</v>
      </c>
      <c r="F138" s="98">
        <v>4</v>
      </c>
      <c r="G138" s="89">
        <v>45</v>
      </c>
      <c r="H138" s="90">
        <v>4</v>
      </c>
      <c r="I138" s="19">
        <f t="shared" si="54"/>
        <v>0</v>
      </c>
      <c r="J138" s="19">
        <f t="shared" si="55"/>
        <v>120</v>
      </c>
      <c r="K138" s="20">
        <f t="shared" si="56"/>
        <v>45</v>
      </c>
      <c r="L138" s="21" t="str">
        <f t="shared" si="38"/>
        <v>N</v>
      </c>
      <c r="M138" s="22" t="str">
        <f t="shared" si="39"/>
        <v>Y</v>
      </c>
      <c r="N138" s="21" t="str">
        <f t="shared" si="40"/>
        <v>N</v>
      </c>
      <c r="O138" s="21" t="str">
        <f t="shared" si="41"/>
        <v>Y</v>
      </c>
      <c r="P138" s="22" t="str">
        <f t="shared" si="42"/>
        <v>Y</v>
      </c>
      <c r="Q138" s="6">
        <f t="shared" si="43"/>
        <v>13</v>
      </c>
      <c r="R138" s="7">
        <f t="shared" si="44"/>
        <v>7</v>
      </c>
      <c r="S138" s="6">
        <f t="shared" si="45"/>
        <v>165</v>
      </c>
      <c r="T138" s="7">
        <f t="shared" si="46"/>
        <v>165</v>
      </c>
      <c r="U138" s="6">
        <f t="shared" si="47"/>
        <v>0</v>
      </c>
      <c r="V138" s="6">
        <f t="shared" si="48"/>
        <v>3360</v>
      </c>
      <c r="W138" s="6">
        <f t="shared" si="49"/>
        <v>594</v>
      </c>
      <c r="X138" s="5">
        <f t="shared" si="50"/>
        <v>3954</v>
      </c>
      <c r="Y138" s="6" t="str">
        <f t="shared" si="51"/>
        <v>High</v>
      </c>
      <c r="Z138" s="7" t="str">
        <f t="shared" si="52"/>
        <v>3</v>
      </c>
      <c r="AA138" s="43" t="str">
        <f t="shared" si="53"/>
        <v>N</v>
      </c>
      <c r="AC138" s="3"/>
      <c r="AD138" s="3"/>
      <c r="AE138" s="3"/>
      <c r="AF138" s="3"/>
      <c r="AG138" s="3"/>
      <c r="AH138" s="3"/>
      <c r="AI138" s="3"/>
      <c r="AJ138" s="3"/>
    </row>
    <row r="139" spans="1:36" ht="15" x14ac:dyDescent="0.2">
      <c r="A139" s="93" t="s">
        <v>208</v>
      </c>
      <c r="B139" s="98">
        <v>0</v>
      </c>
      <c r="C139" s="98">
        <v>0</v>
      </c>
      <c r="D139" s="89">
        <v>0</v>
      </c>
      <c r="E139" s="89">
        <v>0</v>
      </c>
      <c r="F139" s="98">
        <v>2</v>
      </c>
      <c r="G139" s="89">
        <v>40</v>
      </c>
      <c r="H139" s="90">
        <v>16</v>
      </c>
      <c r="I139" s="19">
        <f t="shared" si="54"/>
        <v>0</v>
      </c>
      <c r="J139" s="19">
        <f t="shared" si="55"/>
        <v>0</v>
      </c>
      <c r="K139" s="20">
        <f t="shared" si="56"/>
        <v>40</v>
      </c>
      <c r="L139" s="21" t="str">
        <f t="shared" si="38"/>
        <v>N</v>
      </c>
      <c r="M139" s="22" t="str">
        <f t="shared" si="39"/>
        <v>N</v>
      </c>
      <c r="N139" s="21" t="str">
        <f t="shared" si="40"/>
        <v>N</v>
      </c>
      <c r="O139" s="21" t="str">
        <f t="shared" si="41"/>
        <v>N</v>
      </c>
      <c r="P139" s="22" t="str">
        <f t="shared" si="42"/>
        <v>N</v>
      </c>
      <c r="Q139" s="6">
        <f t="shared" si="43"/>
        <v>2</v>
      </c>
      <c r="R139" s="7">
        <f t="shared" si="44"/>
        <v>2</v>
      </c>
      <c r="S139" s="6">
        <f t="shared" si="45"/>
        <v>40</v>
      </c>
      <c r="T139" s="7">
        <f t="shared" si="46"/>
        <v>40</v>
      </c>
      <c r="U139" s="6">
        <f t="shared" si="47"/>
        <v>0</v>
      </c>
      <c r="V139" s="6">
        <f t="shared" si="48"/>
        <v>0</v>
      </c>
      <c r="W139" s="6">
        <f t="shared" si="49"/>
        <v>264</v>
      </c>
      <c r="X139" s="5">
        <f t="shared" si="50"/>
        <v>264</v>
      </c>
      <c r="Y139" s="6" t="str">
        <f t="shared" si="51"/>
        <v>Low</v>
      </c>
      <c r="Z139" s="7" t="str">
        <f t="shared" si="52"/>
        <v>1</v>
      </c>
      <c r="AA139" s="43" t="str">
        <f t="shared" si="53"/>
        <v>N</v>
      </c>
      <c r="AC139" s="3"/>
      <c r="AD139" s="3"/>
      <c r="AE139" s="3"/>
      <c r="AF139" s="3"/>
      <c r="AG139" s="3"/>
      <c r="AH139" s="3"/>
      <c r="AI139" s="3"/>
      <c r="AJ139" s="3"/>
    </row>
    <row r="140" spans="1:36" ht="15" x14ac:dyDescent="0.2">
      <c r="A140" s="93" t="s">
        <v>209</v>
      </c>
      <c r="B140" s="98">
        <v>2</v>
      </c>
      <c r="C140" s="98">
        <v>15</v>
      </c>
      <c r="D140" s="89">
        <v>2</v>
      </c>
      <c r="E140" s="89">
        <v>30</v>
      </c>
      <c r="F140" s="98">
        <v>1</v>
      </c>
      <c r="G140" s="89">
        <v>10</v>
      </c>
      <c r="H140" s="90">
        <v>12</v>
      </c>
      <c r="I140" s="19">
        <f t="shared" si="54"/>
        <v>15</v>
      </c>
      <c r="J140" s="19">
        <f t="shared" si="55"/>
        <v>30</v>
      </c>
      <c r="K140" s="20">
        <f t="shared" si="56"/>
        <v>10</v>
      </c>
      <c r="L140" s="21" t="str">
        <f t="shared" si="38"/>
        <v>N</v>
      </c>
      <c r="M140" s="22" t="str">
        <f t="shared" si="39"/>
        <v>N</v>
      </c>
      <c r="N140" s="21" t="str">
        <f t="shared" si="40"/>
        <v>N</v>
      </c>
      <c r="O140" s="21" t="str">
        <f t="shared" si="41"/>
        <v>N</v>
      </c>
      <c r="P140" s="22" t="str">
        <f t="shared" si="42"/>
        <v>N</v>
      </c>
      <c r="Q140" s="6">
        <f t="shared" si="43"/>
        <v>5</v>
      </c>
      <c r="R140" s="7">
        <f t="shared" si="44"/>
        <v>5</v>
      </c>
      <c r="S140" s="6">
        <f t="shared" si="45"/>
        <v>55</v>
      </c>
      <c r="T140" s="7">
        <f t="shared" si="46"/>
        <v>55</v>
      </c>
      <c r="U140" s="6">
        <f t="shared" si="47"/>
        <v>240</v>
      </c>
      <c r="V140" s="6">
        <f t="shared" si="48"/>
        <v>240</v>
      </c>
      <c r="W140" s="6">
        <f t="shared" si="49"/>
        <v>33</v>
      </c>
      <c r="X140" s="5">
        <f t="shared" si="50"/>
        <v>513</v>
      </c>
      <c r="Y140" s="6" t="str">
        <f t="shared" si="51"/>
        <v>Low</v>
      </c>
      <c r="Z140" s="7" t="str">
        <f t="shared" si="52"/>
        <v>1</v>
      </c>
      <c r="AA140" s="43" t="str">
        <f t="shared" si="53"/>
        <v>N</v>
      </c>
      <c r="AC140" s="3"/>
      <c r="AD140" s="3"/>
      <c r="AE140" s="3"/>
      <c r="AF140" s="3"/>
      <c r="AG140" s="3"/>
      <c r="AH140" s="3"/>
      <c r="AI140" s="3"/>
      <c r="AJ140" s="3"/>
    </row>
    <row r="141" spans="1:36" ht="15" x14ac:dyDescent="0.2">
      <c r="A141" s="93" t="s">
        <v>210</v>
      </c>
      <c r="B141" s="98">
        <v>0</v>
      </c>
      <c r="C141" s="98">
        <v>0</v>
      </c>
      <c r="D141" s="89">
        <v>0</v>
      </c>
      <c r="E141" s="89">
        <v>0</v>
      </c>
      <c r="F141" s="98">
        <v>7</v>
      </c>
      <c r="G141" s="89">
        <v>240</v>
      </c>
      <c r="H141" s="90">
        <v>6</v>
      </c>
      <c r="I141" s="19">
        <f t="shared" si="54"/>
        <v>0</v>
      </c>
      <c r="J141" s="19">
        <f t="shared" si="55"/>
        <v>0</v>
      </c>
      <c r="K141" s="20">
        <f t="shared" si="56"/>
        <v>240</v>
      </c>
      <c r="L141" s="21" t="str">
        <f t="shared" si="38"/>
        <v>N</v>
      </c>
      <c r="M141" s="22" t="str">
        <f t="shared" si="39"/>
        <v>Y</v>
      </c>
      <c r="N141" s="21" t="str">
        <f t="shared" si="40"/>
        <v>N</v>
      </c>
      <c r="O141" s="21" t="str">
        <f t="shared" si="41"/>
        <v>Y</v>
      </c>
      <c r="P141" s="22" t="str">
        <f t="shared" si="42"/>
        <v>Y</v>
      </c>
      <c r="Q141" s="6">
        <f t="shared" si="43"/>
        <v>7</v>
      </c>
      <c r="R141" s="7">
        <f t="shared" si="44"/>
        <v>7</v>
      </c>
      <c r="S141" s="6">
        <f t="shared" si="45"/>
        <v>240</v>
      </c>
      <c r="T141" s="7">
        <f t="shared" si="46"/>
        <v>240</v>
      </c>
      <c r="U141" s="6">
        <f t="shared" si="47"/>
        <v>0</v>
      </c>
      <c r="V141" s="6">
        <f t="shared" si="48"/>
        <v>0</v>
      </c>
      <c r="W141" s="6">
        <f t="shared" si="49"/>
        <v>5544</v>
      </c>
      <c r="X141" s="5">
        <f t="shared" si="50"/>
        <v>5544</v>
      </c>
      <c r="Y141" s="6" t="str">
        <f t="shared" si="51"/>
        <v>High</v>
      </c>
      <c r="Z141" s="7" t="str">
        <f t="shared" si="52"/>
        <v>3</v>
      </c>
      <c r="AA141" s="43" t="str">
        <f t="shared" si="53"/>
        <v>N</v>
      </c>
      <c r="AC141" s="3"/>
      <c r="AD141" s="3"/>
      <c r="AE141" s="3"/>
      <c r="AF141" s="3"/>
      <c r="AG141" s="3"/>
      <c r="AH141" s="3"/>
      <c r="AI141" s="3"/>
      <c r="AJ141" s="3"/>
    </row>
    <row r="142" spans="1:36" ht="15" x14ac:dyDescent="0.2">
      <c r="A142" s="93" t="s">
        <v>211</v>
      </c>
      <c r="B142" s="98">
        <v>4</v>
      </c>
      <c r="C142" s="98">
        <v>0</v>
      </c>
      <c r="D142" s="89">
        <v>5</v>
      </c>
      <c r="E142" s="89">
        <v>30</v>
      </c>
      <c r="F142" s="98">
        <v>7</v>
      </c>
      <c r="G142" s="89">
        <v>840</v>
      </c>
      <c r="H142" s="90">
        <v>5</v>
      </c>
      <c r="I142" s="19">
        <f t="shared" si="54"/>
        <v>0</v>
      </c>
      <c r="J142" s="19">
        <f t="shared" si="55"/>
        <v>30</v>
      </c>
      <c r="K142" s="20" t="str">
        <f t="shared" si="56"/>
        <v>240</v>
      </c>
      <c r="L142" s="21" t="str">
        <f t="shared" si="38"/>
        <v>Y</v>
      </c>
      <c r="M142" s="22" t="str">
        <f t="shared" si="39"/>
        <v>Y</v>
      </c>
      <c r="N142" s="21" t="str">
        <f t="shared" si="40"/>
        <v>N</v>
      </c>
      <c r="O142" s="21" t="str">
        <f t="shared" si="41"/>
        <v>Y</v>
      </c>
      <c r="P142" s="22" t="str">
        <f t="shared" si="42"/>
        <v>Y</v>
      </c>
      <c r="Q142" s="6">
        <f t="shared" si="43"/>
        <v>16</v>
      </c>
      <c r="R142" s="7">
        <f t="shared" si="44"/>
        <v>7</v>
      </c>
      <c r="S142" s="6">
        <f t="shared" si="45"/>
        <v>870</v>
      </c>
      <c r="T142" s="7">
        <f t="shared" si="46"/>
        <v>270</v>
      </c>
      <c r="U142" s="6">
        <f t="shared" si="47"/>
        <v>0</v>
      </c>
      <c r="V142" s="6">
        <f t="shared" si="48"/>
        <v>600</v>
      </c>
      <c r="W142" s="6">
        <f t="shared" si="49"/>
        <v>5544</v>
      </c>
      <c r="X142" s="5">
        <f t="shared" si="50"/>
        <v>6144</v>
      </c>
      <c r="Y142" s="6" t="str">
        <f t="shared" si="51"/>
        <v>High</v>
      </c>
      <c r="Z142" s="7" t="str">
        <f t="shared" si="52"/>
        <v>3</v>
      </c>
      <c r="AA142" s="43" t="str">
        <f t="shared" si="53"/>
        <v>N</v>
      </c>
      <c r="AC142" s="3"/>
      <c r="AD142" s="3"/>
      <c r="AE142" s="3"/>
      <c r="AF142" s="3"/>
      <c r="AG142" s="3"/>
      <c r="AH142" s="3"/>
      <c r="AI142" s="3"/>
      <c r="AJ142" s="3"/>
    </row>
    <row r="143" spans="1:36" ht="15" x14ac:dyDescent="0.2">
      <c r="A143" s="93" t="s">
        <v>212</v>
      </c>
      <c r="B143" s="98">
        <v>0</v>
      </c>
      <c r="C143" s="98">
        <v>0</v>
      </c>
      <c r="D143" s="89">
        <v>0</v>
      </c>
      <c r="E143" s="89">
        <v>0</v>
      </c>
      <c r="F143" s="98">
        <v>5</v>
      </c>
      <c r="G143" s="89">
        <v>20</v>
      </c>
      <c r="H143" s="90">
        <v>60</v>
      </c>
      <c r="I143" s="19">
        <f t="shared" si="54"/>
        <v>0</v>
      </c>
      <c r="J143" s="19">
        <f t="shared" si="55"/>
        <v>0</v>
      </c>
      <c r="K143" s="20">
        <f t="shared" si="56"/>
        <v>20</v>
      </c>
      <c r="L143" s="21" t="str">
        <f t="shared" si="38"/>
        <v>N</v>
      </c>
      <c r="M143" s="22" t="str">
        <f t="shared" si="39"/>
        <v>N</v>
      </c>
      <c r="N143" s="21" t="str">
        <f t="shared" si="40"/>
        <v>N</v>
      </c>
      <c r="O143" s="21" t="str">
        <f t="shared" si="41"/>
        <v>N</v>
      </c>
      <c r="P143" s="22" t="str">
        <f t="shared" si="42"/>
        <v>N</v>
      </c>
      <c r="Q143" s="6">
        <f t="shared" si="43"/>
        <v>5</v>
      </c>
      <c r="R143" s="7">
        <f t="shared" si="44"/>
        <v>5</v>
      </c>
      <c r="S143" s="6">
        <f t="shared" si="45"/>
        <v>20</v>
      </c>
      <c r="T143" s="7">
        <f t="shared" si="46"/>
        <v>20</v>
      </c>
      <c r="U143" s="6">
        <f t="shared" si="47"/>
        <v>0</v>
      </c>
      <c r="V143" s="6">
        <f t="shared" si="48"/>
        <v>0</v>
      </c>
      <c r="W143" s="6">
        <f t="shared" si="49"/>
        <v>330</v>
      </c>
      <c r="X143" s="5">
        <f t="shared" si="50"/>
        <v>330</v>
      </c>
      <c r="Y143" s="6" t="str">
        <f t="shared" si="51"/>
        <v>Low</v>
      </c>
      <c r="Z143" s="7" t="str">
        <f t="shared" si="52"/>
        <v>1</v>
      </c>
      <c r="AA143" s="43" t="str">
        <f t="shared" si="53"/>
        <v>N</v>
      </c>
      <c r="AC143" s="3"/>
      <c r="AD143" s="3"/>
      <c r="AE143" s="3"/>
      <c r="AF143" s="3"/>
      <c r="AG143" s="3"/>
      <c r="AH143" s="3"/>
      <c r="AI143" s="3"/>
      <c r="AJ143" s="3"/>
    </row>
    <row r="144" spans="1:36" ht="15" x14ac:dyDescent="0.2">
      <c r="A144" s="93" t="s">
        <v>213</v>
      </c>
      <c r="B144" s="98">
        <v>2</v>
      </c>
      <c r="C144" s="98">
        <v>0</v>
      </c>
      <c r="D144" s="89">
        <v>4</v>
      </c>
      <c r="E144" s="89">
        <v>420</v>
      </c>
      <c r="F144" s="98">
        <v>7</v>
      </c>
      <c r="G144" s="89">
        <v>180</v>
      </c>
      <c r="H144" s="90">
        <v>6</v>
      </c>
      <c r="I144" s="19">
        <f t="shared" si="54"/>
        <v>0</v>
      </c>
      <c r="J144" s="19" t="str">
        <f t="shared" si="55"/>
        <v>240</v>
      </c>
      <c r="K144" s="20">
        <f t="shared" si="56"/>
        <v>180</v>
      </c>
      <c r="L144" s="21" t="str">
        <f t="shared" si="38"/>
        <v>N</v>
      </c>
      <c r="M144" s="22" t="str">
        <f t="shared" si="39"/>
        <v>Y</v>
      </c>
      <c r="N144" s="21" t="str">
        <f t="shared" si="40"/>
        <v>N</v>
      </c>
      <c r="O144" s="21" t="str">
        <f t="shared" si="41"/>
        <v>Y</v>
      </c>
      <c r="P144" s="22" t="str">
        <f t="shared" si="42"/>
        <v>Y</v>
      </c>
      <c r="Q144" s="6">
        <f t="shared" si="43"/>
        <v>13</v>
      </c>
      <c r="R144" s="7">
        <f t="shared" si="44"/>
        <v>7</v>
      </c>
      <c r="S144" s="6">
        <f t="shared" si="45"/>
        <v>600</v>
      </c>
      <c r="T144" s="7">
        <f t="shared" si="46"/>
        <v>420</v>
      </c>
      <c r="U144" s="6">
        <f t="shared" si="47"/>
        <v>0</v>
      </c>
      <c r="V144" s="6">
        <f t="shared" si="48"/>
        <v>3840</v>
      </c>
      <c r="W144" s="6">
        <f t="shared" si="49"/>
        <v>4158</v>
      </c>
      <c r="X144" s="5">
        <f t="shared" si="50"/>
        <v>7998</v>
      </c>
      <c r="Y144" s="6" t="str">
        <f t="shared" si="51"/>
        <v>High</v>
      </c>
      <c r="Z144" s="7" t="str">
        <f t="shared" si="52"/>
        <v>3</v>
      </c>
      <c r="AA144" s="43" t="str">
        <f t="shared" si="53"/>
        <v>N</v>
      </c>
      <c r="AC144" s="3"/>
      <c r="AD144" s="3"/>
      <c r="AE144" s="3"/>
      <c r="AF144" s="3"/>
      <c r="AG144" s="3"/>
      <c r="AH144" s="3"/>
      <c r="AI144" s="3"/>
      <c r="AJ144" s="3"/>
    </row>
    <row r="145" spans="1:36" ht="15" x14ac:dyDescent="0.2">
      <c r="A145" s="93" t="s">
        <v>214</v>
      </c>
      <c r="B145" s="98">
        <v>0</v>
      </c>
      <c r="C145" s="98">
        <v>0</v>
      </c>
      <c r="D145" s="89">
        <v>0</v>
      </c>
      <c r="E145" s="89">
        <v>0</v>
      </c>
      <c r="F145" s="98">
        <v>0</v>
      </c>
      <c r="G145" s="89">
        <v>0</v>
      </c>
      <c r="H145" s="90">
        <v>12</v>
      </c>
      <c r="I145" s="19">
        <f t="shared" si="54"/>
        <v>0</v>
      </c>
      <c r="J145" s="19">
        <f t="shared" si="55"/>
        <v>0</v>
      </c>
      <c r="K145" s="20">
        <f t="shared" si="56"/>
        <v>0</v>
      </c>
      <c r="L145" s="21" t="str">
        <f t="shared" si="38"/>
        <v>N</v>
      </c>
      <c r="M145" s="22" t="str">
        <f t="shared" si="39"/>
        <v>N</v>
      </c>
      <c r="N145" s="21" t="str">
        <f t="shared" si="40"/>
        <v>N</v>
      </c>
      <c r="O145" s="21" t="str">
        <f t="shared" si="41"/>
        <v>N</v>
      </c>
      <c r="P145" s="22" t="str">
        <f t="shared" si="42"/>
        <v>N</v>
      </c>
      <c r="Q145" s="6">
        <f t="shared" si="43"/>
        <v>0</v>
      </c>
      <c r="R145" s="7">
        <f t="shared" si="44"/>
        <v>0</v>
      </c>
      <c r="S145" s="6">
        <f t="shared" si="45"/>
        <v>0</v>
      </c>
      <c r="T145" s="7">
        <f t="shared" si="46"/>
        <v>0</v>
      </c>
      <c r="U145" s="6">
        <f t="shared" si="47"/>
        <v>0</v>
      </c>
      <c r="V145" s="6">
        <f t="shared" si="48"/>
        <v>0</v>
      </c>
      <c r="W145" s="6">
        <f t="shared" si="49"/>
        <v>0</v>
      </c>
      <c r="X145" s="5">
        <f t="shared" si="50"/>
        <v>0</v>
      </c>
      <c r="Y145" s="6" t="str">
        <f t="shared" si="51"/>
        <v>Low</v>
      </c>
      <c r="Z145" s="7" t="str">
        <f t="shared" si="52"/>
        <v>1</v>
      </c>
      <c r="AA145" s="43" t="str">
        <f t="shared" si="53"/>
        <v>N</v>
      </c>
      <c r="AC145" s="3"/>
      <c r="AD145" s="3"/>
      <c r="AE145" s="3"/>
      <c r="AF145" s="3"/>
      <c r="AG145" s="3"/>
      <c r="AH145" s="3"/>
      <c r="AI145" s="3"/>
      <c r="AJ145" s="3"/>
    </row>
    <row r="146" spans="1:36" ht="15" x14ac:dyDescent="0.2">
      <c r="A146" s="93" t="s">
        <v>215</v>
      </c>
      <c r="B146" s="98">
        <v>0</v>
      </c>
      <c r="C146" s="98">
        <v>0</v>
      </c>
      <c r="D146" s="89">
        <v>0</v>
      </c>
      <c r="E146" s="89">
        <v>0</v>
      </c>
      <c r="F146" s="98">
        <v>4</v>
      </c>
      <c r="G146" s="89">
        <v>120</v>
      </c>
      <c r="H146" s="90">
        <v>6</v>
      </c>
      <c r="I146" s="19">
        <f t="shared" si="54"/>
        <v>0</v>
      </c>
      <c r="J146" s="19">
        <f t="shared" si="55"/>
        <v>0</v>
      </c>
      <c r="K146" s="20">
        <f t="shared" si="56"/>
        <v>120</v>
      </c>
      <c r="L146" s="21" t="str">
        <f t="shared" si="38"/>
        <v>N</v>
      </c>
      <c r="M146" s="22" t="str">
        <f t="shared" si="39"/>
        <v>N</v>
      </c>
      <c r="N146" s="21" t="str">
        <f t="shared" si="40"/>
        <v>N</v>
      </c>
      <c r="O146" s="21" t="str">
        <f t="shared" si="41"/>
        <v>N</v>
      </c>
      <c r="P146" s="22" t="str">
        <f t="shared" si="42"/>
        <v>N</v>
      </c>
      <c r="Q146" s="6">
        <f t="shared" si="43"/>
        <v>4</v>
      </c>
      <c r="R146" s="7">
        <f t="shared" si="44"/>
        <v>4</v>
      </c>
      <c r="S146" s="6">
        <f t="shared" si="45"/>
        <v>120</v>
      </c>
      <c r="T146" s="7">
        <f t="shared" si="46"/>
        <v>120</v>
      </c>
      <c r="U146" s="6">
        <f t="shared" si="47"/>
        <v>0</v>
      </c>
      <c r="V146" s="6">
        <f t="shared" si="48"/>
        <v>0</v>
      </c>
      <c r="W146" s="6">
        <f t="shared" si="49"/>
        <v>1584</v>
      </c>
      <c r="X146" s="5">
        <f t="shared" si="50"/>
        <v>1584</v>
      </c>
      <c r="Y146" s="6" t="str">
        <f t="shared" si="51"/>
        <v>Low</v>
      </c>
      <c r="Z146" s="7" t="str">
        <f t="shared" si="52"/>
        <v>1</v>
      </c>
      <c r="AA146" s="43" t="str">
        <f t="shared" si="53"/>
        <v>N</v>
      </c>
      <c r="AC146" s="3"/>
      <c r="AD146" s="3"/>
      <c r="AE146" s="3"/>
      <c r="AF146" s="3"/>
      <c r="AG146" s="3"/>
      <c r="AH146" s="3"/>
      <c r="AI146" s="3"/>
      <c r="AJ146" s="3"/>
    </row>
    <row r="147" spans="1:36" ht="15" x14ac:dyDescent="0.2">
      <c r="A147" s="93" t="s">
        <v>216</v>
      </c>
      <c r="B147" s="98">
        <v>0</v>
      </c>
      <c r="C147" s="98">
        <v>0</v>
      </c>
      <c r="D147" s="89">
        <v>0</v>
      </c>
      <c r="E147" s="89">
        <v>0</v>
      </c>
      <c r="F147" s="98">
        <v>1</v>
      </c>
      <c r="G147" s="89">
        <v>20</v>
      </c>
      <c r="H147" s="90">
        <v>6</v>
      </c>
      <c r="I147" s="19">
        <f t="shared" si="54"/>
        <v>0</v>
      </c>
      <c r="J147" s="19">
        <f t="shared" si="55"/>
        <v>0</v>
      </c>
      <c r="K147" s="20">
        <f t="shared" si="56"/>
        <v>20</v>
      </c>
      <c r="L147" s="21" t="str">
        <f t="shared" si="38"/>
        <v>N</v>
      </c>
      <c r="M147" s="22" t="str">
        <f t="shared" si="39"/>
        <v>N</v>
      </c>
      <c r="N147" s="21" t="str">
        <f t="shared" si="40"/>
        <v>N</v>
      </c>
      <c r="O147" s="21" t="str">
        <f t="shared" si="41"/>
        <v>N</v>
      </c>
      <c r="P147" s="22" t="str">
        <f t="shared" si="42"/>
        <v>N</v>
      </c>
      <c r="Q147" s="6">
        <f t="shared" si="43"/>
        <v>1</v>
      </c>
      <c r="R147" s="7">
        <f t="shared" si="44"/>
        <v>1</v>
      </c>
      <c r="S147" s="6">
        <f t="shared" si="45"/>
        <v>20</v>
      </c>
      <c r="T147" s="7">
        <f t="shared" si="46"/>
        <v>20</v>
      </c>
      <c r="U147" s="6">
        <f t="shared" si="47"/>
        <v>0</v>
      </c>
      <c r="V147" s="6">
        <f t="shared" si="48"/>
        <v>0</v>
      </c>
      <c r="W147" s="6">
        <f t="shared" si="49"/>
        <v>66</v>
      </c>
      <c r="X147" s="5">
        <f t="shared" si="50"/>
        <v>66</v>
      </c>
      <c r="Y147" s="6" t="str">
        <f t="shared" si="51"/>
        <v>Low</v>
      </c>
      <c r="Z147" s="7" t="str">
        <f t="shared" si="52"/>
        <v>1</v>
      </c>
      <c r="AA147" s="43" t="str">
        <f t="shared" si="53"/>
        <v>N</v>
      </c>
      <c r="AC147" s="3"/>
      <c r="AD147" s="3"/>
      <c r="AE147" s="3"/>
      <c r="AF147" s="3"/>
      <c r="AG147" s="3"/>
      <c r="AH147" s="3"/>
      <c r="AI147" s="3"/>
      <c r="AJ147" s="3"/>
    </row>
    <row r="148" spans="1:36" ht="15" x14ac:dyDescent="0.2">
      <c r="A148" s="93" t="s">
        <v>217</v>
      </c>
      <c r="B148" s="98">
        <v>1</v>
      </c>
      <c r="C148" s="98">
        <v>30</v>
      </c>
      <c r="D148" s="89">
        <v>2</v>
      </c>
      <c r="E148" s="89">
        <v>30</v>
      </c>
      <c r="F148" s="98">
        <v>2</v>
      </c>
      <c r="G148" s="89">
        <v>30</v>
      </c>
      <c r="H148" s="90">
        <v>3</v>
      </c>
      <c r="I148" s="19">
        <f t="shared" si="54"/>
        <v>30</v>
      </c>
      <c r="J148" s="19">
        <f t="shared" si="55"/>
        <v>30</v>
      </c>
      <c r="K148" s="20">
        <f t="shared" si="56"/>
        <v>30</v>
      </c>
      <c r="L148" s="21" t="str">
        <f t="shared" si="38"/>
        <v>N</v>
      </c>
      <c r="M148" s="22" t="str">
        <f t="shared" si="39"/>
        <v>N</v>
      </c>
      <c r="N148" s="21" t="str">
        <f t="shared" si="40"/>
        <v>N</v>
      </c>
      <c r="O148" s="21" t="str">
        <f t="shared" si="41"/>
        <v>N</v>
      </c>
      <c r="P148" s="22" t="str">
        <f t="shared" si="42"/>
        <v>Y</v>
      </c>
      <c r="Q148" s="6">
        <f t="shared" si="43"/>
        <v>5</v>
      </c>
      <c r="R148" s="7">
        <f t="shared" si="44"/>
        <v>5</v>
      </c>
      <c r="S148" s="6">
        <f t="shared" si="45"/>
        <v>90</v>
      </c>
      <c r="T148" s="7">
        <f t="shared" si="46"/>
        <v>90</v>
      </c>
      <c r="U148" s="6">
        <f t="shared" si="47"/>
        <v>240</v>
      </c>
      <c r="V148" s="6">
        <f t="shared" si="48"/>
        <v>240</v>
      </c>
      <c r="W148" s="6">
        <f t="shared" si="49"/>
        <v>198</v>
      </c>
      <c r="X148" s="5">
        <f t="shared" si="50"/>
        <v>678</v>
      </c>
      <c r="Y148" s="6" t="str">
        <f t="shared" si="51"/>
        <v>Moderate</v>
      </c>
      <c r="Z148" s="7" t="str">
        <f t="shared" si="52"/>
        <v>2</v>
      </c>
      <c r="AA148" s="43" t="str">
        <f t="shared" si="53"/>
        <v>N</v>
      </c>
      <c r="AC148" s="3"/>
      <c r="AD148" s="3"/>
      <c r="AE148" s="3"/>
      <c r="AF148" s="3"/>
      <c r="AG148" s="3"/>
      <c r="AH148" s="3"/>
      <c r="AI148" s="3"/>
      <c r="AJ148" s="3"/>
    </row>
    <row r="149" spans="1:36" ht="15" x14ac:dyDescent="0.2">
      <c r="A149" s="93" t="s">
        <v>218</v>
      </c>
      <c r="B149" s="98">
        <v>2</v>
      </c>
      <c r="C149" s="98">
        <v>15</v>
      </c>
      <c r="D149" s="89">
        <v>4</v>
      </c>
      <c r="E149" s="89">
        <v>40</v>
      </c>
      <c r="F149" s="98">
        <v>6</v>
      </c>
      <c r="G149" s="89">
        <v>30</v>
      </c>
      <c r="H149" s="90">
        <v>4</v>
      </c>
      <c r="I149" s="19">
        <f t="shared" si="54"/>
        <v>15</v>
      </c>
      <c r="J149" s="19">
        <f t="shared" si="55"/>
        <v>40</v>
      </c>
      <c r="K149" s="20">
        <f t="shared" si="56"/>
        <v>30</v>
      </c>
      <c r="L149" s="21" t="str">
        <f t="shared" si="38"/>
        <v>N</v>
      </c>
      <c r="M149" s="22" t="str">
        <f t="shared" si="39"/>
        <v>N</v>
      </c>
      <c r="N149" s="21" t="str">
        <f t="shared" si="40"/>
        <v>N</v>
      </c>
      <c r="O149" s="21" t="str">
        <f t="shared" si="41"/>
        <v>Y</v>
      </c>
      <c r="P149" s="22" t="str">
        <f t="shared" si="42"/>
        <v>Y</v>
      </c>
      <c r="Q149" s="6">
        <f t="shared" si="43"/>
        <v>12</v>
      </c>
      <c r="R149" s="7">
        <f t="shared" si="44"/>
        <v>7</v>
      </c>
      <c r="S149" s="6">
        <f t="shared" si="45"/>
        <v>85</v>
      </c>
      <c r="T149" s="7">
        <f t="shared" si="46"/>
        <v>85</v>
      </c>
      <c r="U149" s="6">
        <f t="shared" si="47"/>
        <v>240</v>
      </c>
      <c r="V149" s="6">
        <f t="shared" si="48"/>
        <v>640</v>
      </c>
      <c r="W149" s="6">
        <f t="shared" si="49"/>
        <v>594</v>
      </c>
      <c r="X149" s="5">
        <f t="shared" si="50"/>
        <v>1474</v>
      </c>
      <c r="Y149" s="6" t="str">
        <f t="shared" si="51"/>
        <v>Moderate</v>
      </c>
      <c r="Z149" s="7" t="str">
        <f t="shared" si="52"/>
        <v>2</v>
      </c>
      <c r="AA149" s="43" t="str">
        <f t="shared" si="53"/>
        <v>N</v>
      </c>
      <c r="AC149" s="3"/>
      <c r="AD149" s="3"/>
      <c r="AE149" s="3"/>
      <c r="AF149" s="3"/>
      <c r="AG149" s="3"/>
      <c r="AH149" s="3"/>
      <c r="AI149" s="3"/>
      <c r="AJ149" s="3"/>
    </row>
    <row r="150" spans="1:36" ht="15" x14ac:dyDescent="0.2">
      <c r="A150" s="93" t="s">
        <v>219</v>
      </c>
      <c r="B150" s="98">
        <v>3</v>
      </c>
      <c r="C150" s="98">
        <v>20</v>
      </c>
      <c r="D150" s="89">
        <v>2</v>
      </c>
      <c r="E150" s="89">
        <v>120</v>
      </c>
      <c r="F150" s="98">
        <v>3</v>
      </c>
      <c r="G150" s="89">
        <v>660</v>
      </c>
      <c r="H150" s="90">
        <v>3</v>
      </c>
      <c r="I150" s="19">
        <f t="shared" si="54"/>
        <v>20</v>
      </c>
      <c r="J150" s="19">
        <f t="shared" si="55"/>
        <v>120</v>
      </c>
      <c r="K150" s="20" t="str">
        <f t="shared" si="56"/>
        <v>240</v>
      </c>
      <c r="L150" s="21" t="str">
        <f t="shared" si="38"/>
        <v>Y</v>
      </c>
      <c r="M150" s="22" t="str">
        <f t="shared" si="39"/>
        <v>Y</v>
      </c>
      <c r="N150" s="21" t="str">
        <f t="shared" si="40"/>
        <v>Y</v>
      </c>
      <c r="O150" s="21" t="str">
        <f t="shared" si="41"/>
        <v>Y</v>
      </c>
      <c r="P150" s="22" t="str">
        <f t="shared" si="42"/>
        <v>Y</v>
      </c>
      <c r="Q150" s="6">
        <f t="shared" si="43"/>
        <v>8</v>
      </c>
      <c r="R150" s="7">
        <f t="shared" si="44"/>
        <v>7</v>
      </c>
      <c r="S150" s="6">
        <f t="shared" si="45"/>
        <v>800</v>
      </c>
      <c r="T150" s="7">
        <f t="shared" si="46"/>
        <v>380</v>
      </c>
      <c r="U150" s="6">
        <f t="shared" si="47"/>
        <v>480</v>
      </c>
      <c r="V150" s="6">
        <f t="shared" si="48"/>
        <v>960</v>
      </c>
      <c r="W150" s="6">
        <f t="shared" si="49"/>
        <v>2376</v>
      </c>
      <c r="X150" s="5">
        <f t="shared" si="50"/>
        <v>3816</v>
      </c>
      <c r="Y150" s="6" t="str">
        <f t="shared" si="51"/>
        <v>High</v>
      </c>
      <c r="Z150" s="7" t="str">
        <f t="shared" si="52"/>
        <v>3</v>
      </c>
      <c r="AA150" s="43" t="str">
        <f t="shared" si="53"/>
        <v>N</v>
      </c>
      <c r="AC150" s="3"/>
      <c r="AD150" s="3"/>
      <c r="AE150" s="3"/>
      <c r="AF150" s="3"/>
      <c r="AG150" s="3"/>
      <c r="AH150" s="3"/>
      <c r="AI150" s="3"/>
      <c r="AJ150" s="3"/>
    </row>
    <row r="151" spans="1:36" ht="15" x14ac:dyDescent="0.2">
      <c r="A151" s="93" t="s">
        <v>220</v>
      </c>
      <c r="B151" s="98">
        <v>0</v>
      </c>
      <c r="C151" s="98">
        <v>0</v>
      </c>
      <c r="D151" s="89">
        <v>0</v>
      </c>
      <c r="E151" s="89">
        <v>0</v>
      </c>
      <c r="F151" s="98">
        <v>0</v>
      </c>
      <c r="G151" s="89">
        <v>0</v>
      </c>
      <c r="H151" s="90">
        <v>10</v>
      </c>
      <c r="I151" s="19">
        <f t="shared" si="54"/>
        <v>0</v>
      </c>
      <c r="J151" s="19">
        <f t="shared" si="55"/>
        <v>0</v>
      </c>
      <c r="K151" s="20">
        <f t="shared" si="56"/>
        <v>0</v>
      </c>
      <c r="L151" s="21" t="str">
        <f t="shared" si="38"/>
        <v>N</v>
      </c>
      <c r="M151" s="22" t="str">
        <f t="shared" si="39"/>
        <v>N</v>
      </c>
      <c r="N151" s="21" t="str">
        <f t="shared" si="40"/>
        <v>N</v>
      </c>
      <c r="O151" s="21" t="str">
        <f t="shared" si="41"/>
        <v>N</v>
      </c>
      <c r="P151" s="22" t="str">
        <f t="shared" si="42"/>
        <v>N</v>
      </c>
      <c r="Q151" s="6">
        <f t="shared" si="43"/>
        <v>0</v>
      </c>
      <c r="R151" s="7">
        <f t="shared" si="44"/>
        <v>0</v>
      </c>
      <c r="S151" s="6">
        <f t="shared" si="45"/>
        <v>0</v>
      </c>
      <c r="T151" s="7">
        <f t="shared" si="46"/>
        <v>0</v>
      </c>
      <c r="U151" s="6">
        <f t="shared" si="47"/>
        <v>0</v>
      </c>
      <c r="V151" s="6">
        <f t="shared" si="48"/>
        <v>0</v>
      </c>
      <c r="W151" s="6">
        <f t="shared" si="49"/>
        <v>0</v>
      </c>
      <c r="X151" s="5">
        <f t="shared" si="50"/>
        <v>0</v>
      </c>
      <c r="Y151" s="6" t="str">
        <f t="shared" si="51"/>
        <v>Low</v>
      </c>
      <c r="Z151" s="7" t="str">
        <f t="shared" si="52"/>
        <v>1</v>
      </c>
      <c r="AA151" s="43" t="str">
        <f t="shared" si="53"/>
        <v>N</v>
      </c>
      <c r="AC151" s="3"/>
      <c r="AD151" s="3"/>
      <c r="AE151" s="3"/>
      <c r="AF151" s="3"/>
      <c r="AG151" s="3"/>
      <c r="AH151" s="3"/>
      <c r="AI151" s="3"/>
      <c r="AJ151" s="3"/>
    </row>
    <row r="152" spans="1:36" ht="15" x14ac:dyDescent="0.2">
      <c r="A152" s="93" t="s">
        <v>221</v>
      </c>
      <c r="B152" s="98">
        <v>0</v>
      </c>
      <c r="C152" s="98">
        <v>0</v>
      </c>
      <c r="D152" s="89">
        <v>0</v>
      </c>
      <c r="E152" s="89">
        <v>0</v>
      </c>
      <c r="F152" s="98">
        <v>4</v>
      </c>
      <c r="G152" s="89">
        <v>368</v>
      </c>
      <c r="H152" s="90">
        <v>8</v>
      </c>
      <c r="I152" s="19">
        <f t="shared" si="54"/>
        <v>0</v>
      </c>
      <c r="J152" s="19">
        <f t="shared" si="55"/>
        <v>0</v>
      </c>
      <c r="K152" s="20" t="str">
        <f t="shared" si="56"/>
        <v>240</v>
      </c>
      <c r="L152" s="21" t="str">
        <f t="shared" si="38"/>
        <v>N</v>
      </c>
      <c r="M152" s="22" t="str">
        <f t="shared" si="39"/>
        <v>N</v>
      </c>
      <c r="N152" s="21" t="str">
        <f t="shared" si="40"/>
        <v>N</v>
      </c>
      <c r="O152" s="21" t="str">
        <f t="shared" si="41"/>
        <v>N</v>
      </c>
      <c r="P152" s="22" t="str">
        <f t="shared" si="42"/>
        <v>N</v>
      </c>
      <c r="Q152" s="6">
        <f t="shared" si="43"/>
        <v>4</v>
      </c>
      <c r="R152" s="7">
        <f t="shared" si="44"/>
        <v>4</v>
      </c>
      <c r="S152" s="6">
        <f t="shared" si="45"/>
        <v>368</v>
      </c>
      <c r="T152" s="7">
        <f t="shared" si="46"/>
        <v>240</v>
      </c>
      <c r="U152" s="6">
        <f t="shared" si="47"/>
        <v>0</v>
      </c>
      <c r="V152" s="6">
        <f t="shared" si="48"/>
        <v>0</v>
      </c>
      <c r="W152" s="6">
        <f t="shared" si="49"/>
        <v>3168</v>
      </c>
      <c r="X152" s="5">
        <f t="shared" si="50"/>
        <v>3168</v>
      </c>
      <c r="Y152" s="6" t="str">
        <f t="shared" si="51"/>
        <v>Low</v>
      </c>
      <c r="Z152" s="7" t="str">
        <f t="shared" si="52"/>
        <v>1</v>
      </c>
      <c r="AA152" s="43" t="str">
        <f t="shared" si="53"/>
        <v>N</v>
      </c>
      <c r="AC152" s="3"/>
      <c r="AD152" s="3"/>
      <c r="AE152" s="3"/>
      <c r="AF152" s="3"/>
      <c r="AG152" s="3"/>
      <c r="AH152" s="3"/>
      <c r="AI152" s="3"/>
      <c r="AJ152" s="3"/>
    </row>
    <row r="153" spans="1:36" ht="15" x14ac:dyDescent="0.2">
      <c r="A153" s="93" t="s">
        <v>222</v>
      </c>
      <c r="B153" s="98">
        <v>0</v>
      </c>
      <c r="C153" s="98">
        <v>0</v>
      </c>
      <c r="D153" s="89">
        <v>1</v>
      </c>
      <c r="E153" s="89">
        <v>20</v>
      </c>
      <c r="F153" s="98">
        <v>0</v>
      </c>
      <c r="G153" s="89">
        <v>0</v>
      </c>
      <c r="H153" s="90">
        <v>5</v>
      </c>
      <c r="I153" s="19">
        <f t="shared" si="54"/>
        <v>0</v>
      </c>
      <c r="J153" s="19">
        <f t="shared" si="55"/>
        <v>20</v>
      </c>
      <c r="K153" s="20">
        <f t="shared" si="56"/>
        <v>0</v>
      </c>
      <c r="L153" s="21" t="str">
        <f t="shared" si="38"/>
        <v>N</v>
      </c>
      <c r="M153" s="22" t="str">
        <f t="shared" si="39"/>
        <v>N</v>
      </c>
      <c r="N153" s="21" t="str">
        <f t="shared" si="40"/>
        <v>N</v>
      </c>
      <c r="O153" s="21" t="str">
        <f t="shared" si="41"/>
        <v>N</v>
      </c>
      <c r="P153" s="22" t="str">
        <f t="shared" si="42"/>
        <v>N</v>
      </c>
      <c r="Q153" s="6">
        <f t="shared" si="43"/>
        <v>1</v>
      </c>
      <c r="R153" s="7">
        <f t="shared" si="44"/>
        <v>1</v>
      </c>
      <c r="S153" s="6">
        <f t="shared" si="45"/>
        <v>20</v>
      </c>
      <c r="T153" s="7">
        <f t="shared" si="46"/>
        <v>20</v>
      </c>
      <c r="U153" s="6">
        <f t="shared" si="47"/>
        <v>0</v>
      </c>
      <c r="V153" s="6">
        <f t="shared" si="48"/>
        <v>80</v>
      </c>
      <c r="W153" s="6">
        <f t="shared" si="49"/>
        <v>0</v>
      </c>
      <c r="X153" s="5">
        <f t="shared" si="50"/>
        <v>80</v>
      </c>
      <c r="Y153" s="6" t="str">
        <f t="shared" si="51"/>
        <v>Low</v>
      </c>
      <c r="Z153" s="7" t="str">
        <f t="shared" si="52"/>
        <v>1</v>
      </c>
      <c r="AA153" s="43" t="str">
        <f t="shared" si="53"/>
        <v>N</v>
      </c>
      <c r="AC153" s="3"/>
      <c r="AD153" s="3"/>
      <c r="AE153" s="3"/>
      <c r="AF153" s="3"/>
      <c r="AG153" s="3"/>
      <c r="AH153" s="3"/>
      <c r="AI153" s="3"/>
      <c r="AJ153" s="3"/>
    </row>
    <row r="154" spans="1:36" ht="15" x14ac:dyDescent="0.2">
      <c r="A154" s="93" t="s">
        <v>223</v>
      </c>
      <c r="B154" s="98">
        <v>0</v>
      </c>
      <c r="C154" s="98">
        <v>0</v>
      </c>
      <c r="D154" s="89">
        <v>0</v>
      </c>
      <c r="E154" s="89">
        <v>0</v>
      </c>
      <c r="F154" s="98">
        <v>5</v>
      </c>
      <c r="G154" s="89">
        <v>90</v>
      </c>
      <c r="H154" s="90">
        <v>3</v>
      </c>
      <c r="I154" s="19">
        <f t="shared" si="54"/>
        <v>0</v>
      </c>
      <c r="J154" s="19">
        <f t="shared" si="55"/>
        <v>0</v>
      </c>
      <c r="K154" s="20">
        <f t="shared" si="56"/>
        <v>90</v>
      </c>
      <c r="L154" s="21" t="str">
        <f t="shared" si="38"/>
        <v>N</v>
      </c>
      <c r="M154" s="22" t="str">
        <f t="shared" si="39"/>
        <v>N</v>
      </c>
      <c r="N154" s="21" t="str">
        <f t="shared" si="40"/>
        <v>N</v>
      </c>
      <c r="O154" s="21" t="str">
        <f t="shared" si="41"/>
        <v>Y</v>
      </c>
      <c r="P154" s="22" t="str">
        <f t="shared" si="42"/>
        <v>Y</v>
      </c>
      <c r="Q154" s="6">
        <f t="shared" si="43"/>
        <v>5</v>
      </c>
      <c r="R154" s="7">
        <f t="shared" si="44"/>
        <v>5</v>
      </c>
      <c r="S154" s="6">
        <f t="shared" si="45"/>
        <v>90</v>
      </c>
      <c r="T154" s="7">
        <f t="shared" si="46"/>
        <v>90</v>
      </c>
      <c r="U154" s="6">
        <f t="shared" si="47"/>
        <v>0</v>
      </c>
      <c r="V154" s="6">
        <f t="shared" si="48"/>
        <v>0</v>
      </c>
      <c r="W154" s="6">
        <f t="shared" si="49"/>
        <v>1485</v>
      </c>
      <c r="X154" s="5">
        <f t="shared" si="50"/>
        <v>1485</v>
      </c>
      <c r="Y154" s="6" t="str">
        <f t="shared" si="51"/>
        <v>Moderate</v>
      </c>
      <c r="Z154" s="7" t="str">
        <f t="shared" si="52"/>
        <v>2</v>
      </c>
      <c r="AA154" s="43" t="str">
        <f t="shared" si="53"/>
        <v>N</v>
      </c>
      <c r="AC154" s="3"/>
      <c r="AD154" s="3"/>
      <c r="AE154" s="3"/>
      <c r="AF154" s="3"/>
      <c r="AG154" s="3"/>
      <c r="AH154" s="3"/>
      <c r="AI154" s="3"/>
      <c r="AJ154" s="3"/>
    </row>
    <row r="155" spans="1:36" x14ac:dyDescent="0.2">
      <c r="A155" s="94"/>
      <c r="B155" s="15"/>
      <c r="D155" s="14"/>
      <c r="F155" s="15"/>
      <c r="I155" s="19"/>
      <c r="J155" s="19"/>
      <c r="L155" s="21"/>
      <c r="M155" s="22"/>
      <c r="N155" s="21"/>
      <c r="O155" s="21"/>
      <c r="P155" s="22"/>
      <c r="Q155" s="6"/>
      <c r="U155" s="6"/>
      <c r="V155" s="6"/>
      <c r="W155" s="6"/>
      <c r="X155" s="5"/>
      <c r="Y155" s="6"/>
      <c r="AC155" s="3"/>
      <c r="AD155" s="3"/>
      <c r="AE155" s="3"/>
      <c r="AF155" s="3"/>
      <c r="AG155" s="3"/>
      <c r="AH155" s="3"/>
      <c r="AI155" s="3"/>
      <c r="AJ155" s="3"/>
    </row>
    <row r="156" spans="1:36" x14ac:dyDescent="0.2">
      <c r="A156" s="94"/>
      <c r="B156" s="15"/>
      <c r="D156" s="14"/>
      <c r="F156" s="15"/>
      <c r="I156" s="19"/>
      <c r="J156" s="19"/>
      <c r="L156" s="21"/>
      <c r="M156" s="22"/>
      <c r="N156" s="21"/>
      <c r="O156" s="21"/>
      <c r="P156" s="22"/>
      <c r="Q156" s="6"/>
      <c r="U156" s="6"/>
      <c r="V156" s="6"/>
      <c r="W156" s="6"/>
      <c r="X156" s="5"/>
      <c r="Y156" s="6"/>
      <c r="AC156" s="3"/>
      <c r="AD156" s="3"/>
      <c r="AE156" s="3"/>
      <c r="AF156" s="3"/>
      <c r="AG156" s="3"/>
      <c r="AH156" s="3"/>
      <c r="AI156" s="3"/>
      <c r="AJ156" s="3"/>
    </row>
    <row r="157" spans="1:36" x14ac:dyDescent="0.2">
      <c r="A157" s="95"/>
      <c r="B157" s="15"/>
      <c r="D157" s="14"/>
      <c r="F157" s="15"/>
      <c r="I157" s="19"/>
      <c r="J157" s="19"/>
      <c r="L157" s="21"/>
      <c r="M157" s="22"/>
      <c r="N157" s="21"/>
      <c r="O157" s="21"/>
      <c r="P157" s="22"/>
      <c r="Q157" s="6"/>
      <c r="U157" s="6"/>
      <c r="V157" s="6"/>
      <c r="W157" s="6"/>
      <c r="X157" s="5"/>
      <c r="Y157" s="6"/>
      <c r="AC157" s="3"/>
      <c r="AD157" s="3"/>
      <c r="AE157" s="3"/>
      <c r="AF157" s="3"/>
      <c r="AG157" s="3"/>
      <c r="AH157" s="3"/>
      <c r="AI157" s="3"/>
      <c r="AJ157" s="3"/>
    </row>
    <row r="158" spans="1:36" x14ac:dyDescent="0.2">
      <c r="A158" s="95"/>
      <c r="B158" s="15"/>
      <c r="D158" s="14"/>
      <c r="F158" s="15"/>
      <c r="I158" s="19"/>
      <c r="J158" s="19"/>
      <c r="L158" s="21"/>
      <c r="M158" s="22"/>
      <c r="N158" s="21"/>
      <c r="O158" s="21"/>
      <c r="P158" s="22"/>
      <c r="Q158" s="6"/>
      <c r="U158" s="6"/>
      <c r="V158" s="6"/>
      <c r="W158" s="6"/>
      <c r="X158" s="5"/>
      <c r="Y158" s="6"/>
      <c r="AC158" s="3"/>
      <c r="AD158" s="3"/>
      <c r="AE158" s="3"/>
      <c r="AF158" s="3"/>
      <c r="AG158" s="3"/>
      <c r="AH158" s="3"/>
      <c r="AI158" s="3"/>
      <c r="AJ158" s="3"/>
    </row>
    <row r="159" spans="1:36" x14ac:dyDescent="0.2">
      <c r="A159" s="95"/>
      <c r="B159" s="15"/>
      <c r="D159" s="14"/>
      <c r="F159" s="15"/>
      <c r="I159" s="19"/>
      <c r="J159" s="19"/>
      <c r="L159" s="21"/>
      <c r="M159" s="22"/>
      <c r="N159" s="21"/>
      <c r="O159" s="21"/>
      <c r="P159" s="22"/>
      <c r="Q159" s="6"/>
      <c r="U159" s="6"/>
      <c r="V159" s="6"/>
      <c r="W159" s="6"/>
      <c r="X159" s="5"/>
      <c r="Y159" s="6"/>
      <c r="AC159" s="3"/>
      <c r="AD159" s="3"/>
      <c r="AE159" s="3"/>
      <c r="AF159" s="3"/>
      <c r="AG159" s="3"/>
      <c r="AH159" s="3"/>
      <c r="AI159" s="3"/>
      <c r="AJ159" s="3"/>
    </row>
    <row r="160" spans="1:36" x14ac:dyDescent="0.2">
      <c r="A160" s="94"/>
      <c r="B160" s="15"/>
      <c r="D160" s="14"/>
      <c r="F160" s="15"/>
      <c r="I160" s="19"/>
      <c r="J160" s="19"/>
      <c r="L160" s="21"/>
      <c r="M160" s="22"/>
      <c r="N160" s="21"/>
      <c r="O160" s="21"/>
      <c r="P160" s="22"/>
      <c r="Q160" s="6"/>
      <c r="U160" s="6"/>
      <c r="V160" s="6"/>
      <c r="W160" s="6"/>
      <c r="X160" s="5"/>
      <c r="Y160" s="6"/>
      <c r="AC160" s="3"/>
      <c r="AD160" s="3"/>
      <c r="AE160" s="3"/>
      <c r="AF160" s="3"/>
      <c r="AG160" s="3"/>
      <c r="AH160" s="3"/>
      <c r="AI160" s="3"/>
      <c r="AJ160" s="3"/>
    </row>
    <row r="161" spans="1:36" x14ac:dyDescent="0.2">
      <c r="A161" s="94"/>
      <c r="B161" s="15"/>
      <c r="D161" s="14"/>
      <c r="F161" s="15"/>
      <c r="I161" s="19"/>
      <c r="J161" s="19"/>
      <c r="L161" s="21"/>
      <c r="M161" s="22"/>
      <c r="N161" s="21"/>
      <c r="O161" s="21"/>
      <c r="P161" s="22"/>
      <c r="Q161" s="6"/>
      <c r="U161" s="6"/>
      <c r="V161" s="6"/>
      <c r="W161" s="6"/>
      <c r="X161" s="5"/>
      <c r="Y161" s="6"/>
      <c r="AC161" s="3"/>
      <c r="AD161" s="3"/>
      <c r="AE161" s="3"/>
      <c r="AF161" s="3"/>
      <c r="AG161" s="3"/>
      <c r="AH161" s="3"/>
      <c r="AI161" s="3"/>
      <c r="AJ161" s="3"/>
    </row>
    <row r="162" spans="1:36" x14ac:dyDescent="0.2">
      <c r="A162" s="94"/>
      <c r="B162" s="15"/>
      <c r="D162" s="14"/>
      <c r="F162" s="15"/>
      <c r="I162" s="19"/>
      <c r="J162" s="19"/>
      <c r="L162" s="21"/>
      <c r="M162" s="22"/>
      <c r="N162" s="21"/>
      <c r="O162" s="21"/>
      <c r="P162" s="22"/>
      <c r="Q162" s="6"/>
      <c r="U162" s="6"/>
      <c r="V162" s="6"/>
      <c r="W162" s="6"/>
      <c r="X162" s="5"/>
      <c r="Y162" s="6"/>
      <c r="AC162" s="3"/>
      <c r="AD162" s="3"/>
      <c r="AE162" s="3"/>
      <c r="AF162" s="3"/>
      <c r="AG162" s="3"/>
      <c r="AH162" s="3"/>
      <c r="AI162" s="3"/>
      <c r="AJ162" s="3"/>
    </row>
    <row r="163" spans="1:36" x14ac:dyDescent="0.2">
      <c r="A163" s="94"/>
      <c r="B163" s="15"/>
      <c r="D163" s="14"/>
      <c r="F163" s="15"/>
      <c r="I163" s="19"/>
      <c r="J163" s="19"/>
      <c r="L163" s="21"/>
      <c r="M163" s="22"/>
      <c r="N163" s="21"/>
      <c r="O163" s="21"/>
      <c r="P163" s="22"/>
      <c r="Q163" s="6"/>
      <c r="U163" s="6"/>
      <c r="V163" s="6"/>
      <c r="W163" s="6"/>
      <c r="X163" s="5"/>
      <c r="Y163" s="6"/>
      <c r="AC163" s="3"/>
      <c r="AD163" s="3"/>
      <c r="AE163" s="3"/>
      <c r="AF163" s="3"/>
      <c r="AG163" s="3"/>
      <c r="AH163" s="3"/>
      <c r="AI163" s="3"/>
      <c r="AJ163" s="3"/>
    </row>
    <row r="164" spans="1:36" x14ac:dyDescent="0.2">
      <c r="A164" s="94"/>
      <c r="B164" s="15"/>
      <c r="D164" s="14"/>
      <c r="F164" s="15"/>
      <c r="I164" s="19"/>
      <c r="J164" s="19"/>
      <c r="L164" s="21"/>
      <c r="M164" s="22"/>
      <c r="N164" s="21"/>
      <c r="O164" s="21"/>
      <c r="P164" s="22"/>
      <c r="Q164" s="6"/>
      <c r="U164" s="6"/>
      <c r="V164" s="6"/>
      <c r="W164" s="6"/>
      <c r="X164" s="5"/>
      <c r="Y164" s="6"/>
      <c r="AC164" s="3"/>
      <c r="AD164" s="3"/>
      <c r="AE164" s="3"/>
      <c r="AF164" s="3"/>
      <c r="AG164" s="3"/>
      <c r="AH164" s="3"/>
      <c r="AI164" s="3"/>
      <c r="AJ164" s="3"/>
    </row>
    <row r="165" spans="1:36" x14ac:dyDescent="0.2">
      <c r="A165" s="96"/>
      <c r="B165" s="15"/>
      <c r="D165" s="14"/>
      <c r="F165" s="15"/>
      <c r="I165" s="19"/>
      <c r="J165" s="19"/>
      <c r="L165" s="21"/>
      <c r="M165" s="22"/>
      <c r="N165" s="21"/>
      <c r="O165" s="21"/>
      <c r="P165" s="22"/>
      <c r="Q165" s="6"/>
      <c r="U165" s="6"/>
      <c r="V165" s="6"/>
      <c r="W165" s="6"/>
      <c r="X165" s="5"/>
      <c r="Y165" s="6"/>
      <c r="AC165" s="3"/>
      <c r="AD165" s="3"/>
      <c r="AE165" s="3"/>
      <c r="AF165" s="3"/>
      <c r="AG165" s="3"/>
      <c r="AH165" s="3"/>
      <c r="AI165" s="3"/>
      <c r="AJ165" s="3"/>
    </row>
    <row r="166" spans="1:36" x14ac:dyDescent="0.2">
      <c r="A166" s="94"/>
      <c r="B166" s="15"/>
      <c r="D166" s="14"/>
      <c r="F166" s="15"/>
      <c r="I166" s="19"/>
      <c r="J166" s="19"/>
      <c r="L166" s="21"/>
      <c r="M166" s="22"/>
      <c r="N166" s="21"/>
      <c r="O166" s="21"/>
      <c r="P166" s="22"/>
      <c r="Q166" s="6"/>
      <c r="U166" s="6"/>
      <c r="V166" s="6"/>
      <c r="W166" s="6"/>
      <c r="X166" s="5"/>
      <c r="Y166" s="6"/>
      <c r="AC166" s="3"/>
      <c r="AD166" s="3"/>
      <c r="AE166" s="3"/>
      <c r="AF166" s="3"/>
      <c r="AG166" s="3"/>
      <c r="AH166" s="3"/>
      <c r="AI166" s="3"/>
      <c r="AJ166" s="3"/>
    </row>
    <row r="167" spans="1:36" x14ac:dyDescent="0.2">
      <c r="A167" s="94"/>
      <c r="B167" s="15"/>
      <c r="D167" s="14"/>
      <c r="F167" s="15"/>
      <c r="I167" s="19"/>
      <c r="J167" s="19"/>
      <c r="L167" s="21"/>
      <c r="M167" s="22"/>
      <c r="N167" s="21"/>
      <c r="O167" s="21"/>
      <c r="P167" s="22"/>
      <c r="Q167" s="6"/>
      <c r="U167" s="6"/>
      <c r="V167" s="6"/>
      <c r="W167" s="6"/>
      <c r="X167" s="5"/>
      <c r="Y167" s="6"/>
      <c r="AC167" s="3"/>
      <c r="AD167" s="3"/>
      <c r="AE167" s="3"/>
      <c r="AF167" s="3"/>
      <c r="AG167" s="3"/>
      <c r="AH167" s="3"/>
      <c r="AI167" s="3"/>
      <c r="AJ167" s="3"/>
    </row>
    <row r="168" spans="1:36" x14ac:dyDescent="0.2">
      <c r="A168" s="94"/>
      <c r="B168" s="15"/>
      <c r="D168" s="14"/>
      <c r="F168" s="15"/>
      <c r="I168" s="19"/>
      <c r="J168" s="19"/>
      <c r="L168" s="21"/>
      <c r="M168" s="22"/>
      <c r="N168" s="21"/>
      <c r="O168" s="21"/>
      <c r="P168" s="22"/>
      <c r="Q168" s="6"/>
      <c r="U168" s="6"/>
      <c r="V168" s="6"/>
      <c r="W168" s="6"/>
      <c r="X168" s="5"/>
      <c r="Y168" s="6"/>
      <c r="AC168" s="3"/>
      <c r="AD168" s="3"/>
      <c r="AE168" s="3"/>
      <c r="AF168" s="3"/>
      <c r="AG168" s="3"/>
      <c r="AH168" s="3"/>
      <c r="AI168" s="3"/>
      <c r="AJ168" s="3"/>
    </row>
    <row r="169" spans="1:36" x14ac:dyDescent="0.2">
      <c r="A169" s="94"/>
      <c r="B169" s="15"/>
      <c r="D169" s="14"/>
      <c r="F169" s="15"/>
      <c r="I169" s="19"/>
      <c r="J169" s="19"/>
      <c r="L169" s="21"/>
      <c r="M169" s="22"/>
      <c r="N169" s="21"/>
      <c r="O169" s="21"/>
      <c r="P169" s="22"/>
      <c r="Q169" s="6"/>
      <c r="U169" s="6"/>
      <c r="V169" s="6"/>
      <c r="W169" s="6"/>
      <c r="X169" s="5"/>
      <c r="Y169" s="6"/>
      <c r="AC169" s="3"/>
      <c r="AD169" s="3"/>
      <c r="AE169" s="3"/>
      <c r="AF169" s="3"/>
      <c r="AG169" s="3"/>
      <c r="AH169" s="3"/>
      <c r="AI169" s="3"/>
      <c r="AJ169" s="3"/>
    </row>
    <row r="170" spans="1:36" x14ac:dyDescent="0.2">
      <c r="A170" s="94"/>
      <c r="B170" s="15"/>
      <c r="D170" s="14"/>
      <c r="F170" s="15"/>
      <c r="I170" s="19"/>
      <c r="J170" s="19"/>
      <c r="L170" s="21"/>
      <c r="M170" s="22"/>
      <c r="N170" s="21"/>
      <c r="O170" s="21"/>
      <c r="P170" s="22"/>
      <c r="Q170" s="6"/>
      <c r="U170" s="6"/>
      <c r="V170" s="6"/>
      <c r="W170" s="6"/>
      <c r="X170" s="5"/>
      <c r="Y170" s="6"/>
      <c r="AC170" s="3"/>
      <c r="AD170" s="3"/>
      <c r="AE170" s="3"/>
      <c r="AF170" s="3"/>
      <c r="AG170" s="3"/>
      <c r="AH170" s="3"/>
      <c r="AI170" s="3"/>
      <c r="AJ170" s="3"/>
    </row>
    <row r="171" spans="1:36" x14ac:dyDescent="0.2">
      <c r="A171" s="94"/>
      <c r="B171" s="15"/>
      <c r="D171" s="14"/>
      <c r="F171" s="15"/>
      <c r="I171" s="19"/>
      <c r="J171" s="19"/>
      <c r="L171" s="21"/>
      <c r="M171" s="22"/>
      <c r="N171" s="21"/>
      <c r="O171" s="21"/>
      <c r="P171" s="22"/>
      <c r="Q171" s="6"/>
      <c r="U171" s="6"/>
      <c r="V171" s="6"/>
      <c r="W171" s="6"/>
      <c r="X171" s="5"/>
      <c r="Y171" s="6"/>
      <c r="AC171" s="3"/>
      <c r="AD171" s="3"/>
      <c r="AE171" s="3"/>
      <c r="AF171" s="3"/>
      <c r="AG171" s="3"/>
      <c r="AH171" s="3"/>
      <c r="AI171" s="3"/>
      <c r="AJ171" s="3"/>
    </row>
    <row r="172" spans="1:36" x14ac:dyDescent="0.2">
      <c r="A172" s="94"/>
      <c r="B172" s="15"/>
      <c r="D172" s="14"/>
      <c r="F172" s="15"/>
      <c r="I172" s="19"/>
      <c r="J172" s="19"/>
      <c r="L172" s="21"/>
      <c r="M172" s="22"/>
      <c r="N172" s="21"/>
      <c r="O172" s="21"/>
      <c r="P172" s="22"/>
      <c r="Q172" s="6"/>
      <c r="U172" s="6"/>
      <c r="V172" s="6"/>
      <c r="W172" s="6"/>
      <c r="X172" s="5"/>
      <c r="Y172" s="6"/>
      <c r="AC172" s="3"/>
      <c r="AD172" s="3"/>
      <c r="AE172" s="3"/>
      <c r="AF172" s="3"/>
      <c r="AG172" s="3"/>
      <c r="AH172" s="3"/>
      <c r="AI172" s="3"/>
      <c r="AJ172" s="3"/>
    </row>
    <row r="173" spans="1:36" x14ac:dyDescent="0.2">
      <c r="A173" s="94"/>
      <c r="B173" s="15"/>
      <c r="D173" s="14"/>
      <c r="F173" s="15"/>
      <c r="I173" s="19"/>
      <c r="J173" s="19"/>
      <c r="L173" s="21"/>
      <c r="M173" s="22"/>
      <c r="N173" s="21"/>
      <c r="O173" s="21"/>
      <c r="P173" s="22"/>
      <c r="Q173" s="6"/>
      <c r="U173" s="6"/>
      <c r="V173" s="6"/>
      <c r="W173" s="6"/>
      <c r="X173" s="5"/>
      <c r="Y173" s="6"/>
      <c r="AC173" s="3"/>
      <c r="AD173" s="3"/>
      <c r="AE173" s="3"/>
      <c r="AF173" s="3"/>
      <c r="AG173" s="3"/>
      <c r="AH173" s="3"/>
      <c r="AI173" s="3"/>
      <c r="AJ173" s="3"/>
    </row>
    <row r="174" spans="1:36" x14ac:dyDescent="0.2">
      <c r="A174" s="94"/>
      <c r="B174" s="15"/>
      <c r="D174" s="14"/>
      <c r="F174" s="15"/>
      <c r="I174" s="19"/>
      <c r="J174" s="19"/>
      <c r="L174" s="21"/>
      <c r="M174" s="22"/>
      <c r="N174" s="21"/>
      <c r="O174" s="21"/>
      <c r="P174" s="22"/>
      <c r="Q174" s="6"/>
      <c r="U174" s="6"/>
      <c r="V174" s="6"/>
      <c r="W174" s="6"/>
      <c r="X174" s="5"/>
      <c r="Y174" s="6"/>
      <c r="AC174" s="3"/>
      <c r="AD174" s="3"/>
      <c r="AE174" s="3"/>
      <c r="AF174" s="3"/>
      <c r="AG174" s="3"/>
      <c r="AH174" s="3"/>
      <c r="AI174" s="3"/>
      <c r="AJ174" s="3"/>
    </row>
    <row r="175" spans="1:36" x14ac:dyDescent="0.2">
      <c r="A175" s="94"/>
      <c r="B175" s="15"/>
      <c r="D175" s="14"/>
      <c r="F175" s="15"/>
      <c r="I175" s="19"/>
      <c r="J175" s="19"/>
      <c r="L175" s="21"/>
      <c r="M175" s="22"/>
      <c r="N175" s="21"/>
      <c r="O175" s="21"/>
      <c r="P175" s="22"/>
      <c r="Q175" s="6"/>
      <c r="U175" s="6"/>
      <c r="V175" s="6"/>
      <c r="W175" s="6"/>
      <c r="X175" s="5"/>
      <c r="Y175" s="6"/>
      <c r="AC175" s="3"/>
      <c r="AD175" s="3"/>
      <c r="AE175" s="3"/>
      <c r="AF175" s="3"/>
      <c r="AG175" s="3"/>
      <c r="AH175" s="3"/>
      <c r="AI175" s="3"/>
      <c r="AJ175" s="3"/>
    </row>
    <row r="176" spans="1:36" x14ac:dyDescent="0.2">
      <c r="A176" s="94"/>
      <c r="B176" s="15"/>
      <c r="D176" s="14"/>
      <c r="F176" s="15"/>
      <c r="I176" s="19"/>
      <c r="J176" s="19"/>
      <c r="L176" s="21"/>
      <c r="M176" s="22"/>
      <c r="N176" s="21"/>
      <c r="O176" s="21"/>
      <c r="P176" s="22"/>
      <c r="Q176" s="6"/>
      <c r="U176" s="6"/>
      <c r="V176" s="6"/>
      <c r="W176" s="6"/>
      <c r="X176" s="5"/>
      <c r="Y176" s="6"/>
      <c r="AC176" s="3"/>
      <c r="AD176" s="3"/>
      <c r="AE176" s="3"/>
      <c r="AF176" s="3"/>
      <c r="AG176" s="3"/>
      <c r="AH176" s="3"/>
      <c r="AI176" s="3"/>
      <c r="AJ176" s="3"/>
    </row>
    <row r="177" spans="1:36" x14ac:dyDescent="0.2">
      <c r="A177" s="94"/>
      <c r="B177" s="15"/>
      <c r="D177" s="14"/>
      <c r="F177" s="15"/>
      <c r="I177" s="19"/>
      <c r="J177" s="19"/>
      <c r="L177" s="21"/>
      <c r="M177" s="22"/>
      <c r="N177" s="21"/>
      <c r="O177" s="21"/>
      <c r="P177" s="22"/>
      <c r="Q177" s="6"/>
      <c r="U177" s="6"/>
      <c r="V177" s="6"/>
      <c r="W177" s="6"/>
      <c r="X177" s="5"/>
      <c r="Y177" s="6"/>
      <c r="AC177" s="3"/>
      <c r="AD177" s="3"/>
      <c r="AE177" s="3"/>
      <c r="AF177" s="3"/>
      <c r="AG177" s="3"/>
      <c r="AH177" s="3"/>
      <c r="AI177" s="3"/>
      <c r="AJ177" s="3"/>
    </row>
    <row r="178" spans="1:36" x14ac:dyDescent="0.2">
      <c r="A178" s="94"/>
      <c r="B178" s="15"/>
      <c r="D178" s="14"/>
      <c r="F178" s="15"/>
      <c r="I178" s="19"/>
      <c r="J178" s="19"/>
      <c r="L178" s="21"/>
      <c r="M178" s="22"/>
      <c r="N178" s="21"/>
      <c r="O178" s="21"/>
      <c r="P178" s="22"/>
      <c r="Q178" s="6"/>
      <c r="U178" s="6"/>
      <c r="V178" s="6"/>
      <c r="W178" s="6"/>
      <c r="X178" s="5"/>
      <c r="Y178" s="6"/>
      <c r="AC178" s="3"/>
      <c r="AD178" s="3"/>
      <c r="AE178" s="3"/>
      <c r="AF178" s="3"/>
      <c r="AG178" s="3"/>
      <c r="AH178" s="3"/>
      <c r="AI178" s="3"/>
      <c r="AJ178" s="3"/>
    </row>
    <row r="179" spans="1:36" x14ac:dyDescent="0.2">
      <c r="B179" s="15"/>
      <c r="D179" s="14"/>
      <c r="F179" s="15"/>
      <c r="I179" s="19"/>
      <c r="J179" s="19"/>
      <c r="L179" s="21"/>
      <c r="M179" s="22"/>
      <c r="N179" s="21"/>
      <c r="O179" s="21"/>
      <c r="P179" s="22"/>
      <c r="Q179" s="6"/>
      <c r="U179" s="6"/>
      <c r="V179" s="6"/>
      <c r="W179" s="6"/>
      <c r="X179" s="5"/>
      <c r="Y179" s="6"/>
      <c r="AC179" s="3"/>
      <c r="AD179" s="3"/>
      <c r="AE179" s="3"/>
      <c r="AF179" s="3"/>
      <c r="AG179" s="3"/>
      <c r="AH179" s="3"/>
      <c r="AI179" s="3"/>
      <c r="AJ179" s="3"/>
    </row>
  </sheetData>
  <mergeCells count="37">
    <mergeCell ref="AA1:AA6"/>
    <mergeCell ref="S5:S6"/>
    <mergeCell ref="S2:T4"/>
    <mergeCell ref="U5:U6"/>
    <mergeCell ref="V5:V6"/>
    <mergeCell ref="W5:W6"/>
    <mergeCell ref="X5:X6"/>
    <mergeCell ref="U2:X4"/>
    <mergeCell ref="Q1:Z1"/>
    <mergeCell ref="A1:A6"/>
    <mergeCell ref="B1:H1"/>
    <mergeCell ref="L2:P2"/>
    <mergeCell ref="I1:P1"/>
    <mergeCell ref="L3:M3"/>
    <mergeCell ref="B2:C4"/>
    <mergeCell ref="K2:K4"/>
    <mergeCell ref="J2:J4"/>
    <mergeCell ref="I5:I6"/>
    <mergeCell ref="J5:J6"/>
    <mergeCell ref="H2:H4"/>
    <mergeCell ref="F2:G4"/>
    <mergeCell ref="L4:L6"/>
    <mergeCell ref="D2:E4"/>
    <mergeCell ref="I2:I4"/>
    <mergeCell ref="K5:K6"/>
    <mergeCell ref="M4:M6"/>
    <mergeCell ref="Y2:Z4"/>
    <mergeCell ref="T5:T6"/>
    <mergeCell ref="P4:P6"/>
    <mergeCell ref="O4:O6"/>
    <mergeCell ref="N4:N6"/>
    <mergeCell ref="Z5:Z6"/>
    <mergeCell ref="N3:P3"/>
    <mergeCell ref="Y5:Y6"/>
    <mergeCell ref="Q5:Q6"/>
    <mergeCell ref="R5:R6"/>
    <mergeCell ref="Q2:R4"/>
  </mergeCells>
  <phoneticPr fontId="0" type="noConversion"/>
  <pageMargins left="0.7" right="0.7" top="0.75" bottom="0.75" header="0.3" footer="0.3"/>
  <pageSetup orientation="portrait" horizontalDpi="200" verticalDpi="200"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BCCD1-2D74-1448-A164-83069EB2C77F}">
  <dimension ref="A1:D148"/>
  <sheetViews>
    <sheetView workbookViewId="0">
      <selection activeCell="E7" sqref="E7"/>
    </sheetView>
  </sheetViews>
  <sheetFormatPr baseColWidth="10" defaultRowHeight="15" x14ac:dyDescent="0.2"/>
  <sheetData>
    <row r="1" spans="1:4" x14ac:dyDescent="0.2">
      <c r="A1">
        <v>1</v>
      </c>
      <c r="B1">
        <v>1</v>
      </c>
      <c r="D1">
        <f>CORREL(A:A,B:B)</f>
        <v>0.73771077236285465</v>
      </c>
    </row>
    <row r="2" spans="1:4" x14ac:dyDescent="0.2">
      <c r="A2">
        <v>1</v>
      </c>
      <c r="B2">
        <v>2</v>
      </c>
    </row>
    <row r="3" spans="1:4" x14ac:dyDescent="0.2">
      <c r="A3">
        <v>3</v>
      </c>
      <c r="B3">
        <v>3</v>
      </c>
    </row>
    <row r="4" spans="1:4" x14ac:dyDescent="0.2">
      <c r="A4">
        <v>3</v>
      </c>
      <c r="B4">
        <v>2</v>
      </c>
    </row>
    <row r="5" spans="1:4" x14ac:dyDescent="0.2">
      <c r="A5">
        <v>2</v>
      </c>
      <c r="B5">
        <v>2</v>
      </c>
    </row>
    <row r="6" spans="1:4" x14ac:dyDescent="0.2">
      <c r="A6">
        <v>3</v>
      </c>
      <c r="B6">
        <v>2</v>
      </c>
    </row>
    <row r="7" spans="1:4" x14ac:dyDescent="0.2">
      <c r="A7">
        <v>2</v>
      </c>
      <c r="B7">
        <v>2</v>
      </c>
    </row>
    <row r="8" spans="1:4" x14ac:dyDescent="0.2">
      <c r="A8">
        <v>3</v>
      </c>
      <c r="B8">
        <v>3</v>
      </c>
    </row>
    <row r="9" spans="1:4" x14ac:dyDescent="0.2">
      <c r="A9">
        <v>2</v>
      </c>
      <c r="B9">
        <v>3</v>
      </c>
    </row>
    <row r="10" spans="1:4" x14ac:dyDescent="0.2">
      <c r="A10">
        <v>3</v>
      </c>
      <c r="B10">
        <v>2</v>
      </c>
    </row>
    <row r="11" spans="1:4" x14ac:dyDescent="0.2">
      <c r="A11">
        <v>3</v>
      </c>
      <c r="B11">
        <v>2</v>
      </c>
    </row>
    <row r="12" spans="1:4" x14ac:dyDescent="0.2">
      <c r="A12">
        <v>2</v>
      </c>
      <c r="B12">
        <v>2</v>
      </c>
    </row>
    <row r="13" spans="1:4" x14ac:dyDescent="0.2">
      <c r="A13">
        <v>2</v>
      </c>
      <c r="B13">
        <v>2</v>
      </c>
    </row>
    <row r="14" spans="1:4" x14ac:dyDescent="0.2">
      <c r="A14">
        <v>3</v>
      </c>
      <c r="B14">
        <v>3</v>
      </c>
    </row>
    <row r="15" spans="1:4" x14ac:dyDescent="0.2">
      <c r="A15">
        <v>1</v>
      </c>
      <c r="B15">
        <v>1</v>
      </c>
    </row>
    <row r="16" spans="1:4" x14ac:dyDescent="0.2">
      <c r="A16">
        <v>1</v>
      </c>
      <c r="B16">
        <v>1</v>
      </c>
    </row>
    <row r="17" spans="1:2" x14ac:dyDescent="0.2">
      <c r="A17">
        <v>1</v>
      </c>
      <c r="B17">
        <v>1</v>
      </c>
    </row>
    <row r="18" spans="1:2" x14ac:dyDescent="0.2">
      <c r="A18">
        <v>2</v>
      </c>
      <c r="B18">
        <v>2</v>
      </c>
    </row>
    <row r="19" spans="1:2" x14ac:dyDescent="0.2">
      <c r="A19">
        <v>2</v>
      </c>
      <c r="B19">
        <v>2</v>
      </c>
    </row>
    <row r="20" spans="1:2" x14ac:dyDescent="0.2">
      <c r="A20">
        <v>3</v>
      </c>
      <c r="B20">
        <v>2</v>
      </c>
    </row>
    <row r="21" spans="1:2" x14ac:dyDescent="0.2">
      <c r="A21">
        <v>2</v>
      </c>
      <c r="B21">
        <v>2</v>
      </c>
    </row>
    <row r="22" spans="1:2" x14ac:dyDescent="0.2">
      <c r="A22">
        <v>3</v>
      </c>
      <c r="B22">
        <v>3</v>
      </c>
    </row>
    <row r="23" spans="1:2" x14ac:dyDescent="0.2">
      <c r="A23">
        <v>1</v>
      </c>
      <c r="B23">
        <v>1</v>
      </c>
    </row>
    <row r="24" spans="1:2" x14ac:dyDescent="0.2">
      <c r="A24">
        <v>1</v>
      </c>
      <c r="B24">
        <v>1</v>
      </c>
    </row>
    <row r="25" spans="1:2" x14ac:dyDescent="0.2">
      <c r="A25">
        <v>3</v>
      </c>
      <c r="B25">
        <v>2</v>
      </c>
    </row>
    <row r="26" spans="1:2" x14ac:dyDescent="0.2">
      <c r="A26">
        <v>1</v>
      </c>
      <c r="B26">
        <v>1</v>
      </c>
    </row>
    <row r="27" spans="1:2" x14ac:dyDescent="0.2">
      <c r="A27">
        <v>3</v>
      </c>
      <c r="B27">
        <v>3</v>
      </c>
    </row>
    <row r="28" spans="1:2" x14ac:dyDescent="0.2">
      <c r="A28">
        <v>1</v>
      </c>
      <c r="B28">
        <v>1</v>
      </c>
    </row>
    <row r="29" spans="1:2" x14ac:dyDescent="0.2">
      <c r="A29">
        <v>3</v>
      </c>
      <c r="B29">
        <v>3</v>
      </c>
    </row>
    <row r="30" spans="1:2" x14ac:dyDescent="0.2">
      <c r="A30">
        <v>3</v>
      </c>
      <c r="B30">
        <v>2</v>
      </c>
    </row>
    <row r="31" spans="1:2" x14ac:dyDescent="0.2">
      <c r="A31">
        <v>2</v>
      </c>
      <c r="B31">
        <v>2</v>
      </c>
    </row>
    <row r="32" spans="1:2" x14ac:dyDescent="0.2">
      <c r="A32">
        <v>2</v>
      </c>
      <c r="B32">
        <v>2</v>
      </c>
    </row>
    <row r="33" spans="1:2" x14ac:dyDescent="0.2">
      <c r="A33">
        <v>2</v>
      </c>
      <c r="B33">
        <v>2</v>
      </c>
    </row>
    <row r="34" spans="1:2" x14ac:dyDescent="0.2">
      <c r="A34">
        <v>3</v>
      </c>
      <c r="B34">
        <v>2</v>
      </c>
    </row>
    <row r="35" spans="1:2" x14ac:dyDescent="0.2">
      <c r="A35">
        <v>2</v>
      </c>
      <c r="B35">
        <v>2</v>
      </c>
    </row>
    <row r="36" spans="1:2" x14ac:dyDescent="0.2">
      <c r="A36">
        <v>1</v>
      </c>
      <c r="B36">
        <v>1</v>
      </c>
    </row>
    <row r="37" spans="1:2" x14ac:dyDescent="0.2">
      <c r="A37">
        <v>3</v>
      </c>
      <c r="B37">
        <v>3</v>
      </c>
    </row>
    <row r="38" spans="1:2" x14ac:dyDescent="0.2">
      <c r="A38">
        <v>3</v>
      </c>
      <c r="B38">
        <v>2</v>
      </c>
    </row>
    <row r="39" spans="1:2" x14ac:dyDescent="0.2">
      <c r="A39">
        <v>1</v>
      </c>
      <c r="B39">
        <v>1</v>
      </c>
    </row>
    <row r="40" spans="1:2" x14ac:dyDescent="0.2">
      <c r="A40">
        <v>2</v>
      </c>
      <c r="B40">
        <v>2</v>
      </c>
    </row>
    <row r="41" spans="1:2" x14ac:dyDescent="0.2">
      <c r="A41">
        <v>3</v>
      </c>
      <c r="B41">
        <v>2</v>
      </c>
    </row>
    <row r="42" spans="1:2" x14ac:dyDescent="0.2">
      <c r="A42">
        <v>3</v>
      </c>
      <c r="B42">
        <v>2</v>
      </c>
    </row>
    <row r="43" spans="1:2" x14ac:dyDescent="0.2">
      <c r="A43">
        <v>2</v>
      </c>
      <c r="B43">
        <v>3</v>
      </c>
    </row>
    <row r="44" spans="1:2" x14ac:dyDescent="0.2">
      <c r="A44">
        <v>3</v>
      </c>
      <c r="B44">
        <v>3</v>
      </c>
    </row>
    <row r="45" spans="1:2" x14ac:dyDescent="0.2">
      <c r="A45">
        <v>2</v>
      </c>
      <c r="B45">
        <v>2</v>
      </c>
    </row>
    <row r="46" spans="1:2" x14ac:dyDescent="0.2">
      <c r="A46">
        <v>3</v>
      </c>
      <c r="B46">
        <v>3</v>
      </c>
    </row>
    <row r="47" spans="1:2" x14ac:dyDescent="0.2">
      <c r="A47">
        <v>2</v>
      </c>
      <c r="B47">
        <v>2</v>
      </c>
    </row>
    <row r="48" spans="1:2" x14ac:dyDescent="0.2">
      <c r="A48">
        <v>1</v>
      </c>
      <c r="B48">
        <v>1</v>
      </c>
    </row>
    <row r="49" spans="1:2" x14ac:dyDescent="0.2">
      <c r="A49">
        <v>3</v>
      </c>
      <c r="B49">
        <v>3</v>
      </c>
    </row>
    <row r="50" spans="1:2" x14ac:dyDescent="0.2">
      <c r="A50">
        <v>2</v>
      </c>
      <c r="B50">
        <v>2</v>
      </c>
    </row>
    <row r="51" spans="1:2" x14ac:dyDescent="0.2">
      <c r="A51">
        <v>3</v>
      </c>
      <c r="B51">
        <v>3</v>
      </c>
    </row>
    <row r="52" spans="1:2" x14ac:dyDescent="0.2">
      <c r="A52">
        <v>3</v>
      </c>
      <c r="B52">
        <v>2</v>
      </c>
    </row>
    <row r="53" spans="1:2" x14ac:dyDescent="0.2">
      <c r="A53">
        <v>1</v>
      </c>
      <c r="B53">
        <v>1</v>
      </c>
    </row>
    <row r="54" spans="1:2" x14ac:dyDescent="0.2">
      <c r="A54">
        <v>2</v>
      </c>
      <c r="B54">
        <v>2</v>
      </c>
    </row>
    <row r="55" spans="1:2" x14ac:dyDescent="0.2">
      <c r="A55">
        <v>1</v>
      </c>
      <c r="B55">
        <v>2</v>
      </c>
    </row>
    <row r="56" spans="1:2" x14ac:dyDescent="0.2">
      <c r="A56">
        <v>2</v>
      </c>
      <c r="B56">
        <v>1</v>
      </c>
    </row>
    <row r="57" spans="1:2" x14ac:dyDescent="0.2">
      <c r="A57">
        <v>1</v>
      </c>
      <c r="B57">
        <v>1</v>
      </c>
    </row>
    <row r="58" spans="1:2" x14ac:dyDescent="0.2">
      <c r="A58">
        <v>3</v>
      </c>
      <c r="B58">
        <v>3</v>
      </c>
    </row>
    <row r="59" spans="1:2" x14ac:dyDescent="0.2">
      <c r="A59">
        <v>2</v>
      </c>
      <c r="B59">
        <v>2</v>
      </c>
    </row>
    <row r="60" spans="1:2" x14ac:dyDescent="0.2">
      <c r="A60">
        <v>1</v>
      </c>
      <c r="B60">
        <v>3</v>
      </c>
    </row>
    <row r="61" spans="1:2" x14ac:dyDescent="0.2">
      <c r="A61">
        <v>1</v>
      </c>
      <c r="B61">
        <v>1</v>
      </c>
    </row>
    <row r="62" spans="1:2" x14ac:dyDescent="0.2">
      <c r="A62">
        <v>3</v>
      </c>
      <c r="B62">
        <v>3</v>
      </c>
    </row>
    <row r="63" spans="1:2" x14ac:dyDescent="0.2">
      <c r="A63">
        <v>1</v>
      </c>
      <c r="B63">
        <v>1</v>
      </c>
    </row>
    <row r="64" spans="1:2" x14ac:dyDescent="0.2">
      <c r="A64">
        <v>3</v>
      </c>
      <c r="B64">
        <v>3</v>
      </c>
    </row>
    <row r="65" spans="1:2" x14ac:dyDescent="0.2">
      <c r="A65">
        <v>3</v>
      </c>
      <c r="B65">
        <v>2</v>
      </c>
    </row>
    <row r="66" spans="1:2" x14ac:dyDescent="0.2">
      <c r="A66">
        <v>2</v>
      </c>
      <c r="B66">
        <v>2</v>
      </c>
    </row>
    <row r="67" spans="1:2" x14ac:dyDescent="0.2">
      <c r="A67">
        <v>1</v>
      </c>
      <c r="B67">
        <v>1</v>
      </c>
    </row>
    <row r="68" spans="1:2" x14ac:dyDescent="0.2">
      <c r="A68">
        <v>2</v>
      </c>
      <c r="B68">
        <v>2</v>
      </c>
    </row>
    <row r="69" spans="1:2" x14ac:dyDescent="0.2">
      <c r="A69">
        <v>1</v>
      </c>
      <c r="B69">
        <v>1</v>
      </c>
    </row>
    <row r="70" spans="1:2" x14ac:dyDescent="0.2">
      <c r="A70">
        <v>1</v>
      </c>
      <c r="B70">
        <v>1</v>
      </c>
    </row>
    <row r="71" spans="1:2" x14ac:dyDescent="0.2">
      <c r="A71">
        <v>3</v>
      </c>
      <c r="B71">
        <v>2</v>
      </c>
    </row>
    <row r="72" spans="1:2" x14ac:dyDescent="0.2">
      <c r="A72">
        <v>3</v>
      </c>
      <c r="B72">
        <v>3</v>
      </c>
    </row>
    <row r="73" spans="1:2" x14ac:dyDescent="0.2">
      <c r="A73">
        <v>2</v>
      </c>
      <c r="B73">
        <v>3</v>
      </c>
    </row>
    <row r="74" spans="1:2" x14ac:dyDescent="0.2">
      <c r="A74">
        <v>3</v>
      </c>
      <c r="B74">
        <v>2</v>
      </c>
    </row>
    <row r="75" spans="1:2" x14ac:dyDescent="0.2">
      <c r="A75">
        <v>1</v>
      </c>
      <c r="B75">
        <v>1</v>
      </c>
    </row>
    <row r="76" spans="1:2" x14ac:dyDescent="0.2">
      <c r="A76">
        <v>2</v>
      </c>
      <c r="B76">
        <v>2</v>
      </c>
    </row>
    <row r="77" spans="1:2" x14ac:dyDescent="0.2">
      <c r="A77">
        <v>1</v>
      </c>
      <c r="B77">
        <v>1</v>
      </c>
    </row>
    <row r="78" spans="1:2" x14ac:dyDescent="0.2">
      <c r="A78">
        <v>2</v>
      </c>
      <c r="B78">
        <v>2</v>
      </c>
    </row>
    <row r="79" spans="1:2" x14ac:dyDescent="0.2">
      <c r="A79">
        <v>1</v>
      </c>
      <c r="B79">
        <v>1</v>
      </c>
    </row>
    <row r="80" spans="1:2" x14ac:dyDescent="0.2">
      <c r="A80">
        <v>3</v>
      </c>
      <c r="B80">
        <v>3</v>
      </c>
    </row>
    <row r="81" spans="1:2" x14ac:dyDescent="0.2">
      <c r="A81">
        <v>2</v>
      </c>
      <c r="B81">
        <v>2</v>
      </c>
    </row>
    <row r="82" spans="1:2" x14ac:dyDescent="0.2">
      <c r="A82">
        <v>2</v>
      </c>
      <c r="B82">
        <v>3</v>
      </c>
    </row>
    <row r="83" spans="1:2" x14ac:dyDescent="0.2">
      <c r="A83">
        <v>2</v>
      </c>
      <c r="B83">
        <v>2</v>
      </c>
    </row>
    <row r="84" spans="1:2" x14ac:dyDescent="0.2">
      <c r="A84">
        <v>1</v>
      </c>
      <c r="B84">
        <v>1</v>
      </c>
    </row>
    <row r="85" spans="1:2" x14ac:dyDescent="0.2">
      <c r="A85">
        <v>1</v>
      </c>
      <c r="B85">
        <v>1</v>
      </c>
    </row>
    <row r="86" spans="1:2" x14ac:dyDescent="0.2">
      <c r="A86">
        <v>1</v>
      </c>
      <c r="B86">
        <v>1</v>
      </c>
    </row>
    <row r="87" spans="1:2" x14ac:dyDescent="0.2">
      <c r="A87">
        <v>3</v>
      </c>
      <c r="B87">
        <v>2</v>
      </c>
    </row>
    <row r="88" spans="1:2" x14ac:dyDescent="0.2">
      <c r="A88">
        <v>1</v>
      </c>
      <c r="B88">
        <v>1</v>
      </c>
    </row>
    <row r="89" spans="1:2" x14ac:dyDescent="0.2">
      <c r="A89">
        <v>3</v>
      </c>
      <c r="B89">
        <v>3</v>
      </c>
    </row>
    <row r="90" spans="1:2" x14ac:dyDescent="0.2">
      <c r="A90">
        <v>2</v>
      </c>
      <c r="B90">
        <v>2</v>
      </c>
    </row>
    <row r="91" spans="1:2" x14ac:dyDescent="0.2">
      <c r="A91">
        <v>2</v>
      </c>
      <c r="B91">
        <v>2</v>
      </c>
    </row>
    <row r="92" spans="1:2" x14ac:dyDescent="0.2">
      <c r="A92">
        <v>3</v>
      </c>
      <c r="B92">
        <v>2</v>
      </c>
    </row>
    <row r="93" spans="1:2" x14ac:dyDescent="0.2">
      <c r="A93">
        <v>2</v>
      </c>
      <c r="B93">
        <v>3</v>
      </c>
    </row>
    <row r="94" spans="1:2" x14ac:dyDescent="0.2">
      <c r="A94">
        <v>3</v>
      </c>
      <c r="B94">
        <v>2</v>
      </c>
    </row>
    <row r="95" spans="1:2" x14ac:dyDescent="0.2">
      <c r="A95">
        <v>2</v>
      </c>
      <c r="B95">
        <v>2</v>
      </c>
    </row>
    <row r="96" spans="1:2" x14ac:dyDescent="0.2">
      <c r="A96">
        <v>2</v>
      </c>
      <c r="B96">
        <v>2</v>
      </c>
    </row>
    <row r="97" spans="1:2" x14ac:dyDescent="0.2">
      <c r="A97">
        <v>2</v>
      </c>
      <c r="B97">
        <v>2</v>
      </c>
    </row>
    <row r="98" spans="1:2" x14ac:dyDescent="0.2">
      <c r="A98">
        <v>2</v>
      </c>
      <c r="B98">
        <v>3</v>
      </c>
    </row>
    <row r="99" spans="1:2" x14ac:dyDescent="0.2">
      <c r="A99">
        <v>2</v>
      </c>
      <c r="B99">
        <v>2</v>
      </c>
    </row>
    <row r="100" spans="1:2" x14ac:dyDescent="0.2">
      <c r="A100">
        <v>1</v>
      </c>
      <c r="B100">
        <v>1</v>
      </c>
    </row>
    <row r="101" spans="1:2" x14ac:dyDescent="0.2">
      <c r="A101">
        <v>2</v>
      </c>
      <c r="B101">
        <v>2</v>
      </c>
    </row>
    <row r="102" spans="1:2" x14ac:dyDescent="0.2">
      <c r="A102">
        <v>2</v>
      </c>
      <c r="B102">
        <v>2</v>
      </c>
    </row>
    <row r="103" spans="1:2" x14ac:dyDescent="0.2">
      <c r="A103">
        <v>1</v>
      </c>
      <c r="B103">
        <v>1</v>
      </c>
    </row>
    <row r="104" spans="1:2" x14ac:dyDescent="0.2">
      <c r="A104">
        <v>3</v>
      </c>
      <c r="B104">
        <v>2</v>
      </c>
    </row>
    <row r="105" spans="1:2" x14ac:dyDescent="0.2">
      <c r="A105">
        <v>3</v>
      </c>
      <c r="B105">
        <v>3</v>
      </c>
    </row>
    <row r="106" spans="1:2" x14ac:dyDescent="0.2">
      <c r="A106">
        <v>1</v>
      </c>
      <c r="B106">
        <v>3</v>
      </c>
    </row>
    <row r="107" spans="1:2" x14ac:dyDescent="0.2">
      <c r="A107">
        <v>3</v>
      </c>
      <c r="B107">
        <v>2</v>
      </c>
    </row>
    <row r="108" spans="1:2" x14ac:dyDescent="0.2">
      <c r="A108">
        <v>2</v>
      </c>
      <c r="B108">
        <v>3</v>
      </c>
    </row>
    <row r="109" spans="1:2" x14ac:dyDescent="0.2">
      <c r="A109">
        <v>1</v>
      </c>
      <c r="B109">
        <v>1</v>
      </c>
    </row>
    <row r="110" spans="1:2" x14ac:dyDescent="0.2">
      <c r="A110">
        <v>1</v>
      </c>
      <c r="B110">
        <v>1</v>
      </c>
    </row>
    <row r="111" spans="1:2" x14ac:dyDescent="0.2">
      <c r="A111">
        <v>1</v>
      </c>
      <c r="B111">
        <v>1</v>
      </c>
    </row>
    <row r="112" spans="1:2" x14ac:dyDescent="0.2">
      <c r="A112">
        <v>2</v>
      </c>
      <c r="B112">
        <v>1</v>
      </c>
    </row>
    <row r="113" spans="1:2" x14ac:dyDescent="0.2">
      <c r="A113">
        <v>3</v>
      </c>
      <c r="B113">
        <v>2</v>
      </c>
    </row>
    <row r="114" spans="1:2" x14ac:dyDescent="0.2">
      <c r="A114">
        <v>2</v>
      </c>
      <c r="B114">
        <v>2</v>
      </c>
    </row>
    <row r="115" spans="1:2" x14ac:dyDescent="0.2">
      <c r="A115">
        <v>1</v>
      </c>
      <c r="B115">
        <v>2</v>
      </c>
    </row>
    <row r="116" spans="1:2" x14ac:dyDescent="0.2">
      <c r="A116">
        <v>2</v>
      </c>
      <c r="B116">
        <v>2</v>
      </c>
    </row>
    <row r="117" spans="1:2" x14ac:dyDescent="0.2">
      <c r="A117">
        <v>2</v>
      </c>
      <c r="B117">
        <v>2</v>
      </c>
    </row>
    <row r="118" spans="1:2" x14ac:dyDescent="0.2">
      <c r="A118">
        <v>3</v>
      </c>
      <c r="B118">
        <v>3</v>
      </c>
    </row>
    <row r="119" spans="1:2" x14ac:dyDescent="0.2">
      <c r="A119">
        <v>1</v>
      </c>
      <c r="B119">
        <v>1</v>
      </c>
    </row>
    <row r="120" spans="1:2" x14ac:dyDescent="0.2">
      <c r="A120">
        <v>2</v>
      </c>
      <c r="B120">
        <v>3</v>
      </c>
    </row>
    <row r="121" spans="1:2" x14ac:dyDescent="0.2">
      <c r="A121">
        <v>3</v>
      </c>
      <c r="B121">
        <v>3</v>
      </c>
    </row>
    <row r="122" spans="1:2" x14ac:dyDescent="0.2">
      <c r="A122">
        <v>1</v>
      </c>
      <c r="B122">
        <v>1</v>
      </c>
    </row>
    <row r="123" spans="1:2" x14ac:dyDescent="0.2">
      <c r="A123">
        <v>3</v>
      </c>
      <c r="B123">
        <v>2</v>
      </c>
    </row>
    <row r="124" spans="1:2" x14ac:dyDescent="0.2">
      <c r="A124">
        <v>2</v>
      </c>
      <c r="B124">
        <v>2</v>
      </c>
    </row>
    <row r="125" spans="1:2" x14ac:dyDescent="0.2">
      <c r="A125">
        <v>3</v>
      </c>
      <c r="B125">
        <v>3</v>
      </c>
    </row>
    <row r="126" spans="1:2" x14ac:dyDescent="0.2">
      <c r="A126">
        <v>2</v>
      </c>
      <c r="B126">
        <v>2</v>
      </c>
    </row>
    <row r="127" spans="1:2" x14ac:dyDescent="0.2">
      <c r="A127">
        <v>1</v>
      </c>
      <c r="B127">
        <v>1</v>
      </c>
    </row>
    <row r="128" spans="1:2" x14ac:dyDescent="0.2">
      <c r="A128">
        <v>3</v>
      </c>
      <c r="B128">
        <v>3</v>
      </c>
    </row>
    <row r="129" spans="1:2" x14ac:dyDescent="0.2">
      <c r="A129">
        <v>3</v>
      </c>
      <c r="B129">
        <v>2</v>
      </c>
    </row>
    <row r="130" spans="1:2" x14ac:dyDescent="0.2">
      <c r="A130">
        <v>2</v>
      </c>
      <c r="B130">
        <v>2</v>
      </c>
    </row>
    <row r="131" spans="1:2" x14ac:dyDescent="0.2">
      <c r="A131">
        <v>2</v>
      </c>
      <c r="B131">
        <v>2</v>
      </c>
    </row>
    <row r="132" spans="1:2" x14ac:dyDescent="0.2">
      <c r="A132">
        <v>3</v>
      </c>
      <c r="B132">
        <v>2</v>
      </c>
    </row>
    <row r="133" spans="1:2" x14ac:dyDescent="0.2">
      <c r="A133">
        <v>1</v>
      </c>
      <c r="B133">
        <v>1</v>
      </c>
    </row>
    <row r="134" spans="1:2" x14ac:dyDescent="0.2">
      <c r="A134">
        <v>1</v>
      </c>
      <c r="B134">
        <v>1</v>
      </c>
    </row>
    <row r="135" spans="1:2" x14ac:dyDescent="0.2">
      <c r="A135">
        <v>3</v>
      </c>
      <c r="B135">
        <v>2</v>
      </c>
    </row>
    <row r="136" spans="1:2" x14ac:dyDescent="0.2">
      <c r="A136">
        <v>3</v>
      </c>
      <c r="B136">
        <v>3</v>
      </c>
    </row>
    <row r="137" spans="1:2" x14ac:dyDescent="0.2">
      <c r="A137">
        <v>1</v>
      </c>
      <c r="B137">
        <v>1</v>
      </c>
    </row>
    <row r="138" spans="1:2" x14ac:dyDescent="0.2">
      <c r="A138">
        <v>3</v>
      </c>
      <c r="B138">
        <v>2</v>
      </c>
    </row>
    <row r="139" spans="1:2" x14ac:dyDescent="0.2">
      <c r="A139">
        <v>1</v>
      </c>
      <c r="B139">
        <v>1</v>
      </c>
    </row>
    <row r="140" spans="1:2" x14ac:dyDescent="0.2">
      <c r="A140">
        <v>1</v>
      </c>
      <c r="B140">
        <v>1</v>
      </c>
    </row>
    <row r="141" spans="1:2" x14ac:dyDescent="0.2">
      <c r="A141">
        <v>1</v>
      </c>
      <c r="B141">
        <v>1</v>
      </c>
    </row>
    <row r="142" spans="1:2" x14ac:dyDescent="0.2">
      <c r="A142">
        <v>2</v>
      </c>
      <c r="B142">
        <v>1</v>
      </c>
    </row>
    <row r="143" spans="1:2" x14ac:dyDescent="0.2">
      <c r="A143">
        <v>2</v>
      </c>
      <c r="B143">
        <v>2</v>
      </c>
    </row>
    <row r="144" spans="1:2" x14ac:dyDescent="0.2">
      <c r="A144">
        <v>3</v>
      </c>
      <c r="B144">
        <v>3</v>
      </c>
    </row>
    <row r="145" spans="1:2" x14ac:dyDescent="0.2">
      <c r="A145">
        <v>1</v>
      </c>
      <c r="B145">
        <v>1</v>
      </c>
    </row>
    <row r="146" spans="1:2" x14ac:dyDescent="0.2">
      <c r="A146">
        <v>1</v>
      </c>
      <c r="B146">
        <v>1</v>
      </c>
    </row>
    <row r="147" spans="1:2" x14ac:dyDescent="0.2">
      <c r="A147">
        <v>1</v>
      </c>
      <c r="B147">
        <v>1</v>
      </c>
    </row>
    <row r="148" spans="1:2" x14ac:dyDescent="0.2">
      <c r="A148">
        <v>2</v>
      </c>
      <c r="B14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 to Users - PLEASE READ</vt:lpstr>
      <vt:lpstr>IPAQ Short Form Scoring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hlcheng</dc:creator>
  <cp:lastModifiedBy>Newman-Norlund, Roger</cp:lastModifiedBy>
  <cp:lastPrinted>2012-03-09T03:42:06Z</cp:lastPrinted>
  <dcterms:created xsi:type="dcterms:W3CDTF">2011-04-07T23:32:37Z</dcterms:created>
  <dcterms:modified xsi:type="dcterms:W3CDTF">2022-07-12T14:11:55Z</dcterms:modified>
</cp:coreProperties>
</file>