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showInkAnnotation="0" autoCompressPictures="0"/>
  <mc:AlternateContent xmlns:mc="http://schemas.openxmlformats.org/markup-compatibility/2006">
    <mc:Choice Requires="x15">
      <x15ac:absPath xmlns:x15ac="http://schemas.microsoft.com/office/spreadsheetml/2010/11/ac" url="C:\Users\liset\iCloudDrive\Demand Metric\REBRAND PROJECT\3. ANA\ANA Toolkits\ANA Website Redisign\"/>
    </mc:Choice>
  </mc:AlternateContent>
  <xr:revisionPtr revIDLastSave="0" documentId="13_ncr:1_{176B4FBC-4EBE-4C7D-BFCA-8C4294A23BCD}" xr6:coauthVersionLast="43" xr6:coauthVersionMax="43" xr10:uidLastSave="{00000000-0000-0000-0000-000000000000}"/>
  <bookViews>
    <workbookView xWindow="-110" yWindow="-110" windowWidth="19420" windowHeight="11020" tabRatio="881" xr2:uid="{00000000-000D-0000-FFFF-FFFF00000000}"/>
  </bookViews>
  <sheets>
    <sheet name="Instructions" sheetId="8" r:id="rId1"/>
    <sheet name="Development" sheetId="13" r:id="rId2"/>
    <sheet name="Integration" sheetId="14" r:id="rId3"/>
    <sheet name="Testing and Updates" sheetId="15" r:id="rId4"/>
    <sheet name="Budget Analysis" sheetId="3" r:id="rId5"/>
    <sheet name="Actual vs Budget" sheetId="11" r:id="rId6"/>
    <sheet name="Spending Summary" sheetId="16" r:id="rId7"/>
    <sheet name="Budget Category Breakdown" sheetId="12" r:id="rId8"/>
  </sheets>
  <definedNames>
    <definedName name="GoalState" localSheetId="5">#REF!</definedName>
    <definedName name="GoalState" localSheetId="7">#REF!</definedName>
    <definedName name="GoalState" localSheetId="1">#REF!</definedName>
    <definedName name="GoalState" localSheetId="2">#REF!</definedName>
    <definedName name="GoalState" localSheetId="6">#REF!</definedName>
    <definedName name="GoalState" localSheetId="3">#REF!</definedName>
    <definedName name="GoalState">#REF!</definedName>
    <definedName name="_xlnm.Print_Area" localSheetId="5">'Actual vs Budget'!$A$1:$T$38</definedName>
    <definedName name="_xlnm.Print_Area" localSheetId="4">'Budget Analysis'!$A$1:$L$34</definedName>
    <definedName name="_xlnm.Print_Area" localSheetId="7">'Budget Category Breakdown'!$A$1:$Q$35</definedName>
    <definedName name="_xlnm.Print_Area" localSheetId="1">Development!$A$1:$R$15</definedName>
    <definedName name="_xlnm.Print_Area" localSheetId="0">Instructions!$A$1:$L$11</definedName>
    <definedName name="_xlnm.Print_Area" localSheetId="2">Integration!$A$1:$R$12</definedName>
    <definedName name="_xlnm.Print_Area" localSheetId="6">'Spending Summary'!$A$1:$Q$35</definedName>
    <definedName name="_xlnm.Print_Area" localSheetId="3">'Testing and Updates'!$A$1:$R$10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3" l="1"/>
  <c r="C18" i="3"/>
  <c r="C23" i="3" s="1"/>
  <c r="C19" i="3"/>
  <c r="C20" i="3"/>
  <c r="C21" i="3"/>
  <c r="E21" i="3" s="1"/>
  <c r="C22" i="3"/>
  <c r="C27" i="3"/>
  <c r="C31" i="3" s="1"/>
  <c r="C28" i="3"/>
  <c r="C29" i="3"/>
  <c r="E29" i="3" s="1"/>
  <c r="C30" i="3"/>
  <c r="C6" i="3"/>
  <c r="C7" i="3"/>
  <c r="C14" i="3" s="1"/>
  <c r="C8" i="3"/>
  <c r="C9" i="3"/>
  <c r="C10" i="3"/>
  <c r="C11" i="3"/>
  <c r="C12" i="3"/>
  <c r="C13" i="3"/>
  <c r="P7" i="14"/>
  <c r="R7" i="14" s="1"/>
  <c r="P8" i="14"/>
  <c r="D21" i="3" s="1"/>
  <c r="F21" i="3" s="1"/>
  <c r="D28" i="3"/>
  <c r="E28" i="3" s="1"/>
  <c r="D29" i="3"/>
  <c r="P8" i="15"/>
  <c r="D30" i="3" s="1"/>
  <c r="P5" i="15"/>
  <c r="P9" i="15"/>
  <c r="R9" i="15"/>
  <c r="P6" i="15"/>
  <c r="R6" i="15" s="1"/>
  <c r="P7" i="15"/>
  <c r="B28" i="3"/>
  <c r="B29" i="3"/>
  <c r="B30" i="3"/>
  <c r="B27" i="3"/>
  <c r="P6" i="14"/>
  <c r="D19" i="3" s="1"/>
  <c r="B19" i="3"/>
  <c r="B20" i="3"/>
  <c r="B21" i="3"/>
  <c r="B22" i="3"/>
  <c r="B18" i="3"/>
  <c r="P5" i="13"/>
  <c r="D5" i="3" s="1"/>
  <c r="P10" i="13"/>
  <c r="Q10" i="13" s="1"/>
  <c r="P12" i="13"/>
  <c r="D12" i="3" s="1"/>
  <c r="P13" i="13"/>
  <c r="D13" i="3" s="1"/>
  <c r="Q13" i="13"/>
  <c r="B6" i="3"/>
  <c r="B7" i="3"/>
  <c r="B8" i="3"/>
  <c r="B9" i="3"/>
  <c r="B10" i="3"/>
  <c r="B11" i="3"/>
  <c r="B12" i="3"/>
  <c r="B13" i="3"/>
  <c r="B5" i="3"/>
  <c r="B4" i="3"/>
  <c r="E11" i="14"/>
  <c r="F11" i="14"/>
  <c r="H11" i="14"/>
  <c r="O11" i="14"/>
  <c r="C11" i="14"/>
  <c r="K13" i="14" s="1"/>
  <c r="B26" i="3"/>
  <c r="B17" i="3"/>
  <c r="C9" i="15"/>
  <c r="H11" i="15" s="1"/>
  <c r="O11" i="15"/>
  <c r="D11" i="15"/>
  <c r="O9" i="15"/>
  <c r="N9" i="15"/>
  <c r="M9" i="15"/>
  <c r="L9" i="15"/>
  <c r="K9" i="15"/>
  <c r="J9" i="15"/>
  <c r="I9" i="15"/>
  <c r="H9" i="15"/>
  <c r="G9" i="15"/>
  <c r="G10" i="15" s="1"/>
  <c r="F9" i="15"/>
  <c r="F10" i="15" s="1"/>
  <c r="D9" i="15"/>
  <c r="E10" i="15"/>
  <c r="E9" i="15"/>
  <c r="D10" i="15"/>
  <c r="R8" i="15"/>
  <c r="R7" i="15"/>
  <c r="Q7" i="15"/>
  <c r="N13" i="14"/>
  <c r="M13" i="14"/>
  <c r="L13" i="14"/>
  <c r="J13" i="14"/>
  <c r="F13" i="14"/>
  <c r="E13" i="14"/>
  <c r="D13" i="14"/>
  <c r="N11" i="14"/>
  <c r="M11" i="14"/>
  <c r="L11" i="14"/>
  <c r="K11" i="14"/>
  <c r="J11" i="14"/>
  <c r="I11" i="14"/>
  <c r="G11" i="14"/>
  <c r="D11" i="14"/>
  <c r="E12" i="14" s="1"/>
  <c r="F12" i="14" s="1"/>
  <c r="D12" i="14"/>
  <c r="P5" i="14"/>
  <c r="D18" i="3"/>
  <c r="P9" i="14"/>
  <c r="D22" i="3" s="1"/>
  <c r="F22" i="3" s="1"/>
  <c r="R9" i="14"/>
  <c r="P10" i="14"/>
  <c r="Q10" i="14" s="1"/>
  <c r="Q9" i="14"/>
  <c r="Q8" i="14"/>
  <c r="R6" i="14"/>
  <c r="Q6" i="14"/>
  <c r="R5" i="14"/>
  <c r="Q5" i="14"/>
  <c r="P6" i="13"/>
  <c r="Q6" i="13" s="1"/>
  <c r="P7" i="13"/>
  <c r="Q7" i="13" s="1"/>
  <c r="D7" i="3"/>
  <c r="F7" i="3" s="1"/>
  <c r="P8" i="13"/>
  <c r="R8" i="13" s="1"/>
  <c r="D8" i="3"/>
  <c r="F8" i="3" s="1"/>
  <c r="Q8" i="13"/>
  <c r="P9" i="13"/>
  <c r="D9" i="3" s="1"/>
  <c r="Q9" i="13"/>
  <c r="P11" i="13"/>
  <c r="D11" i="3" s="1"/>
  <c r="Q12" i="13"/>
  <c r="R12" i="13"/>
  <c r="C14" i="13"/>
  <c r="I16" i="13" s="1"/>
  <c r="D14" i="13"/>
  <c r="D15" i="13" s="1"/>
  <c r="E14" i="13"/>
  <c r="F14" i="13"/>
  <c r="G14" i="13"/>
  <c r="H14" i="13"/>
  <c r="I14" i="13"/>
  <c r="J14" i="13"/>
  <c r="K14" i="13"/>
  <c r="L14" i="13"/>
  <c r="M14" i="13"/>
  <c r="N14" i="13"/>
  <c r="O14" i="13"/>
  <c r="P14" i="13"/>
  <c r="R14" i="13" s="1"/>
  <c r="K16" i="13"/>
  <c r="E27" i="3"/>
  <c r="E18" i="3"/>
  <c r="F18" i="3"/>
  <c r="D6" i="3"/>
  <c r="Q5" i="15"/>
  <c r="Q7" i="14"/>
  <c r="R5" i="15"/>
  <c r="F11" i="15"/>
  <c r="J11" i="15"/>
  <c r="N11" i="15"/>
  <c r="F29" i="3"/>
  <c r="D27" i="3"/>
  <c r="F27" i="3" s="1"/>
  <c r="L11" i="15"/>
  <c r="Q9" i="15"/>
  <c r="E11" i="15"/>
  <c r="I11" i="15"/>
  <c r="M11" i="15"/>
  <c r="R6" i="13"/>
  <c r="R7" i="13"/>
  <c r="Q8" i="15"/>
  <c r="G11" i="15"/>
  <c r="K11" i="15"/>
  <c r="E8" i="3"/>
  <c r="R13" i="13"/>
  <c r="F16" i="13"/>
  <c r="Q14" i="13"/>
  <c r="M16" i="13"/>
  <c r="H16" i="13"/>
  <c r="J16" i="13"/>
  <c r="E6" i="3"/>
  <c r="F6" i="3"/>
  <c r="F30" i="3" l="1"/>
  <c r="E30" i="3"/>
  <c r="G12" i="14"/>
  <c r="H12" i="14" s="1"/>
  <c r="E22" i="3"/>
  <c r="C34" i="3"/>
  <c r="I12" i="14"/>
  <c r="J12" i="14" s="1"/>
  <c r="K12" i="14" s="1"/>
  <c r="L12" i="14" s="1"/>
  <c r="M12" i="14" s="1"/>
  <c r="N12" i="14" s="1"/>
  <c r="O12" i="14" s="1"/>
  <c r="E5" i="3"/>
  <c r="F5" i="3"/>
  <c r="F11" i="3"/>
  <c r="E11" i="3"/>
  <c r="G15" i="13"/>
  <c r="H15" i="13" s="1"/>
  <c r="I15" i="13" s="1"/>
  <c r="J15" i="13" s="1"/>
  <c r="K15" i="13" s="1"/>
  <c r="L15" i="13" s="1"/>
  <c r="M15" i="13" s="1"/>
  <c r="N15" i="13" s="1"/>
  <c r="O15" i="13" s="1"/>
  <c r="E9" i="3"/>
  <c r="F9" i="3"/>
  <c r="F13" i="3"/>
  <c r="E13" i="3"/>
  <c r="H10" i="15"/>
  <c r="I10" i="15" s="1"/>
  <c r="J10" i="15" s="1"/>
  <c r="K10" i="15" s="1"/>
  <c r="L10" i="15" s="1"/>
  <c r="M10" i="15" s="1"/>
  <c r="N10" i="15"/>
  <c r="O10" i="15" s="1"/>
  <c r="F12" i="3"/>
  <c r="E12" i="3"/>
  <c r="F19" i="3"/>
  <c r="E19" i="3"/>
  <c r="D23" i="3"/>
  <c r="F23" i="3" s="1"/>
  <c r="E7" i="3"/>
  <c r="R9" i="13"/>
  <c r="R10" i="14"/>
  <c r="D20" i="3"/>
  <c r="D16" i="13"/>
  <c r="N16" i="13"/>
  <c r="R11" i="13"/>
  <c r="R8" i="14"/>
  <c r="G13" i="14"/>
  <c r="O13" i="14"/>
  <c r="L16" i="13"/>
  <c r="G16" i="13"/>
  <c r="Q11" i="13"/>
  <c r="H13" i="14"/>
  <c r="Q6" i="15"/>
  <c r="E15" i="13"/>
  <c r="F15" i="13" s="1"/>
  <c r="D31" i="3"/>
  <c r="F31" i="3" s="1"/>
  <c r="O16" i="13"/>
  <c r="R5" i="13"/>
  <c r="I13" i="14"/>
  <c r="R10" i="13"/>
  <c r="F28" i="3"/>
  <c r="E16" i="13"/>
  <c r="D10" i="3"/>
  <c r="P11" i="14"/>
  <c r="Q5" i="13"/>
  <c r="R11" i="14" l="1"/>
  <c r="Q11" i="14"/>
  <c r="E23" i="3"/>
  <c r="E10" i="3"/>
  <c r="F10" i="3"/>
  <c r="D14" i="3"/>
  <c r="E31" i="3"/>
  <c r="F20" i="3"/>
  <c r="E20" i="3"/>
  <c r="D34" i="3" l="1"/>
  <c r="F14" i="3"/>
  <c r="E14" i="3"/>
  <c r="F34" i="3" l="1"/>
  <c r="E34" i="3"/>
</calcChain>
</file>

<file path=xl/sharedStrings.xml><?xml version="1.0" encoding="utf-8"?>
<sst xmlns="http://schemas.openxmlformats.org/spreadsheetml/2006/main" count="125" uniqueCount="60">
  <si>
    <t xml:space="preserve">Budget Remaining </t>
  </si>
  <si>
    <t>Budget Categories</t>
  </si>
  <si>
    <t>Totals</t>
  </si>
  <si>
    <t>Total Budget</t>
  </si>
  <si>
    <t>% Remaining</t>
  </si>
  <si>
    <t>Instructions</t>
  </si>
  <si>
    <r>
      <t xml:space="preserve">Actual Spend </t>
    </r>
    <r>
      <rPr>
        <b/>
        <sz val="12"/>
        <color rgb="FF378786"/>
        <rFont val="Arial"/>
        <family val="2"/>
      </rPr>
      <t>(YTD)</t>
    </r>
  </si>
  <si>
    <t>Total Budget Allocation</t>
  </si>
  <si>
    <t>Cumulative Spend</t>
  </si>
  <si>
    <t>Dec</t>
  </si>
  <si>
    <t>Nov</t>
  </si>
  <si>
    <t>Oct</t>
  </si>
  <si>
    <t>Sep</t>
  </si>
  <si>
    <t>Aug</t>
  </si>
  <si>
    <t>Jul</t>
  </si>
  <si>
    <t>Jun</t>
  </si>
  <si>
    <t>May</t>
  </si>
  <si>
    <t>Apr</t>
  </si>
  <si>
    <t>Mar</t>
  </si>
  <si>
    <t>Feb</t>
  </si>
  <si>
    <t>Jan</t>
  </si>
  <si>
    <t>% 
Remaining</t>
  </si>
  <si>
    <t xml:space="preserve">Budget
Remaining </t>
  </si>
  <si>
    <t>Year To 
Date Spend</t>
  </si>
  <si>
    <t xml:space="preserve">Monthly Spend </t>
  </si>
  <si>
    <t>Annual
Budget</t>
  </si>
  <si>
    <t>Consulting fees (Hourly Total)</t>
  </si>
  <si>
    <t>Content Management System</t>
  </si>
  <si>
    <t>Web Design</t>
  </si>
  <si>
    <t>Graphic Design</t>
  </si>
  <si>
    <t>HTML Skinning &amp; CSS</t>
  </si>
  <si>
    <t>Flash Design</t>
  </si>
  <si>
    <t>Stock Photography</t>
  </si>
  <si>
    <t>Coding</t>
  </si>
  <si>
    <t>Domain Name Purchase</t>
  </si>
  <si>
    <t>Demand Generation Platform (Fees and Integration)</t>
  </si>
  <si>
    <t>Hosting and System Maintenance (Yearly)</t>
  </si>
  <si>
    <t>Paid Search/Online Advertising Integration</t>
  </si>
  <si>
    <t>Analytics Platform Integration</t>
  </si>
  <si>
    <t>CRM/Database Integration</t>
  </si>
  <si>
    <t>Financial Systems Integration</t>
  </si>
  <si>
    <t xml:space="preserve">Testing </t>
  </si>
  <si>
    <t>Updates to Site</t>
  </si>
  <si>
    <t>Search Engine Optimization (Consulting)</t>
  </si>
  <si>
    <t>Training</t>
  </si>
  <si>
    <t>Testing and Updates</t>
  </si>
  <si>
    <t>Integration</t>
  </si>
  <si>
    <t>Development</t>
  </si>
  <si>
    <t>Total Development</t>
  </si>
  <si>
    <t>Total Integration</t>
  </si>
  <si>
    <t>Total testing and updates</t>
  </si>
  <si>
    <t>2. Enter your total annual budget, and track your spending by inserting the actual amount of money spent every month for each category. Only enter data in the white cells, the grey cells are automatically calculated for you.</t>
  </si>
  <si>
    <t>Use this tool to set and track the budget for your website design.</t>
  </si>
  <si>
    <t xml:space="preserve">1. In the "Development", "Integration" and "Testing and Updates" tabs, record your budget categories and allocated budgets. </t>
  </si>
  <si>
    <t>Website Design Budget</t>
  </si>
  <si>
    <t xml:space="preserve">Website Design Budget Analysis </t>
  </si>
  <si>
    <t>Do not enter values into this spreadsheet</t>
  </si>
  <si>
    <t>3. In the "Budget Analysis" tab, review total budget and the actual spend. Budget remaining and percentage remaining will be automatically calculated. Do not enter values into this spreadsheet.</t>
  </si>
  <si>
    <t>Spending by Month</t>
  </si>
  <si>
    <t>4. View the automatically generated Dashboard charts in the "Actual vs. Budget", "Spending Summary", and "Budget Category Breakdown"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</si>
</sst>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quot;#,##0"/>
  </numFmts>
  <fonts count="53">
    <font>
      <sz val="10"/>
      <name val="Arial"/>
      <family val="2"/>
    </font>
    <font>
      <sz val="10"/>
      <name val="Arial"/>
      <family val="2"/>
    </font>
    <font>
      <sz val="8"/>
      <name val="Arial"/>
      <family val="2"/>
    </font>
    <font>
      <b/>
      <sz val="10"/>
      <name val="Arial"/>
      <family val="2"/>
    </font>
    <font>
      <b/>
      <sz val="14"/>
      <name val="Arial"/>
      <family val="2"/>
    </font>
    <font>
      <sz val="14"/>
      <name val="Arial"/>
      <family val="2"/>
    </font>
    <font>
      <sz val="10"/>
      <name val="Verdana"/>
      <family val="2"/>
    </font>
    <font>
      <sz val="8"/>
      <color indexed="63"/>
      <name val="Verdana"/>
      <family val="2"/>
    </font>
    <font>
      <sz val="8"/>
      <color indexed="23"/>
      <name val="Verdana"/>
      <family val="2"/>
    </font>
    <font>
      <sz val="10"/>
      <color indexed="63"/>
      <name val="Verdana"/>
      <family val="2"/>
    </font>
    <font>
      <sz val="10"/>
      <color indexed="23"/>
      <name val="Verdana"/>
      <family val="2"/>
    </font>
    <font>
      <b/>
      <sz val="8"/>
      <color indexed="63"/>
      <name val="Verdana"/>
      <family val="2"/>
    </font>
    <font>
      <sz val="11"/>
      <color indexed="8"/>
      <name val="Calibri"/>
      <family val="2"/>
    </font>
    <font>
      <sz val="10"/>
      <name val="Arial"/>
      <family val="2"/>
    </font>
    <font>
      <b/>
      <sz val="10"/>
      <color theme="2" tint="-0.749992370372631"/>
      <name val="Verdana"/>
      <family val="2"/>
    </font>
    <font>
      <sz val="10"/>
      <color theme="2" tint="-0.749992370372631"/>
      <name val="Arial"/>
      <family val="2"/>
    </font>
    <font>
      <sz val="12"/>
      <color theme="2" tint="-0.749992370372631"/>
      <name val="Helvetica Light"/>
    </font>
    <font>
      <b/>
      <sz val="14"/>
      <color theme="2" tint="-0.749992370372631"/>
      <name val="Verdana"/>
      <family val="2"/>
    </font>
    <font>
      <sz val="10"/>
      <color theme="0"/>
      <name val="Arial"/>
      <family val="2"/>
    </font>
    <font>
      <sz val="14"/>
      <color theme="2" tint="-0.749992370372631"/>
      <name val="Arial"/>
      <family val="2"/>
    </font>
    <font>
      <sz val="12"/>
      <color theme="0"/>
      <name val="Helvetica Light"/>
    </font>
    <font>
      <sz val="24"/>
      <color theme="2" tint="-0.749992370372631"/>
      <name val="Calibri"/>
      <family val="2"/>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b/>
      <sz val="14"/>
      <color theme="0"/>
      <name val="Arial"/>
      <family val="2"/>
    </font>
    <font>
      <sz val="12"/>
      <color rgb="FF404141"/>
      <name val="Arial"/>
      <family val="2"/>
    </font>
    <font>
      <b/>
      <sz val="20"/>
      <color rgb="FF404041"/>
      <name val="Arial"/>
      <family val="2"/>
    </font>
    <font>
      <b/>
      <sz val="14"/>
      <color rgb="FF378786"/>
      <name val="Arial"/>
      <family val="2"/>
    </font>
    <font>
      <b/>
      <sz val="14"/>
      <color rgb="FF404141"/>
      <name val="Arial"/>
      <family val="2"/>
    </font>
    <font>
      <sz val="18"/>
      <color indexed="9"/>
      <name val="Arial"/>
      <family val="2"/>
    </font>
    <font>
      <sz val="18"/>
      <color theme="3"/>
      <name val="Cambria"/>
      <family val="2"/>
      <scheme val="major"/>
    </font>
    <font>
      <b/>
      <sz val="12"/>
      <color theme="1"/>
      <name val="Calibri"/>
      <family val="2"/>
      <scheme val="minor"/>
    </font>
    <font>
      <sz val="12"/>
      <color rgb="FFFF0000"/>
      <name val="Calibri"/>
      <family val="2"/>
      <scheme val="minor"/>
    </font>
    <font>
      <b/>
      <sz val="12"/>
      <color rgb="FF378786"/>
      <name val="Arial"/>
      <family val="2"/>
    </font>
    <font>
      <sz val="14"/>
      <color theme="0"/>
      <name val="Arial"/>
      <family val="2"/>
    </font>
    <font>
      <sz val="12"/>
      <color theme="0"/>
      <name val="Arial"/>
      <family val="2"/>
    </font>
    <font>
      <b/>
      <sz val="12"/>
      <name val="Arial"/>
      <family val="2"/>
    </font>
    <font>
      <b/>
      <sz val="12"/>
      <color theme="2" tint="-0.749992370372631"/>
      <name val="Arial"/>
      <family val="2"/>
    </font>
    <font>
      <b/>
      <sz val="12"/>
      <color indexed="9"/>
      <name val="Arial"/>
      <family val="2"/>
    </font>
    <font>
      <b/>
      <sz val="14"/>
      <color indexed="9"/>
      <name val="Arial"/>
      <family val="2"/>
    </font>
    <font>
      <b/>
      <sz val="12"/>
      <color rgb="FF404141"/>
      <name val="Arial"/>
      <family val="2"/>
    </font>
    <font>
      <b/>
      <sz val="10"/>
      <color theme="2" tint="-0.749992370372631"/>
      <name val="Arial"/>
      <family val="2"/>
    </font>
    <font>
      <b/>
      <sz val="13"/>
      <color rgb="FF378786"/>
      <name val="Arial"/>
      <family val="2"/>
    </font>
    <font>
      <b/>
      <sz val="10"/>
      <color rgb="FF404041"/>
      <name val="Arial"/>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gradientFill degree="270">
        <stop position="0">
          <color rgb="FF378786"/>
        </stop>
        <stop position="1">
          <color rgb="FF1B5569"/>
        </stop>
      </gradientFill>
    </fill>
    <fill>
      <patternFill patternType="solid">
        <fgColor theme="0" tint="-4.9989318521683403E-2"/>
        <bgColor indexed="64"/>
      </patternFill>
    </fill>
    <fill>
      <patternFill patternType="solid">
        <fgColor rgb="FF75AF5B"/>
        <bgColor indexed="64"/>
      </patternFill>
    </fill>
    <fill>
      <patternFill patternType="solid">
        <fgColor theme="2"/>
        <bgColor indexed="64"/>
      </patternFill>
    </fill>
    <fill>
      <patternFill patternType="solid">
        <fgColor theme="0" tint="-0.14999847407452621"/>
        <bgColor indexed="64"/>
      </patternFill>
    </fill>
  </fills>
  <borders count="4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theme="2"/>
      </bottom>
      <diagonal/>
    </border>
    <border>
      <left style="thin">
        <color theme="2"/>
      </left>
      <right/>
      <top/>
      <bottom style="thin">
        <color indexed="2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bottom>
      <diagonal/>
    </border>
    <border>
      <left style="thin">
        <color theme="0" tint="-4.9989318521683403E-2"/>
      </left>
      <right style="thin">
        <color theme="0" tint="-4.9989318521683403E-2"/>
      </right>
      <top/>
      <bottom style="thin">
        <color theme="0"/>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right>
      <top style="thin">
        <color theme="0" tint="-4.9989318521683403E-2"/>
      </top>
      <bottom style="thin">
        <color theme="0" tint="-4.9989318521683403E-2"/>
      </bottom>
      <diagonal/>
    </border>
    <border>
      <left style="thin">
        <color theme="0"/>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0" tint="-4.9989318521683403E-2"/>
      </bottom>
      <diagonal/>
    </border>
    <border>
      <left/>
      <right style="thin">
        <color theme="0"/>
      </right>
      <top style="thin">
        <color theme="0"/>
      </top>
      <bottom style="thin">
        <color theme="0" tint="-4.9989318521683403E-2"/>
      </bottom>
      <diagonal/>
    </border>
    <border>
      <left style="thin">
        <color theme="0"/>
      </left>
      <right style="thin">
        <color theme="0" tint="-4.9989318521683403E-2"/>
      </right>
      <top style="thin">
        <color theme="0" tint="-4.9989318521683403E-2"/>
      </top>
      <bottom style="thin">
        <color theme="0" tint="-4.9989318521683403E-2"/>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tint="-4.9989318521683403E-2"/>
      </bottom>
      <diagonal/>
    </border>
    <border>
      <left style="thin">
        <color theme="0" tint="-4.9989318521683403E-2"/>
      </left>
      <right style="thin">
        <color theme="0"/>
      </right>
      <top/>
      <bottom style="thin">
        <color theme="0"/>
      </bottom>
      <diagonal/>
    </border>
    <border>
      <left style="thin">
        <color theme="0" tint="-4.9989318521683403E-2"/>
      </left>
      <right style="thin">
        <color theme="0" tint="-4.9989318521683403E-2"/>
      </right>
      <top/>
      <bottom style="thin">
        <color theme="0" tint="-4.9989318521683403E-2"/>
      </bottom>
      <diagonal/>
    </border>
    <border>
      <left style="thin">
        <color theme="0"/>
      </left>
      <right style="thin">
        <color theme="0"/>
      </right>
      <top style="thin">
        <color theme="0"/>
      </top>
      <bottom/>
      <diagonal/>
    </border>
    <border>
      <left style="thin">
        <color theme="0" tint="-4.9989318521683403E-2"/>
      </left>
      <right style="thin">
        <color theme="0"/>
      </right>
      <top style="thin">
        <color theme="0"/>
      </top>
      <bottom/>
      <diagonal/>
    </border>
    <border>
      <left style="thin">
        <color theme="2"/>
      </left>
      <right/>
      <top/>
      <bottom/>
      <diagonal/>
    </border>
    <border>
      <left style="thin">
        <color theme="0" tint="-4.9989318521683403E-2"/>
      </left>
      <right style="thin">
        <color theme="0"/>
      </right>
      <top/>
      <bottom style="thin">
        <color theme="0" tint="-4.9989318521683403E-2"/>
      </bottom>
      <diagonal/>
    </border>
    <border>
      <left style="thin">
        <color theme="0" tint="-4.9989318521683403E-2"/>
      </left>
      <right style="thin">
        <color theme="0"/>
      </right>
      <top style="thin">
        <color theme="0" tint="-4.9989318521683403E-2"/>
      </top>
      <bottom style="thin">
        <color theme="0"/>
      </bottom>
      <diagonal/>
    </border>
    <border>
      <left style="thin">
        <color theme="0"/>
      </left>
      <right style="thin">
        <color theme="0"/>
      </right>
      <top style="thin">
        <color theme="0" tint="-4.9989318521683403E-2"/>
      </top>
      <bottom style="thin">
        <color theme="0"/>
      </bottom>
      <diagonal/>
    </border>
    <border>
      <left style="thin">
        <color theme="0"/>
      </left>
      <right style="thin">
        <color theme="0" tint="-4.9989318521683403E-2"/>
      </right>
      <top style="thin">
        <color theme="0" tint="-4.9989318521683403E-2"/>
      </top>
      <bottom style="thin">
        <color theme="0"/>
      </bottom>
      <diagonal/>
    </border>
    <border>
      <left style="thin">
        <color theme="0" tint="-4.9989318521683403E-2"/>
      </left>
      <right style="thin">
        <color theme="0"/>
      </right>
      <top style="thin">
        <color theme="0"/>
      </top>
      <bottom style="thin">
        <color theme="0"/>
      </bottom>
      <diagonal/>
    </border>
    <border>
      <left style="thin">
        <color theme="0"/>
      </left>
      <right style="thin">
        <color theme="0" tint="-4.9989318521683403E-2"/>
      </right>
      <top style="thin">
        <color theme="0"/>
      </top>
      <bottom style="thin">
        <color theme="0"/>
      </bottom>
      <diagonal/>
    </border>
  </borders>
  <cellStyleXfs count="56">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5" fillId="27" borderId="1" applyNumberFormat="0" applyAlignment="0" applyProtection="0"/>
    <xf numFmtId="0" fontId="26" fillId="28" borderId="2" applyNumberFormat="0" applyAlignment="0" applyProtection="0"/>
    <xf numFmtId="167"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30" borderId="1" applyNumberFormat="0" applyAlignment="0" applyProtection="0"/>
    <xf numFmtId="0" fontId="30" fillId="0" borderId="3" applyNumberFormat="0" applyFill="0" applyAlignment="0" applyProtection="0"/>
    <xf numFmtId="0" fontId="31" fillId="31" borderId="0" applyNumberFormat="0" applyBorder="0" applyAlignment="0" applyProtection="0"/>
    <xf numFmtId="0" fontId="1" fillId="0" borderId="0"/>
    <xf numFmtId="0" fontId="6" fillId="0" borderId="0"/>
    <xf numFmtId="0" fontId="32" fillId="27" borderId="4" applyNumberFormat="0" applyAlignment="0" applyProtection="0"/>
    <xf numFmtId="9" fontId="13" fillId="0" borderId="0" applyFont="0" applyFill="0" applyBorder="0" applyAlignment="0" applyProtection="0"/>
    <xf numFmtId="9" fontId="12" fillId="0" borderId="0" applyFont="0" applyFill="0" applyBorder="0" applyAlignment="0" applyProtection="0"/>
    <xf numFmtId="0" fontId="39" fillId="0" borderId="0" applyNumberFormat="0" applyFill="0" applyBorder="0" applyAlignment="0" applyProtection="0"/>
    <xf numFmtId="0" fontId="40" fillId="0" borderId="5" applyNumberFormat="0" applyFill="0" applyAlignment="0" applyProtection="0"/>
    <xf numFmtId="0" fontId="41" fillId="0" borderId="0" applyNumberFormat="0" applyFill="0" applyBorder="0" applyAlignment="0" applyProtection="0"/>
    <xf numFmtId="0" fontId="33" fillId="32" borderId="8" applyBorder="0">
      <alignment horizontal="left" vertical="center" indent="1"/>
      <protection locked="0"/>
    </xf>
    <xf numFmtId="168" fontId="34" fillId="0" borderId="9">
      <alignment horizontal="center" vertical="center"/>
    </xf>
    <xf numFmtId="0" fontId="35" fillId="0" borderId="0">
      <alignment horizontal="right" vertical="center"/>
    </xf>
    <xf numFmtId="0" fontId="36" fillId="0" borderId="9">
      <alignment horizontal="left" vertical="center" indent="1"/>
    </xf>
    <xf numFmtId="0" fontId="34" fillId="0" borderId="9">
      <alignment horizontal="left" vertical="center" indent="1"/>
    </xf>
    <xf numFmtId="0" fontId="37" fillId="33" borderId="9">
      <alignment horizontal="left" vertical="center" indent="1"/>
    </xf>
    <xf numFmtId="0" fontId="38" fillId="34" borderId="7">
      <alignment horizontal="left" vertical="center" indent="1"/>
    </xf>
    <xf numFmtId="168" fontId="36" fillId="33" borderId="10">
      <alignment horizontal="center" vertical="center"/>
    </xf>
    <xf numFmtId="168" fontId="34" fillId="33" borderId="11">
      <alignment horizontal="center" vertical="center"/>
    </xf>
    <xf numFmtId="0" fontId="34" fillId="0" borderId="9">
      <alignment horizontal="left" vertical="center" indent="1"/>
    </xf>
    <xf numFmtId="168" fontId="34" fillId="33" borderId="9">
      <alignment horizontal="center" vertical="center"/>
    </xf>
  </cellStyleXfs>
  <cellXfs count="115">
    <xf numFmtId="0" fontId="0" fillId="0" borderId="0" xfId="0"/>
    <xf numFmtId="0" fontId="3" fillId="0" borderId="0" xfId="0" applyFont="1"/>
    <xf numFmtId="1" fontId="0" fillId="0" borderId="0" xfId="0" applyNumberFormat="1"/>
    <xf numFmtId="0" fontId="3" fillId="0" borderId="0" xfId="0" applyFont="1" applyAlignment="1">
      <alignment vertical="center"/>
    </xf>
    <xf numFmtId="0" fontId="3" fillId="0" borderId="0" xfId="0" applyFont="1" applyAlignment="1">
      <alignment horizontal="center" vertical="center"/>
    </xf>
    <xf numFmtId="0" fontId="14" fillId="0" borderId="0" xfId="0" applyFont="1" applyAlignment="1">
      <alignment vertical="center"/>
    </xf>
    <xf numFmtId="0" fontId="15" fillId="0" borderId="0" xfId="0" applyFont="1"/>
    <xf numFmtId="0" fontId="17" fillId="0" borderId="0" xfId="0" applyFont="1" applyAlignment="1">
      <alignment vertical="center"/>
    </xf>
    <xf numFmtId="0" fontId="4" fillId="0" borderId="0" xfId="0" applyFont="1" applyAlignment="1">
      <alignment vertical="center"/>
    </xf>
    <xf numFmtId="0" fontId="19" fillId="0" borderId="0" xfId="0" applyFont="1"/>
    <xf numFmtId="0" fontId="5" fillId="0" borderId="0" xfId="0" applyFont="1"/>
    <xf numFmtId="0" fontId="20" fillId="0" borderId="0" xfId="0" applyFont="1" applyBorder="1" applyAlignment="1">
      <alignment vertical="center"/>
    </xf>
    <xf numFmtId="0" fontId="1" fillId="0" borderId="0" xfId="37"/>
    <xf numFmtId="0" fontId="21" fillId="0" borderId="0" xfId="37" applyFont="1" applyAlignment="1">
      <alignment vertical="center"/>
    </xf>
    <xf numFmtId="0" fontId="1" fillId="0" borderId="0" xfId="37" applyAlignment="1"/>
    <xf numFmtId="0" fontId="7" fillId="0" borderId="0" xfId="38" applyFont="1" applyBorder="1" applyAlignment="1">
      <alignment horizontal="left" vertical="top"/>
    </xf>
    <xf numFmtId="0" fontId="8" fillId="0" borderId="0" xfId="38" applyFont="1"/>
    <xf numFmtId="0" fontId="9" fillId="0" borderId="0" xfId="38" applyFont="1" applyBorder="1" applyAlignment="1"/>
    <xf numFmtId="0" fontId="10" fillId="0" borderId="0" xfId="38" applyFont="1"/>
    <xf numFmtId="0" fontId="9" fillId="0" borderId="0" xfId="38" applyFont="1" applyBorder="1" applyAlignment="1">
      <alignment horizontal="left"/>
    </xf>
    <xf numFmtId="0" fontId="11" fillId="0" borderId="0" xfId="38" applyFont="1" applyFill="1" applyAlignment="1">
      <alignment vertical="center"/>
    </xf>
    <xf numFmtId="0" fontId="10" fillId="0" borderId="0" xfId="38" applyFont="1" applyAlignment="1">
      <alignment vertical="center"/>
    </xf>
    <xf numFmtId="0" fontId="7" fillId="0" borderId="0" xfId="38" applyFont="1" applyFill="1"/>
    <xf numFmtId="0" fontId="10" fillId="0" borderId="0" xfId="38" applyFont="1" applyFill="1"/>
    <xf numFmtId="0" fontId="10" fillId="0" borderId="0" xfId="38" applyFont="1" applyBorder="1"/>
    <xf numFmtId="0" fontId="34" fillId="0" borderId="9" xfId="54" applyBorder="1">
      <alignment horizontal="left" vertical="center" indent="1"/>
    </xf>
    <xf numFmtId="0" fontId="35" fillId="0" borderId="0" xfId="47" applyBorder="1" applyAlignment="1">
      <alignment horizontal="right" vertical="center"/>
    </xf>
    <xf numFmtId="0" fontId="1" fillId="0" borderId="0" xfId="0" applyFont="1" applyAlignment="1">
      <alignment wrapText="1"/>
    </xf>
    <xf numFmtId="1" fontId="1" fillId="0" borderId="0" xfId="0" applyNumberFormat="1" applyFont="1" applyAlignment="1">
      <alignment wrapText="1"/>
    </xf>
    <xf numFmtId="0" fontId="15" fillId="0" borderId="0" xfId="0" applyFont="1" applyAlignment="1">
      <alignment wrapText="1"/>
    </xf>
    <xf numFmtId="1" fontId="15" fillId="0" borderId="0" xfId="0" applyNumberFormat="1" applyFont="1" applyAlignment="1">
      <alignment wrapText="1"/>
    </xf>
    <xf numFmtId="0" fontId="18" fillId="0" borderId="0" xfId="0" applyFont="1" applyBorder="1" applyAlignment="1">
      <alignment wrapText="1"/>
    </xf>
    <xf numFmtId="0" fontId="44" fillId="0" borderId="0" xfId="0" applyFont="1" applyBorder="1" applyAlignment="1">
      <alignment vertical="center" wrapText="1"/>
    </xf>
    <xf numFmtId="168" fontId="44" fillId="0" borderId="0" xfId="0" applyNumberFormat="1" applyFont="1" applyBorder="1" applyAlignment="1">
      <alignment horizontal="right" vertical="center" wrapText="1"/>
    </xf>
    <xf numFmtId="0" fontId="45" fillId="0" borderId="0" xfId="0" applyFont="1" applyAlignment="1">
      <alignment wrapText="1"/>
    </xf>
    <xf numFmtId="0" fontId="46" fillId="0" borderId="0" xfId="0" applyFont="1" applyAlignment="1">
      <alignment wrapText="1"/>
    </xf>
    <xf numFmtId="0" fontId="47" fillId="34" borderId="13" xfId="51" applyFont="1" applyBorder="1" applyAlignment="1">
      <alignment horizontal="right" vertical="center" wrapText="1"/>
    </xf>
    <xf numFmtId="0" fontId="47" fillId="34" borderId="12" xfId="51" applyFont="1" applyBorder="1" applyAlignment="1">
      <alignment horizontal="right" vertical="center" wrapText="1"/>
    </xf>
    <xf numFmtId="168" fontId="47" fillId="34" borderId="9" xfId="51" applyNumberFormat="1" applyFont="1" applyBorder="1" applyAlignment="1">
      <alignment horizontal="center" vertical="center" wrapText="1"/>
    </xf>
    <xf numFmtId="0" fontId="47" fillId="34" borderId="20" xfId="51" applyFont="1" applyBorder="1" applyAlignment="1">
      <alignment horizontal="right" vertical="center" wrapText="1"/>
    </xf>
    <xf numFmtId="0" fontId="48" fillId="34" borderId="8" xfId="51" applyFont="1" applyBorder="1" applyAlignment="1">
      <alignment horizontal="left" vertical="center" wrapText="1" indent="1"/>
    </xf>
    <xf numFmtId="0" fontId="45" fillId="0" borderId="0" xfId="0" applyFont="1" applyAlignment="1">
      <alignment vertical="center" wrapText="1"/>
    </xf>
    <xf numFmtId="0" fontId="46" fillId="0" borderId="0" xfId="0" applyFont="1" applyAlignment="1">
      <alignment vertical="center" wrapText="1"/>
    </xf>
    <xf numFmtId="9" fontId="44" fillId="35" borderId="24" xfId="31" applyNumberFormat="1" applyFont="1" applyFill="1" applyBorder="1" applyAlignment="1">
      <alignment horizontal="center" vertical="center" wrapText="1"/>
    </xf>
    <xf numFmtId="168" fontId="37" fillId="36" borderId="26" xfId="50" applyNumberFormat="1" applyFont="1" applyFill="1" applyBorder="1" applyAlignment="1">
      <alignment horizontal="center" vertical="center" wrapText="1"/>
    </xf>
    <xf numFmtId="168" fontId="37" fillId="36" borderId="27" xfId="50" applyNumberFormat="1" applyFont="1" applyFill="1" applyBorder="1" applyAlignment="1">
      <alignment horizontal="center" vertical="center" wrapText="1"/>
    </xf>
    <xf numFmtId="168" fontId="49" fillId="33" borderId="28" xfId="50" applyNumberFormat="1" applyFont="1" applyBorder="1" applyAlignment="1">
      <alignment horizontal="center" vertical="center" wrapText="1"/>
    </xf>
    <xf numFmtId="168" fontId="49" fillId="33" borderId="24" xfId="50" applyNumberFormat="1" applyFont="1" applyBorder="1" applyAlignment="1">
      <alignment horizontal="center" vertical="center" wrapText="1"/>
    </xf>
    <xf numFmtId="168" fontId="49" fillId="33" borderId="29" xfId="50" applyNumberFormat="1" applyFont="1" applyBorder="1" applyAlignment="1">
      <alignment horizontal="center" vertical="center" wrapText="1"/>
    </xf>
    <xf numFmtId="0" fontId="37" fillId="33" borderId="23" xfId="50" applyFont="1" applyBorder="1" applyAlignment="1">
      <alignment horizontal="left" vertical="center" wrapText="1" indent="1"/>
    </xf>
    <xf numFmtId="0" fontId="3" fillId="0" borderId="0" xfId="0" applyFont="1" applyAlignment="1">
      <alignment vertical="center" wrapText="1"/>
    </xf>
    <xf numFmtId="0" fontId="50" fillId="0" borderId="0" xfId="0" applyFont="1" applyAlignment="1">
      <alignment vertical="center" wrapText="1"/>
    </xf>
    <xf numFmtId="9" fontId="43" fillId="0" borderId="13" xfId="31" applyNumberFormat="1" applyFont="1" applyBorder="1" applyAlignment="1">
      <alignment horizontal="center" vertical="center" wrapText="1"/>
    </xf>
    <xf numFmtId="168" fontId="34" fillId="33" borderId="25" xfId="55" applyFont="1" applyFill="1" applyBorder="1" applyAlignment="1">
      <alignment horizontal="center" vertical="center" wrapText="1"/>
    </xf>
    <xf numFmtId="168" fontId="34" fillId="33" borderId="30" xfId="55" applyFont="1" applyFill="1" applyBorder="1" applyAlignment="1">
      <alignment horizontal="center" vertical="center" wrapText="1"/>
    </xf>
    <xf numFmtId="168" fontId="34" fillId="0" borderId="9" xfId="46" applyFont="1" applyBorder="1" applyAlignment="1">
      <alignment horizontal="center" vertical="center" wrapText="1"/>
    </xf>
    <xf numFmtId="168" fontId="49" fillId="0" borderId="9" xfId="54" applyNumberFormat="1" applyFont="1" applyFill="1" applyBorder="1" applyAlignment="1">
      <alignment horizontal="center" vertical="center" wrapText="1"/>
    </xf>
    <xf numFmtId="0" fontId="34" fillId="0" borderId="9" xfId="54" applyFont="1" applyBorder="1" applyAlignment="1">
      <alignment horizontal="left" vertical="center" wrapText="1" indent="1"/>
    </xf>
    <xf numFmtId="0" fontId="3" fillId="0" borderId="0" xfId="0" applyFont="1" applyAlignment="1">
      <alignment horizontal="center" vertical="center" wrapText="1"/>
    </xf>
    <xf numFmtId="0" fontId="36" fillId="0" borderId="9" xfId="48" applyFont="1" applyBorder="1" applyAlignment="1">
      <alignment horizontal="center" vertical="center" wrapText="1"/>
    </xf>
    <xf numFmtId="0" fontId="3" fillId="0" borderId="0" xfId="0" applyFont="1" applyAlignment="1">
      <alignment wrapText="1"/>
    </xf>
    <xf numFmtId="0" fontId="1" fillId="0" borderId="0" xfId="37" applyAlignment="1">
      <alignment wrapText="1"/>
    </xf>
    <xf numFmtId="0" fontId="35" fillId="0" borderId="0" xfId="47" applyBorder="1" applyAlignment="1">
      <alignment vertical="center" wrapText="1"/>
    </xf>
    <xf numFmtId="0" fontId="35" fillId="0" borderId="20" xfId="47" applyBorder="1" applyAlignment="1">
      <alignment vertical="center" wrapText="1"/>
    </xf>
    <xf numFmtId="9" fontId="44" fillId="0" borderId="24" xfId="31" applyNumberFormat="1" applyFont="1" applyFill="1" applyBorder="1" applyAlignment="1">
      <alignment horizontal="center" vertical="center" wrapText="1"/>
    </xf>
    <xf numFmtId="0" fontId="36" fillId="0" borderId="9" xfId="48" applyFill="1" applyBorder="1">
      <alignment horizontal="left" vertical="center" indent="1"/>
    </xf>
    <xf numFmtId="0" fontId="36" fillId="0" borderId="9" xfId="48" applyFill="1" applyBorder="1" applyAlignment="1">
      <alignment horizontal="center" vertical="center" wrapText="1"/>
    </xf>
    <xf numFmtId="9" fontId="43" fillId="0" borderId="9" xfId="40" applyFont="1" applyFill="1" applyBorder="1" applyAlignment="1">
      <alignment horizontal="center" vertical="center"/>
    </xf>
    <xf numFmtId="9" fontId="43" fillId="0" borderId="13" xfId="40" applyFont="1" applyFill="1" applyBorder="1" applyAlignment="1">
      <alignment horizontal="center" vertical="center"/>
    </xf>
    <xf numFmtId="0" fontId="36" fillId="0" borderId="23" xfId="48" applyFill="1" applyBorder="1" applyAlignment="1">
      <alignment horizontal="center" vertical="center" wrapText="1"/>
    </xf>
    <xf numFmtId="0" fontId="36" fillId="0" borderId="28" xfId="48" applyFill="1" applyBorder="1" applyAlignment="1">
      <alignment horizontal="center" vertical="center" wrapText="1"/>
    </xf>
    <xf numFmtId="9" fontId="43" fillId="0" borderId="21" xfId="40" applyFont="1" applyFill="1" applyBorder="1" applyAlignment="1">
      <alignment horizontal="center" vertical="center"/>
    </xf>
    <xf numFmtId="0" fontId="52" fillId="0" borderId="0" xfId="47" applyFont="1" applyBorder="1" applyAlignment="1">
      <alignment horizontal="left" vertical="center" indent="1"/>
    </xf>
    <xf numFmtId="0" fontId="35" fillId="0" borderId="20" xfId="47" applyBorder="1" applyAlignment="1">
      <alignment horizontal="right" vertical="center"/>
    </xf>
    <xf numFmtId="0" fontId="16" fillId="0" borderId="0" xfId="38" applyFont="1" applyBorder="1" applyAlignment="1">
      <alignment horizontal="left" vertical="center" wrapText="1" indent="1"/>
    </xf>
    <xf numFmtId="0" fontId="7" fillId="0" borderId="0" xfId="38" applyFont="1" applyFill="1" applyAlignment="1">
      <alignment horizontal="left" vertical="center"/>
    </xf>
    <xf numFmtId="0" fontId="33" fillId="32" borderId="8" xfId="45" applyBorder="1">
      <alignment horizontal="left" vertical="center" indent="1"/>
      <protection locked="0"/>
    </xf>
    <xf numFmtId="0" fontId="33" fillId="32" borderId="12" xfId="45" applyBorder="1">
      <alignment horizontal="left" vertical="center" indent="1"/>
      <protection locked="0"/>
    </xf>
    <xf numFmtId="0" fontId="33" fillId="32" borderId="13" xfId="45" applyBorder="1">
      <alignment horizontal="left" vertical="center" indent="1"/>
      <protection locked="0"/>
    </xf>
    <xf numFmtId="0" fontId="34" fillId="0" borderId="14" xfId="54" applyBorder="1" applyAlignment="1">
      <alignment horizontal="left" vertical="center" wrapText="1" indent="1"/>
    </xf>
    <xf numFmtId="0" fontId="34" fillId="0" borderId="15" xfId="54" applyBorder="1" applyAlignment="1">
      <alignment horizontal="left" vertical="center" wrapText="1" indent="1"/>
    </xf>
    <xf numFmtId="0" fontId="34" fillId="0" borderId="16" xfId="54" applyBorder="1" applyAlignment="1">
      <alignment horizontal="left" vertical="center" wrapText="1" indent="1"/>
    </xf>
    <xf numFmtId="0" fontId="34" fillId="0" borderId="17" xfId="54" applyBorder="1" applyAlignment="1">
      <alignment horizontal="left" vertical="center" wrapText="1" indent="1"/>
    </xf>
    <xf numFmtId="0" fontId="34" fillId="0" borderId="0" xfId="54" applyBorder="1" applyAlignment="1">
      <alignment horizontal="left" vertical="center" wrapText="1" indent="1"/>
    </xf>
    <xf numFmtId="0" fontId="34" fillId="0" borderId="18" xfId="54" applyBorder="1" applyAlignment="1">
      <alignment horizontal="left" vertical="center" wrapText="1" indent="1"/>
    </xf>
    <xf numFmtId="0" fontId="34" fillId="0" borderId="19" xfId="54" applyBorder="1" applyAlignment="1">
      <alignment horizontal="left" vertical="center" wrapText="1" indent="1"/>
    </xf>
    <xf numFmtId="0" fontId="34" fillId="0" borderId="20" xfId="54" applyBorder="1" applyAlignment="1">
      <alignment horizontal="left" vertical="center" wrapText="1" indent="1"/>
    </xf>
    <xf numFmtId="0" fontId="34" fillId="0" borderId="21" xfId="54" applyBorder="1" applyAlignment="1">
      <alignment horizontal="left" vertical="center" wrapText="1" indent="1"/>
    </xf>
    <xf numFmtId="0" fontId="35" fillId="0" borderId="20" xfId="47" applyBorder="1" applyAlignment="1">
      <alignment horizontal="right" vertical="center" wrapText="1"/>
    </xf>
    <xf numFmtId="0" fontId="33" fillId="32" borderId="14" xfId="45" applyFont="1" applyBorder="1" applyAlignment="1">
      <alignment horizontal="left" vertical="center" wrapText="1" indent="1"/>
      <protection locked="0"/>
    </xf>
    <xf numFmtId="0" fontId="33" fillId="32" borderId="15" xfId="45" applyFont="1" applyBorder="1" applyAlignment="1">
      <alignment horizontal="left" vertical="center" wrapText="1" indent="1"/>
      <protection locked="0"/>
    </xf>
    <xf numFmtId="0" fontId="33" fillId="32" borderId="16" xfId="45" applyFont="1" applyBorder="1" applyAlignment="1">
      <alignment horizontal="left" vertical="center" wrapText="1" indent="1"/>
      <protection locked="0"/>
    </xf>
    <xf numFmtId="0" fontId="36" fillId="0" borderId="22" xfId="48" applyFont="1" applyBorder="1" applyAlignment="1">
      <alignment horizontal="left" vertical="center" wrapText="1" indent="1"/>
    </xf>
    <xf numFmtId="0" fontId="36" fillId="0" borderId="33" xfId="48" applyFont="1" applyBorder="1" applyAlignment="1">
      <alignment horizontal="left" vertical="center" wrapText="1" indent="1"/>
    </xf>
    <xf numFmtId="0" fontId="51" fillId="0" borderId="9" xfId="48" applyFont="1" applyFill="1" applyBorder="1" applyAlignment="1">
      <alignment horizontal="center" vertical="center" wrapText="1"/>
    </xf>
    <xf numFmtId="0" fontId="36" fillId="0" borderId="8" xfId="48" applyFont="1" applyBorder="1" applyAlignment="1">
      <alignment horizontal="center" vertical="center" wrapText="1"/>
    </xf>
    <xf numFmtId="0" fontId="36" fillId="0" borderId="12" xfId="48" applyFont="1" applyBorder="1" applyAlignment="1">
      <alignment horizontal="center" vertical="center" wrapText="1"/>
    </xf>
    <xf numFmtId="0" fontId="36" fillId="0" borderId="13" xfId="48" applyFont="1" applyBorder="1" applyAlignment="1">
      <alignment horizontal="center" vertical="center" wrapText="1"/>
    </xf>
    <xf numFmtId="168" fontId="51" fillId="33" borderId="35" xfId="52" applyFont="1" applyFill="1" applyBorder="1" applyAlignment="1">
      <alignment horizontal="center" vertical="center" wrapText="1"/>
    </xf>
    <xf numFmtId="168" fontId="51" fillId="33" borderId="32" xfId="52" applyFont="1" applyFill="1" applyBorder="1" applyAlignment="1">
      <alignment horizontal="center" vertical="center" wrapText="1"/>
    </xf>
    <xf numFmtId="168" fontId="51" fillId="33" borderId="34" xfId="52" applyFont="1" applyFill="1" applyBorder="1" applyAlignment="1">
      <alignment horizontal="center" vertical="center" wrapText="1"/>
    </xf>
    <xf numFmtId="168" fontId="51" fillId="33" borderId="29" xfId="52" applyFont="1" applyFill="1" applyBorder="1" applyAlignment="1">
      <alignment horizontal="center" vertical="center" wrapText="1"/>
    </xf>
    <xf numFmtId="168" fontId="51" fillId="33" borderId="31" xfId="52" applyFont="1" applyFill="1" applyBorder="1" applyAlignment="1">
      <alignment horizontal="center" vertical="center" wrapText="1"/>
    </xf>
    <xf numFmtId="0" fontId="35" fillId="0" borderId="0" xfId="47" applyBorder="1" applyAlignment="1">
      <alignment horizontal="right" vertical="center"/>
    </xf>
    <xf numFmtId="0" fontId="33" fillId="32" borderId="36" xfId="45" applyBorder="1">
      <alignment horizontal="left" vertical="center" indent="1"/>
      <protection locked="0"/>
    </xf>
    <xf numFmtId="0" fontId="33" fillId="32" borderId="0" xfId="45" applyBorder="1">
      <alignment horizontal="left" vertical="center" indent="1"/>
      <protection locked="0"/>
    </xf>
    <xf numFmtId="0" fontId="33" fillId="32" borderId="6" xfId="45" applyBorder="1">
      <alignment horizontal="left" vertical="center" indent="1"/>
      <protection locked="0"/>
    </xf>
    <xf numFmtId="168" fontId="49" fillId="33" borderId="38" xfId="54" applyNumberFormat="1" applyFont="1" applyFill="1" applyBorder="1" applyAlignment="1">
      <alignment horizontal="center" vertical="center"/>
    </xf>
    <xf numFmtId="168" fontId="34" fillId="33" borderId="39" xfId="54" applyNumberFormat="1" applyFill="1" applyBorder="1" applyAlignment="1">
      <alignment horizontal="center" vertical="center"/>
    </xf>
    <xf numFmtId="168" fontId="49" fillId="33" borderId="40" xfId="54" applyNumberFormat="1" applyFont="1" applyFill="1" applyBorder="1" applyAlignment="1">
      <alignment horizontal="center" vertical="center"/>
    </xf>
    <xf numFmtId="168" fontId="49" fillId="33" borderId="41" xfId="54" applyNumberFormat="1" applyFont="1" applyFill="1" applyBorder="1" applyAlignment="1">
      <alignment horizontal="center" vertical="center"/>
    </xf>
    <xf numFmtId="168" fontId="34" fillId="33" borderId="25" xfId="54" applyNumberFormat="1" applyFill="1" applyBorder="1" applyAlignment="1">
      <alignment horizontal="center" vertical="center"/>
    </xf>
    <xf numFmtId="168" fontId="49" fillId="33" borderId="42" xfId="54" applyNumberFormat="1" applyFont="1" applyFill="1" applyBorder="1" applyAlignment="1">
      <alignment horizontal="center" vertical="center"/>
    </xf>
    <xf numFmtId="0" fontId="37" fillId="36" borderId="37" xfId="50" applyFill="1" applyBorder="1">
      <alignment horizontal="left" vertical="center" indent="1"/>
    </xf>
    <xf numFmtId="168" fontId="37" fillId="36" borderId="31" xfId="50" applyNumberFormat="1" applyFill="1" applyBorder="1" applyAlignment="1">
      <alignment horizontal="center" vertical="center"/>
    </xf>
  </cellXfs>
  <cellStyles count="5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ustomBuiltin="1"/>
    <cellStyle name="Comma [0]" xfId="29" builtinId="6" customBuiltin="1"/>
    <cellStyle name="Currency [0]" xfId="30" builtinId="7" customBuiltin="1"/>
    <cellStyle name="Currency 2" xfId="31" xr:uid="{00000000-0005-0000-0000-00001E000000}"/>
    <cellStyle name="Explanatory Text" xfId="32" builtinId="53" customBuiltin="1"/>
    <cellStyle name="Good" xfId="33" builtinId="26" customBuiltin="1"/>
    <cellStyle name="Input" xfId="34" builtinId="20" customBuiltin="1"/>
    <cellStyle name="Linked Cell" xfId="35" builtinId="24" customBuiltin="1"/>
    <cellStyle name="Neutral" xfId="36" builtinId="28" customBuiltin="1"/>
    <cellStyle name="Normal" xfId="0" builtinId="0" customBuiltin="1"/>
    <cellStyle name="Normal 2" xfId="37" xr:uid="{00000000-0005-0000-0000-000025000000}"/>
    <cellStyle name="Normal 3" xfId="38" xr:uid="{00000000-0005-0000-0000-000026000000}"/>
    <cellStyle name="Output" xfId="39" builtinId="21" customBuiltin="1"/>
    <cellStyle name="Percent" xfId="40" builtinId="5"/>
    <cellStyle name="Percent 2" xfId="41" xr:uid="{00000000-0005-0000-0000-000029000000}"/>
    <cellStyle name="Style 1" xfId="45" xr:uid="{00000000-0005-0000-0000-00002A000000}"/>
    <cellStyle name="Style 10" xfId="46" xr:uid="{00000000-0005-0000-0000-00002B000000}"/>
    <cellStyle name="Style 2" xfId="47" xr:uid="{00000000-0005-0000-0000-00002C000000}"/>
    <cellStyle name="Style 3" xfId="48" xr:uid="{00000000-0005-0000-0000-00002D000000}"/>
    <cellStyle name="Style 4" xfId="49" xr:uid="{00000000-0005-0000-0000-00002E000000}"/>
    <cellStyle name="Style 5" xfId="50" xr:uid="{00000000-0005-0000-0000-00002F000000}"/>
    <cellStyle name="Style 6" xfId="51" xr:uid="{00000000-0005-0000-0000-000030000000}"/>
    <cellStyle name="Style 7" xfId="52" xr:uid="{00000000-0005-0000-0000-000031000000}"/>
    <cellStyle name="Style 8" xfId="53" xr:uid="{00000000-0005-0000-0000-000032000000}"/>
    <cellStyle name="Style 8 2" xfId="55" xr:uid="{6C06B9F1-ECE2-4E0A-B4C0-5C3FB4C67CD7}"/>
    <cellStyle name="Style 9" xfId="54" xr:uid="{00000000-0005-0000-0000-000033000000}"/>
    <cellStyle name="Title" xfId="42" builtinId="15" customBuiltin="1"/>
    <cellStyle name="Total" xfId="43" builtinId="25" customBuiltin="1"/>
    <cellStyle name="Warning Text" xfId="44" builtinId="11" customBuiltin="1"/>
  </cellStyles>
  <dxfs count="54">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ill>
        <patternFill>
          <bgColor rgb="FF75AF5B"/>
        </patternFill>
      </fill>
    </dxf>
    <dxf>
      <fill>
        <patternFill>
          <bgColor rgb="FFF9B54C"/>
        </patternFill>
      </fill>
    </dxf>
    <dxf>
      <fill>
        <patternFill>
          <bgColor rgb="FFD0363F"/>
        </patternFill>
      </fill>
    </dxf>
    <dxf>
      <font>
        <b/>
        <i val="0"/>
        <color theme="0"/>
      </font>
      <fill>
        <patternFill patternType="solid">
          <fgColor indexed="64"/>
          <bgColor rgb="FF75AF5B"/>
        </patternFill>
      </fill>
    </dxf>
    <dxf>
      <font>
        <b/>
        <i val="0"/>
        <color theme="0"/>
      </font>
      <fill>
        <patternFill>
          <bgColor rgb="FFF9B54C"/>
        </patternFill>
      </fill>
    </dxf>
    <dxf>
      <font>
        <b/>
        <i val="0"/>
        <color theme="0"/>
      </font>
      <fill>
        <patternFill>
          <bgColor rgb="FFD0363F"/>
        </patternFill>
      </fill>
    </dxf>
    <dxf>
      <font>
        <color theme="0"/>
      </font>
      <fill>
        <patternFill patternType="solid">
          <fgColor indexed="64"/>
          <bgColor rgb="FF75AF5B"/>
        </patternFill>
      </fill>
    </dxf>
    <dxf>
      <font>
        <b/>
        <i val="0"/>
        <color theme="0"/>
      </font>
      <fill>
        <patternFill>
          <bgColor rgb="FF75AF5B"/>
        </patternFill>
      </fill>
    </dxf>
    <dxf>
      <font>
        <b/>
        <i val="0"/>
        <color theme="0"/>
      </font>
      <fill>
        <patternFill>
          <bgColor rgb="FFF9B54C"/>
        </patternFill>
      </fill>
    </dxf>
    <dxf>
      <font>
        <b/>
        <i val="0"/>
        <color theme="0"/>
      </font>
      <fill>
        <patternFill>
          <bgColor rgb="FFD0363F"/>
        </patternFill>
      </fill>
    </dxf>
    <dxf>
      <font>
        <b/>
        <i val="0"/>
        <color theme="0"/>
      </font>
      <fill>
        <patternFill patternType="solid">
          <fgColor indexed="64"/>
          <bgColor rgb="FF75AF5B"/>
        </patternFill>
      </fill>
    </dxf>
    <dxf>
      <font>
        <b/>
        <i val="0"/>
        <color theme="0"/>
      </font>
      <fill>
        <patternFill>
          <bgColor rgb="FFF9B54C"/>
        </patternFill>
      </fill>
    </dxf>
    <dxf>
      <font>
        <b/>
        <i val="0"/>
        <color theme="0"/>
      </font>
      <fill>
        <patternFill>
          <bgColor rgb="FFD0363F"/>
        </patternFill>
      </fill>
    </dxf>
    <dxf>
      <font>
        <color theme="0"/>
      </font>
      <fill>
        <patternFill patternType="solid">
          <fgColor indexed="64"/>
          <bgColor rgb="FF75AF5B"/>
        </patternFill>
      </fill>
    </dxf>
    <dxf>
      <font>
        <b/>
        <i val="0"/>
        <color theme="0"/>
      </font>
      <fill>
        <patternFill>
          <bgColor rgb="FF75AF5B"/>
        </patternFill>
      </fill>
    </dxf>
    <dxf>
      <font>
        <b/>
        <i val="0"/>
        <color theme="0"/>
      </font>
      <fill>
        <patternFill>
          <bgColor rgb="FFF9B54C"/>
        </patternFill>
      </fill>
    </dxf>
    <dxf>
      <font>
        <b/>
        <i val="0"/>
        <color theme="0"/>
      </font>
      <fill>
        <patternFill>
          <bgColor rgb="FFD0363F"/>
        </patternFill>
      </fill>
    </dxf>
    <dxf>
      <font>
        <b/>
        <i val="0"/>
        <color theme="0"/>
      </font>
      <fill>
        <patternFill patternType="solid">
          <fgColor indexed="64"/>
          <bgColor rgb="FF75AF5B"/>
        </patternFill>
      </fill>
    </dxf>
    <dxf>
      <font>
        <b/>
        <i val="0"/>
        <color theme="0"/>
      </font>
      <fill>
        <patternFill>
          <bgColor rgb="FFF9B54C"/>
        </patternFill>
      </fill>
    </dxf>
    <dxf>
      <font>
        <b/>
        <i val="0"/>
        <color theme="0"/>
      </font>
      <fill>
        <patternFill>
          <bgColor rgb="FFD0363F"/>
        </patternFill>
      </fill>
    </dxf>
    <dxf>
      <font>
        <color theme="0"/>
      </font>
      <fill>
        <patternFill patternType="solid">
          <fgColor indexed="64"/>
          <bgColor rgb="FF75AF5B"/>
        </patternFill>
      </fill>
    </dxf>
    <dxf>
      <font>
        <b/>
        <i val="0"/>
        <color theme="0"/>
      </font>
      <fill>
        <patternFill>
          <bgColor rgb="FF75AF5B"/>
        </patternFill>
      </fill>
    </dxf>
    <dxf>
      <font>
        <b/>
        <i val="0"/>
        <color theme="0"/>
      </font>
      <fill>
        <patternFill>
          <bgColor rgb="FFF9B54C"/>
        </patternFill>
      </fill>
    </dxf>
    <dxf>
      <font>
        <b/>
        <i val="0"/>
        <color theme="0"/>
      </font>
      <fill>
        <patternFill>
          <bgColor rgb="FFD0363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04141"/>
      <color rgb="FFF9B54C"/>
      <color rgb="FFFFD15B"/>
      <color rgb="FF75913D"/>
      <color rgb="FF75AF5B"/>
      <color rgb="FF5A8DAE"/>
      <color rgb="FFA1C8E0"/>
      <color rgb="FF573277"/>
      <color rgb="FF77558C"/>
      <color rgb="FFF267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b="1">
                <a:solidFill>
                  <a:srgbClr val="378786"/>
                </a:solidFill>
                <a:latin typeface="Arial" panose="020B0604020202020204" pitchFamily="34" charset="0"/>
                <a:cs typeface="Arial" panose="020B0604020202020204" pitchFamily="34" charset="0"/>
              </a:rPr>
              <a:t>Development</a:t>
            </a:r>
          </a:p>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sz="1600" b="1">
                <a:solidFill>
                  <a:srgbClr val="378786"/>
                </a:solidFill>
                <a:latin typeface="Arial" panose="020B0604020202020204" pitchFamily="34" charset="0"/>
                <a:cs typeface="Arial" panose="020B0604020202020204" pitchFamily="34" charset="0"/>
              </a:rPr>
              <a:t>Actual Spend vs Budget</a:t>
            </a:r>
          </a:p>
        </c:rich>
      </c:tx>
      <c:layout>
        <c:manualLayout>
          <c:xMode val="edge"/>
          <c:yMode val="edge"/>
          <c:x val="0.40295089351454833"/>
          <c:y val="4.6425321504996578E-2"/>
        </c:manualLayout>
      </c:layout>
      <c:overlay val="0"/>
      <c:spPr>
        <a:noFill/>
        <a:ln w="25400">
          <a:noFill/>
        </a:ln>
      </c:spPr>
    </c:title>
    <c:autoTitleDeleted val="0"/>
    <c:plotArea>
      <c:layout>
        <c:manualLayout>
          <c:layoutTarget val="inner"/>
          <c:xMode val="edge"/>
          <c:yMode val="edge"/>
          <c:x val="6.2492658714690369E-2"/>
          <c:y val="0.19471589138428935"/>
          <c:w val="0.93263394055941029"/>
          <c:h val="0.68257307876093321"/>
        </c:manualLayout>
      </c:layout>
      <c:barChart>
        <c:barDir val="col"/>
        <c:grouping val="clustered"/>
        <c:varyColors val="0"/>
        <c:ser>
          <c:idx val="0"/>
          <c:order val="0"/>
          <c:tx>
            <c:v>Year to Date Spend</c:v>
          </c:tx>
          <c:spPr>
            <a:gradFill flip="none" rotWithShape="1">
              <a:gsLst>
                <a:gs pos="0">
                  <a:srgbClr val="1B5569"/>
                </a:gs>
                <a:gs pos="100000">
                  <a:srgbClr val="378687"/>
                </a:gs>
              </a:gsLst>
              <a:lin ang="16200000" scaled="1"/>
              <a:tileRect/>
            </a:gradFill>
            <a:ln w="25400">
              <a:noFill/>
            </a:ln>
          </c:spPr>
          <c:invertIfNegative val="0"/>
          <c:dLbls>
            <c:dLbl>
              <c:idx val="8"/>
              <c:layout>
                <c:manualLayout>
                  <c:x val="0"/>
                  <c:y val="4.46826501568570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27-43E6-831F-F46E7CAFB938}"/>
                </c:ext>
              </c:extLst>
            </c:dLbl>
            <c:spPr>
              <a:noFill/>
              <a:ln w="25400">
                <a:noFill/>
              </a:ln>
            </c:spPr>
            <c:txPr>
              <a:bodyPr wrap="square" lIns="38100" tIns="19050" rIns="38100" bIns="19050" anchor="ctr">
                <a:spAutoFit/>
              </a:bodyPr>
              <a:lstStyle/>
              <a:p>
                <a:pPr>
                  <a:defRPr sz="1200" b="1" i="0" u="none" strike="noStrike" baseline="0">
                    <a:solidFill>
                      <a:schemeClr val="bg1"/>
                    </a:solidFill>
                    <a:latin typeface="Arial" panose="020B0604020202020204" pitchFamily="34" charset="0"/>
                    <a:ea typeface="Helv"/>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Development!$B$5:$B$13</c:f>
              <c:strCache>
                <c:ptCount val="9"/>
                <c:pt idx="0">
                  <c:v>Consulting fees (Hourly Total)</c:v>
                </c:pt>
                <c:pt idx="1">
                  <c:v>Content Management System</c:v>
                </c:pt>
                <c:pt idx="2">
                  <c:v>Web Design</c:v>
                </c:pt>
                <c:pt idx="3">
                  <c:v>Graphic Design</c:v>
                </c:pt>
                <c:pt idx="4">
                  <c:v>HTML Skinning &amp; CSS</c:v>
                </c:pt>
                <c:pt idx="5">
                  <c:v>Flash Design</c:v>
                </c:pt>
                <c:pt idx="6">
                  <c:v>Stock Photography</c:v>
                </c:pt>
                <c:pt idx="7">
                  <c:v>Coding</c:v>
                </c:pt>
                <c:pt idx="8">
                  <c:v>Domain Name Purchase</c:v>
                </c:pt>
              </c:strCache>
            </c:strRef>
          </c:cat>
          <c:val>
            <c:numRef>
              <c:f>Development!$P$5:$P$13</c:f>
              <c:numCache>
                <c:formatCode>"$"#,##0</c:formatCode>
                <c:ptCount val="9"/>
                <c:pt idx="0">
                  <c:v>6000</c:v>
                </c:pt>
                <c:pt idx="1">
                  <c:v>31000</c:v>
                </c:pt>
                <c:pt idx="2">
                  <c:v>12200</c:v>
                </c:pt>
                <c:pt idx="3">
                  <c:v>42000</c:v>
                </c:pt>
                <c:pt idx="4">
                  <c:v>9000</c:v>
                </c:pt>
                <c:pt idx="5">
                  <c:v>11000</c:v>
                </c:pt>
                <c:pt idx="6">
                  <c:v>35000</c:v>
                </c:pt>
                <c:pt idx="7">
                  <c:v>24000</c:v>
                </c:pt>
                <c:pt idx="8">
                  <c:v>3000</c:v>
                </c:pt>
              </c:numCache>
            </c:numRef>
          </c:val>
          <c:extLst>
            <c:ext xmlns:c16="http://schemas.microsoft.com/office/drawing/2014/chart" uri="{C3380CC4-5D6E-409C-BE32-E72D297353CC}">
              <c16:uniqueId val="{00000003-6D53-4CF2-8B8E-868FBDEAE341}"/>
            </c:ext>
          </c:extLst>
        </c:ser>
        <c:dLbls>
          <c:showLegendKey val="0"/>
          <c:showVal val="0"/>
          <c:showCatName val="0"/>
          <c:showSerName val="0"/>
          <c:showPercent val="0"/>
          <c:showBubbleSize val="0"/>
        </c:dLbls>
        <c:gapWidth val="25"/>
        <c:axId val="1629123584"/>
        <c:axId val="1629124944"/>
      </c:barChart>
      <c:lineChart>
        <c:grouping val="standard"/>
        <c:varyColors val="0"/>
        <c:ser>
          <c:idx val="1"/>
          <c:order val="1"/>
          <c:tx>
            <c:v>Budget</c:v>
          </c:tx>
          <c:spPr>
            <a:ln>
              <a:solidFill>
                <a:schemeClr val="bg1">
                  <a:lumMod val="50000"/>
                </a:schemeClr>
              </a:solidFill>
              <a:prstDash val="dash"/>
            </a:ln>
          </c:spPr>
          <c:marker>
            <c:symbol val="none"/>
          </c:marker>
          <c:dLbls>
            <c:dLbl>
              <c:idx val="0"/>
              <c:layout>
                <c:manualLayout>
                  <c:x val="-3.9345477854872114E-2"/>
                  <c:y val="-3.21174661874389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24-4522-900A-68B39D440143}"/>
                </c:ext>
              </c:extLst>
            </c:dLbl>
            <c:dLbl>
              <c:idx val="1"/>
              <c:layout>
                <c:manualLayout>
                  <c:x val="-2.3391110764619808E-2"/>
                  <c:y val="-2.42018989051170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D53-4CF2-8B8E-868FBDEAE341}"/>
                </c:ext>
              </c:extLst>
            </c:dLbl>
            <c:dLbl>
              <c:idx val="2"/>
              <c:layout>
                <c:manualLayout>
                  <c:x val="-2.724426773386E-2"/>
                  <c:y val="-3.73945110423202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24-4522-900A-68B39D440143}"/>
                </c:ext>
              </c:extLst>
            </c:dLbl>
            <c:dLbl>
              <c:idx val="3"/>
              <c:layout>
                <c:manualLayout>
                  <c:x val="-2.5591330786621968E-2"/>
                  <c:y val="-1.62863316227951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D53-4CF2-8B8E-868FBDEAE341}"/>
                </c:ext>
              </c:extLst>
            </c:dLbl>
            <c:dLbl>
              <c:idx val="4"/>
              <c:layout>
                <c:manualLayout>
                  <c:x val="-2.284382768985568E-2"/>
                  <c:y val="-4.0033033469760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24-4522-900A-68B39D440143}"/>
                </c:ext>
              </c:extLst>
            </c:dLbl>
            <c:dLbl>
              <c:idx val="5"/>
              <c:layout>
                <c:manualLayout>
                  <c:x val="-4.2912606221252043E-2"/>
                  <c:y val="-2.684042133255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53-4CF2-8B8E-868FBDEAE341}"/>
                </c:ext>
              </c:extLst>
            </c:dLbl>
            <c:dLbl>
              <c:idx val="6"/>
              <c:layout>
                <c:manualLayout>
                  <c:x val="-3.4945037810867698E-2"/>
                  <c:y val="-2.6840421332557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24-4522-900A-68B39D440143}"/>
                </c:ext>
              </c:extLst>
            </c:dLbl>
            <c:dLbl>
              <c:idx val="8"/>
              <c:layout>
                <c:manualLayout>
                  <c:x val="-1.5962596259625962E-2"/>
                  <c:y val="-5.8502690461845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24-4522-900A-68B39D440143}"/>
                </c:ext>
              </c:extLst>
            </c:dLbl>
            <c:spPr>
              <a:noFill/>
              <a:ln>
                <a:noFill/>
              </a:ln>
              <a:effectLst/>
            </c:spPr>
            <c:txPr>
              <a:bodyPr wrap="square" lIns="38100" tIns="19050" rIns="38100" bIns="19050" anchor="ctr">
                <a:spAutoFit/>
              </a:bodyPr>
              <a:lstStyle/>
              <a:p>
                <a:pPr>
                  <a:defRPr sz="1200" b="1">
                    <a:solidFill>
                      <a:schemeClr val="bg1">
                        <a:lumMod val="65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('Budget Analysis'!$B$4:$F$4,'Budget Analysis'!$B$17:$F$17,'Budget Analysis'!$B$26:$F$26)</c:f>
              <c:strCache>
                <c:ptCount val="3"/>
                <c:pt idx="0">
                  <c:v>Development</c:v>
                </c:pt>
                <c:pt idx="1">
                  <c:v>Integration</c:v>
                </c:pt>
                <c:pt idx="2">
                  <c:v>Testing and Updates</c:v>
                </c:pt>
              </c:strCache>
            </c:strRef>
          </c:cat>
          <c:val>
            <c:numRef>
              <c:f>Development!$C$5:$C$13</c:f>
              <c:numCache>
                <c:formatCode>"$"#,##0</c:formatCode>
                <c:ptCount val="9"/>
                <c:pt idx="0">
                  <c:v>10000</c:v>
                </c:pt>
                <c:pt idx="1">
                  <c:v>31000</c:v>
                </c:pt>
                <c:pt idx="2">
                  <c:v>20000</c:v>
                </c:pt>
                <c:pt idx="3">
                  <c:v>30000</c:v>
                </c:pt>
                <c:pt idx="4">
                  <c:v>15000</c:v>
                </c:pt>
                <c:pt idx="5">
                  <c:v>20000</c:v>
                </c:pt>
                <c:pt idx="6">
                  <c:v>35000</c:v>
                </c:pt>
                <c:pt idx="7">
                  <c:v>50000</c:v>
                </c:pt>
                <c:pt idx="8">
                  <c:v>5000</c:v>
                </c:pt>
              </c:numCache>
            </c:numRef>
          </c:val>
          <c:smooth val="0"/>
          <c:extLst>
            <c:ext xmlns:c16="http://schemas.microsoft.com/office/drawing/2014/chart" uri="{C3380CC4-5D6E-409C-BE32-E72D297353CC}">
              <c16:uniqueId val="{00000009-6D53-4CF2-8B8E-868FBDEAE341}"/>
            </c:ext>
          </c:extLst>
        </c:ser>
        <c:dLbls>
          <c:showLegendKey val="0"/>
          <c:showVal val="0"/>
          <c:showCatName val="0"/>
          <c:showSerName val="0"/>
          <c:showPercent val="0"/>
          <c:showBubbleSize val="0"/>
        </c:dLbls>
        <c:marker val="1"/>
        <c:smooth val="0"/>
        <c:axId val="1629123584"/>
        <c:axId val="1629124944"/>
      </c:lineChart>
      <c:catAx>
        <c:axId val="1629123584"/>
        <c:scaling>
          <c:orientation val="minMax"/>
        </c:scaling>
        <c:delete val="0"/>
        <c:axPos val="b"/>
        <c:numFmt formatCode="General" sourceLinked="1"/>
        <c:majorTickMark val="out"/>
        <c:minorTickMark val="none"/>
        <c:tickLblPos val="nextTo"/>
        <c:spPr>
          <a:ln w="3175">
            <a:solidFill>
              <a:schemeClr val="bg1">
                <a:lumMod val="85000"/>
              </a:schemeClr>
            </a:solidFill>
            <a:prstDash val="solid"/>
          </a:ln>
        </c:spPr>
        <c:txPr>
          <a:bodyPr rot="0" vert="horz"/>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crossAx val="1629124944"/>
        <c:crosses val="autoZero"/>
        <c:auto val="1"/>
        <c:lblAlgn val="ctr"/>
        <c:lblOffset val="100"/>
        <c:noMultiLvlLbl val="0"/>
      </c:catAx>
      <c:valAx>
        <c:axId val="1629124944"/>
        <c:scaling>
          <c:orientation val="minMax"/>
        </c:scaling>
        <c:delete val="0"/>
        <c:axPos val="l"/>
        <c:numFmt formatCode="&quot;$&quot;#,##0" sourceLinked="1"/>
        <c:majorTickMark val="out"/>
        <c:minorTickMark val="none"/>
        <c:tickLblPos val="nextTo"/>
        <c:spPr>
          <a:ln w="3175">
            <a:solidFill>
              <a:schemeClr val="bg1">
                <a:lumMod val="85000"/>
              </a:schemeClr>
            </a:solidFill>
            <a:prstDash val="solid"/>
          </a:ln>
        </c:spPr>
        <c:txPr>
          <a:bodyPr rot="0" vert="horz"/>
          <a:lstStyle/>
          <a:p>
            <a:pPr>
              <a:defRPr sz="1000" b="0" i="0" u="none" strike="noStrike" baseline="0">
                <a:solidFill>
                  <a:schemeClr val="bg1">
                    <a:lumMod val="65000"/>
                  </a:schemeClr>
                </a:solidFill>
                <a:latin typeface="Arial" panose="020B0604020202020204" pitchFamily="34" charset="0"/>
                <a:ea typeface="Helvetica Light"/>
                <a:cs typeface="Arial" panose="020B0604020202020204" pitchFamily="34" charset="0"/>
              </a:defRPr>
            </a:pPr>
            <a:endParaRPr lang="en-US"/>
          </a:p>
        </c:txPr>
        <c:crossAx val="1629123584"/>
        <c:crosses val="autoZero"/>
        <c:crossBetween val="between"/>
      </c:valAx>
      <c:spPr>
        <a:solidFill>
          <a:srgbClr val="FFFFFF"/>
        </a:solidFill>
        <a:ln w="25400">
          <a:noFill/>
        </a:ln>
      </c:spPr>
    </c:plotArea>
    <c:legend>
      <c:legendPos val="r"/>
      <c:legendEntry>
        <c:idx val="0"/>
        <c:txPr>
          <a:bodyPr/>
          <a:lstStyle/>
          <a:p>
            <a:pPr>
              <a:defRPr sz="1000" b="1" i="0" u="none" strike="noStrike" baseline="0">
                <a:solidFill>
                  <a:schemeClr val="bg1">
                    <a:lumMod val="50000"/>
                  </a:schemeClr>
                </a:solidFill>
                <a:latin typeface="Arial" panose="020B0604020202020204" pitchFamily="34" charset="0"/>
                <a:ea typeface="Candara"/>
                <a:cs typeface="Arial" panose="020B0604020202020204" pitchFamily="34" charset="0"/>
              </a:defRPr>
            </a:pPr>
            <a:endParaRPr lang="en-US"/>
          </a:p>
        </c:txPr>
      </c:legendEntry>
      <c:layout>
        <c:manualLayout>
          <c:xMode val="edge"/>
          <c:yMode val="edge"/>
          <c:x val="0.83638159091499698"/>
          <c:y val="1.9969251864625105E-2"/>
          <c:w val="0.163618409085003"/>
          <c:h val="0.15864500446678995"/>
        </c:manualLayout>
      </c:layout>
      <c:overlay val="0"/>
      <c:spPr>
        <a:noFill/>
        <a:ln w="25400">
          <a:noFill/>
        </a:ln>
      </c:spPr>
      <c:txPr>
        <a:bodyPr/>
        <a:lstStyle/>
        <a:p>
          <a:pPr>
            <a:defRPr sz="1000" b="1" i="0" u="none" strike="noStrike" baseline="0">
              <a:solidFill>
                <a:schemeClr val="bg1">
                  <a:lumMod val="50000"/>
                </a:schemeClr>
              </a:solidFill>
              <a:latin typeface="Arial" panose="020B0604020202020204" pitchFamily="34" charset="0"/>
              <a:ea typeface="Candara"/>
              <a:cs typeface="Arial" panose="020B0604020202020204" pitchFamily="34" charset="0"/>
            </a:defRPr>
          </a:pPr>
          <a:endParaRPr lang="en-US"/>
        </a:p>
      </c:txPr>
    </c:legend>
    <c:plotVisOnly val="1"/>
    <c:dispBlanksAs val="zero"/>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orientation="landscape" horizontalDpi="-3" verticalDpi="-3"/>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b="1">
                <a:solidFill>
                  <a:srgbClr val="378786"/>
                </a:solidFill>
                <a:latin typeface="Arial" panose="020B0604020202020204" pitchFamily="34" charset="0"/>
                <a:cs typeface="Arial" panose="020B0604020202020204" pitchFamily="34" charset="0"/>
              </a:rPr>
              <a:t>Allocated Budget</a:t>
            </a:r>
          </a:p>
        </c:rich>
      </c:tx>
      <c:layout>
        <c:manualLayout>
          <c:xMode val="edge"/>
          <c:yMode val="edge"/>
          <c:x val="0.32556857350662499"/>
          <c:y val="2.4596019636089001E-2"/>
        </c:manualLayout>
      </c:layout>
      <c:overlay val="0"/>
      <c:spPr>
        <a:noFill/>
        <a:ln w="25400">
          <a:noFill/>
        </a:ln>
      </c:spPr>
    </c:title>
    <c:autoTitleDeleted val="0"/>
    <c:plotArea>
      <c:layout>
        <c:manualLayout>
          <c:layoutTarget val="inner"/>
          <c:xMode val="edge"/>
          <c:yMode val="edge"/>
          <c:x val="0.1124560601799775"/>
          <c:y val="0.21909274976991516"/>
          <c:w val="0.52601893861780302"/>
          <c:h val="0.71284178583470503"/>
        </c:manualLayout>
      </c:layout>
      <c:pieChart>
        <c:varyColors val="1"/>
        <c:ser>
          <c:idx val="1"/>
          <c:order val="0"/>
          <c:spPr>
            <a:gradFill rotWithShape="0">
              <a:gsLst>
                <a:gs pos="0">
                  <a:srgbClr val="FF9A99"/>
                </a:gs>
                <a:gs pos="100000">
                  <a:srgbClr val="D1403C"/>
                </a:gs>
              </a:gsLst>
              <a:lin ang="5400000"/>
            </a:gradFill>
            <a:ln w="25400">
              <a:noFill/>
            </a:ln>
            <a:effectLst/>
          </c:spPr>
          <c:dPt>
            <c:idx val="0"/>
            <c:bubble3D val="0"/>
            <c:spPr>
              <a:solidFill>
                <a:srgbClr val="378786"/>
              </a:solidFill>
              <a:ln w="25400">
                <a:noFill/>
              </a:ln>
              <a:effectLst/>
            </c:spPr>
            <c:extLst>
              <c:ext xmlns:c16="http://schemas.microsoft.com/office/drawing/2014/chart" uri="{C3380CC4-5D6E-409C-BE32-E72D297353CC}">
                <c16:uniqueId val="{00000001-F9FC-4BC5-87D2-18B53705317F}"/>
              </c:ext>
            </c:extLst>
          </c:dPt>
          <c:dPt>
            <c:idx val="1"/>
            <c:bubble3D val="0"/>
            <c:spPr>
              <a:solidFill>
                <a:srgbClr val="77558C"/>
              </a:solidFill>
              <a:ln w="25400">
                <a:noFill/>
              </a:ln>
              <a:effectLst/>
            </c:spPr>
            <c:extLst>
              <c:ext xmlns:c16="http://schemas.microsoft.com/office/drawing/2014/chart" uri="{C3380CC4-5D6E-409C-BE32-E72D297353CC}">
                <c16:uniqueId val="{00000003-F9FC-4BC5-87D2-18B53705317F}"/>
              </c:ext>
            </c:extLst>
          </c:dPt>
          <c:dPt>
            <c:idx val="2"/>
            <c:bubble3D val="0"/>
            <c:spPr>
              <a:solidFill>
                <a:srgbClr val="75AF5B"/>
              </a:solidFill>
              <a:ln w="25400">
                <a:noFill/>
              </a:ln>
              <a:effectLst/>
            </c:spPr>
            <c:extLst>
              <c:ext xmlns:c16="http://schemas.microsoft.com/office/drawing/2014/chart" uri="{C3380CC4-5D6E-409C-BE32-E72D297353CC}">
                <c16:uniqueId val="{00000005-F9FC-4BC5-87D2-18B53705317F}"/>
              </c:ext>
            </c:extLst>
          </c:dPt>
          <c:dPt>
            <c:idx val="3"/>
            <c:bubble3D val="0"/>
            <c:spPr>
              <a:solidFill>
                <a:srgbClr val="75913D"/>
              </a:solidFill>
              <a:ln w="25400">
                <a:noFill/>
              </a:ln>
              <a:effectLst/>
            </c:spPr>
            <c:extLst>
              <c:ext xmlns:c16="http://schemas.microsoft.com/office/drawing/2014/chart" uri="{C3380CC4-5D6E-409C-BE32-E72D297353CC}">
                <c16:uniqueId val="{00000007-F9FC-4BC5-87D2-18B53705317F}"/>
              </c:ext>
            </c:extLst>
          </c:dPt>
          <c:dPt>
            <c:idx val="4"/>
            <c:bubble3D val="0"/>
            <c:spPr>
              <a:solidFill>
                <a:srgbClr val="77558C"/>
              </a:solidFill>
              <a:ln w="25400">
                <a:noFill/>
              </a:ln>
              <a:effectLst/>
            </c:spPr>
            <c:extLst>
              <c:ext xmlns:c16="http://schemas.microsoft.com/office/drawing/2014/chart" uri="{C3380CC4-5D6E-409C-BE32-E72D297353CC}">
                <c16:uniqueId val="{00000009-F9FC-4BC5-87D2-18B53705317F}"/>
              </c:ext>
            </c:extLst>
          </c:dPt>
          <c:dPt>
            <c:idx val="5"/>
            <c:bubble3D val="0"/>
            <c:spPr>
              <a:solidFill>
                <a:srgbClr val="F9B54C"/>
              </a:solidFill>
              <a:ln w="25400">
                <a:noFill/>
              </a:ln>
              <a:effectLst/>
            </c:spPr>
            <c:extLst>
              <c:ext xmlns:c16="http://schemas.microsoft.com/office/drawing/2014/chart" uri="{C3380CC4-5D6E-409C-BE32-E72D297353CC}">
                <c16:uniqueId val="{0000000B-F9FC-4BC5-87D2-18B53705317F}"/>
              </c:ext>
            </c:extLst>
          </c:dPt>
          <c:dPt>
            <c:idx val="6"/>
            <c:bubble3D val="0"/>
            <c:spPr>
              <a:solidFill>
                <a:srgbClr val="F26721"/>
              </a:solidFill>
              <a:ln w="25400">
                <a:noFill/>
              </a:ln>
              <a:effectLst/>
            </c:spPr>
            <c:extLst>
              <c:ext xmlns:c16="http://schemas.microsoft.com/office/drawing/2014/chart" uri="{C3380CC4-5D6E-409C-BE32-E72D297353CC}">
                <c16:uniqueId val="{0000000D-F9FC-4BC5-87D2-18B53705317F}"/>
              </c:ext>
            </c:extLst>
          </c:dPt>
          <c:dPt>
            <c:idx val="7"/>
            <c:bubble3D val="0"/>
            <c:spPr>
              <a:solidFill>
                <a:srgbClr val="F9B54C"/>
              </a:solidFill>
              <a:ln w="25400">
                <a:noFill/>
              </a:ln>
              <a:effectLst/>
            </c:spPr>
            <c:extLst>
              <c:ext xmlns:c16="http://schemas.microsoft.com/office/drawing/2014/chart" uri="{C3380CC4-5D6E-409C-BE32-E72D297353CC}">
                <c16:uniqueId val="{0000000F-F9FC-4BC5-87D2-18B53705317F}"/>
              </c:ext>
            </c:extLst>
          </c:dPt>
          <c:dPt>
            <c:idx val="8"/>
            <c:bubble3D val="0"/>
            <c:spPr>
              <a:solidFill>
                <a:srgbClr val="75AF5B"/>
              </a:solidFill>
              <a:ln w="25400">
                <a:noFill/>
              </a:ln>
              <a:effectLst/>
            </c:spPr>
            <c:extLst>
              <c:ext xmlns:c16="http://schemas.microsoft.com/office/drawing/2014/chart" uri="{C3380CC4-5D6E-409C-BE32-E72D297353CC}">
                <c16:uniqueId val="{00000011-F9FC-4BC5-87D2-18B53705317F}"/>
              </c:ext>
            </c:extLst>
          </c:dPt>
          <c:dPt>
            <c:idx val="9"/>
            <c:bubble3D val="0"/>
            <c:spPr>
              <a:solidFill>
                <a:srgbClr val="75913D"/>
              </a:solidFill>
              <a:ln w="25400">
                <a:noFill/>
              </a:ln>
              <a:effectLst/>
            </c:spPr>
            <c:extLst>
              <c:ext xmlns:c16="http://schemas.microsoft.com/office/drawing/2014/chart" uri="{C3380CC4-5D6E-409C-BE32-E72D297353CC}">
                <c16:uniqueId val="{00000013-F9FC-4BC5-87D2-18B53705317F}"/>
              </c:ext>
            </c:extLst>
          </c:dPt>
          <c:dLbls>
            <c:dLbl>
              <c:idx val="0"/>
              <c:layout>
                <c:manualLayout>
                  <c:x val="-5.8035714285714288E-2"/>
                  <c:y val="0.1064935064935065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FC-4BC5-87D2-18B53705317F}"/>
                </c:ext>
              </c:extLst>
            </c:dLbl>
            <c:dLbl>
              <c:idx val="4"/>
              <c:spPr>
                <a:noFill/>
                <a:ln w="25400">
                  <a:noFill/>
                </a:ln>
              </c:spPr>
              <c:txPr>
                <a:bodyPr/>
                <a:lstStyle/>
                <a:p>
                  <a:pPr algn="ctr" rtl="0">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F9FC-4BC5-87D2-18B53705317F}"/>
                </c:ext>
              </c:extLst>
            </c:dLbl>
            <c:dLbl>
              <c:idx val="5"/>
              <c:spPr>
                <a:noFill/>
                <a:ln w="25400">
                  <a:noFill/>
                </a:ln>
              </c:spPr>
              <c:txPr>
                <a:bodyPr/>
                <a:lstStyle/>
                <a:p>
                  <a:pPr algn="ctr" rtl="0">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9FC-4BC5-87D2-18B53705317F}"/>
                </c:ext>
              </c:extLst>
            </c:dLbl>
            <c:dLbl>
              <c:idx val="6"/>
              <c:spPr>
                <a:noFill/>
                <a:ln w="25400">
                  <a:noFill/>
                </a:ln>
              </c:spPr>
              <c:txPr>
                <a:bodyPr/>
                <a:lstStyle/>
                <a:p>
                  <a:pPr algn="ctr" rtl="0">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9FC-4BC5-87D2-18B53705317F}"/>
                </c:ext>
              </c:extLst>
            </c:dLbl>
            <c:dLbl>
              <c:idx val="7"/>
              <c:spPr>
                <a:noFill/>
                <a:ln w="25400">
                  <a:noFill/>
                </a:ln>
              </c:spPr>
              <c:txPr>
                <a:bodyPr/>
                <a:lstStyle/>
                <a:p>
                  <a:pPr algn="ctr" rtl="0">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9FC-4BC5-87D2-18B53705317F}"/>
                </c:ext>
              </c:extLst>
            </c:dLbl>
            <c:dLbl>
              <c:idx val="8"/>
              <c:spPr>
                <a:noFill/>
                <a:ln w="25400">
                  <a:noFill/>
                </a:ln>
              </c:spPr>
              <c:txPr>
                <a:bodyPr/>
                <a:lstStyle/>
                <a:p>
                  <a:pPr algn="ctr" rtl="0">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9FC-4BC5-87D2-18B53705317F}"/>
                </c:ext>
              </c:extLst>
            </c:dLbl>
            <c:dLbl>
              <c:idx val="9"/>
              <c:spPr>
                <a:noFill/>
                <a:ln w="25400">
                  <a:noFill/>
                </a:ln>
              </c:spPr>
              <c:txPr>
                <a:bodyPr/>
                <a:lstStyle/>
                <a:p>
                  <a:pPr algn="ctr" rtl="0">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3-F9FC-4BC5-87D2-18B53705317F}"/>
                </c:ext>
              </c:extLst>
            </c:dLbl>
            <c:spPr>
              <a:noFill/>
              <a:ln w="25400">
                <a:noFill/>
              </a:ln>
            </c:spPr>
            <c:txPr>
              <a:bodyPr wrap="square" lIns="38100" tIns="19050" rIns="38100" bIns="19050" anchor="ctr">
                <a:spAutoFit/>
              </a:bodyPr>
              <a:lstStyle/>
              <a:p>
                <a:pPr algn="ctr" rtl="0">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a:noFill/>
                </a:ln>
              </c:spPr>
            </c:leaderLines>
            <c:extLst>
              <c:ext xmlns:c15="http://schemas.microsoft.com/office/drawing/2012/chart" uri="{CE6537A1-D6FC-4f65-9D91-7224C49458BB}"/>
            </c:extLst>
          </c:dLbls>
          <c:cat>
            <c:strRef>
              <c:f>('Budget Analysis'!$B$4:$F$4,'Budget Analysis'!$B$17:$F$17,'Budget Analysis'!$B$26:$F$26)</c:f>
              <c:strCache>
                <c:ptCount val="3"/>
                <c:pt idx="0">
                  <c:v>Development</c:v>
                </c:pt>
                <c:pt idx="1">
                  <c:v>Integration</c:v>
                </c:pt>
                <c:pt idx="2">
                  <c:v>Testing and Updates</c:v>
                </c:pt>
              </c:strCache>
            </c:strRef>
          </c:cat>
          <c:val>
            <c:numRef>
              <c:f>('Budget Analysis'!$C$14,'Budget Analysis'!$C$23,'Budget Analysis'!$C$31)</c:f>
              <c:numCache>
                <c:formatCode>"$"#,##0</c:formatCode>
                <c:ptCount val="3"/>
                <c:pt idx="0">
                  <c:v>216000</c:v>
                </c:pt>
                <c:pt idx="1">
                  <c:v>100000</c:v>
                </c:pt>
                <c:pt idx="2">
                  <c:v>27000</c:v>
                </c:pt>
              </c:numCache>
            </c:numRef>
          </c:val>
          <c:extLst>
            <c:ext xmlns:c16="http://schemas.microsoft.com/office/drawing/2014/chart" uri="{C3380CC4-5D6E-409C-BE32-E72D297353CC}">
              <c16:uniqueId val="{00000014-F9FC-4BC5-87D2-18B53705317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780926602924636"/>
          <c:y val="0.22974435013805092"/>
          <c:w val="0.21848618532058492"/>
          <c:h val="0.37545045505675423"/>
        </c:manualLayout>
      </c:layout>
      <c:overlay val="0"/>
      <c:spPr>
        <a:noFill/>
        <a:ln w="25400">
          <a:noFill/>
        </a:ln>
      </c:spPr>
      <c:txPr>
        <a:bodyPr/>
        <a:lstStyle/>
        <a:p>
          <a:pPr>
            <a:defRPr sz="1200" b="0" i="0" u="none" strike="noStrike" baseline="0">
              <a:solidFill>
                <a:srgbClr val="404141"/>
              </a:solidFill>
              <a:latin typeface="Arial" panose="020B0604020202020204" pitchFamily="34" charset="0"/>
              <a:ea typeface="Helv"/>
              <a:cs typeface="Arial" panose="020B0604020202020204" pitchFamily="34" charset="0"/>
            </a:defRPr>
          </a:pPr>
          <a:endParaRPr lang="en-US"/>
        </a:p>
      </c:txPr>
    </c:legend>
    <c:plotVisOnly val="1"/>
    <c:dispBlanksAs val="gap"/>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b="1">
                <a:solidFill>
                  <a:srgbClr val="378786"/>
                </a:solidFill>
                <a:latin typeface="Arial" panose="020B0604020202020204" pitchFamily="34" charset="0"/>
                <a:cs typeface="Arial" panose="020B0604020202020204" pitchFamily="34" charset="0"/>
              </a:rPr>
              <a:t>Year to Date Spend</a:t>
            </a:r>
          </a:p>
        </c:rich>
      </c:tx>
      <c:layout>
        <c:manualLayout>
          <c:xMode val="edge"/>
          <c:yMode val="edge"/>
          <c:x val="0.30400435195222397"/>
          <c:y val="2.4310522463555299E-2"/>
        </c:manualLayout>
      </c:layout>
      <c:overlay val="0"/>
      <c:spPr>
        <a:noFill/>
        <a:ln w="25400">
          <a:noFill/>
        </a:ln>
      </c:spPr>
    </c:title>
    <c:autoTitleDeleted val="0"/>
    <c:plotArea>
      <c:layout>
        <c:manualLayout>
          <c:layoutTarget val="inner"/>
          <c:xMode val="edge"/>
          <c:yMode val="edge"/>
          <c:x val="0.11097411318568456"/>
          <c:y val="0.22448563579358027"/>
          <c:w val="0.52571049428877303"/>
          <c:h val="0.71109958547372998"/>
        </c:manualLayout>
      </c:layout>
      <c:pieChart>
        <c:varyColors val="1"/>
        <c:ser>
          <c:idx val="0"/>
          <c:order val="0"/>
          <c:spPr>
            <a:gradFill rotWithShape="0">
              <a:gsLst>
                <a:gs pos="0">
                  <a:srgbClr val="9BC1FF"/>
                </a:gs>
                <a:gs pos="100000">
                  <a:srgbClr val="3F80CD"/>
                </a:gs>
              </a:gsLst>
              <a:lin ang="5400000"/>
            </a:gradFill>
            <a:ln w="25400">
              <a:noFill/>
            </a:ln>
            <a:effectLst/>
          </c:spPr>
          <c:dPt>
            <c:idx val="0"/>
            <c:bubble3D val="0"/>
            <c:spPr>
              <a:solidFill>
                <a:srgbClr val="378786"/>
              </a:solidFill>
              <a:ln w="25400">
                <a:noFill/>
              </a:ln>
              <a:effectLst/>
            </c:spPr>
            <c:extLst>
              <c:ext xmlns:c16="http://schemas.microsoft.com/office/drawing/2014/chart" uri="{C3380CC4-5D6E-409C-BE32-E72D297353CC}">
                <c16:uniqueId val="{00000001-18BD-45C1-B50C-0D0F8FD86154}"/>
              </c:ext>
            </c:extLst>
          </c:dPt>
          <c:dPt>
            <c:idx val="1"/>
            <c:bubble3D val="0"/>
            <c:spPr>
              <a:solidFill>
                <a:srgbClr val="77558C"/>
              </a:solidFill>
              <a:ln w="25400">
                <a:noFill/>
              </a:ln>
              <a:effectLst/>
            </c:spPr>
            <c:extLst>
              <c:ext xmlns:c16="http://schemas.microsoft.com/office/drawing/2014/chart" uri="{C3380CC4-5D6E-409C-BE32-E72D297353CC}">
                <c16:uniqueId val="{00000003-18BD-45C1-B50C-0D0F8FD86154}"/>
              </c:ext>
            </c:extLst>
          </c:dPt>
          <c:dPt>
            <c:idx val="2"/>
            <c:bubble3D val="0"/>
            <c:spPr>
              <a:solidFill>
                <a:srgbClr val="75AF5B"/>
              </a:solidFill>
              <a:ln w="25400">
                <a:noFill/>
              </a:ln>
              <a:effectLst/>
            </c:spPr>
            <c:extLst>
              <c:ext xmlns:c16="http://schemas.microsoft.com/office/drawing/2014/chart" uri="{C3380CC4-5D6E-409C-BE32-E72D297353CC}">
                <c16:uniqueId val="{00000005-18BD-45C1-B50C-0D0F8FD86154}"/>
              </c:ext>
            </c:extLst>
          </c:dPt>
          <c:dPt>
            <c:idx val="3"/>
            <c:bubble3D val="0"/>
            <c:spPr>
              <a:solidFill>
                <a:srgbClr val="75913D"/>
              </a:solidFill>
              <a:ln w="25400">
                <a:noFill/>
              </a:ln>
              <a:effectLst/>
            </c:spPr>
            <c:extLst>
              <c:ext xmlns:c16="http://schemas.microsoft.com/office/drawing/2014/chart" uri="{C3380CC4-5D6E-409C-BE32-E72D297353CC}">
                <c16:uniqueId val="{00000007-18BD-45C1-B50C-0D0F8FD86154}"/>
              </c:ext>
            </c:extLst>
          </c:dPt>
          <c:dPt>
            <c:idx val="4"/>
            <c:bubble3D val="0"/>
            <c:spPr>
              <a:solidFill>
                <a:srgbClr val="77558C"/>
              </a:solidFill>
              <a:ln w="25400">
                <a:noFill/>
              </a:ln>
              <a:effectLst/>
            </c:spPr>
            <c:extLst>
              <c:ext xmlns:c16="http://schemas.microsoft.com/office/drawing/2014/chart" uri="{C3380CC4-5D6E-409C-BE32-E72D297353CC}">
                <c16:uniqueId val="{00000009-18BD-45C1-B50C-0D0F8FD86154}"/>
              </c:ext>
            </c:extLst>
          </c:dPt>
          <c:dPt>
            <c:idx val="5"/>
            <c:bubble3D val="0"/>
            <c:spPr>
              <a:solidFill>
                <a:srgbClr val="F9B54C"/>
              </a:solidFill>
              <a:ln w="25400">
                <a:noFill/>
              </a:ln>
              <a:effectLst/>
            </c:spPr>
            <c:extLst>
              <c:ext xmlns:c16="http://schemas.microsoft.com/office/drawing/2014/chart" uri="{C3380CC4-5D6E-409C-BE32-E72D297353CC}">
                <c16:uniqueId val="{0000000B-18BD-45C1-B50C-0D0F8FD86154}"/>
              </c:ext>
            </c:extLst>
          </c:dPt>
          <c:dPt>
            <c:idx val="6"/>
            <c:bubble3D val="0"/>
            <c:spPr>
              <a:solidFill>
                <a:srgbClr val="F26721"/>
              </a:solidFill>
              <a:ln w="25400">
                <a:noFill/>
              </a:ln>
              <a:effectLst/>
            </c:spPr>
            <c:extLst>
              <c:ext xmlns:c16="http://schemas.microsoft.com/office/drawing/2014/chart" uri="{C3380CC4-5D6E-409C-BE32-E72D297353CC}">
                <c16:uniqueId val="{0000000D-18BD-45C1-B50C-0D0F8FD86154}"/>
              </c:ext>
            </c:extLst>
          </c:dPt>
          <c:dPt>
            <c:idx val="7"/>
            <c:bubble3D val="0"/>
            <c:spPr>
              <a:solidFill>
                <a:srgbClr val="F9B54C"/>
              </a:solidFill>
              <a:ln w="25400">
                <a:noFill/>
              </a:ln>
              <a:effectLst/>
            </c:spPr>
            <c:extLst>
              <c:ext xmlns:c16="http://schemas.microsoft.com/office/drawing/2014/chart" uri="{C3380CC4-5D6E-409C-BE32-E72D297353CC}">
                <c16:uniqueId val="{0000000F-18BD-45C1-B50C-0D0F8FD86154}"/>
              </c:ext>
            </c:extLst>
          </c:dPt>
          <c:dPt>
            <c:idx val="8"/>
            <c:bubble3D val="0"/>
            <c:spPr>
              <a:solidFill>
                <a:srgbClr val="75AF5B"/>
              </a:solidFill>
              <a:ln w="25400">
                <a:noFill/>
              </a:ln>
              <a:effectLst/>
            </c:spPr>
            <c:extLst>
              <c:ext xmlns:c16="http://schemas.microsoft.com/office/drawing/2014/chart" uri="{C3380CC4-5D6E-409C-BE32-E72D297353CC}">
                <c16:uniqueId val="{00000011-18BD-45C1-B50C-0D0F8FD86154}"/>
              </c:ext>
            </c:extLst>
          </c:dPt>
          <c:dPt>
            <c:idx val="9"/>
            <c:bubble3D val="0"/>
            <c:spPr>
              <a:solidFill>
                <a:srgbClr val="75913D"/>
              </a:solidFill>
              <a:ln w="25400">
                <a:noFill/>
              </a:ln>
              <a:effectLst/>
            </c:spPr>
            <c:extLst>
              <c:ext xmlns:c16="http://schemas.microsoft.com/office/drawing/2014/chart" uri="{C3380CC4-5D6E-409C-BE32-E72D297353CC}">
                <c16:uniqueId val="{00000013-18BD-45C1-B50C-0D0F8FD86154}"/>
              </c:ext>
            </c:extLst>
          </c:dPt>
          <c:dLbls>
            <c:dLbl>
              <c:idx val="0"/>
              <c:layout>
                <c:manualLayout>
                  <c:x val="-5.128205128205128E-2"/>
                  <c:y val="6.74448767833981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BD-45C1-B50C-0D0F8FD86154}"/>
                </c:ext>
              </c:extLst>
            </c:dLbl>
            <c:dLbl>
              <c:idx val="1"/>
              <c:spPr>
                <a:noFill/>
                <a:ln w="25400">
                  <a:noFill/>
                </a:ln>
              </c:spPr>
              <c:txPr>
                <a:bodyPr/>
                <a:lstStyle/>
                <a:p>
                  <a:pPr>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18BD-45C1-B50C-0D0F8FD86154}"/>
                </c:ext>
              </c:extLst>
            </c:dLbl>
            <c:dLbl>
              <c:idx val="2"/>
              <c:spPr>
                <a:noFill/>
                <a:ln w="25400">
                  <a:noFill/>
                </a:ln>
              </c:spPr>
              <c:txPr>
                <a:bodyPr/>
                <a:lstStyle/>
                <a:p>
                  <a:pPr>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18BD-45C1-B50C-0D0F8FD86154}"/>
                </c:ext>
              </c:extLst>
            </c:dLbl>
            <c:dLbl>
              <c:idx val="3"/>
              <c:spPr>
                <a:noFill/>
                <a:ln w="25400">
                  <a:noFill/>
                </a:ln>
              </c:spPr>
              <c:txPr>
                <a:bodyPr/>
                <a:lstStyle/>
                <a:p>
                  <a:pPr>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18BD-45C1-B50C-0D0F8FD86154}"/>
                </c:ext>
              </c:extLst>
            </c:dLbl>
            <c:dLbl>
              <c:idx val="5"/>
              <c:spPr>
                <a:noFill/>
                <a:ln w="25400">
                  <a:noFill/>
                </a:ln>
              </c:spPr>
              <c:txPr>
                <a:bodyPr/>
                <a:lstStyle/>
                <a:p>
                  <a:pPr>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18BD-45C1-B50C-0D0F8FD86154}"/>
                </c:ext>
              </c:extLst>
            </c:dLbl>
            <c:dLbl>
              <c:idx val="6"/>
              <c:spPr>
                <a:noFill/>
                <a:ln w="25400">
                  <a:noFill/>
                </a:ln>
              </c:spPr>
              <c:txPr>
                <a:bodyPr/>
                <a:lstStyle/>
                <a:p>
                  <a:pPr>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18BD-45C1-B50C-0D0F8FD86154}"/>
                </c:ext>
              </c:extLst>
            </c:dLbl>
            <c:dLbl>
              <c:idx val="7"/>
              <c:spPr>
                <a:noFill/>
                <a:ln w="25400">
                  <a:noFill/>
                </a:ln>
              </c:spPr>
              <c:txPr>
                <a:bodyPr/>
                <a:lstStyle/>
                <a:p>
                  <a:pPr>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18BD-45C1-B50C-0D0F8FD86154}"/>
                </c:ext>
              </c:extLst>
            </c:dLbl>
            <c:dLbl>
              <c:idx val="8"/>
              <c:spPr>
                <a:noFill/>
                <a:ln w="25400">
                  <a:noFill/>
                </a:ln>
              </c:spPr>
              <c:txPr>
                <a:bodyPr/>
                <a:lstStyle/>
                <a:p>
                  <a:pPr>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18BD-45C1-B50C-0D0F8FD86154}"/>
                </c:ext>
              </c:extLst>
            </c:dLbl>
            <c:dLbl>
              <c:idx val="9"/>
              <c:spPr>
                <a:noFill/>
                <a:ln w="25400">
                  <a:noFill/>
                </a:ln>
              </c:spPr>
              <c:txPr>
                <a:bodyPr/>
                <a:lstStyle/>
                <a:p>
                  <a:pPr>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3-18BD-45C1-B50C-0D0F8FD86154}"/>
                </c:ext>
              </c:extLst>
            </c:dLbl>
            <c:spPr>
              <a:noFill/>
              <a:ln w="25400">
                <a:noFill/>
              </a:ln>
            </c:spPr>
            <c:txPr>
              <a:bodyPr wrap="square" lIns="38100" tIns="19050" rIns="38100" bIns="19050" anchor="ctr">
                <a:spAutoFit/>
              </a:bodyPr>
              <a:lstStyle/>
              <a:p>
                <a:pPr>
                  <a:defRPr sz="10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('Budget Analysis'!$B$4:$F$4,'Budget Analysis'!$B$17:$F$17,'Budget Analysis'!$B$26:$F$26)</c:f>
              <c:strCache>
                <c:ptCount val="3"/>
                <c:pt idx="0">
                  <c:v>Development</c:v>
                </c:pt>
                <c:pt idx="1">
                  <c:v>Integration</c:v>
                </c:pt>
                <c:pt idx="2">
                  <c:v>Testing and Updates</c:v>
                </c:pt>
              </c:strCache>
            </c:strRef>
          </c:cat>
          <c:val>
            <c:numRef>
              <c:f>('Budget Analysis'!$D$14,'Budget Analysis'!$D$23,'Budget Analysis'!$D$31)</c:f>
              <c:numCache>
                <c:formatCode>"$"#,##0</c:formatCode>
                <c:ptCount val="3"/>
                <c:pt idx="0">
                  <c:v>173200</c:v>
                </c:pt>
                <c:pt idx="1">
                  <c:v>59900</c:v>
                </c:pt>
                <c:pt idx="2">
                  <c:v>20700</c:v>
                </c:pt>
              </c:numCache>
            </c:numRef>
          </c:val>
          <c:extLst>
            <c:ext xmlns:c16="http://schemas.microsoft.com/office/drawing/2014/chart" uri="{C3380CC4-5D6E-409C-BE32-E72D297353CC}">
              <c16:uniqueId val="{00000014-18BD-45C1-B50C-0D0F8FD86154}"/>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78799603226854165"/>
          <c:y val="0.21431232574527406"/>
          <c:w val="0.20519825490041169"/>
          <c:h val="0.40177068333384391"/>
        </c:manualLayout>
      </c:layout>
      <c:overlay val="0"/>
      <c:spPr>
        <a:noFill/>
        <a:ln w="25400">
          <a:noFill/>
        </a:ln>
      </c:spPr>
      <c:txPr>
        <a:bodyPr/>
        <a:lstStyle/>
        <a:p>
          <a:pPr>
            <a:defRPr sz="1200" b="0" i="0" u="none" strike="noStrike" baseline="0">
              <a:solidFill>
                <a:srgbClr val="404141"/>
              </a:solidFill>
              <a:latin typeface="Arial" panose="020B0604020202020204" pitchFamily="34" charset="0"/>
              <a:ea typeface="Helv"/>
              <a:cs typeface="Arial" panose="020B0604020202020204" pitchFamily="34" charset="0"/>
            </a:defRPr>
          </a:pPr>
          <a:endParaRPr lang="en-US"/>
        </a:p>
      </c:txPr>
    </c:legend>
    <c:plotVisOnly val="1"/>
    <c:dispBlanksAs val="gap"/>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b="1">
                <a:solidFill>
                  <a:srgbClr val="378786"/>
                </a:solidFill>
                <a:latin typeface="Arial" panose="020B0604020202020204" pitchFamily="34" charset="0"/>
                <a:cs typeface="Arial" panose="020B0604020202020204" pitchFamily="34" charset="0"/>
              </a:rPr>
              <a:t>Integration</a:t>
            </a:r>
          </a:p>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sz="1600" b="1">
                <a:solidFill>
                  <a:srgbClr val="378786"/>
                </a:solidFill>
                <a:latin typeface="Arial" panose="020B0604020202020204" pitchFamily="34" charset="0"/>
                <a:cs typeface="Arial" panose="020B0604020202020204" pitchFamily="34" charset="0"/>
              </a:rPr>
              <a:t>Actual Spend vs Budget</a:t>
            </a:r>
          </a:p>
        </c:rich>
      </c:tx>
      <c:layout>
        <c:manualLayout>
          <c:xMode val="edge"/>
          <c:yMode val="edge"/>
          <c:x val="0.40295089351454833"/>
          <c:y val="5.6979411214759107E-2"/>
        </c:manualLayout>
      </c:layout>
      <c:overlay val="0"/>
      <c:spPr>
        <a:noFill/>
        <a:ln w="25400">
          <a:noFill/>
        </a:ln>
      </c:spPr>
    </c:title>
    <c:autoTitleDeleted val="0"/>
    <c:plotArea>
      <c:layout>
        <c:manualLayout>
          <c:layoutTarget val="inner"/>
          <c:xMode val="edge"/>
          <c:yMode val="edge"/>
          <c:x val="6.2492658714690369E-2"/>
          <c:y val="0.19471589138428935"/>
          <c:w val="0.93263394055941029"/>
          <c:h val="0.68257307876093321"/>
        </c:manualLayout>
      </c:layout>
      <c:barChart>
        <c:barDir val="col"/>
        <c:grouping val="clustered"/>
        <c:varyColors val="0"/>
        <c:ser>
          <c:idx val="0"/>
          <c:order val="0"/>
          <c:tx>
            <c:v>Year to Date Spend</c:v>
          </c:tx>
          <c:spPr>
            <a:gradFill flip="none" rotWithShape="1">
              <a:gsLst>
                <a:gs pos="0">
                  <a:srgbClr val="573277"/>
                </a:gs>
                <a:gs pos="100000">
                  <a:srgbClr val="77558C"/>
                </a:gs>
              </a:gsLst>
              <a:lin ang="16200000" scaled="1"/>
              <a:tileRect/>
            </a:gradFill>
            <a:ln w="25400">
              <a:noFill/>
            </a:ln>
          </c:spPr>
          <c:invertIfNegative val="0"/>
          <c:dLbls>
            <c:spPr>
              <a:noFill/>
              <a:ln w="25400">
                <a:noFill/>
              </a:ln>
            </c:spPr>
            <c:txPr>
              <a:bodyPr wrap="square" lIns="38100" tIns="19050" rIns="38100" bIns="19050" anchor="ctr">
                <a:spAutoFit/>
              </a:bodyPr>
              <a:lstStyle/>
              <a:p>
                <a:pPr>
                  <a:defRPr sz="1200" b="1" i="0" u="none" strike="noStrike" baseline="0">
                    <a:solidFill>
                      <a:schemeClr val="bg1"/>
                    </a:solidFill>
                    <a:latin typeface="Arial" panose="020B0604020202020204" pitchFamily="34" charset="0"/>
                    <a:ea typeface="Helv"/>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Development!$B$5:$B$13</c:f>
              <c:strCache>
                <c:ptCount val="9"/>
                <c:pt idx="0">
                  <c:v>Consulting fees (Hourly Total)</c:v>
                </c:pt>
                <c:pt idx="1">
                  <c:v>Content Management System</c:v>
                </c:pt>
                <c:pt idx="2">
                  <c:v>Web Design</c:v>
                </c:pt>
                <c:pt idx="3">
                  <c:v>Graphic Design</c:v>
                </c:pt>
                <c:pt idx="4">
                  <c:v>HTML Skinning &amp; CSS</c:v>
                </c:pt>
                <c:pt idx="5">
                  <c:v>Flash Design</c:v>
                </c:pt>
                <c:pt idx="6">
                  <c:v>Stock Photography</c:v>
                </c:pt>
                <c:pt idx="7">
                  <c:v>Coding</c:v>
                </c:pt>
                <c:pt idx="8">
                  <c:v>Domain Name Purchase</c:v>
                </c:pt>
              </c:strCache>
            </c:strRef>
          </c:cat>
          <c:val>
            <c:numRef>
              <c:f>Integration!$P$5:$P$10</c:f>
              <c:numCache>
                <c:formatCode>"$"#,##0</c:formatCode>
                <c:ptCount val="6"/>
                <c:pt idx="0">
                  <c:v>9600</c:v>
                </c:pt>
                <c:pt idx="1">
                  <c:v>12100</c:v>
                </c:pt>
                <c:pt idx="2">
                  <c:v>7200</c:v>
                </c:pt>
                <c:pt idx="3">
                  <c:v>22000</c:v>
                </c:pt>
                <c:pt idx="4">
                  <c:v>9000</c:v>
                </c:pt>
                <c:pt idx="5">
                  <c:v>35000</c:v>
                </c:pt>
              </c:numCache>
            </c:numRef>
          </c:val>
          <c:extLst>
            <c:ext xmlns:c16="http://schemas.microsoft.com/office/drawing/2014/chart" uri="{C3380CC4-5D6E-409C-BE32-E72D297353CC}">
              <c16:uniqueId val="{00000000-48A1-4ACA-8FDB-D169F6310684}"/>
            </c:ext>
          </c:extLst>
        </c:ser>
        <c:dLbls>
          <c:showLegendKey val="0"/>
          <c:showVal val="0"/>
          <c:showCatName val="0"/>
          <c:showSerName val="0"/>
          <c:showPercent val="0"/>
          <c:showBubbleSize val="0"/>
        </c:dLbls>
        <c:gapWidth val="25"/>
        <c:axId val="1629123584"/>
        <c:axId val="1629124944"/>
      </c:barChart>
      <c:lineChart>
        <c:grouping val="standard"/>
        <c:varyColors val="0"/>
        <c:ser>
          <c:idx val="1"/>
          <c:order val="1"/>
          <c:tx>
            <c:v>Budget</c:v>
          </c:tx>
          <c:spPr>
            <a:ln>
              <a:solidFill>
                <a:schemeClr val="bg1">
                  <a:lumMod val="50000"/>
                </a:schemeClr>
              </a:solidFill>
              <a:prstDash val="dash"/>
            </a:ln>
          </c:spPr>
          <c:marker>
            <c:symbol val="none"/>
          </c:marker>
          <c:dLbls>
            <c:dLbl>
              <c:idx val="4"/>
              <c:layout>
                <c:manualLayout>
                  <c:x val="-2.4414213074850793E-2"/>
                  <c:y val="-7.62599463985207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A1-4ACA-8FDB-D169F6310684}"/>
                </c:ext>
              </c:extLst>
            </c:dLbl>
            <c:spPr>
              <a:noFill/>
              <a:ln>
                <a:noFill/>
              </a:ln>
              <a:effectLst/>
            </c:spPr>
            <c:txPr>
              <a:bodyPr wrap="square" lIns="38100" tIns="19050" rIns="38100" bIns="19050" anchor="ctr">
                <a:spAutoFit/>
              </a:bodyPr>
              <a:lstStyle/>
              <a:p>
                <a:pPr>
                  <a:defRPr sz="1200" b="1">
                    <a:solidFill>
                      <a:schemeClr val="bg1">
                        <a:lumMod val="65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Integration!$B$5:$B$10</c:f>
              <c:strCache>
                <c:ptCount val="6"/>
                <c:pt idx="0">
                  <c:v>Demand Generation Platform (Fees and Integration)</c:v>
                </c:pt>
                <c:pt idx="1">
                  <c:v>Hosting and System Maintenance (Yearly)</c:v>
                </c:pt>
                <c:pt idx="2">
                  <c:v>Paid Search/Online Advertising Integration</c:v>
                </c:pt>
                <c:pt idx="3">
                  <c:v>Analytics Platform Integration</c:v>
                </c:pt>
                <c:pt idx="4">
                  <c:v>CRM/Database Integration</c:v>
                </c:pt>
                <c:pt idx="5">
                  <c:v>Financial Systems Integration</c:v>
                </c:pt>
              </c:strCache>
            </c:strRef>
          </c:cat>
          <c:val>
            <c:numRef>
              <c:f>Integration!$C$5:$C$10</c:f>
              <c:numCache>
                <c:formatCode>"$"#,##0</c:formatCode>
                <c:ptCount val="6"/>
                <c:pt idx="0">
                  <c:v>15000</c:v>
                </c:pt>
                <c:pt idx="1">
                  <c:v>15000</c:v>
                </c:pt>
                <c:pt idx="2">
                  <c:v>10000</c:v>
                </c:pt>
                <c:pt idx="3">
                  <c:v>50000</c:v>
                </c:pt>
                <c:pt idx="4">
                  <c:v>10000</c:v>
                </c:pt>
                <c:pt idx="5">
                  <c:v>35000</c:v>
                </c:pt>
              </c:numCache>
            </c:numRef>
          </c:val>
          <c:smooth val="0"/>
          <c:extLst>
            <c:ext xmlns:c16="http://schemas.microsoft.com/office/drawing/2014/chart" uri="{C3380CC4-5D6E-409C-BE32-E72D297353CC}">
              <c16:uniqueId val="{00000009-48A1-4ACA-8FDB-D169F6310684}"/>
            </c:ext>
          </c:extLst>
        </c:ser>
        <c:dLbls>
          <c:showLegendKey val="0"/>
          <c:showVal val="0"/>
          <c:showCatName val="0"/>
          <c:showSerName val="0"/>
          <c:showPercent val="0"/>
          <c:showBubbleSize val="0"/>
        </c:dLbls>
        <c:marker val="1"/>
        <c:smooth val="0"/>
        <c:axId val="1629123584"/>
        <c:axId val="1629124944"/>
      </c:lineChart>
      <c:catAx>
        <c:axId val="1629123584"/>
        <c:scaling>
          <c:orientation val="minMax"/>
        </c:scaling>
        <c:delete val="0"/>
        <c:axPos val="b"/>
        <c:numFmt formatCode="General" sourceLinked="1"/>
        <c:majorTickMark val="out"/>
        <c:minorTickMark val="none"/>
        <c:tickLblPos val="nextTo"/>
        <c:spPr>
          <a:ln w="3175">
            <a:solidFill>
              <a:schemeClr val="bg1">
                <a:lumMod val="85000"/>
              </a:schemeClr>
            </a:solidFill>
            <a:prstDash val="solid"/>
          </a:ln>
        </c:spPr>
        <c:txPr>
          <a:bodyPr rot="0" vert="horz"/>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crossAx val="1629124944"/>
        <c:crosses val="autoZero"/>
        <c:auto val="1"/>
        <c:lblAlgn val="ctr"/>
        <c:lblOffset val="100"/>
        <c:noMultiLvlLbl val="0"/>
      </c:catAx>
      <c:valAx>
        <c:axId val="1629124944"/>
        <c:scaling>
          <c:orientation val="minMax"/>
        </c:scaling>
        <c:delete val="0"/>
        <c:axPos val="l"/>
        <c:numFmt formatCode="&quot;$&quot;#,##0" sourceLinked="1"/>
        <c:majorTickMark val="out"/>
        <c:minorTickMark val="none"/>
        <c:tickLblPos val="nextTo"/>
        <c:spPr>
          <a:ln w="3175">
            <a:solidFill>
              <a:schemeClr val="bg1">
                <a:lumMod val="85000"/>
              </a:schemeClr>
            </a:solidFill>
            <a:prstDash val="solid"/>
          </a:ln>
        </c:spPr>
        <c:txPr>
          <a:bodyPr rot="0" vert="horz"/>
          <a:lstStyle/>
          <a:p>
            <a:pPr>
              <a:defRPr sz="1000" b="0" i="0" u="none" strike="noStrike" baseline="0">
                <a:solidFill>
                  <a:schemeClr val="bg1">
                    <a:lumMod val="65000"/>
                  </a:schemeClr>
                </a:solidFill>
                <a:latin typeface="Arial" panose="020B0604020202020204" pitchFamily="34" charset="0"/>
                <a:ea typeface="Helvetica Light"/>
                <a:cs typeface="Arial" panose="020B0604020202020204" pitchFamily="34" charset="0"/>
              </a:defRPr>
            </a:pPr>
            <a:endParaRPr lang="en-US"/>
          </a:p>
        </c:txPr>
        <c:crossAx val="1629123584"/>
        <c:crosses val="autoZero"/>
        <c:crossBetween val="between"/>
      </c:valAx>
      <c:spPr>
        <a:solidFill>
          <a:srgbClr val="FFFFFF"/>
        </a:solidFill>
        <a:ln w="25400">
          <a:noFill/>
        </a:ln>
      </c:spPr>
    </c:plotArea>
    <c:legend>
      <c:legendPos val="r"/>
      <c:legendEntry>
        <c:idx val="0"/>
        <c:txPr>
          <a:bodyPr/>
          <a:lstStyle/>
          <a:p>
            <a:pPr>
              <a:defRPr sz="1000" b="1" i="0" u="none" strike="noStrike" baseline="0">
                <a:solidFill>
                  <a:schemeClr val="bg1">
                    <a:lumMod val="50000"/>
                  </a:schemeClr>
                </a:solidFill>
                <a:latin typeface="Arial" panose="020B0604020202020204" pitchFamily="34" charset="0"/>
                <a:ea typeface="Candara"/>
                <a:cs typeface="Arial" panose="020B0604020202020204" pitchFamily="34" charset="0"/>
              </a:defRPr>
            </a:pPr>
            <a:endParaRPr lang="en-US"/>
          </a:p>
        </c:txPr>
      </c:legendEntry>
      <c:layout>
        <c:manualLayout>
          <c:xMode val="edge"/>
          <c:yMode val="edge"/>
          <c:x val="0.81877983073897942"/>
          <c:y val="1.9969251864625105E-2"/>
          <c:w val="0.18122016926102058"/>
          <c:h val="0.15864500446678995"/>
        </c:manualLayout>
      </c:layout>
      <c:overlay val="0"/>
      <c:spPr>
        <a:noFill/>
        <a:ln w="25400">
          <a:noFill/>
        </a:ln>
      </c:spPr>
      <c:txPr>
        <a:bodyPr/>
        <a:lstStyle/>
        <a:p>
          <a:pPr>
            <a:defRPr sz="1000" b="1" i="0" u="none" strike="noStrike" baseline="0">
              <a:solidFill>
                <a:schemeClr val="bg1">
                  <a:lumMod val="50000"/>
                </a:schemeClr>
              </a:solidFill>
              <a:latin typeface="Arial" panose="020B0604020202020204" pitchFamily="34" charset="0"/>
              <a:ea typeface="Candara"/>
              <a:cs typeface="Arial" panose="020B0604020202020204" pitchFamily="34" charset="0"/>
            </a:defRPr>
          </a:pPr>
          <a:endParaRPr lang="en-US"/>
        </a:p>
      </c:txPr>
    </c:legend>
    <c:plotVisOnly val="1"/>
    <c:dispBlanksAs val="zero"/>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orientation="landscape" horizontalDpi="-3" verticalDpi="-3"/>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b="1">
                <a:solidFill>
                  <a:srgbClr val="378786"/>
                </a:solidFill>
                <a:latin typeface="Arial" panose="020B0604020202020204" pitchFamily="34" charset="0"/>
                <a:cs typeface="Arial" panose="020B0604020202020204" pitchFamily="34" charset="0"/>
              </a:rPr>
              <a:t>Testing and Updates</a:t>
            </a:r>
          </a:p>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sz="1600" b="1">
                <a:solidFill>
                  <a:srgbClr val="378786"/>
                </a:solidFill>
                <a:latin typeface="Arial" panose="020B0604020202020204" pitchFamily="34" charset="0"/>
                <a:cs typeface="Arial" panose="020B0604020202020204" pitchFamily="34" charset="0"/>
              </a:rPr>
              <a:t>Actual Spend vs Budget</a:t>
            </a:r>
          </a:p>
        </c:rich>
      </c:tx>
      <c:layout>
        <c:manualLayout>
          <c:xMode val="edge"/>
          <c:yMode val="edge"/>
          <c:x val="0.39304990341553842"/>
          <c:y val="3.8509754222674671E-2"/>
        </c:manualLayout>
      </c:layout>
      <c:overlay val="0"/>
      <c:spPr>
        <a:noFill/>
        <a:ln w="25400">
          <a:noFill/>
        </a:ln>
      </c:spPr>
    </c:title>
    <c:autoTitleDeleted val="0"/>
    <c:plotArea>
      <c:layout>
        <c:manualLayout>
          <c:layoutTarget val="inner"/>
          <c:xMode val="edge"/>
          <c:yMode val="edge"/>
          <c:x val="6.2492658714690369E-2"/>
          <c:y val="0.19471589138428935"/>
          <c:w val="0.93263394055941029"/>
          <c:h val="0.68257307876093321"/>
        </c:manualLayout>
      </c:layout>
      <c:barChart>
        <c:barDir val="col"/>
        <c:grouping val="clustered"/>
        <c:varyColors val="0"/>
        <c:ser>
          <c:idx val="0"/>
          <c:order val="0"/>
          <c:tx>
            <c:v>Year to Date Spend</c:v>
          </c:tx>
          <c:spPr>
            <a:gradFill flip="none" rotWithShape="1">
              <a:gsLst>
                <a:gs pos="0">
                  <a:srgbClr val="75913D"/>
                </a:gs>
                <a:gs pos="100000">
                  <a:srgbClr val="75AF5B"/>
                </a:gs>
              </a:gsLst>
              <a:lin ang="16200000" scaled="1"/>
              <a:tileRect/>
            </a:gradFill>
            <a:ln w="25400">
              <a:noFill/>
            </a:ln>
          </c:spPr>
          <c:invertIfNegative val="0"/>
          <c:dLbls>
            <c:spPr>
              <a:noFill/>
              <a:ln w="25400">
                <a:noFill/>
              </a:ln>
            </c:spPr>
            <c:txPr>
              <a:bodyPr wrap="square" lIns="38100" tIns="19050" rIns="38100" bIns="19050" anchor="ctr">
                <a:spAutoFit/>
              </a:bodyPr>
              <a:lstStyle/>
              <a:p>
                <a:pPr>
                  <a:defRPr sz="1200" b="1" i="0" u="none" strike="noStrike" baseline="0">
                    <a:solidFill>
                      <a:schemeClr val="bg1"/>
                    </a:solidFill>
                    <a:latin typeface="Arial" panose="020B0604020202020204" pitchFamily="34" charset="0"/>
                    <a:ea typeface="Helv"/>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Development!$B$5:$B$13</c:f>
              <c:strCache>
                <c:ptCount val="9"/>
                <c:pt idx="0">
                  <c:v>Consulting fees (Hourly Total)</c:v>
                </c:pt>
                <c:pt idx="1">
                  <c:v>Content Management System</c:v>
                </c:pt>
                <c:pt idx="2">
                  <c:v>Web Design</c:v>
                </c:pt>
                <c:pt idx="3">
                  <c:v>Graphic Design</c:v>
                </c:pt>
                <c:pt idx="4">
                  <c:v>HTML Skinning &amp; CSS</c:v>
                </c:pt>
                <c:pt idx="5">
                  <c:v>Flash Design</c:v>
                </c:pt>
                <c:pt idx="6">
                  <c:v>Stock Photography</c:v>
                </c:pt>
                <c:pt idx="7">
                  <c:v>Coding</c:v>
                </c:pt>
                <c:pt idx="8">
                  <c:v>Domain Name Purchase</c:v>
                </c:pt>
              </c:strCache>
            </c:strRef>
          </c:cat>
          <c:val>
            <c:numRef>
              <c:f>'Testing and Updates'!$P$5:$P$8</c:f>
              <c:numCache>
                <c:formatCode>"$"#,##0</c:formatCode>
                <c:ptCount val="4"/>
                <c:pt idx="0">
                  <c:v>6000</c:v>
                </c:pt>
                <c:pt idx="1">
                  <c:v>5700</c:v>
                </c:pt>
                <c:pt idx="2">
                  <c:v>5000</c:v>
                </c:pt>
                <c:pt idx="3">
                  <c:v>4000</c:v>
                </c:pt>
              </c:numCache>
            </c:numRef>
          </c:val>
          <c:extLst>
            <c:ext xmlns:c16="http://schemas.microsoft.com/office/drawing/2014/chart" uri="{C3380CC4-5D6E-409C-BE32-E72D297353CC}">
              <c16:uniqueId val="{00000000-1641-4103-BBB4-5BB67125EE10}"/>
            </c:ext>
          </c:extLst>
        </c:ser>
        <c:dLbls>
          <c:showLegendKey val="0"/>
          <c:showVal val="0"/>
          <c:showCatName val="0"/>
          <c:showSerName val="0"/>
          <c:showPercent val="0"/>
          <c:showBubbleSize val="0"/>
        </c:dLbls>
        <c:gapWidth val="25"/>
        <c:axId val="1629123584"/>
        <c:axId val="1629124944"/>
      </c:barChart>
      <c:lineChart>
        <c:grouping val="standard"/>
        <c:varyColors val="0"/>
        <c:ser>
          <c:idx val="1"/>
          <c:order val="1"/>
          <c:tx>
            <c:v>Budget</c:v>
          </c:tx>
          <c:spPr>
            <a:ln>
              <a:solidFill>
                <a:schemeClr val="bg1">
                  <a:lumMod val="50000"/>
                </a:schemeClr>
              </a:solidFill>
              <a:prstDash val="dash"/>
            </a:ln>
          </c:spPr>
          <c:marker>
            <c:symbol val="none"/>
          </c:marker>
          <c:dLbls>
            <c:dLbl>
              <c:idx val="0"/>
              <c:layout>
                <c:manualLayout>
                  <c:x val="-3.93454778548721E-2"/>
                  <c:y val="-7.16953025990484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41-4103-BBB4-5BB67125EE10}"/>
                </c:ext>
              </c:extLst>
            </c:dLbl>
            <c:dLbl>
              <c:idx val="1"/>
              <c:layout>
                <c:manualLayout>
                  <c:x val="-2.3391110764619808E-2"/>
                  <c:y val="-2.42018989051170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41-4103-BBB4-5BB67125EE10}"/>
                </c:ext>
              </c:extLst>
            </c:dLbl>
            <c:dLbl>
              <c:idx val="2"/>
              <c:layout>
                <c:manualLayout>
                  <c:x val="-1.2942837590845779E-2"/>
                  <c:y val="-3.47559886148796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41-4103-BBB4-5BB67125EE10}"/>
                </c:ext>
              </c:extLst>
            </c:dLbl>
            <c:dLbl>
              <c:idx val="3"/>
              <c:layout>
                <c:manualLayout>
                  <c:x val="-2.5591330786621968E-2"/>
                  <c:y val="-1.62863316227951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41-4103-BBB4-5BB67125EE10}"/>
                </c:ext>
              </c:extLst>
            </c:dLbl>
            <c:dLbl>
              <c:idx val="4"/>
              <c:layout>
                <c:manualLayout>
                  <c:x val="-2.284382768985568E-2"/>
                  <c:y val="-4.0033033469760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41-4103-BBB4-5BB67125EE10}"/>
                </c:ext>
              </c:extLst>
            </c:dLbl>
            <c:dLbl>
              <c:idx val="5"/>
              <c:layout>
                <c:manualLayout>
                  <c:x val="-4.2912606221252043E-2"/>
                  <c:y val="-2.684042133255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641-4103-BBB4-5BB67125EE10}"/>
                </c:ext>
              </c:extLst>
            </c:dLbl>
            <c:dLbl>
              <c:idx val="6"/>
              <c:layout>
                <c:manualLayout>
                  <c:x val="-3.4945037810867698E-2"/>
                  <c:y val="-2.6840421332557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41-4103-BBB4-5BB67125EE10}"/>
                </c:ext>
              </c:extLst>
            </c:dLbl>
            <c:dLbl>
              <c:idx val="8"/>
              <c:layout>
                <c:manualLayout>
                  <c:x val="-1.5962596259625962E-2"/>
                  <c:y val="-5.8502690461845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641-4103-BBB4-5BB67125EE10}"/>
                </c:ext>
              </c:extLst>
            </c:dLbl>
            <c:spPr>
              <a:noFill/>
              <a:ln>
                <a:noFill/>
              </a:ln>
              <a:effectLst/>
            </c:spPr>
            <c:txPr>
              <a:bodyPr wrap="square" lIns="38100" tIns="19050" rIns="38100" bIns="19050" anchor="ctr">
                <a:spAutoFit/>
              </a:bodyPr>
              <a:lstStyle/>
              <a:p>
                <a:pPr>
                  <a:defRPr sz="1200" b="1">
                    <a:solidFill>
                      <a:schemeClr val="bg1">
                        <a:lumMod val="65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'Testing and Updates'!$B$5:$B$8</c:f>
              <c:strCache>
                <c:ptCount val="4"/>
                <c:pt idx="0">
                  <c:v>Testing </c:v>
                </c:pt>
                <c:pt idx="1">
                  <c:v>Updates to Site</c:v>
                </c:pt>
                <c:pt idx="2">
                  <c:v>Search Engine Optimization (Consulting)</c:v>
                </c:pt>
                <c:pt idx="3">
                  <c:v>Training</c:v>
                </c:pt>
              </c:strCache>
            </c:strRef>
          </c:cat>
          <c:val>
            <c:numRef>
              <c:f>'Testing and Updates'!$C$5:$C$8</c:f>
              <c:numCache>
                <c:formatCode>"$"#,##0</c:formatCode>
                <c:ptCount val="4"/>
                <c:pt idx="0">
                  <c:v>5000</c:v>
                </c:pt>
                <c:pt idx="1">
                  <c:v>12000</c:v>
                </c:pt>
                <c:pt idx="2">
                  <c:v>5000</c:v>
                </c:pt>
                <c:pt idx="3">
                  <c:v>5000</c:v>
                </c:pt>
              </c:numCache>
            </c:numRef>
          </c:val>
          <c:smooth val="0"/>
          <c:extLst>
            <c:ext xmlns:c16="http://schemas.microsoft.com/office/drawing/2014/chart" uri="{C3380CC4-5D6E-409C-BE32-E72D297353CC}">
              <c16:uniqueId val="{00000009-1641-4103-BBB4-5BB67125EE10}"/>
            </c:ext>
          </c:extLst>
        </c:ser>
        <c:dLbls>
          <c:showLegendKey val="0"/>
          <c:showVal val="0"/>
          <c:showCatName val="0"/>
          <c:showSerName val="0"/>
          <c:showPercent val="0"/>
          <c:showBubbleSize val="0"/>
        </c:dLbls>
        <c:marker val="1"/>
        <c:smooth val="0"/>
        <c:axId val="1629123584"/>
        <c:axId val="1629124944"/>
      </c:lineChart>
      <c:catAx>
        <c:axId val="1629123584"/>
        <c:scaling>
          <c:orientation val="minMax"/>
        </c:scaling>
        <c:delete val="0"/>
        <c:axPos val="b"/>
        <c:numFmt formatCode="General" sourceLinked="1"/>
        <c:majorTickMark val="out"/>
        <c:minorTickMark val="none"/>
        <c:tickLblPos val="nextTo"/>
        <c:spPr>
          <a:ln w="3175">
            <a:solidFill>
              <a:schemeClr val="bg1">
                <a:lumMod val="85000"/>
              </a:schemeClr>
            </a:solidFill>
            <a:prstDash val="solid"/>
          </a:ln>
        </c:spPr>
        <c:txPr>
          <a:bodyPr rot="0" vert="horz"/>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crossAx val="1629124944"/>
        <c:crosses val="autoZero"/>
        <c:auto val="1"/>
        <c:lblAlgn val="ctr"/>
        <c:lblOffset val="100"/>
        <c:noMultiLvlLbl val="0"/>
      </c:catAx>
      <c:valAx>
        <c:axId val="1629124944"/>
        <c:scaling>
          <c:orientation val="minMax"/>
        </c:scaling>
        <c:delete val="0"/>
        <c:axPos val="l"/>
        <c:numFmt formatCode="&quot;$&quot;#,##0" sourceLinked="1"/>
        <c:majorTickMark val="out"/>
        <c:minorTickMark val="none"/>
        <c:tickLblPos val="nextTo"/>
        <c:spPr>
          <a:ln w="3175">
            <a:solidFill>
              <a:schemeClr val="bg1">
                <a:lumMod val="85000"/>
              </a:schemeClr>
            </a:solidFill>
            <a:prstDash val="solid"/>
          </a:ln>
        </c:spPr>
        <c:txPr>
          <a:bodyPr rot="0" vert="horz"/>
          <a:lstStyle/>
          <a:p>
            <a:pPr>
              <a:defRPr sz="1000" b="0" i="0" u="none" strike="noStrike" baseline="0">
                <a:solidFill>
                  <a:schemeClr val="bg1">
                    <a:lumMod val="65000"/>
                  </a:schemeClr>
                </a:solidFill>
                <a:latin typeface="Arial" panose="020B0604020202020204" pitchFamily="34" charset="0"/>
                <a:ea typeface="Helvetica Light"/>
                <a:cs typeface="Arial" panose="020B0604020202020204" pitchFamily="34" charset="0"/>
              </a:defRPr>
            </a:pPr>
            <a:endParaRPr lang="en-US"/>
          </a:p>
        </c:txPr>
        <c:crossAx val="1629123584"/>
        <c:crosses val="autoZero"/>
        <c:crossBetween val="between"/>
      </c:valAx>
      <c:spPr>
        <a:solidFill>
          <a:srgbClr val="FFFFFF"/>
        </a:solidFill>
        <a:ln w="25400">
          <a:noFill/>
        </a:ln>
      </c:spPr>
    </c:plotArea>
    <c:legend>
      <c:legendPos val="r"/>
      <c:legendEntry>
        <c:idx val="0"/>
        <c:txPr>
          <a:bodyPr/>
          <a:lstStyle/>
          <a:p>
            <a:pPr>
              <a:defRPr sz="1000" b="1" i="0" u="none" strike="noStrike" baseline="0">
                <a:solidFill>
                  <a:schemeClr val="bg1">
                    <a:lumMod val="50000"/>
                  </a:schemeClr>
                </a:solidFill>
                <a:latin typeface="Arial" panose="020B0604020202020204" pitchFamily="34" charset="0"/>
                <a:ea typeface="Candara"/>
                <a:cs typeface="Arial" panose="020B0604020202020204" pitchFamily="34" charset="0"/>
              </a:defRPr>
            </a:pPr>
            <a:endParaRPr lang="en-US"/>
          </a:p>
        </c:txPr>
      </c:legendEntry>
      <c:layout>
        <c:manualLayout>
          <c:xMode val="edge"/>
          <c:yMode val="edge"/>
          <c:x val="0.83088104085999148"/>
          <c:y val="2.2607774292065737E-2"/>
          <c:w val="0.16911895914000852"/>
          <c:h val="0.1639220493216712"/>
        </c:manualLayout>
      </c:layout>
      <c:overlay val="0"/>
      <c:spPr>
        <a:noFill/>
        <a:ln w="25400">
          <a:noFill/>
        </a:ln>
      </c:spPr>
      <c:txPr>
        <a:bodyPr/>
        <a:lstStyle/>
        <a:p>
          <a:pPr>
            <a:defRPr sz="1000" b="1" i="0" u="none" strike="noStrike" baseline="0">
              <a:solidFill>
                <a:schemeClr val="bg1">
                  <a:lumMod val="50000"/>
                </a:schemeClr>
              </a:solidFill>
              <a:latin typeface="Arial" panose="020B0604020202020204" pitchFamily="34" charset="0"/>
              <a:ea typeface="Candara"/>
              <a:cs typeface="Arial" panose="020B0604020202020204" pitchFamily="34" charset="0"/>
            </a:defRPr>
          </a:pPr>
          <a:endParaRPr lang="en-US"/>
        </a:p>
      </c:txPr>
    </c:legend>
    <c:plotVisOnly val="1"/>
    <c:dispBlanksAs val="zero"/>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orientation="landscape" horizontalDpi="-3" verticalDpi="-3"/>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sz="1800" b="1">
                <a:solidFill>
                  <a:srgbClr val="378786"/>
                </a:solidFill>
                <a:latin typeface="Arial" panose="020B0604020202020204" pitchFamily="34" charset="0"/>
                <a:cs typeface="Arial" panose="020B0604020202020204" pitchFamily="34" charset="0"/>
              </a:rPr>
              <a:t>Development</a:t>
            </a:r>
          </a:p>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sz="1600" b="1">
                <a:solidFill>
                  <a:srgbClr val="378786"/>
                </a:solidFill>
                <a:latin typeface="Arial" panose="020B0604020202020204" pitchFamily="34" charset="0"/>
                <a:cs typeface="Arial" panose="020B0604020202020204" pitchFamily="34" charset="0"/>
              </a:rPr>
              <a:t>Spending by Month</a:t>
            </a:r>
          </a:p>
        </c:rich>
      </c:tx>
      <c:layout>
        <c:manualLayout>
          <c:xMode val="edge"/>
          <c:yMode val="edge"/>
          <c:x val="0.33911204925858129"/>
          <c:y val="1.6414187164657514E-2"/>
        </c:manualLayout>
      </c:layout>
      <c:overlay val="0"/>
      <c:spPr>
        <a:noFill/>
        <a:ln w="25400">
          <a:noFill/>
        </a:ln>
      </c:spPr>
    </c:title>
    <c:autoTitleDeleted val="0"/>
    <c:plotArea>
      <c:layout>
        <c:manualLayout>
          <c:layoutTarget val="inner"/>
          <c:xMode val="edge"/>
          <c:yMode val="edge"/>
          <c:x val="9.4634808579961982E-2"/>
          <c:y val="0.237758762455578"/>
          <c:w val="0.89229064665025881"/>
          <c:h val="0.65824235244930684"/>
        </c:manualLayout>
      </c:layout>
      <c:barChart>
        <c:barDir val="col"/>
        <c:grouping val="clustered"/>
        <c:varyColors val="0"/>
        <c:ser>
          <c:idx val="11"/>
          <c:order val="0"/>
          <c:spPr>
            <a:gradFill>
              <a:gsLst>
                <a:gs pos="0">
                  <a:srgbClr val="75913D"/>
                </a:gs>
                <a:gs pos="100000">
                  <a:srgbClr val="75AF5B"/>
                </a:gs>
              </a:gsLst>
              <a:lin ang="5400000" scaled="0"/>
            </a:gradFill>
            <a:ln w="25400">
              <a:noFill/>
            </a:ln>
            <a:effectLst/>
          </c:spPr>
          <c:invertIfNegative val="0"/>
          <c:dLbls>
            <c:spPr>
              <a:noFill/>
              <a:ln w="25400">
                <a:noFill/>
              </a:ln>
            </c:spPr>
            <c:txPr>
              <a:bodyPr wrap="square" lIns="38100" tIns="19050" rIns="38100" bIns="19050" anchor="ctr">
                <a:spAutoFit/>
              </a:bodyPr>
              <a:lstStyle/>
              <a:p>
                <a:pPr>
                  <a:defRPr sz="8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Development!$D$4:$O$4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Development!$D$14:$O$14</c:f>
              <c:numCache>
                <c:formatCode>"$"#,##0</c:formatCode>
                <c:ptCount val="12"/>
                <c:pt idx="0">
                  <c:v>9000</c:v>
                </c:pt>
                <c:pt idx="1">
                  <c:v>29000</c:v>
                </c:pt>
                <c:pt idx="2">
                  <c:v>15100</c:v>
                </c:pt>
                <c:pt idx="3">
                  <c:v>10900</c:v>
                </c:pt>
                <c:pt idx="4">
                  <c:v>30900</c:v>
                </c:pt>
                <c:pt idx="5">
                  <c:v>14400</c:v>
                </c:pt>
                <c:pt idx="6">
                  <c:v>5900</c:v>
                </c:pt>
                <c:pt idx="7">
                  <c:v>5900</c:v>
                </c:pt>
                <c:pt idx="8">
                  <c:v>5900</c:v>
                </c:pt>
                <c:pt idx="9">
                  <c:v>5900</c:v>
                </c:pt>
                <c:pt idx="10">
                  <c:v>5900</c:v>
                </c:pt>
                <c:pt idx="11">
                  <c:v>34400</c:v>
                </c:pt>
              </c:numCache>
            </c:numRef>
          </c:val>
          <c:extLst>
            <c:ext xmlns:c16="http://schemas.microsoft.com/office/drawing/2014/chart" uri="{C3380CC4-5D6E-409C-BE32-E72D297353CC}">
              <c16:uniqueId val="{00000000-A799-4E16-B7C8-691446842074}"/>
            </c:ext>
          </c:extLst>
        </c:ser>
        <c:dLbls>
          <c:showLegendKey val="0"/>
          <c:showVal val="0"/>
          <c:showCatName val="0"/>
          <c:showSerName val="0"/>
          <c:showPercent val="0"/>
          <c:showBubbleSize val="0"/>
        </c:dLbls>
        <c:gapWidth val="25"/>
        <c:axId val="1629089760"/>
        <c:axId val="1629092256"/>
      </c:barChart>
      <c:catAx>
        <c:axId val="1629089760"/>
        <c:scaling>
          <c:orientation val="minMax"/>
        </c:scaling>
        <c:delete val="0"/>
        <c:axPos val="b"/>
        <c:numFmt formatCode="General" sourceLinked="1"/>
        <c:majorTickMark val="out"/>
        <c:minorTickMark val="none"/>
        <c:tickLblPos val="nextTo"/>
        <c:spPr>
          <a:ln w="3175">
            <a:solidFill>
              <a:schemeClr val="bg1">
                <a:lumMod val="85000"/>
              </a:schemeClr>
            </a:solidFill>
            <a:prstDash val="solid"/>
          </a:ln>
        </c:spPr>
        <c:txPr>
          <a:bodyPr rot="0" vert="horz"/>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crossAx val="1629092256"/>
        <c:crosses val="autoZero"/>
        <c:auto val="1"/>
        <c:lblAlgn val="ctr"/>
        <c:lblOffset val="100"/>
        <c:noMultiLvlLbl val="0"/>
      </c:catAx>
      <c:valAx>
        <c:axId val="1629092256"/>
        <c:scaling>
          <c:orientation val="minMax"/>
        </c:scaling>
        <c:delete val="0"/>
        <c:axPos val="l"/>
        <c:numFmt formatCode="&quot;$&quot;#,##0" sourceLinked="1"/>
        <c:majorTickMark val="out"/>
        <c:minorTickMark val="none"/>
        <c:tickLblPos val="nextTo"/>
        <c:spPr>
          <a:ln w="3175">
            <a:solidFill>
              <a:schemeClr val="bg1">
                <a:lumMod val="85000"/>
              </a:schemeClr>
            </a:solidFill>
            <a:prstDash val="solid"/>
          </a:ln>
        </c:spPr>
        <c:txPr>
          <a:bodyPr rot="0" vert="horz"/>
          <a:lstStyle/>
          <a:p>
            <a:pPr>
              <a:defRPr sz="800" b="0" i="0" u="none" strike="noStrike" baseline="0">
                <a:solidFill>
                  <a:schemeClr val="bg1">
                    <a:lumMod val="65000"/>
                  </a:schemeClr>
                </a:solidFill>
                <a:latin typeface="Arial" panose="020B0604020202020204" pitchFamily="34" charset="0"/>
                <a:ea typeface="Helvetica Light"/>
                <a:cs typeface="Arial" panose="020B0604020202020204" pitchFamily="34" charset="0"/>
              </a:defRPr>
            </a:pPr>
            <a:endParaRPr lang="en-US"/>
          </a:p>
        </c:txPr>
        <c:crossAx val="1629089760"/>
        <c:crosses val="autoZero"/>
        <c:crossBetween val="between"/>
      </c:valAx>
      <c:spPr>
        <a:solidFill>
          <a:srgbClr val="FFFFFF"/>
        </a:solidFill>
        <a:ln w="25400">
          <a:noFill/>
        </a:ln>
      </c:spPr>
    </c:plotArea>
    <c:plotVisOnly val="1"/>
    <c:dispBlanksAs val="gap"/>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378786"/>
                </a:solidFill>
                <a:latin typeface="Arial" panose="020B0604020202020204" pitchFamily="34" charset="0"/>
                <a:ea typeface="Helvetica Light"/>
                <a:cs typeface="Arial" panose="020B0604020202020204" pitchFamily="34" charset="0"/>
              </a:defRPr>
            </a:pPr>
            <a:r>
              <a:rPr lang="en-US" sz="1800" b="1" i="0" baseline="0">
                <a:effectLst/>
              </a:rPr>
              <a:t>Development</a:t>
            </a:r>
            <a:endParaRPr lang="en-US" sz="1800" b="1">
              <a:solidFill>
                <a:srgbClr val="378786"/>
              </a:solidFill>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378786"/>
                </a:solidFill>
                <a:latin typeface="Arial" panose="020B0604020202020204" pitchFamily="34" charset="0"/>
                <a:ea typeface="Helvetica Light"/>
                <a:cs typeface="Arial" panose="020B0604020202020204" pitchFamily="34" charset="0"/>
              </a:defRPr>
            </a:pPr>
            <a:r>
              <a:rPr lang="en-US" sz="1600" b="1">
                <a:solidFill>
                  <a:srgbClr val="378786"/>
                </a:solidFill>
                <a:latin typeface="Arial" panose="020B0604020202020204" pitchFamily="34" charset="0"/>
                <a:cs typeface="Arial" panose="020B0604020202020204" pitchFamily="34" charset="0"/>
              </a:rPr>
              <a:t>Total Cumulative Spend</a:t>
            </a:r>
          </a:p>
        </c:rich>
      </c:tx>
      <c:layout>
        <c:manualLayout>
          <c:xMode val="edge"/>
          <c:yMode val="edge"/>
          <c:x val="0.31530887001106661"/>
          <c:y val="1.448173651789045E-2"/>
        </c:manualLayout>
      </c:layout>
      <c:overlay val="0"/>
      <c:spPr>
        <a:noFill/>
        <a:ln w="25400">
          <a:noFill/>
        </a:ln>
      </c:spPr>
    </c:title>
    <c:autoTitleDeleted val="0"/>
    <c:plotArea>
      <c:layout>
        <c:manualLayout>
          <c:layoutTarget val="inner"/>
          <c:xMode val="edge"/>
          <c:yMode val="edge"/>
          <c:x val="9.8667097800344328E-2"/>
          <c:y val="0.2558615508750452"/>
          <c:w val="0.89327361549284701"/>
          <c:h val="0.642864973150441"/>
        </c:manualLayout>
      </c:layout>
      <c:barChart>
        <c:barDir val="col"/>
        <c:grouping val="clustered"/>
        <c:varyColors val="0"/>
        <c:ser>
          <c:idx val="11"/>
          <c:order val="0"/>
          <c:tx>
            <c:v>Cumulative Spend</c:v>
          </c:tx>
          <c:spPr>
            <a:gradFill>
              <a:gsLst>
                <a:gs pos="100000">
                  <a:srgbClr val="378786"/>
                </a:gs>
                <a:gs pos="0">
                  <a:srgbClr val="1A5569"/>
                </a:gs>
              </a:gsLst>
              <a:lin ang="5400000" scaled="0"/>
            </a:gradFill>
            <a:ln w="25400">
              <a:noFill/>
            </a:ln>
            <a:effectLst/>
          </c:spPr>
          <c:invertIfNegative val="0"/>
          <c:dLbls>
            <c:dLbl>
              <c:idx val="11"/>
              <c:spPr>
                <a:noFill/>
                <a:ln>
                  <a:noFill/>
                </a:ln>
                <a:effectLst/>
              </c:spPr>
              <c:txPr>
                <a:bodyPr wrap="square" lIns="38100" tIns="19050" rIns="38100" bIns="19050" anchor="ctr">
                  <a:spAutoFit/>
                </a:bodyPr>
                <a:lstStyle/>
                <a:p>
                  <a:pPr>
                    <a:defRPr sz="800" b="1">
                      <a:solidFill>
                        <a:srgbClr val="40414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0-6CEE-4630-A75F-1B27175C49A5}"/>
                </c:ext>
              </c:extLst>
            </c:dLbl>
            <c:spPr>
              <a:noFill/>
              <a:ln>
                <a:noFill/>
              </a:ln>
              <a:effectLst/>
            </c:spPr>
            <c:txPr>
              <a:bodyPr wrap="square" lIns="38100" tIns="19050" rIns="38100" bIns="19050" anchor="ctr">
                <a:spAutoFit/>
              </a:bodyPr>
              <a:lstStyle/>
              <a:p>
                <a:pPr>
                  <a:defRPr sz="700" b="1">
                    <a:solidFill>
                      <a:srgbClr val="40414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Development!$D$4:$O$4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Development!$D$14:$O$14</c:f>
              <c:numCache>
                <c:formatCode>"$"#,##0</c:formatCode>
                <c:ptCount val="12"/>
                <c:pt idx="0">
                  <c:v>9000</c:v>
                </c:pt>
                <c:pt idx="1">
                  <c:v>29000</c:v>
                </c:pt>
                <c:pt idx="2">
                  <c:v>15100</c:v>
                </c:pt>
                <c:pt idx="3">
                  <c:v>10900</c:v>
                </c:pt>
                <c:pt idx="4">
                  <c:v>30900</c:v>
                </c:pt>
                <c:pt idx="5">
                  <c:v>14400</c:v>
                </c:pt>
                <c:pt idx="6">
                  <c:v>5900</c:v>
                </c:pt>
                <c:pt idx="7">
                  <c:v>5900</c:v>
                </c:pt>
                <c:pt idx="8">
                  <c:v>5900</c:v>
                </c:pt>
                <c:pt idx="9">
                  <c:v>5900</c:v>
                </c:pt>
                <c:pt idx="10">
                  <c:v>5900</c:v>
                </c:pt>
                <c:pt idx="11">
                  <c:v>34400</c:v>
                </c:pt>
              </c:numCache>
            </c:numRef>
          </c:val>
          <c:extLst>
            <c:ext xmlns:c16="http://schemas.microsoft.com/office/drawing/2014/chart" uri="{C3380CC4-5D6E-409C-BE32-E72D297353CC}">
              <c16:uniqueId val="{00000001-6CEE-4630-A75F-1B27175C49A5}"/>
            </c:ext>
          </c:extLst>
        </c:ser>
        <c:dLbls>
          <c:showLegendKey val="0"/>
          <c:showVal val="0"/>
          <c:showCatName val="0"/>
          <c:showSerName val="0"/>
          <c:showPercent val="0"/>
          <c:showBubbleSize val="0"/>
        </c:dLbls>
        <c:gapWidth val="25"/>
        <c:overlap val="100"/>
        <c:axId val="1629199072"/>
        <c:axId val="1629201392"/>
      </c:barChart>
      <c:lineChart>
        <c:grouping val="standard"/>
        <c:varyColors val="0"/>
        <c:ser>
          <c:idx val="13"/>
          <c:order val="1"/>
          <c:tx>
            <c:v>Total Budget</c:v>
          </c:tx>
          <c:spPr>
            <a:ln w="25400">
              <a:gradFill>
                <a:gsLst>
                  <a:gs pos="0">
                    <a:srgbClr val="B80047"/>
                  </a:gs>
                  <a:gs pos="0">
                    <a:srgbClr val="B80047"/>
                  </a:gs>
                  <a:gs pos="100000">
                    <a:srgbClr val="E1416B"/>
                  </a:gs>
                  <a:gs pos="100000">
                    <a:srgbClr val="E1416B"/>
                  </a:gs>
                </a:gsLst>
                <a:lin ang="5400000" scaled="1"/>
              </a:gradFill>
              <a:prstDash val="sysDash"/>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CEE-4630-A75F-1B27175C49A5}"/>
                </c:ext>
              </c:extLst>
            </c:dLbl>
            <c:dLbl>
              <c:idx val="1"/>
              <c:delete val="1"/>
              <c:extLst>
                <c:ext xmlns:c15="http://schemas.microsoft.com/office/drawing/2012/chart" uri="{CE6537A1-D6FC-4f65-9D91-7224C49458BB}"/>
                <c:ext xmlns:c16="http://schemas.microsoft.com/office/drawing/2014/chart" uri="{C3380CC4-5D6E-409C-BE32-E72D297353CC}">
                  <c16:uniqueId val="{00000003-6CEE-4630-A75F-1B27175C49A5}"/>
                </c:ext>
              </c:extLst>
            </c:dLbl>
            <c:dLbl>
              <c:idx val="2"/>
              <c:delete val="1"/>
              <c:extLst>
                <c:ext xmlns:c15="http://schemas.microsoft.com/office/drawing/2012/chart" uri="{CE6537A1-D6FC-4f65-9D91-7224C49458BB}"/>
                <c:ext xmlns:c16="http://schemas.microsoft.com/office/drawing/2014/chart" uri="{C3380CC4-5D6E-409C-BE32-E72D297353CC}">
                  <c16:uniqueId val="{00000004-6CEE-4630-A75F-1B27175C49A5}"/>
                </c:ext>
              </c:extLst>
            </c:dLbl>
            <c:dLbl>
              <c:idx val="3"/>
              <c:delete val="1"/>
              <c:extLst>
                <c:ext xmlns:c15="http://schemas.microsoft.com/office/drawing/2012/chart" uri="{CE6537A1-D6FC-4f65-9D91-7224C49458BB}"/>
                <c:ext xmlns:c16="http://schemas.microsoft.com/office/drawing/2014/chart" uri="{C3380CC4-5D6E-409C-BE32-E72D297353CC}">
                  <c16:uniqueId val="{00000005-6CEE-4630-A75F-1B27175C49A5}"/>
                </c:ext>
              </c:extLst>
            </c:dLbl>
            <c:dLbl>
              <c:idx val="4"/>
              <c:delete val="1"/>
              <c:extLst>
                <c:ext xmlns:c15="http://schemas.microsoft.com/office/drawing/2012/chart" uri="{CE6537A1-D6FC-4f65-9D91-7224C49458BB}"/>
                <c:ext xmlns:c16="http://schemas.microsoft.com/office/drawing/2014/chart" uri="{C3380CC4-5D6E-409C-BE32-E72D297353CC}">
                  <c16:uniqueId val="{00000006-6CEE-4630-A75F-1B27175C49A5}"/>
                </c:ext>
              </c:extLst>
            </c:dLbl>
            <c:dLbl>
              <c:idx val="5"/>
              <c:delete val="1"/>
              <c:extLst>
                <c:ext xmlns:c15="http://schemas.microsoft.com/office/drawing/2012/chart" uri="{CE6537A1-D6FC-4f65-9D91-7224C49458BB}"/>
                <c:ext xmlns:c16="http://schemas.microsoft.com/office/drawing/2014/chart" uri="{C3380CC4-5D6E-409C-BE32-E72D297353CC}">
                  <c16:uniqueId val="{00000007-6CEE-4630-A75F-1B27175C49A5}"/>
                </c:ext>
              </c:extLst>
            </c:dLbl>
            <c:dLbl>
              <c:idx val="6"/>
              <c:delete val="1"/>
              <c:extLst>
                <c:ext xmlns:c15="http://schemas.microsoft.com/office/drawing/2012/chart" uri="{CE6537A1-D6FC-4f65-9D91-7224C49458BB}"/>
                <c:ext xmlns:c16="http://schemas.microsoft.com/office/drawing/2014/chart" uri="{C3380CC4-5D6E-409C-BE32-E72D297353CC}">
                  <c16:uniqueId val="{00000008-6CEE-4630-A75F-1B27175C49A5}"/>
                </c:ext>
              </c:extLst>
            </c:dLbl>
            <c:dLbl>
              <c:idx val="7"/>
              <c:delete val="1"/>
              <c:extLst>
                <c:ext xmlns:c15="http://schemas.microsoft.com/office/drawing/2012/chart" uri="{CE6537A1-D6FC-4f65-9D91-7224C49458BB}"/>
                <c:ext xmlns:c16="http://schemas.microsoft.com/office/drawing/2014/chart" uri="{C3380CC4-5D6E-409C-BE32-E72D297353CC}">
                  <c16:uniqueId val="{00000009-6CEE-4630-A75F-1B27175C49A5}"/>
                </c:ext>
              </c:extLst>
            </c:dLbl>
            <c:dLbl>
              <c:idx val="8"/>
              <c:delete val="1"/>
              <c:extLst>
                <c:ext xmlns:c15="http://schemas.microsoft.com/office/drawing/2012/chart" uri="{CE6537A1-D6FC-4f65-9D91-7224C49458BB}"/>
                <c:ext xmlns:c16="http://schemas.microsoft.com/office/drawing/2014/chart" uri="{C3380CC4-5D6E-409C-BE32-E72D297353CC}">
                  <c16:uniqueId val="{0000000A-6CEE-4630-A75F-1B27175C49A5}"/>
                </c:ext>
              </c:extLst>
            </c:dLbl>
            <c:dLbl>
              <c:idx val="9"/>
              <c:delete val="1"/>
              <c:extLst>
                <c:ext xmlns:c15="http://schemas.microsoft.com/office/drawing/2012/chart" uri="{CE6537A1-D6FC-4f65-9D91-7224C49458BB}"/>
                <c:ext xmlns:c16="http://schemas.microsoft.com/office/drawing/2014/chart" uri="{C3380CC4-5D6E-409C-BE32-E72D297353CC}">
                  <c16:uniqueId val="{0000000B-6CEE-4630-A75F-1B27175C49A5}"/>
                </c:ext>
              </c:extLst>
            </c:dLbl>
            <c:dLbl>
              <c:idx val="10"/>
              <c:delete val="1"/>
              <c:extLst>
                <c:ext xmlns:c15="http://schemas.microsoft.com/office/drawing/2012/chart" uri="{CE6537A1-D6FC-4f65-9D91-7224C49458BB}"/>
                <c:ext xmlns:c16="http://schemas.microsoft.com/office/drawing/2014/chart" uri="{C3380CC4-5D6E-409C-BE32-E72D297353CC}">
                  <c16:uniqueId val="{0000000C-6CEE-4630-A75F-1B27175C49A5}"/>
                </c:ext>
              </c:extLst>
            </c:dLbl>
            <c:spPr>
              <a:noFill/>
              <a:ln w="25400">
                <a:noFill/>
              </a:ln>
            </c:spPr>
            <c:txPr>
              <a:bodyPr wrap="square" lIns="38100" tIns="19050" rIns="38100" bIns="19050" anchor="ctr">
                <a:spAutoFit/>
              </a:bodyPr>
              <a:lstStyle/>
              <a:p>
                <a:pPr>
                  <a:defRPr sz="1000" b="1" i="0" u="none" strike="noStrike" baseline="0">
                    <a:solidFill>
                      <a:schemeClr val="tx1">
                        <a:lumMod val="95000"/>
                        <a:lumOff val="5000"/>
                      </a:schemeClr>
                    </a:solidFill>
                    <a:latin typeface="Arial" panose="020B0604020202020204" pitchFamily="34" charset="0"/>
                    <a:ea typeface="Helv"/>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Development!$D$4:$O$4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Development!$D$16:$O$16</c:f>
              <c:numCache>
                <c:formatCode>"$"#,##0</c:formatCode>
                <c:ptCount val="12"/>
                <c:pt idx="0">
                  <c:v>216000</c:v>
                </c:pt>
                <c:pt idx="1">
                  <c:v>216000</c:v>
                </c:pt>
                <c:pt idx="2">
                  <c:v>216000</c:v>
                </c:pt>
                <c:pt idx="3">
                  <c:v>216000</c:v>
                </c:pt>
                <c:pt idx="4">
                  <c:v>216000</c:v>
                </c:pt>
                <c:pt idx="5">
                  <c:v>216000</c:v>
                </c:pt>
                <c:pt idx="6">
                  <c:v>216000</c:v>
                </c:pt>
                <c:pt idx="7">
                  <c:v>216000</c:v>
                </c:pt>
                <c:pt idx="8">
                  <c:v>216000</c:v>
                </c:pt>
                <c:pt idx="9">
                  <c:v>216000</c:v>
                </c:pt>
                <c:pt idx="10">
                  <c:v>216000</c:v>
                </c:pt>
                <c:pt idx="11">
                  <c:v>216000</c:v>
                </c:pt>
              </c:numCache>
            </c:numRef>
          </c:val>
          <c:smooth val="0"/>
          <c:extLst>
            <c:ext xmlns:c16="http://schemas.microsoft.com/office/drawing/2014/chart" uri="{C3380CC4-5D6E-409C-BE32-E72D297353CC}">
              <c16:uniqueId val="{0000000D-6CEE-4630-A75F-1B27175C49A5}"/>
            </c:ext>
          </c:extLst>
        </c:ser>
        <c:dLbls>
          <c:showLegendKey val="0"/>
          <c:showVal val="0"/>
          <c:showCatName val="0"/>
          <c:showSerName val="0"/>
          <c:showPercent val="0"/>
          <c:showBubbleSize val="0"/>
        </c:dLbls>
        <c:marker val="1"/>
        <c:smooth val="0"/>
        <c:axId val="1629199072"/>
        <c:axId val="1629201392"/>
      </c:lineChart>
      <c:catAx>
        <c:axId val="1629199072"/>
        <c:scaling>
          <c:orientation val="minMax"/>
        </c:scaling>
        <c:delete val="0"/>
        <c:axPos val="b"/>
        <c:numFmt formatCode="General" sourceLinked="1"/>
        <c:majorTickMark val="out"/>
        <c:minorTickMark val="none"/>
        <c:tickLblPos val="nextTo"/>
        <c:spPr>
          <a:ln w="3175">
            <a:solidFill>
              <a:schemeClr val="bg1">
                <a:lumMod val="95000"/>
              </a:schemeClr>
            </a:solidFill>
            <a:prstDash val="solid"/>
          </a:ln>
        </c:spPr>
        <c:txPr>
          <a:bodyPr rot="0" vert="horz"/>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crossAx val="1629201392"/>
        <c:crosses val="autoZero"/>
        <c:auto val="1"/>
        <c:lblAlgn val="ctr"/>
        <c:lblOffset val="100"/>
        <c:noMultiLvlLbl val="0"/>
      </c:catAx>
      <c:valAx>
        <c:axId val="1629201392"/>
        <c:scaling>
          <c:orientation val="minMax"/>
        </c:scaling>
        <c:delete val="0"/>
        <c:axPos val="l"/>
        <c:numFmt formatCode="&quot;$&quot;#,##0" sourceLinked="1"/>
        <c:majorTickMark val="out"/>
        <c:minorTickMark val="none"/>
        <c:tickLblPos val="nextTo"/>
        <c:spPr>
          <a:ln w="3175">
            <a:solidFill>
              <a:schemeClr val="bg1">
                <a:lumMod val="85000"/>
              </a:schemeClr>
            </a:solidFill>
            <a:prstDash val="solid"/>
          </a:ln>
        </c:spPr>
        <c:txPr>
          <a:bodyPr rot="0" vert="horz"/>
          <a:lstStyle/>
          <a:p>
            <a:pPr>
              <a:defRPr sz="800" b="0" i="0" u="none" strike="noStrike" baseline="0">
                <a:solidFill>
                  <a:schemeClr val="bg1">
                    <a:lumMod val="65000"/>
                  </a:schemeClr>
                </a:solidFill>
                <a:latin typeface="Arial" panose="020B0604020202020204" pitchFamily="34" charset="0"/>
                <a:ea typeface="Helvetica Light"/>
                <a:cs typeface="Arial" panose="020B0604020202020204" pitchFamily="34" charset="0"/>
              </a:defRPr>
            </a:pPr>
            <a:endParaRPr lang="en-US"/>
          </a:p>
        </c:txPr>
        <c:crossAx val="1629199072"/>
        <c:crosses val="autoZero"/>
        <c:crossBetween val="between"/>
      </c:valAx>
      <c:spPr>
        <a:solidFill>
          <a:srgbClr val="FFFFFF"/>
        </a:solidFill>
        <a:ln w="25400">
          <a:noFill/>
        </a:ln>
      </c:spPr>
    </c:plotArea>
    <c:legend>
      <c:legendPos val="r"/>
      <c:layout>
        <c:manualLayout>
          <c:xMode val="edge"/>
          <c:yMode val="edge"/>
          <c:x val="1.3693940431359123E-5"/>
          <c:y val="0.15804913950416891"/>
          <c:w val="0.99778199201237483"/>
          <c:h val="6.1673297904899706E-2"/>
        </c:manualLayout>
      </c:layout>
      <c:overlay val="0"/>
      <c:spPr>
        <a:noFill/>
        <a:ln w="25400">
          <a:noFill/>
        </a:ln>
      </c:spPr>
      <c:txPr>
        <a:bodyPr/>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legend>
    <c:plotVisOnly val="1"/>
    <c:dispBlanksAs val="gap"/>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sz="1800" b="1">
                <a:solidFill>
                  <a:srgbClr val="378786"/>
                </a:solidFill>
                <a:latin typeface="Arial" panose="020B0604020202020204" pitchFamily="34" charset="0"/>
                <a:cs typeface="Arial" panose="020B0604020202020204" pitchFamily="34" charset="0"/>
              </a:rPr>
              <a:t>Integration</a:t>
            </a:r>
          </a:p>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sz="1600" b="1">
                <a:solidFill>
                  <a:srgbClr val="378786"/>
                </a:solidFill>
                <a:latin typeface="Arial" panose="020B0604020202020204" pitchFamily="34" charset="0"/>
                <a:cs typeface="Arial" panose="020B0604020202020204" pitchFamily="34" charset="0"/>
              </a:rPr>
              <a:t>Spending by Month</a:t>
            </a:r>
          </a:p>
        </c:rich>
      </c:tx>
      <c:layout>
        <c:manualLayout>
          <c:xMode val="edge"/>
          <c:yMode val="edge"/>
          <c:x val="0.33911204925858129"/>
          <c:y val="1.6414187164657514E-2"/>
        </c:manualLayout>
      </c:layout>
      <c:overlay val="0"/>
      <c:spPr>
        <a:noFill/>
        <a:ln w="25400">
          <a:noFill/>
        </a:ln>
      </c:spPr>
    </c:title>
    <c:autoTitleDeleted val="0"/>
    <c:plotArea>
      <c:layout>
        <c:manualLayout>
          <c:layoutTarget val="inner"/>
          <c:xMode val="edge"/>
          <c:yMode val="edge"/>
          <c:x val="9.4634808579961982E-2"/>
          <c:y val="0.237758762455578"/>
          <c:w val="0.89229064665025881"/>
          <c:h val="0.65824235244930684"/>
        </c:manualLayout>
      </c:layout>
      <c:barChart>
        <c:barDir val="col"/>
        <c:grouping val="clustered"/>
        <c:varyColors val="0"/>
        <c:ser>
          <c:idx val="11"/>
          <c:order val="0"/>
          <c:spPr>
            <a:gradFill>
              <a:gsLst>
                <a:gs pos="0">
                  <a:srgbClr val="A1C8E0"/>
                </a:gs>
                <a:gs pos="100000">
                  <a:srgbClr val="5A8DAE"/>
                </a:gs>
              </a:gsLst>
              <a:lin ang="5400000" scaled="0"/>
            </a:gradFill>
            <a:ln w="25400">
              <a:noFill/>
            </a:ln>
            <a:effectLst/>
          </c:spPr>
          <c:invertIfNegative val="0"/>
          <c:dLbls>
            <c:spPr>
              <a:noFill/>
              <a:ln w="25400">
                <a:noFill/>
              </a:ln>
            </c:spPr>
            <c:txPr>
              <a:bodyPr wrap="square" lIns="38100" tIns="19050" rIns="38100" bIns="19050" anchor="ctr">
                <a:spAutoFit/>
              </a:bodyPr>
              <a:lstStyle/>
              <a:p>
                <a:pPr>
                  <a:defRPr sz="8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Integration!$D$4:$O$4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Integration!$D$11:$O$11</c:f>
              <c:numCache>
                <c:formatCode>"$"#,##0</c:formatCode>
                <c:ptCount val="12"/>
                <c:pt idx="0">
                  <c:v>5800</c:v>
                </c:pt>
                <c:pt idx="1">
                  <c:v>6900</c:v>
                </c:pt>
                <c:pt idx="2">
                  <c:v>6900</c:v>
                </c:pt>
                <c:pt idx="3">
                  <c:v>7700</c:v>
                </c:pt>
                <c:pt idx="4">
                  <c:v>17700</c:v>
                </c:pt>
                <c:pt idx="5">
                  <c:v>11200</c:v>
                </c:pt>
                <c:pt idx="6">
                  <c:v>4200</c:v>
                </c:pt>
                <c:pt idx="7">
                  <c:v>4200</c:v>
                </c:pt>
                <c:pt idx="8">
                  <c:v>4200</c:v>
                </c:pt>
                <c:pt idx="9">
                  <c:v>4200</c:v>
                </c:pt>
                <c:pt idx="10">
                  <c:v>4200</c:v>
                </c:pt>
                <c:pt idx="11">
                  <c:v>17700</c:v>
                </c:pt>
              </c:numCache>
            </c:numRef>
          </c:val>
          <c:extLst>
            <c:ext xmlns:c16="http://schemas.microsoft.com/office/drawing/2014/chart" uri="{C3380CC4-5D6E-409C-BE32-E72D297353CC}">
              <c16:uniqueId val="{00000000-7F1B-44EE-ACF6-A26215D67B72}"/>
            </c:ext>
          </c:extLst>
        </c:ser>
        <c:dLbls>
          <c:showLegendKey val="0"/>
          <c:showVal val="0"/>
          <c:showCatName val="0"/>
          <c:showSerName val="0"/>
          <c:showPercent val="0"/>
          <c:showBubbleSize val="0"/>
        </c:dLbls>
        <c:gapWidth val="25"/>
        <c:axId val="1629089760"/>
        <c:axId val="1629092256"/>
      </c:barChart>
      <c:catAx>
        <c:axId val="1629089760"/>
        <c:scaling>
          <c:orientation val="minMax"/>
        </c:scaling>
        <c:delete val="0"/>
        <c:axPos val="b"/>
        <c:numFmt formatCode="General" sourceLinked="1"/>
        <c:majorTickMark val="out"/>
        <c:minorTickMark val="none"/>
        <c:tickLblPos val="nextTo"/>
        <c:spPr>
          <a:ln w="3175">
            <a:solidFill>
              <a:schemeClr val="bg1">
                <a:lumMod val="85000"/>
              </a:schemeClr>
            </a:solidFill>
            <a:prstDash val="solid"/>
          </a:ln>
        </c:spPr>
        <c:txPr>
          <a:bodyPr rot="0" vert="horz"/>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crossAx val="1629092256"/>
        <c:crosses val="autoZero"/>
        <c:auto val="1"/>
        <c:lblAlgn val="ctr"/>
        <c:lblOffset val="100"/>
        <c:noMultiLvlLbl val="0"/>
      </c:catAx>
      <c:valAx>
        <c:axId val="1629092256"/>
        <c:scaling>
          <c:orientation val="minMax"/>
        </c:scaling>
        <c:delete val="0"/>
        <c:axPos val="l"/>
        <c:numFmt formatCode="&quot;$&quot;#,##0" sourceLinked="1"/>
        <c:majorTickMark val="out"/>
        <c:minorTickMark val="none"/>
        <c:tickLblPos val="nextTo"/>
        <c:spPr>
          <a:ln w="3175">
            <a:solidFill>
              <a:schemeClr val="bg1">
                <a:lumMod val="85000"/>
              </a:schemeClr>
            </a:solidFill>
            <a:prstDash val="solid"/>
          </a:ln>
        </c:spPr>
        <c:txPr>
          <a:bodyPr rot="0" vert="horz"/>
          <a:lstStyle/>
          <a:p>
            <a:pPr>
              <a:defRPr sz="800" b="0" i="0" u="none" strike="noStrike" baseline="0">
                <a:solidFill>
                  <a:schemeClr val="bg1">
                    <a:lumMod val="65000"/>
                  </a:schemeClr>
                </a:solidFill>
                <a:latin typeface="Arial" panose="020B0604020202020204" pitchFamily="34" charset="0"/>
                <a:ea typeface="Helvetica Light"/>
                <a:cs typeface="Arial" panose="020B0604020202020204" pitchFamily="34" charset="0"/>
              </a:defRPr>
            </a:pPr>
            <a:endParaRPr lang="en-US"/>
          </a:p>
        </c:txPr>
        <c:crossAx val="1629089760"/>
        <c:crosses val="autoZero"/>
        <c:crossBetween val="between"/>
      </c:valAx>
      <c:spPr>
        <a:solidFill>
          <a:srgbClr val="FFFFFF"/>
        </a:solidFill>
        <a:ln w="25400">
          <a:noFill/>
        </a:ln>
      </c:spPr>
    </c:plotArea>
    <c:plotVisOnly val="1"/>
    <c:dispBlanksAs val="gap"/>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378786"/>
                </a:solidFill>
                <a:latin typeface="Arial" panose="020B0604020202020204" pitchFamily="34" charset="0"/>
                <a:ea typeface="Helvetica Light"/>
                <a:cs typeface="Arial" panose="020B0604020202020204" pitchFamily="34" charset="0"/>
              </a:defRPr>
            </a:pPr>
            <a:r>
              <a:rPr lang="en-US" sz="1800" b="1">
                <a:solidFill>
                  <a:srgbClr val="378786"/>
                </a:solidFill>
                <a:latin typeface="Arial" panose="020B0604020202020204" pitchFamily="34" charset="0"/>
                <a:cs typeface="Arial" panose="020B0604020202020204" pitchFamily="34" charset="0"/>
              </a:rPr>
              <a:t>Integration</a:t>
            </a:r>
          </a:p>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378786"/>
                </a:solidFill>
                <a:latin typeface="Arial" panose="020B0604020202020204" pitchFamily="34" charset="0"/>
                <a:ea typeface="Helvetica Light"/>
                <a:cs typeface="Arial" panose="020B0604020202020204" pitchFamily="34" charset="0"/>
              </a:defRPr>
            </a:pPr>
            <a:r>
              <a:rPr lang="en-US" sz="1600" b="1">
                <a:solidFill>
                  <a:srgbClr val="378786"/>
                </a:solidFill>
                <a:latin typeface="Arial" panose="020B0604020202020204" pitchFamily="34" charset="0"/>
                <a:cs typeface="Arial" panose="020B0604020202020204" pitchFamily="34" charset="0"/>
              </a:rPr>
              <a:t>Total Cumulative Spend</a:t>
            </a:r>
          </a:p>
        </c:rich>
      </c:tx>
      <c:layout>
        <c:manualLayout>
          <c:xMode val="edge"/>
          <c:yMode val="edge"/>
          <c:x val="0.31126438062785122"/>
          <c:y val="1.448173651789045E-2"/>
        </c:manualLayout>
      </c:layout>
      <c:overlay val="0"/>
      <c:spPr>
        <a:noFill/>
        <a:ln w="25400">
          <a:noFill/>
        </a:ln>
      </c:spPr>
    </c:title>
    <c:autoTitleDeleted val="0"/>
    <c:plotArea>
      <c:layout>
        <c:manualLayout>
          <c:layoutTarget val="inner"/>
          <c:xMode val="edge"/>
          <c:yMode val="edge"/>
          <c:x val="9.8667097800344328E-2"/>
          <c:y val="0.2558615508750452"/>
          <c:w val="0.89327361549284701"/>
          <c:h val="0.642864973150441"/>
        </c:manualLayout>
      </c:layout>
      <c:barChart>
        <c:barDir val="col"/>
        <c:grouping val="clustered"/>
        <c:varyColors val="0"/>
        <c:ser>
          <c:idx val="11"/>
          <c:order val="0"/>
          <c:tx>
            <c:v>Cumulative Spend</c:v>
          </c:tx>
          <c:spPr>
            <a:gradFill>
              <a:gsLst>
                <a:gs pos="100000">
                  <a:srgbClr val="573277"/>
                </a:gs>
                <a:gs pos="0">
                  <a:srgbClr val="77558C"/>
                </a:gs>
              </a:gsLst>
              <a:lin ang="5400000" scaled="0"/>
            </a:gradFill>
            <a:ln w="25400">
              <a:noFill/>
            </a:ln>
            <a:effectLst/>
          </c:spPr>
          <c:invertIfNegative val="0"/>
          <c:dLbls>
            <c:dLbl>
              <c:idx val="11"/>
              <c:spPr>
                <a:noFill/>
                <a:ln>
                  <a:noFill/>
                </a:ln>
                <a:effectLst/>
              </c:spPr>
              <c:txPr>
                <a:bodyPr wrap="square" lIns="38100" tIns="19050" rIns="38100" bIns="19050" anchor="ctr">
                  <a:spAutoFit/>
                </a:bodyPr>
                <a:lstStyle/>
                <a:p>
                  <a:pPr>
                    <a:defRPr sz="800" b="1">
                      <a:solidFill>
                        <a:srgbClr val="40414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0-858E-4F5A-8DCC-68F5C4038C25}"/>
                </c:ext>
              </c:extLst>
            </c:dLbl>
            <c:spPr>
              <a:noFill/>
              <a:ln>
                <a:noFill/>
              </a:ln>
              <a:effectLst/>
            </c:spPr>
            <c:txPr>
              <a:bodyPr wrap="square" lIns="38100" tIns="19050" rIns="38100" bIns="19050" anchor="ctr">
                <a:spAutoFit/>
              </a:bodyPr>
              <a:lstStyle/>
              <a:p>
                <a:pPr>
                  <a:defRPr sz="700" b="1">
                    <a:solidFill>
                      <a:srgbClr val="40414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Integration!$D$4:$O$4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Integration!$D$12:$O$12</c:f>
              <c:numCache>
                <c:formatCode>"$"#,##0</c:formatCode>
                <c:ptCount val="12"/>
                <c:pt idx="0">
                  <c:v>5800</c:v>
                </c:pt>
                <c:pt idx="1">
                  <c:v>12700</c:v>
                </c:pt>
                <c:pt idx="2">
                  <c:v>19600</c:v>
                </c:pt>
                <c:pt idx="3">
                  <c:v>27300</c:v>
                </c:pt>
                <c:pt idx="4">
                  <c:v>45000</c:v>
                </c:pt>
                <c:pt idx="5">
                  <c:v>56200</c:v>
                </c:pt>
                <c:pt idx="6">
                  <c:v>60400</c:v>
                </c:pt>
                <c:pt idx="7">
                  <c:v>64600</c:v>
                </c:pt>
                <c:pt idx="8">
                  <c:v>68800</c:v>
                </c:pt>
                <c:pt idx="9">
                  <c:v>73000</c:v>
                </c:pt>
                <c:pt idx="10">
                  <c:v>77200</c:v>
                </c:pt>
                <c:pt idx="11">
                  <c:v>94900</c:v>
                </c:pt>
              </c:numCache>
            </c:numRef>
          </c:val>
          <c:extLst>
            <c:ext xmlns:c16="http://schemas.microsoft.com/office/drawing/2014/chart" uri="{C3380CC4-5D6E-409C-BE32-E72D297353CC}">
              <c16:uniqueId val="{00000001-858E-4F5A-8DCC-68F5C4038C25}"/>
            </c:ext>
          </c:extLst>
        </c:ser>
        <c:dLbls>
          <c:showLegendKey val="0"/>
          <c:showVal val="0"/>
          <c:showCatName val="0"/>
          <c:showSerName val="0"/>
          <c:showPercent val="0"/>
          <c:showBubbleSize val="0"/>
        </c:dLbls>
        <c:gapWidth val="25"/>
        <c:overlap val="100"/>
        <c:axId val="1629199072"/>
        <c:axId val="1629201392"/>
      </c:barChart>
      <c:lineChart>
        <c:grouping val="standard"/>
        <c:varyColors val="0"/>
        <c:ser>
          <c:idx val="13"/>
          <c:order val="1"/>
          <c:tx>
            <c:v>Total Budget</c:v>
          </c:tx>
          <c:spPr>
            <a:ln w="25400">
              <a:gradFill>
                <a:gsLst>
                  <a:gs pos="0">
                    <a:srgbClr val="B80047"/>
                  </a:gs>
                  <a:gs pos="0">
                    <a:srgbClr val="B80047"/>
                  </a:gs>
                  <a:gs pos="100000">
                    <a:srgbClr val="E1416B"/>
                  </a:gs>
                  <a:gs pos="100000">
                    <a:srgbClr val="E1416B"/>
                  </a:gs>
                </a:gsLst>
                <a:lin ang="5400000" scaled="1"/>
              </a:gradFill>
              <a:prstDash val="sysDash"/>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858E-4F5A-8DCC-68F5C4038C25}"/>
                </c:ext>
              </c:extLst>
            </c:dLbl>
            <c:dLbl>
              <c:idx val="1"/>
              <c:delete val="1"/>
              <c:extLst>
                <c:ext xmlns:c15="http://schemas.microsoft.com/office/drawing/2012/chart" uri="{CE6537A1-D6FC-4f65-9D91-7224C49458BB}"/>
                <c:ext xmlns:c16="http://schemas.microsoft.com/office/drawing/2014/chart" uri="{C3380CC4-5D6E-409C-BE32-E72D297353CC}">
                  <c16:uniqueId val="{00000003-858E-4F5A-8DCC-68F5C4038C25}"/>
                </c:ext>
              </c:extLst>
            </c:dLbl>
            <c:dLbl>
              <c:idx val="2"/>
              <c:delete val="1"/>
              <c:extLst>
                <c:ext xmlns:c15="http://schemas.microsoft.com/office/drawing/2012/chart" uri="{CE6537A1-D6FC-4f65-9D91-7224C49458BB}"/>
                <c:ext xmlns:c16="http://schemas.microsoft.com/office/drawing/2014/chart" uri="{C3380CC4-5D6E-409C-BE32-E72D297353CC}">
                  <c16:uniqueId val="{00000004-858E-4F5A-8DCC-68F5C4038C25}"/>
                </c:ext>
              </c:extLst>
            </c:dLbl>
            <c:dLbl>
              <c:idx val="3"/>
              <c:delete val="1"/>
              <c:extLst>
                <c:ext xmlns:c15="http://schemas.microsoft.com/office/drawing/2012/chart" uri="{CE6537A1-D6FC-4f65-9D91-7224C49458BB}"/>
                <c:ext xmlns:c16="http://schemas.microsoft.com/office/drawing/2014/chart" uri="{C3380CC4-5D6E-409C-BE32-E72D297353CC}">
                  <c16:uniqueId val="{00000005-858E-4F5A-8DCC-68F5C4038C25}"/>
                </c:ext>
              </c:extLst>
            </c:dLbl>
            <c:dLbl>
              <c:idx val="4"/>
              <c:delete val="1"/>
              <c:extLst>
                <c:ext xmlns:c15="http://schemas.microsoft.com/office/drawing/2012/chart" uri="{CE6537A1-D6FC-4f65-9D91-7224C49458BB}"/>
                <c:ext xmlns:c16="http://schemas.microsoft.com/office/drawing/2014/chart" uri="{C3380CC4-5D6E-409C-BE32-E72D297353CC}">
                  <c16:uniqueId val="{00000006-858E-4F5A-8DCC-68F5C4038C25}"/>
                </c:ext>
              </c:extLst>
            </c:dLbl>
            <c:dLbl>
              <c:idx val="5"/>
              <c:delete val="1"/>
              <c:extLst>
                <c:ext xmlns:c15="http://schemas.microsoft.com/office/drawing/2012/chart" uri="{CE6537A1-D6FC-4f65-9D91-7224C49458BB}"/>
                <c:ext xmlns:c16="http://schemas.microsoft.com/office/drawing/2014/chart" uri="{C3380CC4-5D6E-409C-BE32-E72D297353CC}">
                  <c16:uniqueId val="{00000007-858E-4F5A-8DCC-68F5C4038C25}"/>
                </c:ext>
              </c:extLst>
            </c:dLbl>
            <c:dLbl>
              <c:idx val="6"/>
              <c:delete val="1"/>
              <c:extLst>
                <c:ext xmlns:c15="http://schemas.microsoft.com/office/drawing/2012/chart" uri="{CE6537A1-D6FC-4f65-9D91-7224C49458BB}"/>
                <c:ext xmlns:c16="http://schemas.microsoft.com/office/drawing/2014/chart" uri="{C3380CC4-5D6E-409C-BE32-E72D297353CC}">
                  <c16:uniqueId val="{00000008-858E-4F5A-8DCC-68F5C4038C25}"/>
                </c:ext>
              </c:extLst>
            </c:dLbl>
            <c:dLbl>
              <c:idx val="7"/>
              <c:delete val="1"/>
              <c:extLst>
                <c:ext xmlns:c15="http://schemas.microsoft.com/office/drawing/2012/chart" uri="{CE6537A1-D6FC-4f65-9D91-7224C49458BB}"/>
                <c:ext xmlns:c16="http://schemas.microsoft.com/office/drawing/2014/chart" uri="{C3380CC4-5D6E-409C-BE32-E72D297353CC}">
                  <c16:uniqueId val="{00000009-858E-4F5A-8DCC-68F5C4038C25}"/>
                </c:ext>
              </c:extLst>
            </c:dLbl>
            <c:dLbl>
              <c:idx val="8"/>
              <c:delete val="1"/>
              <c:extLst>
                <c:ext xmlns:c15="http://schemas.microsoft.com/office/drawing/2012/chart" uri="{CE6537A1-D6FC-4f65-9D91-7224C49458BB}"/>
                <c:ext xmlns:c16="http://schemas.microsoft.com/office/drawing/2014/chart" uri="{C3380CC4-5D6E-409C-BE32-E72D297353CC}">
                  <c16:uniqueId val="{0000000A-858E-4F5A-8DCC-68F5C4038C25}"/>
                </c:ext>
              </c:extLst>
            </c:dLbl>
            <c:dLbl>
              <c:idx val="9"/>
              <c:delete val="1"/>
              <c:extLst>
                <c:ext xmlns:c15="http://schemas.microsoft.com/office/drawing/2012/chart" uri="{CE6537A1-D6FC-4f65-9D91-7224C49458BB}"/>
                <c:ext xmlns:c16="http://schemas.microsoft.com/office/drawing/2014/chart" uri="{C3380CC4-5D6E-409C-BE32-E72D297353CC}">
                  <c16:uniqueId val="{0000000B-858E-4F5A-8DCC-68F5C4038C25}"/>
                </c:ext>
              </c:extLst>
            </c:dLbl>
            <c:dLbl>
              <c:idx val="10"/>
              <c:delete val="1"/>
              <c:extLst>
                <c:ext xmlns:c15="http://schemas.microsoft.com/office/drawing/2012/chart" uri="{CE6537A1-D6FC-4f65-9D91-7224C49458BB}"/>
                <c:ext xmlns:c16="http://schemas.microsoft.com/office/drawing/2014/chart" uri="{C3380CC4-5D6E-409C-BE32-E72D297353CC}">
                  <c16:uniqueId val="{0000000C-858E-4F5A-8DCC-68F5C4038C25}"/>
                </c:ext>
              </c:extLst>
            </c:dLbl>
            <c:spPr>
              <a:noFill/>
              <a:ln w="25400">
                <a:noFill/>
              </a:ln>
            </c:spPr>
            <c:txPr>
              <a:bodyPr wrap="square" lIns="38100" tIns="19050" rIns="38100" bIns="19050" anchor="ctr">
                <a:spAutoFit/>
              </a:bodyPr>
              <a:lstStyle/>
              <a:p>
                <a:pPr>
                  <a:defRPr sz="1000" b="1" i="0" u="none" strike="noStrike" baseline="0">
                    <a:solidFill>
                      <a:schemeClr val="tx1">
                        <a:lumMod val="95000"/>
                        <a:lumOff val="5000"/>
                      </a:schemeClr>
                    </a:solidFill>
                    <a:latin typeface="Arial" panose="020B0604020202020204" pitchFamily="34" charset="0"/>
                    <a:ea typeface="Helv"/>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Integration!$D$4:$O$4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Integration!$D$13:$O$13</c:f>
              <c:numCache>
                <c:formatCode>"$"#,##0</c:formatCode>
                <c:ptCount val="12"/>
                <c:pt idx="0">
                  <c:v>135000</c:v>
                </c:pt>
                <c:pt idx="1">
                  <c:v>135000</c:v>
                </c:pt>
                <c:pt idx="2">
                  <c:v>135000</c:v>
                </c:pt>
                <c:pt idx="3">
                  <c:v>135000</c:v>
                </c:pt>
                <c:pt idx="4">
                  <c:v>135000</c:v>
                </c:pt>
                <c:pt idx="5">
                  <c:v>135000</c:v>
                </c:pt>
                <c:pt idx="6">
                  <c:v>135000</c:v>
                </c:pt>
                <c:pt idx="7">
                  <c:v>135000</c:v>
                </c:pt>
                <c:pt idx="8">
                  <c:v>135000</c:v>
                </c:pt>
                <c:pt idx="9">
                  <c:v>135000</c:v>
                </c:pt>
                <c:pt idx="10">
                  <c:v>135000</c:v>
                </c:pt>
                <c:pt idx="11">
                  <c:v>135000</c:v>
                </c:pt>
              </c:numCache>
            </c:numRef>
          </c:val>
          <c:smooth val="0"/>
          <c:extLst>
            <c:ext xmlns:c16="http://schemas.microsoft.com/office/drawing/2014/chart" uri="{C3380CC4-5D6E-409C-BE32-E72D297353CC}">
              <c16:uniqueId val="{0000000D-858E-4F5A-8DCC-68F5C4038C25}"/>
            </c:ext>
          </c:extLst>
        </c:ser>
        <c:dLbls>
          <c:showLegendKey val="0"/>
          <c:showVal val="0"/>
          <c:showCatName val="0"/>
          <c:showSerName val="0"/>
          <c:showPercent val="0"/>
          <c:showBubbleSize val="0"/>
        </c:dLbls>
        <c:marker val="1"/>
        <c:smooth val="0"/>
        <c:axId val="1629199072"/>
        <c:axId val="1629201392"/>
      </c:lineChart>
      <c:catAx>
        <c:axId val="1629199072"/>
        <c:scaling>
          <c:orientation val="minMax"/>
        </c:scaling>
        <c:delete val="0"/>
        <c:axPos val="b"/>
        <c:numFmt formatCode="General" sourceLinked="1"/>
        <c:majorTickMark val="out"/>
        <c:minorTickMark val="none"/>
        <c:tickLblPos val="nextTo"/>
        <c:spPr>
          <a:ln w="3175">
            <a:solidFill>
              <a:schemeClr val="bg1">
                <a:lumMod val="95000"/>
              </a:schemeClr>
            </a:solidFill>
            <a:prstDash val="solid"/>
          </a:ln>
        </c:spPr>
        <c:txPr>
          <a:bodyPr rot="0" vert="horz"/>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crossAx val="1629201392"/>
        <c:crosses val="autoZero"/>
        <c:auto val="1"/>
        <c:lblAlgn val="ctr"/>
        <c:lblOffset val="100"/>
        <c:noMultiLvlLbl val="0"/>
      </c:catAx>
      <c:valAx>
        <c:axId val="1629201392"/>
        <c:scaling>
          <c:orientation val="minMax"/>
        </c:scaling>
        <c:delete val="0"/>
        <c:axPos val="l"/>
        <c:numFmt formatCode="&quot;$&quot;#,##0" sourceLinked="1"/>
        <c:majorTickMark val="out"/>
        <c:minorTickMark val="none"/>
        <c:tickLblPos val="nextTo"/>
        <c:spPr>
          <a:ln w="3175">
            <a:solidFill>
              <a:schemeClr val="bg1">
                <a:lumMod val="85000"/>
              </a:schemeClr>
            </a:solidFill>
            <a:prstDash val="solid"/>
          </a:ln>
        </c:spPr>
        <c:txPr>
          <a:bodyPr rot="0" vert="horz"/>
          <a:lstStyle/>
          <a:p>
            <a:pPr>
              <a:defRPr sz="800" b="0" i="0" u="none" strike="noStrike" baseline="0">
                <a:solidFill>
                  <a:schemeClr val="bg1">
                    <a:lumMod val="65000"/>
                  </a:schemeClr>
                </a:solidFill>
                <a:latin typeface="Arial" panose="020B0604020202020204" pitchFamily="34" charset="0"/>
                <a:ea typeface="Helvetica Light"/>
                <a:cs typeface="Arial" panose="020B0604020202020204" pitchFamily="34" charset="0"/>
              </a:defRPr>
            </a:pPr>
            <a:endParaRPr lang="en-US"/>
          </a:p>
        </c:txPr>
        <c:crossAx val="1629199072"/>
        <c:crosses val="autoZero"/>
        <c:crossBetween val="between"/>
      </c:valAx>
      <c:spPr>
        <a:solidFill>
          <a:srgbClr val="FFFFFF"/>
        </a:solidFill>
        <a:ln w="25400">
          <a:noFill/>
        </a:ln>
      </c:spPr>
    </c:plotArea>
    <c:legend>
      <c:legendPos val="r"/>
      <c:layout>
        <c:manualLayout>
          <c:xMode val="edge"/>
          <c:yMode val="edge"/>
          <c:x val="1.3633146023228782E-5"/>
          <c:y val="0.1810965192955121"/>
          <c:w val="0.99778199201237483"/>
          <c:h val="6.1673297904899706E-2"/>
        </c:manualLayout>
      </c:layout>
      <c:overlay val="0"/>
      <c:spPr>
        <a:noFill/>
        <a:ln w="25400">
          <a:noFill/>
        </a:ln>
      </c:spPr>
      <c:txPr>
        <a:bodyPr/>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legend>
    <c:plotVisOnly val="1"/>
    <c:dispBlanksAs val="gap"/>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sz="1800" b="1">
                <a:solidFill>
                  <a:srgbClr val="378786"/>
                </a:solidFill>
                <a:latin typeface="Arial" panose="020B0604020202020204" pitchFamily="34" charset="0"/>
                <a:cs typeface="Arial" panose="020B0604020202020204" pitchFamily="34" charset="0"/>
              </a:rPr>
              <a:t>Testing and Updates</a:t>
            </a:r>
          </a:p>
          <a:p>
            <a:pPr>
              <a:defRPr sz="1800" b="1" i="0" u="none" strike="noStrike" baseline="0">
                <a:solidFill>
                  <a:srgbClr val="378786"/>
                </a:solidFill>
                <a:latin typeface="Arial" panose="020B0604020202020204" pitchFamily="34" charset="0"/>
                <a:ea typeface="Helvetica Light"/>
                <a:cs typeface="Arial" panose="020B0604020202020204" pitchFamily="34" charset="0"/>
              </a:defRPr>
            </a:pPr>
            <a:r>
              <a:rPr lang="en-US" sz="1600" b="1">
                <a:solidFill>
                  <a:srgbClr val="378786"/>
                </a:solidFill>
                <a:latin typeface="Arial" panose="020B0604020202020204" pitchFamily="34" charset="0"/>
                <a:cs typeface="Arial" panose="020B0604020202020204" pitchFamily="34" charset="0"/>
              </a:rPr>
              <a:t>Spending by Month</a:t>
            </a:r>
          </a:p>
        </c:rich>
      </c:tx>
      <c:layout>
        <c:manualLayout>
          <c:xMode val="edge"/>
          <c:yMode val="edge"/>
          <c:x val="0.29684286127192944"/>
          <c:y val="1.9073756073044061E-2"/>
        </c:manualLayout>
      </c:layout>
      <c:overlay val="0"/>
      <c:spPr>
        <a:noFill/>
        <a:ln w="25400">
          <a:noFill/>
        </a:ln>
      </c:spPr>
    </c:title>
    <c:autoTitleDeleted val="0"/>
    <c:plotArea>
      <c:layout>
        <c:manualLayout>
          <c:layoutTarget val="inner"/>
          <c:xMode val="edge"/>
          <c:yMode val="edge"/>
          <c:x val="9.4634808579961982E-2"/>
          <c:y val="0.237758762455578"/>
          <c:w val="0.89229064665025881"/>
          <c:h val="0.65824235244930684"/>
        </c:manualLayout>
      </c:layout>
      <c:barChart>
        <c:barDir val="col"/>
        <c:grouping val="clustered"/>
        <c:varyColors val="0"/>
        <c:ser>
          <c:idx val="11"/>
          <c:order val="0"/>
          <c:spPr>
            <a:gradFill>
              <a:gsLst>
                <a:gs pos="0">
                  <a:srgbClr val="AC5923"/>
                </a:gs>
                <a:gs pos="100000">
                  <a:srgbClr val="F26721"/>
                </a:gs>
              </a:gsLst>
              <a:lin ang="5400000" scaled="0"/>
            </a:gradFill>
            <a:ln w="25400">
              <a:noFill/>
            </a:ln>
            <a:effectLst/>
          </c:spPr>
          <c:invertIfNegative val="0"/>
          <c:dLbls>
            <c:spPr>
              <a:noFill/>
              <a:ln w="25400">
                <a:noFill/>
              </a:ln>
            </c:spPr>
            <c:txPr>
              <a:bodyPr wrap="square" lIns="38100" tIns="19050" rIns="38100" bIns="19050" anchor="ctr">
                <a:spAutoFit/>
              </a:bodyPr>
              <a:lstStyle/>
              <a:p>
                <a:pPr>
                  <a:defRPr sz="800" b="1" i="0" u="none" strike="noStrike" baseline="0">
                    <a:solidFill>
                      <a:srgbClr val="404141"/>
                    </a:solidFill>
                    <a:latin typeface="Arial" panose="020B0604020202020204" pitchFamily="34" charset="0"/>
                    <a:ea typeface="Helv"/>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'Testing and Updates'!$D$4:$O$4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'Testing and Updates'!$D$9:$O$9</c:f>
              <c:numCache>
                <c:formatCode>"$"#,##0</c:formatCode>
                <c:ptCount val="12"/>
                <c:pt idx="0">
                  <c:v>500</c:v>
                </c:pt>
                <c:pt idx="1">
                  <c:v>1300</c:v>
                </c:pt>
                <c:pt idx="2">
                  <c:v>1600</c:v>
                </c:pt>
                <c:pt idx="3">
                  <c:v>1600</c:v>
                </c:pt>
                <c:pt idx="4">
                  <c:v>2500</c:v>
                </c:pt>
                <c:pt idx="5">
                  <c:v>3000</c:v>
                </c:pt>
                <c:pt idx="6">
                  <c:v>1000</c:v>
                </c:pt>
                <c:pt idx="7">
                  <c:v>2100</c:v>
                </c:pt>
                <c:pt idx="8">
                  <c:v>2200</c:v>
                </c:pt>
                <c:pt idx="9">
                  <c:v>2300</c:v>
                </c:pt>
                <c:pt idx="10">
                  <c:v>1300</c:v>
                </c:pt>
                <c:pt idx="11">
                  <c:v>1300</c:v>
                </c:pt>
              </c:numCache>
            </c:numRef>
          </c:val>
          <c:extLst>
            <c:ext xmlns:c16="http://schemas.microsoft.com/office/drawing/2014/chart" uri="{C3380CC4-5D6E-409C-BE32-E72D297353CC}">
              <c16:uniqueId val="{00000000-5024-40FE-A890-73BAF3931B28}"/>
            </c:ext>
          </c:extLst>
        </c:ser>
        <c:dLbls>
          <c:showLegendKey val="0"/>
          <c:showVal val="0"/>
          <c:showCatName val="0"/>
          <c:showSerName val="0"/>
          <c:showPercent val="0"/>
          <c:showBubbleSize val="0"/>
        </c:dLbls>
        <c:gapWidth val="25"/>
        <c:axId val="1629089760"/>
        <c:axId val="1629092256"/>
      </c:barChart>
      <c:catAx>
        <c:axId val="1629089760"/>
        <c:scaling>
          <c:orientation val="minMax"/>
        </c:scaling>
        <c:delete val="0"/>
        <c:axPos val="b"/>
        <c:numFmt formatCode="General" sourceLinked="1"/>
        <c:majorTickMark val="out"/>
        <c:minorTickMark val="none"/>
        <c:tickLblPos val="nextTo"/>
        <c:spPr>
          <a:ln w="3175">
            <a:solidFill>
              <a:schemeClr val="bg1">
                <a:lumMod val="85000"/>
              </a:schemeClr>
            </a:solidFill>
            <a:prstDash val="solid"/>
          </a:ln>
        </c:spPr>
        <c:txPr>
          <a:bodyPr rot="0" vert="horz"/>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crossAx val="1629092256"/>
        <c:crosses val="autoZero"/>
        <c:auto val="1"/>
        <c:lblAlgn val="ctr"/>
        <c:lblOffset val="100"/>
        <c:noMultiLvlLbl val="0"/>
      </c:catAx>
      <c:valAx>
        <c:axId val="1629092256"/>
        <c:scaling>
          <c:orientation val="minMax"/>
        </c:scaling>
        <c:delete val="0"/>
        <c:axPos val="l"/>
        <c:numFmt formatCode="&quot;$&quot;#,##0" sourceLinked="1"/>
        <c:majorTickMark val="out"/>
        <c:minorTickMark val="none"/>
        <c:tickLblPos val="nextTo"/>
        <c:spPr>
          <a:ln w="3175">
            <a:solidFill>
              <a:schemeClr val="bg1">
                <a:lumMod val="85000"/>
              </a:schemeClr>
            </a:solidFill>
            <a:prstDash val="solid"/>
          </a:ln>
        </c:spPr>
        <c:txPr>
          <a:bodyPr rot="0" vert="horz"/>
          <a:lstStyle/>
          <a:p>
            <a:pPr>
              <a:defRPr sz="800" b="0" i="0" u="none" strike="noStrike" baseline="0">
                <a:solidFill>
                  <a:schemeClr val="bg1">
                    <a:lumMod val="65000"/>
                  </a:schemeClr>
                </a:solidFill>
                <a:latin typeface="Arial" panose="020B0604020202020204" pitchFamily="34" charset="0"/>
                <a:ea typeface="Helvetica Light"/>
                <a:cs typeface="Arial" panose="020B0604020202020204" pitchFamily="34" charset="0"/>
              </a:defRPr>
            </a:pPr>
            <a:endParaRPr lang="en-US"/>
          </a:p>
        </c:txPr>
        <c:crossAx val="1629089760"/>
        <c:crosses val="autoZero"/>
        <c:crossBetween val="between"/>
      </c:valAx>
      <c:spPr>
        <a:solidFill>
          <a:srgbClr val="FFFFFF"/>
        </a:solidFill>
        <a:ln w="25400">
          <a:noFill/>
        </a:ln>
      </c:spPr>
    </c:plotArea>
    <c:plotVisOnly val="1"/>
    <c:dispBlanksAs val="gap"/>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378786"/>
                </a:solidFill>
                <a:latin typeface="Arial" panose="020B0604020202020204" pitchFamily="34" charset="0"/>
                <a:ea typeface="Helvetica Light"/>
                <a:cs typeface="Arial" panose="020B0604020202020204" pitchFamily="34" charset="0"/>
              </a:defRPr>
            </a:pPr>
            <a:r>
              <a:rPr lang="en-US" sz="1800" b="1">
                <a:solidFill>
                  <a:srgbClr val="378786"/>
                </a:solidFill>
                <a:latin typeface="Arial" panose="020B0604020202020204" pitchFamily="34" charset="0"/>
                <a:cs typeface="Arial" panose="020B0604020202020204" pitchFamily="34" charset="0"/>
              </a:rPr>
              <a:t>Testing and Updates</a:t>
            </a:r>
          </a:p>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378786"/>
                </a:solidFill>
                <a:latin typeface="Arial" panose="020B0604020202020204" pitchFamily="34" charset="0"/>
                <a:ea typeface="Helvetica Light"/>
                <a:cs typeface="Arial" panose="020B0604020202020204" pitchFamily="34" charset="0"/>
              </a:defRPr>
            </a:pPr>
            <a:r>
              <a:rPr lang="en-US" sz="1600" b="1">
                <a:solidFill>
                  <a:srgbClr val="378786"/>
                </a:solidFill>
                <a:latin typeface="Arial" panose="020B0604020202020204" pitchFamily="34" charset="0"/>
                <a:cs typeface="Arial" panose="020B0604020202020204" pitchFamily="34" charset="0"/>
              </a:rPr>
              <a:t>Total Cumulative Spend</a:t>
            </a:r>
          </a:p>
        </c:rich>
      </c:tx>
      <c:layout>
        <c:manualLayout>
          <c:xMode val="edge"/>
          <c:yMode val="edge"/>
          <c:x val="0.323200401264301"/>
          <c:y val="1.4583967657051831E-2"/>
        </c:manualLayout>
      </c:layout>
      <c:overlay val="0"/>
      <c:spPr>
        <a:noFill/>
        <a:ln w="25400">
          <a:noFill/>
        </a:ln>
      </c:spPr>
    </c:title>
    <c:autoTitleDeleted val="0"/>
    <c:plotArea>
      <c:layout>
        <c:manualLayout>
          <c:layoutTarget val="inner"/>
          <c:xMode val="edge"/>
          <c:yMode val="edge"/>
          <c:x val="9.8667097800344328E-2"/>
          <c:y val="0.2558615508750452"/>
          <c:w val="0.89327361549284701"/>
          <c:h val="0.642864973150441"/>
        </c:manualLayout>
      </c:layout>
      <c:barChart>
        <c:barDir val="col"/>
        <c:grouping val="clustered"/>
        <c:varyColors val="0"/>
        <c:ser>
          <c:idx val="11"/>
          <c:order val="0"/>
          <c:tx>
            <c:v>Cumulative Spend</c:v>
          </c:tx>
          <c:spPr>
            <a:gradFill>
              <a:gsLst>
                <a:gs pos="100000">
                  <a:srgbClr val="FFD15B"/>
                </a:gs>
                <a:gs pos="0">
                  <a:srgbClr val="F9B54C"/>
                </a:gs>
              </a:gsLst>
              <a:lin ang="5400000" scaled="0"/>
            </a:gradFill>
            <a:ln w="25400">
              <a:noFill/>
            </a:ln>
            <a:effectLst/>
          </c:spPr>
          <c:invertIfNegative val="0"/>
          <c:dLbls>
            <c:dLbl>
              <c:idx val="11"/>
              <c:spPr>
                <a:noFill/>
                <a:ln>
                  <a:noFill/>
                </a:ln>
                <a:effectLst/>
              </c:spPr>
              <c:txPr>
                <a:bodyPr wrap="square" lIns="38100" tIns="19050" rIns="38100" bIns="19050" anchor="ctr">
                  <a:spAutoFit/>
                </a:bodyPr>
                <a:lstStyle/>
                <a:p>
                  <a:pPr>
                    <a:defRPr sz="800" b="1">
                      <a:solidFill>
                        <a:srgbClr val="40414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0-9952-4ECD-9B01-63C9C02BC4DF}"/>
                </c:ext>
              </c:extLst>
            </c:dLbl>
            <c:spPr>
              <a:noFill/>
              <a:ln>
                <a:noFill/>
              </a:ln>
              <a:effectLst/>
            </c:spPr>
            <c:txPr>
              <a:bodyPr wrap="square" lIns="38100" tIns="19050" rIns="38100" bIns="19050" anchor="ctr">
                <a:spAutoFit/>
              </a:bodyPr>
              <a:lstStyle/>
              <a:p>
                <a:pPr>
                  <a:defRPr sz="700" b="1">
                    <a:solidFill>
                      <a:srgbClr val="40414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'Testing and Updates'!$D$4:$O$4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'Testing and Updates'!$D$10:$O$10</c:f>
              <c:numCache>
                <c:formatCode>"$"#,##0</c:formatCode>
                <c:ptCount val="12"/>
                <c:pt idx="0">
                  <c:v>500</c:v>
                </c:pt>
                <c:pt idx="1">
                  <c:v>1800</c:v>
                </c:pt>
                <c:pt idx="2">
                  <c:v>3400</c:v>
                </c:pt>
                <c:pt idx="3">
                  <c:v>5000</c:v>
                </c:pt>
                <c:pt idx="4">
                  <c:v>7500</c:v>
                </c:pt>
                <c:pt idx="5">
                  <c:v>10500</c:v>
                </c:pt>
                <c:pt idx="6">
                  <c:v>11500</c:v>
                </c:pt>
                <c:pt idx="7">
                  <c:v>13600</c:v>
                </c:pt>
                <c:pt idx="8">
                  <c:v>15800</c:v>
                </c:pt>
                <c:pt idx="9">
                  <c:v>18100</c:v>
                </c:pt>
                <c:pt idx="10">
                  <c:v>19400</c:v>
                </c:pt>
                <c:pt idx="11">
                  <c:v>20700</c:v>
                </c:pt>
              </c:numCache>
            </c:numRef>
          </c:val>
          <c:extLst>
            <c:ext xmlns:c16="http://schemas.microsoft.com/office/drawing/2014/chart" uri="{C3380CC4-5D6E-409C-BE32-E72D297353CC}">
              <c16:uniqueId val="{00000001-9952-4ECD-9B01-63C9C02BC4DF}"/>
            </c:ext>
          </c:extLst>
        </c:ser>
        <c:dLbls>
          <c:showLegendKey val="0"/>
          <c:showVal val="0"/>
          <c:showCatName val="0"/>
          <c:showSerName val="0"/>
          <c:showPercent val="0"/>
          <c:showBubbleSize val="0"/>
        </c:dLbls>
        <c:gapWidth val="25"/>
        <c:overlap val="100"/>
        <c:axId val="1629199072"/>
        <c:axId val="1629201392"/>
      </c:barChart>
      <c:lineChart>
        <c:grouping val="standard"/>
        <c:varyColors val="0"/>
        <c:ser>
          <c:idx val="13"/>
          <c:order val="1"/>
          <c:tx>
            <c:v>Total Budget</c:v>
          </c:tx>
          <c:spPr>
            <a:ln w="25400">
              <a:gradFill>
                <a:gsLst>
                  <a:gs pos="0">
                    <a:srgbClr val="B80047"/>
                  </a:gs>
                  <a:gs pos="0">
                    <a:srgbClr val="B80047"/>
                  </a:gs>
                  <a:gs pos="100000">
                    <a:srgbClr val="E1416B"/>
                  </a:gs>
                  <a:gs pos="100000">
                    <a:srgbClr val="E1416B"/>
                  </a:gs>
                </a:gsLst>
                <a:lin ang="5400000" scaled="1"/>
              </a:gradFill>
              <a:prstDash val="sysDash"/>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9952-4ECD-9B01-63C9C02BC4DF}"/>
                </c:ext>
              </c:extLst>
            </c:dLbl>
            <c:dLbl>
              <c:idx val="1"/>
              <c:delete val="1"/>
              <c:extLst>
                <c:ext xmlns:c15="http://schemas.microsoft.com/office/drawing/2012/chart" uri="{CE6537A1-D6FC-4f65-9D91-7224C49458BB}"/>
                <c:ext xmlns:c16="http://schemas.microsoft.com/office/drawing/2014/chart" uri="{C3380CC4-5D6E-409C-BE32-E72D297353CC}">
                  <c16:uniqueId val="{00000003-9952-4ECD-9B01-63C9C02BC4DF}"/>
                </c:ext>
              </c:extLst>
            </c:dLbl>
            <c:dLbl>
              <c:idx val="2"/>
              <c:delete val="1"/>
              <c:extLst>
                <c:ext xmlns:c15="http://schemas.microsoft.com/office/drawing/2012/chart" uri="{CE6537A1-D6FC-4f65-9D91-7224C49458BB}"/>
                <c:ext xmlns:c16="http://schemas.microsoft.com/office/drawing/2014/chart" uri="{C3380CC4-5D6E-409C-BE32-E72D297353CC}">
                  <c16:uniqueId val="{00000004-9952-4ECD-9B01-63C9C02BC4DF}"/>
                </c:ext>
              </c:extLst>
            </c:dLbl>
            <c:dLbl>
              <c:idx val="3"/>
              <c:delete val="1"/>
              <c:extLst>
                <c:ext xmlns:c15="http://schemas.microsoft.com/office/drawing/2012/chart" uri="{CE6537A1-D6FC-4f65-9D91-7224C49458BB}"/>
                <c:ext xmlns:c16="http://schemas.microsoft.com/office/drawing/2014/chart" uri="{C3380CC4-5D6E-409C-BE32-E72D297353CC}">
                  <c16:uniqueId val="{00000005-9952-4ECD-9B01-63C9C02BC4DF}"/>
                </c:ext>
              </c:extLst>
            </c:dLbl>
            <c:dLbl>
              <c:idx val="4"/>
              <c:delete val="1"/>
              <c:extLst>
                <c:ext xmlns:c15="http://schemas.microsoft.com/office/drawing/2012/chart" uri="{CE6537A1-D6FC-4f65-9D91-7224C49458BB}"/>
                <c:ext xmlns:c16="http://schemas.microsoft.com/office/drawing/2014/chart" uri="{C3380CC4-5D6E-409C-BE32-E72D297353CC}">
                  <c16:uniqueId val="{00000006-9952-4ECD-9B01-63C9C02BC4DF}"/>
                </c:ext>
              </c:extLst>
            </c:dLbl>
            <c:dLbl>
              <c:idx val="5"/>
              <c:delete val="1"/>
              <c:extLst>
                <c:ext xmlns:c15="http://schemas.microsoft.com/office/drawing/2012/chart" uri="{CE6537A1-D6FC-4f65-9D91-7224C49458BB}"/>
                <c:ext xmlns:c16="http://schemas.microsoft.com/office/drawing/2014/chart" uri="{C3380CC4-5D6E-409C-BE32-E72D297353CC}">
                  <c16:uniqueId val="{00000007-9952-4ECD-9B01-63C9C02BC4DF}"/>
                </c:ext>
              </c:extLst>
            </c:dLbl>
            <c:dLbl>
              <c:idx val="6"/>
              <c:delete val="1"/>
              <c:extLst>
                <c:ext xmlns:c15="http://schemas.microsoft.com/office/drawing/2012/chart" uri="{CE6537A1-D6FC-4f65-9D91-7224C49458BB}"/>
                <c:ext xmlns:c16="http://schemas.microsoft.com/office/drawing/2014/chart" uri="{C3380CC4-5D6E-409C-BE32-E72D297353CC}">
                  <c16:uniqueId val="{00000008-9952-4ECD-9B01-63C9C02BC4DF}"/>
                </c:ext>
              </c:extLst>
            </c:dLbl>
            <c:dLbl>
              <c:idx val="7"/>
              <c:delete val="1"/>
              <c:extLst>
                <c:ext xmlns:c15="http://schemas.microsoft.com/office/drawing/2012/chart" uri="{CE6537A1-D6FC-4f65-9D91-7224C49458BB}"/>
                <c:ext xmlns:c16="http://schemas.microsoft.com/office/drawing/2014/chart" uri="{C3380CC4-5D6E-409C-BE32-E72D297353CC}">
                  <c16:uniqueId val="{00000009-9952-4ECD-9B01-63C9C02BC4DF}"/>
                </c:ext>
              </c:extLst>
            </c:dLbl>
            <c:dLbl>
              <c:idx val="8"/>
              <c:delete val="1"/>
              <c:extLst>
                <c:ext xmlns:c15="http://schemas.microsoft.com/office/drawing/2012/chart" uri="{CE6537A1-D6FC-4f65-9D91-7224C49458BB}"/>
                <c:ext xmlns:c16="http://schemas.microsoft.com/office/drawing/2014/chart" uri="{C3380CC4-5D6E-409C-BE32-E72D297353CC}">
                  <c16:uniqueId val="{0000000A-9952-4ECD-9B01-63C9C02BC4DF}"/>
                </c:ext>
              </c:extLst>
            </c:dLbl>
            <c:dLbl>
              <c:idx val="9"/>
              <c:delete val="1"/>
              <c:extLst>
                <c:ext xmlns:c15="http://schemas.microsoft.com/office/drawing/2012/chart" uri="{CE6537A1-D6FC-4f65-9D91-7224C49458BB}"/>
                <c:ext xmlns:c16="http://schemas.microsoft.com/office/drawing/2014/chart" uri="{C3380CC4-5D6E-409C-BE32-E72D297353CC}">
                  <c16:uniqueId val="{0000000B-9952-4ECD-9B01-63C9C02BC4DF}"/>
                </c:ext>
              </c:extLst>
            </c:dLbl>
            <c:dLbl>
              <c:idx val="10"/>
              <c:delete val="1"/>
              <c:extLst>
                <c:ext xmlns:c15="http://schemas.microsoft.com/office/drawing/2012/chart" uri="{CE6537A1-D6FC-4f65-9D91-7224C49458BB}"/>
                <c:ext xmlns:c16="http://schemas.microsoft.com/office/drawing/2014/chart" uri="{C3380CC4-5D6E-409C-BE32-E72D297353CC}">
                  <c16:uniqueId val="{0000000C-9952-4ECD-9B01-63C9C02BC4DF}"/>
                </c:ext>
              </c:extLst>
            </c:dLbl>
            <c:spPr>
              <a:noFill/>
              <a:ln w="25400">
                <a:noFill/>
              </a:ln>
            </c:spPr>
            <c:txPr>
              <a:bodyPr wrap="square" lIns="38100" tIns="19050" rIns="38100" bIns="19050" anchor="ctr">
                <a:spAutoFit/>
              </a:bodyPr>
              <a:lstStyle/>
              <a:p>
                <a:pPr>
                  <a:defRPr sz="1000" b="1" i="0" u="none" strike="noStrike" baseline="0">
                    <a:solidFill>
                      <a:schemeClr val="tx1">
                        <a:lumMod val="95000"/>
                        <a:lumOff val="5000"/>
                      </a:schemeClr>
                    </a:solidFill>
                    <a:latin typeface="Arial" panose="020B0604020202020204" pitchFamily="34" charset="0"/>
                    <a:ea typeface="Helv"/>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'Testing and Updates'!$D$4:$O$4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'Testing and Updates'!$D$11:$O$11</c:f>
              <c:numCache>
                <c:formatCode>"$"#,##0</c:formatCode>
                <c:ptCount val="12"/>
                <c:pt idx="0">
                  <c:v>27000</c:v>
                </c:pt>
                <c:pt idx="1">
                  <c:v>27000</c:v>
                </c:pt>
                <c:pt idx="2">
                  <c:v>27000</c:v>
                </c:pt>
                <c:pt idx="3">
                  <c:v>27000</c:v>
                </c:pt>
                <c:pt idx="4">
                  <c:v>27000</c:v>
                </c:pt>
                <c:pt idx="5">
                  <c:v>27000</c:v>
                </c:pt>
                <c:pt idx="6">
                  <c:v>27000</c:v>
                </c:pt>
                <c:pt idx="7">
                  <c:v>27000</c:v>
                </c:pt>
                <c:pt idx="8">
                  <c:v>27000</c:v>
                </c:pt>
                <c:pt idx="9">
                  <c:v>27000</c:v>
                </c:pt>
                <c:pt idx="10">
                  <c:v>27000</c:v>
                </c:pt>
                <c:pt idx="11">
                  <c:v>27000</c:v>
                </c:pt>
              </c:numCache>
            </c:numRef>
          </c:val>
          <c:smooth val="0"/>
          <c:extLst>
            <c:ext xmlns:c16="http://schemas.microsoft.com/office/drawing/2014/chart" uri="{C3380CC4-5D6E-409C-BE32-E72D297353CC}">
              <c16:uniqueId val="{0000000D-9952-4ECD-9B01-63C9C02BC4DF}"/>
            </c:ext>
          </c:extLst>
        </c:ser>
        <c:dLbls>
          <c:showLegendKey val="0"/>
          <c:showVal val="0"/>
          <c:showCatName val="0"/>
          <c:showSerName val="0"/>
          <c:showPercent val="0"/>
          <c:showBubbleSize val="0"/>
        </c:dLbls>
        <c:marker val="1"/>
        <c:smooth val="0"/>
        <c:axId val="1629199072"/>
        <c:axId val="1629201392"/>
      </c:lineChart>
      <c:catAx>
        <c:axId val="1629199072"/>
        <c:scaling>
          <c:orientation val="minMax"/>
        </c:scaling>
        <c:delete val="0"/>
        <c:axPos val="b"/>
        <c:numFmt formatCode="General" sourceLinked="1"/>
        <c:majorTickMark val="out"/>
        <c:minorTickMark val="none"/>
        <c:tickLblPos val="nextTo"/>
        <c:spPr>
          <a:ln w="3175">
            <a:solidFill>
              <a:schemeClr val="bg1">
                <a:lumMod val="95000"/>
              </a:schemeClr>
            </a:solidFill>
            <a:prstDash val="solid"/>
          </a:ln>
        </c:spPr>
        <c:txPr>
          <a:bodyPr rot="0" vert="horz"/>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crossAx val="1629201392"/>
        <c:crosses val="autoZero"/>
        <c:auto val="1"/>
        <c:lblAlgn val="ctr"/>
        <c:lblOffset val="100"/>
        <c:noMultiLvlLbl val="0"/>
      </c:catAx>
      <c:valAx>
        <c:axId val="1629201392"/>
        <c:scaling>
          <c:orientation val="minMax"/>
        </c:scaling>
        <c:delete val="0"/>
        <c:axPos val="l"/>
        <c:numFmt formatCode="&quot;$&quot;#,##0" sourceLinked="1"/>
        <c:majorTickMark val="out"/>
        <c:minorTickMark val="none"/>
        <c:tickLblPos val="nextTo"/>
        <c:spPr>
          <a:ln w="3175">
            <a:solidFill>
              <a:schemeClr val="bg1">
                <a:lumMod val="85000"/>
              </a:schemeClr>
            </a:solidFill>
            <a:prstDash val="solid"/>
          </a:ln>
        </c:spPr>
        <c:txPr>
          <a:bodyPr rot="0" vert="horz"/>
          <a:lstStyle/>
          <a:p>
            <a:pPr>
              <a:defRPr sz="800" b="0" i="0" u="none" strike="noStrike" baseline="0">
                <a:solidFill>
                  <a:schemeClr val="bg1">
                    <a:lumMod val="65000"/>
                  </a:schemeClr>
                </a:solidFill>
                <a:latin typeface="Arial" panose="020B0604020202020204" pitchFamily="34" charset="0"/>
                <a:ea typeface="Helvetica Light"/>
                <a:cs typeface="Arial" panose="020B0604020202020204" pitchFamily="34" charset="0"/>
              </a:defRPr>
            </a:pPr>
            <a:endParaRPr lang="en-US"/>
          </a:p>
        </c:txPr>
        <c:crossAx val="1629199072"/>
        <c:crosses val="autoZero"/>
        <c:crossBetween val="between"/>
      </c:valAx>
      <c:spPr>
        <a:solidFill>
          <a:srgbClr val="FFFFFF"/>
        </a:solidFill>
        <a:ln w="25400">
          <a:noFill/>
        </a:ln>
      </c:spPr>
    </c:plotArea>
    <c:legend>
      <c:legendPos val="r"/>
      <c:layout>
        <c:manualLayout>
          <c:xMode val="edge"/>
          <c:yMode val="edge"/>
          <c:x val="1.3633146023228782E-5"/>
          <c:y val="0.1810965192955121"/>
          <c:w val="0.99778199201237483"/>
          <c:h val="6.1673297904899706E-2"/>
        </c:manualLayout>
      </c:layout>
      <c:overlay val="0"/>
      <c:spPr>
        <a:noFill/>
        <a:ln w="25400">
          <a:noFill/>
        </a:ln>
      </c:spPr>
      <c:txPr>
        <a:bodyPr/>
        <a:lstStyle/>
        <a:p>
          <a:pPr>
            <a:defRPr sz="1000" b="0" i="0" u="none" strike="noStrike" baseline="0">
              <a:solidFill>
                <a:schemeClr val="bg1">
                  <a:lumMod val="50000"/>
                </a:schemeClr>
              </a:solidFill>
              <a:latin typeface="Arial" panose="020B0604020202020204" pitchFamily="34" charset="0"/>
              <a:ea typeface="Helvetica Light"/>
              <a:cs typeface="Arial" panose="020B0604020202020204" pitchFamily="34" charset="0"/>
            </a:defRPr>
          </a:pPr>
          <a:endParaRPr lang="en-US"/>
        </a:p>
      </c:txPr>
    </c:legend>
    <c:plotVisOnly val="1"/>
    <c:dispBlanksAs val="gap"/>
    <c:showDLblsOverMax val="0"/>
  </c:chart>
  <c:spPr>
    <a:solidFill>
      <a:srgbClr val="FFFFFF"/>
    </a:solidFill>
    <a:ln w="3175">
      <a:solidFill>
        <a:schemeClr val="bg1">
          <a:lumMod val="95000"/>
        </a:schemeClr>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tiff"/><Relationship Id="rId2" Type="http://schemas.openxmlformats.org/officeDocument/2006/relationships/hyperlink" Target="http://www.demandmetric.com"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tiff"/><Relationship Id="rId2" Type="http://schemas.openxmlformats.org/officeDocument/2006/relationships/hyperlink" Target="http://www.demandmetric.com"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tiff"/><Relationship Id="rId2" Type="http://schemas.openxmlformats.org/officeDocument/2006/relationships/hyperlink" Target="http://www.demandmetric.com"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tiff"/><Relationship Id="rId2" Type="http://schemas.openxmlformats.org/officeDocument/2006/relationships/hyperlink" Target="http://www.demandmetric.com"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tiff"/><Relationship Id="rId2" Type="http://schemas.openxmlformats.org/officeDocument/2006/relationships/hyperlink" Target="http://www.demandmetric.com" TargetMode="Externa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tiff"/><Relationship Id="rId5" Type="http://schemas.openxmlformats.org/officeDocument/2006/relationships/hyperlink" Target="http://www.demandmetric.com" TargetMode="External"/><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hyperlink" Target="http://www.demandmetric.com" TargetMode="External"/><Relationship Id="rId3" Type="http://schemas.openxmlformats.org/officeDocument/2006/relationships/chart" Target="../charts/chart6.xml"/><Relationship Id="rId7"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image" Target="../media/image2.tiff"/></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image" Target="../media/image2.tiff"/><Relationship Id="rId4" Type="http://schemas.openxmlformats.org/officeDocument/2006/relationships/hyperlink" Target="http://www.demandmetric.com" TargetMode="Externa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1257300</xdr:colOff>
      <xdr:row>0</xdr:row>
      <xdr:rowOff>812800</xdr:rowOff>
    </xdr:to>
    <xdr:pic>
      <xdr:nvPicPr>
        <xdr:cNvPr id="3" name="Picture 2">
          <a:extLst>
            <a:ext uri="{FF2B5EF4-FFF2-40B4-BE49-F238E27FC236}">
              <a16:creationId xmlns:a16="http://schemas.microsoft.com/office/drawing/2014/main" id="{7A2CB5A2-FF35-444A-9DFB-776841CBE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781050</xdr:colOff>
      <xdr:row>7</xdr:row>
      <xdr:rowOff>92075</xdr:rowOff>
    </xdr:from>
    <xdr:to>
      <xdr:col>11</xdr:col>
      <xdr:colOff>9525</xdr:colOff>
      <xdr:row>8</xdr:row>
      <xdr:rowOff>95250</xdr:rowOff>
    </xdr:to>
    <xdr:pic>
      <xdr:nvPicPr>
        <xdr:cNvPr id="4" name="Picture 3">
          <a:hlinkClick xmlns:r="http://schemas.openxmlformats.org/officeDocument/2006/relationships" r:id="rId2"/>
          <a:extLst>
            <a:ext uri="{FF2B5EF4-FFF2-40B4-BE49-F238E27FC236}">
              <a16:creationId xmlns:a16="http://schemas.microsoft.com/office/drawing/2014/main" id="{112EEFDA-C880-4FB6-B9F1-FCE42E7B2C23}"/>
            </a:ext>
          </a:extLst>
        </xdr:cNvPr>
        <xdr:cNvPicPr>
          <a:picLocks noChangeAspect="1"/>
        </xdr:cNvPicPr>
      </xdr:nvPicPr>
      <xdr:blipFill>
        <a:blip xmlns:r="http://schemas.openxmlformats.org/officeDocument/2006/relationships" r:embed="rId3"/>
        <a:stretch>
          <a:fillRect/>
        </a:stretch>
      </xdr:blipFill>
      <xdr:spPr>
        <a:xfrm>
          <a:off x="8115300" y="4616450"/>
          <a:ext cx="3086100" cy="50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1257300</xdr:colOff>
      <xdr:row>0</xdr:row>
      <xdr:rowOff>812800</xdr:rowOff>
    </xdr:to>
    <xdr:pic>
      <xdr:nvPicPr>
        <xdr:cNvPr id="4" name="Picture 3">
          <a:extLst>
            <a:ext uri="{FF2B5EF4-FFF2-40B4-BE49-F238E27FC236}">
              <a16:creationId xmlns:a16="http://schemas.microsoft.com/office/drawing/2014/main" id="{FC27801A-281E-48A9-B55C-43AB28158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15</xdr:row>
      <xdr:rowOff>76200</xdr:rowOff>
    </xdr:from>
    <xdr:to>
      <xdr:col>17</xdr:col>
      <xdr:colOff>1009650</xdr:colOff>
      <xdr:row>16</xdr:row>
      <xdr:rowOff>203200</xdr:rowOff>
    </xdr:to>
    <xdr:pic>
      <xdr:nvPicPr>
        <xdr:cNvPr id="3" name="Picture 2">
          <a:hlinkClick xmlns:r="http://schemas.openxmlformats.org/officeDocument/2006/relationships" r:id="rId2"/>
          <a:extLst>
            <a:ext uri="{FF2B5EF4-FFF2-40B4-BE49-F238E27FC236}">
              <a16:creationId xmlns:a16="http://schemas.microsoft.com/office/drawing/2014/main" id="{4F04FA69-9269-4853-8B59-6C8AD472BF62}"/>
            </a:ext>
          </a:extLst>
        </xdr:cNvPr>
        <xdr:cNvPicPr>
          <a:picLocks noChangeAspect="1"/>
        </xdr:cNvPicPr>
      </xdr:nvPicPr>
      <xdr:blipFill>
        <a:blip xmlns:r="http://schemas.openxmlformats.org/officeDocument/2006/relationships" r:embed="rId3"/>
        <a:stretch>
          <a:fillRect/>
        </a:stretch>
      </xdr:blipFill>
      <xdr:spPr>
        <a:xfrm>
          <a:off x="12668250" y="7515225"/>
          <a:ext cx="3086100" cy="50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1257300</xdr:colOff>
      <xdr:row>0</xdr:row>
      <xdr:rowOff>812800</xdr:rowOff>
    </xdr:to>
    <xdr:pic>
      <xdr:nvPicPr>
        <xdr:cNvPr id="4" name="Picture 3">
          <a:extLst>
            <a:ext uri="{FF2B5EF4-FFF2-40B4-BE49-F238E27FC236}">
              <a16:creationId xmlns:a16="http://schemas.microsoft.com/office/drawing/2014/main" id="{9A7229EF-6BA4-4868-A6B2-2ED1B94DDD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12</xdr:row>
      <xdr:rowOff>85725</xdr:rowOff>
    </xdr:from>
    <xdr:to>
      <xdr:col>17</xdr:col>
      <xdr:colOff>1009650</xdr:colOff>
      <xdr:row>13</xdr:row>
      <xdr:rowOff>212725</xdr:rowOff>
    </xdr:to>
    <xdr:pic>
      <xdr:nvPicPr>
        <xdr:cNvPr id="3" name="Picture 2">
          <a:hlinkClick xmlns:r="http://schemas.openxmlformats.org/officeDocument/2006/relationships" r:id="rId2"/>
          <a:extLst>
            <a:ext uri="{FF2B5EF4-FFF2-40B4-BE49-F238E27FC236}">
              <a16:creationId xmlns:a16="http://schemas.microsoft.com/office/drawing/2014/main" id="{27E57B7B-496D-43B6-A341-CB4F54C1828D}"/>
            </a:ext>
          </a:extLst>
        </xdr:cNvPr>
        <xdr:cNvPicPr>
          <a:picLocks noChangeAspect="1"/>
        </xdr:cNvPicPr>
      </xdr:nvPicPr>
      <xdr:blipFill>
        <a:blip xmlns:r="http://schemas.openxmlformats.org/officeDocument/2006/relationships" r:embed="rId3"/>
        <a:stretch>
          <a:fillRect/>
        </a:stretch>
      </xdr:blipFill>
      <xdr:spPr>
        <a:xfrm>
          <a:off x="12668250" y="6010275"/>
          <a:ext cx="3086100" cy="508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1257300</xdr:colOff>
      <xdr:row>0</xdr:row>
      <xdr:rowOff>812800</xdr:rowOff>
    </xdr:to>
    <xdr:pic>
      <xdr:nvPicPr>
        <xdr:cNvPr id="4" name="Picture 3">
          <a:extLst>
            <a:ext uri="{FF2B5EF4-FFF2-40B4-BE49-F238E27FC236}">
              <a16:creationId xmlns:a16="http://schemas.microsoft.com/office/drawing/2014/main" id="{2ED2990F-40FA-40B9-BEA1-93CB6A88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28575</xdr:colOff>
      <xdr:row>10</xdr:row>
      <xdr:rowOff>85725</xdr:rowOff>
    </xdr:from>
    <xdr:to>
      <xdr:col>18</xdr:col>
      <xdr:colOff>0</xdr:colOff>
      <xdr:row>11</xdr:row>
      <xdr:rowOff>212725</xdr:rowOff>
    </xdr:to>
    <xdr:pic>
      <xdr:nvPicPr>
        <xdr:cNvPr id="3" name="Picture 2">
          <a:hlinkClick xmlns:r="http://schemas.openxmlformats.org/officeDocument/2006/relationships" r:id="rId2"/>
          <a:extLst>
            <a:ext uri="{FF2B5EF4-FFF2-40B4-BE49-F238E27FC236}">
              <a16:creationId xmlns:a16="http://schemas.microsoft.com/office/drawing/2014/main" id="{C616B41A-1D8B-49C6-81DF-047446A85E46}"/>
            </a:ext>
          </a:extLst>
        </xdr:cNvPr>
        <xdr:cNvPicPr>
          <a:picLocks noChangeAspect="1"/>
        </xdr:cNvPicPr>
      </xdr:nvPicPr>
      <xdr:blipFill>
        <a:blip xmlns:r="http://schemas.openxmlformats.org/officeDocument/2006/relationships" r:embed="rId3"/>
        <a:stretch>
          <a:fillRect/>
        </a:stretch>
      </xdr:blipFill>
      <xdr:spPr>
        <a:xfrm>
          <a:off x="12696825" y="5000625"/>
          <a:ext cx="3086100" cy="508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1257300</xdr:colOff>
      <xdr:row>0</xdr:row>
      <xdr:rowOff>812800</xdr:rowOff>
    </xdr:to>
    <xdr:pic>
      <xdr:nvPicPr>
        <xdr:cNvPr id="4" name="Picture 3">
          <a:extLst>
            <a:ext uri="{FF2B5EF4-FFF2-40B4-BE49-F238E27FC236}">
              <a16:creationId xmlns:a16="http://schemas.microsoft.com/office/drawing/2014/main" id="{E29D0F0A-A46D-40AD-8F21-F410B39AB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438150</xdr:colOff>
      <xdr:row>34</xdr:row>
      <xdr:rowOff>76200</xdr:rowOff>
    </xdr:from>
    <xdr:to>
      <xdr:col>6</xdr:col>
      <xdr:colOff>0</xdr:colOff>
      <xdr:row>37</xdr:row>
      <xdr:rowOff>98425</xdr:rowOff>
    </xdr:to>
    <xdr:pic>
      <xdr:nvPicPr>
        <xdr:cNvPr id="3" name="Picture 2">
          <a:hlinkClick xmlns:r="http://schemas.openxmlformats.org/officeDocument/2006/relationships" r:id="rId2"/>
          <a:extLst>
            <a:ext uri="{FF2B5EF4-FFF2-40B4-BE49-F238E27FC236}">
              <a16:creationId xmlns:a16="http://schemas.microsoft.com/office/drawing/2014/main" id="{315F227F-674C-4523-9686-608175C724B1}"/>
            </a:ext>
          </a:extLst>
        </xdr:cNvPr>
        <xdr:cNvPicPr>
          <a:picLocks noChangeAspect="1"/>
        </xdr:cNvPicPr>
      </xdr:nvPicPr>
      <xdr:blipFill>
        <a:blip xmlns:r="http://schemas.openxmlformats.org/officeDocument/2006/relationships" r:embed="rId3"/>
        <a:stretch>
          <a:fillRect/>
        </a:stretch>
      </xdr:blipFill>
      <xdr:spPr>
        <a:xfrm>
          <a:off x="8134350" y="16583025"/>
          <a:ext cx="3086100" cy="508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xdr:colOff>
      <xdr:row>1</xdr:row>
      <xdr:rowOff>0</xdr:rowOff>
    </xdr:from>
    <xdr:to>
      <xdr:col>20</xdr:col>
      <xdr:colOff>0</xdr:colOff>
      <xdr:row>31</xdr:row>
      <xdr:rowOff>50800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32</xdr:row>
      <xdr:rowOff>31750</xdr:rowOff>
    </xdr:from>
    <xdr:to>
      <xdr:col>19</xdr:col>
      <xdr:colOff>704850</xdr:colOff>
      <xdr:row>62</xdr:row>
      <xdr:rowOff>82550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177800</xdr:colOff>
      <xdr:row>63</xdr:row>
      <xdr:rowOff>95250</xdr:rowOff>
    </xdr:from>
    <xdr:to>
      <xdr:col>19</xdr:col>
      <xdr:colOff>704850</xdr:colOff>
      <xdr:row>93</xdr:row>
      <xdr:rowOff>146050</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0</xdr:colOff>
      <xdr:row>0</xdr:row>
      <xdr:rowOff>0</xdr:rowOff>
    </xdr:from>
    <xdr:to>
      <xdr:col>3</xdr:col>
      <xdr:colOff>76200</xdr:colOff>
      <xdr:row>0</xdr:row>
      <xdr:rowOff>812800</xdr:rowOff>
    </xdr:to>
    <xdr:pic>
      <xdr:nvPicPr>
        <xdr:cNvPr id="8" name="Picture 7">
          <a:extLst>
            <a:ext uri="{FF2B5EF4-FFF2-40B4-BE49-F238E27FC236}">
              <a16:creationId xmlns:a16="http://schemas.microsoft.com/office/drawing/2014/main" id="{6CA2BCDE-FAB4-4EA7-8ECB-A819C987743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0975"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314325</xdr:colOff>
      <xdr:row>94</xdr:row>
      <xdr:rowOff>66675</xdr:rowOff>
    </xdr:from>
    <xdr:to>
      <xdr:col>20</xdr:col>
      <xdr:colOff>0</xdr:colOff>
      <xdr:row>97</xdr:row>
      <xdr:rowOff>88900</xdr:rowOff>
    </xdr:to>
    <xdr:pic>
      <xdr:nvPicPr>
        <xdr:cNvPr id="7" name="Picture 6">
          <a:hlinkClick xmlns:r="http://schemas.openxmlformats.org/officeDocument/2006/relationships" r:id="rId5"/>
          <a:extLst>
            <a:ext uri="{FF2B5EF4-FFF2-40B4-BE49-F238E27FC236}">
              <a16:creationId xmlns:a16="http://schemas.microsoft.com/office/drawing/2014/main" id="{374FE2D3-563F-4989-9413-FADD304337E3}"/>
            </a:ext>
          </a:extLst>
        </xdr:cNvPr>
        <xdr:cNvPicPr>
          <a:picLocks noChangeAspect="1"/>
        </xdr:cNvPicPr>
      </xdr:nvPicPr>
      <xdr:blipFill>
        <a:blip xmlns:r="http://schemas.openxmlformats.org/officeDocument/2006/relationships" r:embed="rId6"/>
        <a:stretch>
          <a:fillRect/>
        </a:stretch>
      </xdr:blipFill>
      <xdr:spPr>
        <a:xfrm>
          <a:off x="8172450" y="16002000"/>
          <a:ext cx="3086100" cy="508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38100</xdr:rowOff>
    </xdr:from>
    <xdr:to>
      <xdr:col>8</xdr:col>
      <xdr:colOff>107950</xdr:colOff>
      <xdr:row>31</xdr:row>
      <xdr:rowOff>50800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1</xdr:row>
      <xdr:rowOff>38100</xdr:rowOff>
    </xdr:from>
    <xdr:to>
      <xdr:col>15</xdr:col>
      <xdr:colOff>31750</xdr:colOff>
      <xdr:row>31</xdr:row>
      <xdr:rowOff>44450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32</xdr:row>
      <xdr:rowOff>57150</xdr:rowOff>
    </xdr:from>
    <xdr:to>
      <xdr:col>8</xdr:col>
      <xdr:colOff>120650</xdr:colOff>
      <xdr:row>62</xdr:row>
      <xdr:rowOff>69850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279400</xdr:colOff>
      <xdr:row>32</xdr:row>
      <xdr:rowOff>57150</xdr:rowOff>
    </xdr:from>
    <xdr:to>
      <xdr:col>15</xdr:col>
      <xdr:colOff>44450</xdr:colOff>
      <xdr:row>62</xdr:row>
      <xdr:rowOff>63500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63</xdr:row>
      <xdr:rowOff>63500</xdr:rowOff>
    </xdr:from>
    <xdr:to>
      <xdr:col>8</xdr:col>
      <xdr:colOff>127000</xdr:colOff>
      <xdr:row>93</xdr:row>
      <xdr:rowOff>76200</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285750</xdr:colOff>
      <xdr:row>63</xdr:row>
      <xdr:rowOff>63500</xdr:rowOff>
    </xdr:from>
    <xdr:to>
      <xdr:col>15</xdr:col>
      <xdr:colOff>50800</xdr:colOff>
      <xdr:row>93</xdr:row>
      <xdr:rowOff>69850</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0</xdr:colOff>
      <xdr:row>0</xdr:row>
      <xdr:rowOff>0</xdr:rowOff>
    </xdr:from>
    <xdr:to>
      <xdr:col>2</xdr:col>
      <xdr:colOff>495300</xdr:colOff>
      <xdr:row>0</xdr:row>
      <xdr:rowOff>812800</xdr:rowOff>
    </xdr:to>
    <xdr:pic>
      <xdr:nvPicPr>
        <xdr:cNvPr id="10" name="Picture 9">
          <a:extLst>
            <a:ext uri="{FF2B5EF4-FFF2-40B4-BE49-F238E27FC236}">
              <a16:creationId xmlns:a16="http://schemas.microsoft.com/office/drawing/2014/main" id="{B66A4CE4-EF8E-4ABC-A654-73F813B47ED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0975"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295275</xdr:colOff>
      <xdr:row>94</xdr:row>
      <xdr:rowOff>9525</xdr:rowOff>
    </xdr:from>
    <xdr:to>
      <xdr:col>15</xdr:col>
      <xdr:colOff>0</xdr:colOff>
      <xdr:row>97</xdr:row>
      <xdr:rowOff>31750</xdr:rowOff>
    </xdr:to>
    <xdr:pic>
      <xdr:nvPicPr>
        <xdr:cNvPr id="9" name="Picture 8">
          <a:hlinkClick xmlns:r="http://schemas.openxmlformats.org/officeDocument/2006/relationships" r:id="rId8"/>
          <a:extLst>
            <a:ext uri="{FF2B5EF4-FFF2-40B4-BE49-F238E27FC236}">
              <a16:creationId xmlns:a16="http://schemas.microsoft.com/office/drawing/2014/main" id="{C75EB010-6089-4D06-B83C-09B1341C2358}"/>
            </a:ext>
          </a:extLst>
        </xdr:cNvPr>
        <xdr:cNvPicPr>
          <a:picLocks noChangeAspect="1"/>
        </xdr:cNvPicPr>
      </xdr:nvPicPr>
      <xdr:blipFill>
        <a:blip xmlns:r="http://schemas.openxmlformats.org/officeDocument/2006/relationships" r:embed="rId9"/>
        <a:stretch>
          <a:fillRect/>
        </a:stretch>
      </xdr:blipFill>
      <xdr:spPr>
        <a:xfrm>
          <a:off x="8096250" y="15954375"/>
          <a:ext cx="3086100" cy="508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38100</xdr:rowOff>
    </xdr:from>
    <xdr:to>
      <xdr:col>8</xdr:col>
      <xdr:colOff>88900</xdr:colOff>
      <xdr:row>32</xdr:row>
      <xdr:rowOff>6350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254000</xdr:colOff>
      <xdr:row>1</xdr:row>
      <xdr:rowOff>38100</xdr:rowOff>
    </xdr:from>
    <xdr:to>
      <xdr:col>14</xdr:col>
      <xdr:colOff>1149350</xdr:colOff>
      <xdr:row>32</xdr:row>
      <xdr:rowOff>12700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0</xdr:row>
      <xdr:rowOff>0</xdr:rowOff>
    </xdr:from>
    <xdr:to>
      <xdr:col>2</xdr:col>
      <xdr:colOff>495300</xdr:colOff>
      <xdr:row>0</xdr:row>
      <xdr:rowOff>812800</xdr:rowOff>
    </xdr:to>
    <xdr:pic>
      <xdr:nvPicPr>
        <xdr:cNvPr id="6" name="Picture 5">
          <a:extLst>
            <a:ext uri="{FF2B5EF4-FFF2-40B4-BE49-F238E27FC236}">
              <a16:creationId xmlns:a16="http://schemas.microsoft.com/office/drawing/2014/main" id="{263C6228-9D7C-4DD2-BD50-01B72BFEC7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295275</xdr:colOff>
      <xdr:row>32</xdr:row>
      <xdr:rowOff>111125</xdr:rowOff>
    </xdr:from>
    <xdr:to>
      <xdr:col>15</xdr:col>
      <xdr:colOff>0</xdr:colOff>
      <xdr:row>35</xdr:row>
      <xdr:rowOff>133350</xdr:rowOff>
    </xdr:to>
    <xdr:pic>
      <xdr:nvPicPr>
        <xdr:cNvPr id="5" name="Picture 4">
          <a:hlinkClick xmlns:r="http://schemas.openxmlformats.org/officeDocument/2006/relationships" r:id="rId4"/>
          <a:extLst>
            <a:ext uri="{FF2B5EF4-FFF2-40B4-BE49-F238E27FC236}">
              <a16:creationId xmlns:a16="http://schemas.microsoft.com/office/drawing/2014/main" id="{0438B984-52D4-4AF3-A400-41FAEF8825E7}"/>
            </a:ext>
          </a:extLst>
        </xdr:cNvPr>
        <xdr:cNvPicPr>
          <a:picLocks noChangeAspect="1"/>
        </xdr:cNvPicPr>
      </xdr:nvPicPr>
      <xdr:blipFill>
        <a:blip xmlns:r="http://schemas.openxmlformats.org/officeDocument/2006/relationships" r:embed="rId5"/>
        <a:stretch>
          <a:fillRect/>
        </a:stretch>
      </xdr:blipFill>
      <xdr:spPr>
        <a:xfrm>
          <a:off x="8096250" y="6007100"/>
          <a:ext cx="3086100" cy="50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P16"/>
  <sheetViews>
    <sheetView showGridLines="0" showRowColHeaders="0" tabSelected="1" showRuler="0" workbookViewId="0">
      <selection activeCell="B2" sqref="B2:K2"/>
    </sheetView>
  </sheetViews>
  <sheetFormatPr defaultColWidth="12.453125" defaultRowHeight="13.5"/>
  <cols>
    <col min="1" max="1" width="2.7265625" style="18" customWidth="1"/>
    <col min="2" max="2" width="40.1796875" style="18" customWidth="1"/>
    <col min="3" max="10" width="13.453125" style="18" customWidth="1"/>
    <col min="11" max="11" width="17.54296875" style="18" customWidth="1"/>
    <col min="12" max="12" width="13.453125" style="18" customWidth="1"/>
    <col min="13" max="16384" width="12.453125" style="18"/>
  </cols>
  <sheetData>
    <row r="1" spans="2:16" s="12" customFormat="1" ht="69.650000000000006" customHeight="1">
      <c r="B1" s="73" t="s">
        <v>54</v>
      </c>
      <c r="C1" s="73"/>
      <c r="D1" s="73"/>
      <c r="E1" s="73"/>
      <c r="F1" s="73"/>
      <c r="G1" s="73"/>
      <c r="H1" s="73"/>
      <c r="I1" s="73"/>
      <c r="J1" s="73"/>
      <c r="K1" s="73"/>
      <c r="L1" s="13"/>
      <c r="M1" s="13"/>
      <c r="N1" s="13"/>
      <c r="O1" s="14"/>
      <c r="P1" s="14"/>
    </row>
    <row r="2" spans="2:16" s="16" customFormat="1" ht="40" customHeight="1">
      <c r="B2" s="76" t="s">
        <v>5</v>
      </c>
      <c r="C2" s="77"/>
      <c r="D2" s="77"/>
      <c r="E2" s="77"/>
      <c r="F2" s="77"/>
      <c r="G2" s="77"/>
      <c r="H2" s="77"/>
      <c r="I2" s="77"/>
      <c r="J2" s="77"/>
      <c r="K2" s="78"/>
      <c r="L2" s="15"/>
    </row>
    <row r="3" spans="2:16" ht="49.5" customHeight="1">
      <c r="B3" s="79" t="s">
        <v>52</v>
      </c>
      <c r="C3" s="80"/>
      <c r="D3" s="80"/>
      <c r="E3" s="80"/>
      <c r="F3" s="80"/>
      <c r="G3" s="80"/>
      <c r="H3" s="80"/>
      <c r="I3" s="80"/>
      <c r="J3" s="80"/>
      <c r="K3" s="81"/>
      <c r="L3" s="17"/>
    </row>
    <row r="4" spans="2:16" ht="49.5" customHeight="1">
      <c r="B4" s="82" t="s">
        <v>53</v>
      </c>
      <c r="C4" s="83"/>
      <c r="D4" s="83"/>
      <c r="E4" s="83"/>
      <c r="F4" s="83"/>
      <c r="G4" s="83"/>
      <c r="H4" s="83"/>
      <c r="I4" s="83"/>
      <c r="J4" s="83"/>
      <c r="K4" s="84"/>
      <c r="L4" s="17"/>
    </row>
    <row r="5" spans="2:16" ht="49.5" customHeight="1">
      <c r="B5" s="82" t="s">
        <v>51</v>
      </c>
      <c r="C5" s="83"/>
      <c r="D5" s="83"/>
      <c r="E5" s="83"/>
      <c r="F5" s="83"/>
      <c r="G5" s="83"/>
      <c r="H5" s="83"/>
      <c r="I5" s="83"/>
      <c r="J5" s="83"/>
      <c r="K5" s="84"/>
      <c r="L5" s="17"/>
    </row>
    <row r="6" spans="2:16" ht="49.5" customHeight="1">
      <c r="B6" s="82" t="s">
        <v>57</v>
      </c>
      <c r="C6" s="83"/>
      <c r="D6" s="83"/>
      <c r="E6" s="83"/>
      <c r="F6" s="83"/>
      <c r="G6" s="83"/>
      <c r="H6" s="83"/>
      <c r="I6" s="83"/>
      <c r="J6" s="83"/>
      <c r="K6" s="84"/>
      <c r="L6" s="17"/>
    </row>
    <row r="7" spans="2:16" ht="49.5" customHeight="1">
      <c r="B7" s="85" t="s">
        <v>59</v>
      </c>
      <c r="C7" s="86"/>
      <c r="D7" s="86"/>
      <c r="E7" s="86"/>
      <c r="F7" s="86"/>
      <c r="G7" s="86"/>
      <c r="H7" s="86"/>
      <c r="I7" s="86"/>
      <c r="J7" s="86"/>
      <c r="K7" s="87"/>
      <c r="L7" s="17"/>
    </row>
    <row r="8" spans="2:16" ht="40" customHeight="1">
      <c r="B8" s="24"/>
      <c r="C8" s="24"/>
      <c r="D8" s="24"/>
      <c r="E8" s="24"/>
      <c r="F8" s="24"/>
      <c r="G8" s="24"/>
      <c r="H8" s="24"/>
      <c r="I8" s="24"/>
      <c r="J8" s="24"/>
      <c r="K8" s="24"/>
      <c r="L8" s="17"/>
    </row>
    <row r="9" spans="2:16" ht="40" customHeight="1">
      <c r="B9" s="74"/>
      <c r="C9" s="74"/>
      <c r="D9" s="74"/>
      <c r="E9" s="74"/>
      <c r="F9" s="74"/>
      <c r="G9" s="74"/>
      <c r="H9" s="74"/>
      <c r="I9" s="74"/>
      <c r="J9" s="74"/>
      <c r="K9" s="74"/>
      <c r="L9" s="19"/>
    </row>
    <row r="10" spans="2:16" s="21" customFormat="1" ht="14.15" customHeight="1">
      <c r="B10" s="20"/>
      <c r="C10" s="75"/>
      <c r="D10" s="75"/>
      <c r="E10" s="75"/>
      <c r="F10" s="75"/>
      <c r="G10" s="75"/>
      <c r="H10" s="75"/>
      <c r="I10" s="75"/>
      <c r="J10" s="75"/>
      <c r="K10" s="75"/>
      <c r="L10" s="75"/>
    </row>
    <row r="11" spans="2:16" s="21" customFormat="1" ht="14.15" customHeight="1">
      <c r="B11" s="20"/>
      <c r="C11" s="75"/>
      <c r="D11" s="75"/>
      <c r="E11" s="75"/>
      <c r="F11" s="75"/>
      <c r="G11" s="75"/>
      <c r="H11" s="75"/>
      <c r="I11" s="75"/>
      <c r="J11" s="75"/>
      <c r="K11" s="75"/>
      <c r="L11" s="75"/>
    </row>
    <row r="12" spans="2:16">
      <c r="B12" s="22"/>
      <c r="C12" s="22"/>
      <c r="D12" s="22"/>
      <c r="E12" s="22"/>
      <c r="F12" s="22"/>
      <c r="G12" s="22"/>
      <c r="H12" s="22"/>
      <c r="I12" s="22"/>
      <c r="J12" s="22"/>
      <c r="K12" s="22"/>
      <c r="L12" s="22"/>
    </row>
    <row r="13" spans="2:16">
      <c r="B13" s="22"/>
      <c r="C13" s="22"/>
      <c r="D13" s="22"/>
      <c r="E13" s="22"/>
      <c r="F13" s="22"/>
      <c r="G13" s="22"/>
      <c r="H13" s="22"/>
      <c r="I13" s="22"/>
      <c r="J13" s="22"/>
      <c r="K13" s="22"/>
      <c r="L13" s="22"/>
    </row>
    <row r="14" spans="2:16">
      <c r="B14" s="22"/>
      <c r="C14" s="22"/>
      <c r="D14" s="22"/>
      <c r="E14" s="22"/>
      <c r="F14" s="22"/>
      <c r="G14" s="22"/>
      <c r="H14" s="22"/>
      <c r="I14" s="22"/>
      <c r="J14" s="22"/>
      <c r="K14" s="22"/>
      <c r="L14" s="22"/>
    </row>
    <row r="15" spans="2:16">
      <c r="B15" s="23"/>
      <c r="C15" s="23"/>
      <c r="D15" s="23"/>
      <c r="E15" s="23"/>
      <c r="F15" s="23"/>
      <c r="G15" s="23"/>
      <c r="H15" s="23"/>
      <c r="I15" s="23"/>
      <c r="J15" s="23"/>
      <c r="K15" s="23"/>
      <c r="L15" s="23"/>
    </row>
    <row r="16" spans="2:16">
      <c r="B16" s="23"/>
      <c r="C16" s="23"/>
      <c r="D16" s="23"/>
      <c r="E16" s="23"/>
      <c r="F16" s="23"/>
      <c r="G16" s="23"/>
      <c r="H16" s="23"/>
      <c r="I16" s="23"/>
      <c r="J16" s="23"/>
      <c r="K16" s="23"/>
      <c r="L16" s="23"/>
    </row>
  </sheetData>
  <mergeCells count="10">
    <mergeCell ref="B1:K1"/>
    <mergeCell ref="B9:K9"/>
    <mergeCell ref="C10:L10"/>
    <mergeCell ref="C11:L11"/>
    <mergeCell ref="B2:K2"/>
    <mergeCell ref="B3:K3"/>
    <mergeCell ref="B5:K5"/>
    <mergeCell ref="B7:K7"/>
    <mergeCell ref="B4:K4"/>
    <mergeCell ref="B6:K6"/>
  </mergeCells>
  <phoneticPr fontId="2" type="noConversion"/>
  <pageMargins left="0.75000000000000011" right="0.75000000000000011" top="1" bottom="1" header="0.5" footer="0.5"/>
  <pageSetup scale="63"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98668-04AE-4B85-A6A8-A6D7EF1E3178}">
  <sheetPr>
    <pageSetUpPr fitToPage="1"/>
  </sheetPr>
  <dimension ref="B1:S18"/>
  <sheetViews>
    <sheetView showGridLines="0" showRowColHeaders="0" workbookViewId="0">
      <pane xSplit="2" topLeftCell="C1" activePane="topRight" state="frozen"/>
      <selection pane="topRight" activeCell="B2" sqref="B2:R2"/>
    </sheetView>
  </sheetViews>
  <sheetFormatPr defaultColWidth="8.81640625" defaultRowHeight="12.5"/>
  <cols>
    <col min="1" max="1" width="2.7265625" style="27" customWidth="1"/>
    <col min="2" max="2" width="39.54296875" style="27" customWidth="1"/>
    <col min="3" max="3" width="15.54296875" style="28" customWidth="1"/>
    <col min="4" max="12" width="11" style="27" customWidth="1"/>
    <col min="13" max="13" width="11.1796875" style="27" customWidth="1"/>
    <col min="14" max="15" width="11" style="27" customWidth="1"/>
    <col min="16" max="16" width="15.54296875" style="27" customWidth="1"/>
    <col min="17" max="18" width="15.54296875" style="28" customWidth="1"/>
    <col min="19" max="19" width="18" style="27" customWidth="1"/>
    <col min="20" max="16384" width="8.81640625" style="27"/>
  </cols>
  <sheetData>
    <row r="1" spans="2:19" s="61" customFormat="1" ht="70" customHeight="1">
      <c r="B1" s="88" t="s">
        <v>54</v>
      </c>
      <c r="C1" s="88"/>
      <c r="D1" s="88"/>
      <c r="E1" s="88"/>
      <c r="F1" s="88"/>
      <c r="G1" s="88"/>
      <c r="H1" s="88"/>
      <c r="I1" s="88"/>
      <c r="J1" s="88"/>
      <c r="K1" s="88"/>
      <c r="L1" s="88"/>
      <c r="M1" s="88"/>
      <c r="N1" s="63"/>
      <c r="P1" s="62"/>
      <c r="Q1" s="62"/>
      <c r="R1" s="62"/>
    </row>
    <row r="2" spans="2:19" s="60" customFormat="1" ht="40" customHeight="1">
      <c r="B2" s="89" t="s">
        <v>47</v>
      </c>
      <c r="C2" s="90"/>
      <c r="D2" s="90"/>
      <c r="E2" s="90"/>
      <c r="F2" s="90"/>
      <c r="G2" s="90"/>
      <c r="H2" s="90"/>
      <c r="I2" s="90"/>
      <c r="J2" s="90"/>
      <c r="K2" s="90"/>
      <c r="L2" s="90"/>
      <c r="M2" s="90"/>
      <c r="N2" s="90"/>
      <c r="O2" s="90"/>
      <c r="P2" s="90"/>
      <c r="Q2" s="90"/>
      <c r="R2" s="91"/>
    </row>
    <row r="3" spans="2:19" s="58" customFormat="1" ht="20.149999999999999" customHeight="1">
      <c r="B3" s="92" t="s">
        <v>1</v>
      </c>
      <c r="C3" s="94" t="s">
        <v>25</v>
      </c>
      <c r="D3" s="95" t="s">
        <v>24</v>
      </c>
      <c r="E3" s="96"/>
      <c r="F3" s="96"/>
      <c r="G3" s="96"/>
      <c r="H3" s="96"/>
      <c r="I3" s="96"/>
      <c r="J3" s="96"/>
      <c r="K3" s="96"/>
      <c r="L3" s="96"/>
      <c r="M3" s="96"/>
      <c r="N3" s="96"/>
      <c r="O3" s="97"/>
      <c r="P3" s="98" t="s">
        <v>23</v>
      </c>
      <c r="Q3" s="100" t="s">
        <v>22</v>
      </c>
      <c r="R3" s="100" t="s">
        <v>21</v>
      </c>
    </row>
    <row r="4" spans="2:19" s="58" customFormat="1" ht="20.149999999999999" customHeight="1">
      <c r="B4" s="93"/>
      <c r="C4" s="94"/>
      <c r="D4" s="59" t="s">
        <v>20</v>
      </c>
      <c r="E4" s="59" t="s">
        <v>19</v>
      </c>
      <c r="F4" s="59" t="s">
        <v>18</v>
      </c>
      <c r="G4" s="59" t="s">
        <v>17</v>
      </c>
      <c r="H4" s="59" t="s">
        <v>16</v>
      </c>
      <c r="I4" s="59" t="s">
        <v>15</v>
      </c>
      <c r="J4" s="59" t="s">
        <v>14</v>
      </c>
      <c r="K4" s="59" t="s">
        <v>13</v>
      </c>
      <c r="L4" s="59" t="s">
        <v>12</v>
      </c>
      <c r="M4" s="59" t="s">
        <v>11</v>
      </c>
      <c r="N4" s="59" t="s">
        <v>10</v>
      </c>
      <c r="O4" s="59" t="s">
        <v>9</v>
      </c>
      <c r="P4" s="99"/>
      <c r="Q4" s="101"/>
      <c r="R4" s="102"/>
    </row>
    <row r="5" spans="2:19" s="50" customFormat="1" ht="40" customHeight="1">
      <c r="B5" s="57" t="s">
        <v>26</v>
      </c>
      <c r="C5" s="56">
        <v>10000</v>
      </c>
      <c r="D5" s="55">
        <v>500</v>
      </c>
      <c r="E5" s="55">
        <v>500</v>
      </c>
      <c r="F5" s="55">
        <v>500</v>
      </c>
      <c r="G5" s="55">
        <v>500</v>
      </c>
      <c r="H5" s="55">
        <v>500</v>
      </c>
      <c r="I5" s="55">
        <v>500</v>
      </c>
      <c r="J5" s="55">
        <v>500</v>
      </c>
      <c r="K5" s="55">
        <v>500</v>
      </c>
      <c r="L5" s="55">
        <v>500</v>
      </c>
      <c r="M5" s="55">
        <v>500</v>
      </c>
      <c r="N5" s="55">
        <v>500</v>
      </c>
      <c r="O5" s="55">
        <v>500</v>
      </c>
      <c r="P5" s="54">
        <f t="shared" ref="P5:P13" si="0">SUM(D5:O5)</f>
        <v>6000</v>
      </c>
      <c r="Q5" s="53">
        <f t="shared" ref="Q5:Q14" si="1">C5-P5</f>
        <v>4000</v>
      </c>
      <c r="R5" s="52">
        <f t="shared" ref="R5:R14" si="2">1-((P5/C5))</f>
        <v>0.4</v>
      </c>
      <c r="S5" s="51"/>
    </row>
    <row r="6" spans="2:19" s="50" customFormat="1" ht="40" customHeight="1">
      <c r="B6" s="57" t="s">
        <v>27</v>
      </c>
      <c r="C6" s="56">
        <v>31000</v>
      </c>
      <c r="D6" s="55">
        <v>0</v>
      </c>
      <c r="E6" s="55">
        <v>20000</v>
      </c>
      <c r="F6" s="55">
        <v>1100</v>
      </c>
      <c r="G6" s="55">
        <v>1100</v>
      </c>
      <c r="H6" s="55">
        <v>1100</v>
      </c>
      <c r="I6" s="55">
        <v>1100</v>
      </c>
      <c r="J6" s="55">
        <v>1100</v>
      </c>
      <c r="K6" s="55">
        <v>1100</v>
      </c>
      <c r="L6" s="55">
        <v>1100</v>
      </c>
      <c r="M6" s="55">
        <v>1100</v>
      </c>
      <c r="N6" s="55">
        <v>1100</v>
      </c>
      <c r="O6" s="55">
        <v>1100</v>
      </c>
      <c r="P6" s="54">
        <f t="shared" si="0"/>
        <v>31000</v>
      </c>
      <c r="Q6" s="53">
        <f t="shared" si="1"/>
        <v>0</v>
      </c>
      <c r="R6" s="52">
        <f t="shared" si="2"/>
        <v>0</v>
      </c>
      <c r="S6" s="51"/>
    </row>
    <row r="7" spans="2:19" s="50" customFormat="1" ht="40" customHeight="1">
      <c r="B7" s="57" t="s">
        <v>28</v>
      </c>
      <c r="C7" s="56">
        <v>20000</v>
      </c>
      <c r="D7" s="55">
        <v>0</v>
      </c>
      <c r="E7" s="55">
        <v>0</v>
      </c>
      <c r="F7" s="55">
        <v>5000</v>
      </c>
      <c r="G7" s="55">
        <v>800</v>
      </c>
      <c r="H7" s="55">
        <v>800</v>
      </c>
      <c r="I7" s="55">
        <v>800</v>
      </c>
      <c r="J7" s="55">
        <v>800</v>
      </c>
      <c r="K7" s="55">
        <v>800</v>
      </c>
      <c r="L7" s="55">
        <v>800</v>
      </c>
      <c r="M7" s="55">
        <v>800</v>
      </c>
      <c r="N7" s="55">
        <v>800</v>
      </c>
      <c r="O7" s="55">
        <v>800</v>
      </c>
      <c r="P7" s="54">
        <f t="shared" si="0"/>
        <v>12200</v>
      </c>
      <c r="Q7" s="53">
        <f t="shared" si="1"/>
        <v>7800</v>
      </c>
      <c r="R7" s="52">
        <f t="shared" si="2"/>
        <v>0.39</v>
      </c>
      <c r="S7" s="51"/>
    </row>
    <row r="8" spans="2:19" s="50" customFormat="1" ht="40" customHeight="1">
      <c r="B8" s="57" t="s">
        <v>29</v>
      </c>
      <c r="C8" s="56">
        <v>30000</v>
      </c>
      <c r="D8" s="55"/>
      <c r="E8" s="55"/>
      <c r="F8" s="55"/>
      <c r="G8" s="55"/>
      <c r="H8" s="55">
        <v>20000</v>
      </c>
      <c r="I8" s="55">
        <v>2000</v>
      </c>
      <c r="J8" s="55"/>
      <c r="K8" s="55"/>
      <c r="L8" s="55"/>
      <c r="M8" s="55"/>
      <c r="N8" s="55"/>
      <c r="O8" s="55">
        <v>20000</v>
      </c>
      <c r="P8" s="54">
        <f t="shared" si="0"/>
        <v>42000</v>
      </c>
      <c r="Q8" s="53">
        <f t="shared" si="1"/>
        <v>-12000</v>
      </c>
      <c r="R8" s="52">
        <f t="shared" si="2"/>
        <v>-0.39999999999999991</v>
      </c>
      <c r="S8" s="51"/>
    </row>
    <row r="9" spans="2:19" s="50" customFormat="1" ht="40" customHeight="1">
      <c r="B9" s="57" t="s">
        <v>30</v>
      </c>
      <c r="C9" s="56">
        <v>15000</v>
      </c>
      <c r="D9" s="55"/>
      <c r="E9" s="55"/>
      <c r="F9" s="55"/>
      <c r="G9" s="55"/>
      <c r="H9" s="55"/>
      <c r="I9" s="55">
        <v>1500</v>
      </c>
      <c r="J9" s="55">
        <v>1500</v>
      </c>
      <c r="K9" s="55">
        <v>1500</v>
      </c>
      <c r="L9" s="55">
        <v>1500</v>
      </c>
      <c r="M9" s="55">
        <v>1500</v>
      </c>
      <c r="N9" s="55">
        <v>1500</v>
      </c>
      <c r="O9" s="55"/>
      <c r="P9" s="54">
        <f t="shared" si="0"/>
        <v>9000</v>
      </c>
      <c r="Q9" s="53">
        <f t="shared" si="1"/>
        <v>6000</v>
      </c>
      <c r="R9" s="52">
        <f t="shared" si="2"/>
        <v>0.4</v>
      </c>
      <c r="S9" s="51"/>
    </row>
    <row r="10" spans="2:19" s="50" customFormat="1" ht="40" customHeight="1">
      <c r="B10" s="57" t="s">
        <v>31</v>
      </c>
      <c r="C10" s="56">
        <v>20000</v>
      </c>
      <c r="D10" s="55">
        <v>1000</v>
      </c>
      <c r="E10" s="55">
        <v>1000</v>
      </c>
      <c r="F10" s="55">
        <v>1000</v>
      </c>
      <c r="G10" s="55">
        <v>1000</v>
      </c>
      <c r="H10" s="55">
        <v>1000</v>
      </c>
      <c r="I10" s="55">
        <v>1000</v>
      </c>
      <c r="J10" s="55"/>
      <c r="K10" s="55"/>
      <c r="L10" s="55"/>
      <c r="M10" s="55"/>
      <c r="N10" s="55"/>
      <c r="O10" s="55">
        <v>5000</v>
      </c>
      <c r="P10" s="54">
        <f t="shared" si="0"/>
        <v>11000</v>
      </c>
      <c r="Q10" s="53">
        <f t="shared" si="1"/>
        <v>9000</v>
      </c>
      <c r="R10" s="52">
        <f t="shared" si="2"/>
        <v>0.44999999999999996</v>
      </c>
      <c r="S10" s="51"/>
    </row>
    <row r="11" spans="2:19" s="50" customFormat="1" ht="40" customHeight="1">
      <c r="B11" s="57" t="s">
        <v>32</v>
      </c>
      <c r="C11" s="56">
        <v>35000</v>
      </c>
      <c r="D11" s="55">
        <v>5000</v>
      </c>
      <c r="E11" s="55">
        <v>5000</v>
      </c>
      <c r="F11" s="55">
        <v>5000</v>
      </c>
      <c r="G11" s="55">
        <v>5000</v>
      </c>
      <c r="H11" s="55">
        <v>5000</v>
      </c>
      <c r="I11" s="55">
        <v>5000</v>
      </c>
      <c r="J11" s="55"/>
      <c r="K11" s="55"/>
      <c r="L11" s="55"/>
      <c r="M11" s="55"/>
      <c r="N11" s="55"/>
      <c r="O11" s="55">
        <v>5000</v>
      </c>
      <c r="P11" s="54">
        <f t="shared" si="0"/>
        <v>35000</v>
      </c>
      <c r="Q11" s="53">
        <f t="shared" si="1"/>
        <v>0</v>
      </c>
      <c r="R11" s="52">
        <f t="shared" si="2"/>
        <v>0</v>
      </c>
      <c r="S11" s="51"/>
    </row>
    <row r="12" spans="2:19" s="50" customFormat="1" ht="40" customHeight="1">
      <c r="B12" s="57" t="s">
        <v>33</v>
      </c>
      <c r="C12" s="56">
        <v>50000</v>
      </c>
      <c r="D12" s="55">
        <v>2000</v>
      </c>
      <c r="E12" s="55">
        <v>2000</v>
      </c>
      <c r="F12" s="55">
        <v>2000</v>
      </c>
      <c r="G12" s="55">
        <v>2000</v>
      </c>
      <c r="H12" s="55">
        <v>2000</v>
      </c>
      <c r="I12" s="55">
        <v>2000</v>
      </c>
      <c r="J12" s="55">
        <v>2000</v>
      </c>
      <c r="K12" s="55">
        <v>2000</v>
      </c>
      <c r="L12" s="55">
        <v>2000</v>
      </c>
      <c r="M12" s="55">
        <v>2000</v>
      </c>
      <c r="N12" s="55">
        <v>2000</v>
      </c>
      <c r="O12" s="55">
        <v>2000</v>
      </c>
      <c r="P12" s="54">
        <f t="shared" si="0"/>
        <v>24000</v>
      </c>
      <c r="Q12" s="53">
        <f t="shared" si="1"/>
        <v>26000</v>
      </c>
      <c r="R12" s="52">
        <f t="shared" si="2"/>
        <v>0.52</v>
      </c>
      <c r="S12" s="51"/>
    </row>
    <row r="13" spans="2:19" s="50" customFormat="1" ht="40" customHeight="1">
      <c r="B13" s="57" t="s">
        <v>34</v>
      </c>
      <c r="C13" s="56">
        <v>5000</v>
      </c>
      <c r="D13" s="55">
        <v>500</v>
      </c>
      <c r="E13" s="55">
        <v>500</v>
      </c>
      <c r="F13" s="55">
        <v>500</v>
      </c>
      <c r="G13" s="55">
        <v>500</v>
      </c>
      <c r="H13" s="55">
        <v>500</v>
      </c>
      <c r="I13" s="55">
        <v>500</v>
      </c>
      <c r="J13" s="55"/>
      <c r="K13" s="55"/>
      <c r="L13" s="55"/>
      <c r="M13" s="55"/>
      <c r="N13" s="55"/>
      <c r="O13" s="55"/>
      <c r="P13" s="54">
        <f t="shared" si="0"/>
        <v>3000</v>
      </c>
      <c r="Q13" s="53">
        <f t="shared" si="1"/>
        <v>2000</v>
      </c>
      <c r="R13" s="52">
        <f t="shared" si="2"/>
        <v>0.4</v>
      </c>
      <c r="S13" s="51"/>
    </row>
    <row r="14" spans="2:19" s="41" customFormat="1" ht="39.75" customHeight="1">
      <c r="B14" s="49" t="s">
        <v>2</v>
      </c>
      <c r="C14" s="48">
        <f t="shared" ref="C14:P14" si="3">SUM(C5:C13)</f>
        <v>216000</v>
      </c>
      <c r="D14" s="47">
        <f t="shared" si="3"/>
        <v>9000</v>
      </c>
      <c r="E14" s="47">
        <f t="shared" si="3"/>
        <v>29000</v>
      </c>
      <c r="F14" s="47">
        <f t="shared" si="3"/>
        <v>15100</v>
      </c>
      <c r="G14" s="47">
        <f t="shared" si="3"/>
        <v>10900</v>
      </c>
      <c r="H14" s="47">
        <f t="shared" si="3"/>
        <v>30900</v>
      </c>
      <c r="I14" s="47">
        <f t="shared" si="3"/>
        <v>14400</v>
      </c>
      <c r="J14" s="47">
        <f t="shared" si="3"/>
        <v>5900</v>
      </c>
      <c r="K14" s="47">
        <f t="shared" si="3"/>
        <v>5900</v>
      </c>
      <c r="L14" s="47">
        <f t="shared" si="3"/>
        <v>5900</v>
      </c>
      <c r="M14" s="47">
        <f t="shared" si="3"/>
        <v>5900</v>
      </c>
      <c r="N14" s="47">
        <f t="shared" si="3"/>
        <v>5900</v>
      </c>
      <c r="O14" s="46">
        <f t="shared" si="3"/>
        <v>34400</v>
      </c>
      <c r="P14" s="45">
        <f t="shared" si="3"/>
        <v>173200</v>
      </c>
      <c r="Q14" s="44">
        <f t="shared" si="1"/>
        <v>42800</v>
      </c>
      <c r="R14" s="43">
        <f t="shared" si="2"/>
        <v>0.19814814814814818</v>
      </c>
      <c r="S14" s="42"/>
    </row>
    <row r="15" spans="2:19" s="34" customFormat="1" ht="39.75" customHeight="1">
      <c r="B15" s="40" t="s">
        <v>8</v>
      </c>
      <c r="C15" s="39"/>
      <c r="D15" s="38">
        <f>D14</f>
        <v>9000</v>
      </c>
      <c r="E15" s="38">
        <f>$D$14+E14</f>
        <v>38000</v>
      </c>
      <c r="F15" s="38">
        <f t="shared" ref="F15:O15" si="4">F$14+E$15</f>
        <v>53100</v>
      </c>
      <c r="G15" s="38">
        <f t="shared" si="4"/>
        <v>64000</v>
      </c>
      <c r="H15" s="38">
        <f t="shared" si="4"/>
        <v>94900</v>
      </c>
      <c r="I15" s="38">
        <f t="shared" si="4"/>
        <v>109300</v>
      </c>
      <c r="J15" s="38">
        <f t="shared" si="4"/>
        <v>115200</v>
      </c>
      <c r="K15" s="38">
        <f t="shared" si="4"/>
        <v>121100</v>
      </c>
      <c r="L15" s="38">
        <f t="shared" si="4"/>
        <v>127000</v>
      </c>
      <c r="M15" s="38">
        <f t="shared" si="4"/>
        <v>132900</v>
      </c>
      <c r="N15" s="38">
        <f t="shared" si="4"/>
        <v>138800</v>
      </c>
      <c r="O15" s="38">
        <f t="shared" si="4"/>
        <v>173200</v>
      </c>
      <c r="P15" s="37"/>
      <c r="Q15" s="37"/>
      <c r="R15" s="36"/>
      <c r="S15" s="35"/>
    </row>
    <row r="16" spans="2:19" s="31" customFormat="1" ht="30" customHeight="1">
      <c r="C16" s="32"/>
      <c r="D16" s="33">
        <f t="shared" ref="D16:O16" si="5">$C$14</f>
        <v>216000</v>
      </c>
      <c r="E16" s="33">
        <f t="shared" si="5"/>
        <v>216000</v>
      </c>
      <c r="F16" s="33">
        <f t="shared" si="5"/>
        <v>216000</v>
      </c>
      <c r="G16" s="33">
        <f t="shared" si="5"/>
        <v>216000</v>
      </c>
      <c r="H16" s="33">
        <f t="shared" si="5"/>
        <v>216000</v>
      </c>
      <c r="I16" s="33">
        <f t="shared" si="5"/>
        <v>216000</v>
      </c>
      <c r="J16" s="33">
        <f t="shared" si="5"/>
        <v>216000</v>
      </c>
      <c r="K16" s="33">
        <f t="shared" si="5"/>
        <v>216000</v>
      </c>
      <c r="L16" s="33">
        <f t="shared" si="5"/>
        <v>216000</v>
      </c>
      <c r="M16" s="33">
        <f t="shared" si="5"/>
        <v>216000</v>
      </c>
      <c r="N16" s="33">
        <f t="shared" si="5"/>
        <v>216000</v>
      </c>
      <c r="O16" s="33">
        <f t="shared" si="5"/>
        <v>216000</v>
      </c>
      <c r="P16" s="32" t="s">
        <v>7</v>
      </c>
      <c r="Q16" s="32"/>
      <c r="R16" s="32"/>
    </row>
    <row r="17" spans="2:19" ht="30" customHeight="1">
      <c r="B17" s="29"/>
      <c r="C17" s="30"/>
      <c r="D17" s="29"/>
      <c r="E17" s="29"/>
      <c r="F17" s="29"/>
      <c r="G17" s="29"/>
      <c r="H17" s="29"/>
      <c r="I17" s="29"/>
      <c r="J17" s="29"/>
      <c r="K17" s="29"/>
      <c r="L17" s="29"/>
      <c r="M17" s="29"/>
      <c r="N17" s="29"/>
      <c r="O17" s="29"/>
      <c r="P17" s="29"/>
      <c r="Q17" s="30"/>
      <c r="R17" s="30"/>
      <c r="S17" s="29"/>
    </row>
    <row r="18" spans="2:19">
      <c r="B18" s="29"/>
      <c r="C18" s="30"/>
      <c r="D18" s="29"/>
      <c r="E18" s="29"/>
      <c r="F18" s="29"/>
      <c r="G18" s="29"/>
      <c r="H18" s="29"/>
      <c r="I18" s="29"/>
      <c r="J18" s="29"/>
      <c r="K18" s="29"/>
      <c r="L18" s="29"/>
      <c r="M18" s="29"/>
      <c r="N18" s="29"/>
      <c r="O18" s="29"/>
      <c r="P18" s="29"/>
      <c r="Q18" s="30"/>
      <c r="R18" s="30"/>
      <c r="S18" s="29"/>
    </row>
  </sheetData>
  <mergeCells count="8">
    <mergeCell ref="B1:M1"/>
    <mergeCell ref="B2:R2"/>
    <mergeCell ref="B3:B4"/>
    <mergeCell ref="C3:C4"/>
    <mergeCell ref="D3:O3"/>
    <mergeCell ref="P3:P4"/>
    <mergeCell ref="Q3:Q4"/>
    <mergeCell ref="R3:R4"/>
  </mergeCells>
  <conditionalFormatting sqref="R5 R10:R14">
    <cfRule type="cellIs" dxfId="53" priority="5" operator="between">
      <formula>-2</formula>
      <formula>0.24</formula>
    </cfRule>
    <cfRule type="cellIs" dxfId="52" priority="6" operator="between">
      <formula>0.25</formula>
      <formula>0.74</formula>
    </cfRule>
    <cfRule type="cellIs" dxfId="51" priority="7" operator="between">
      <formula>0.75</formula>
      <formula>1</formula>
    </cfRule>
  </conditionalFormatting>
  <conditionalFormatting sqref="D14">
    <cfRule type="expression" dxfId="50" priority="4">
      <formula>"if(&lt;$F$17)"</formula>
    </cfRule>
  </conditionalFormatting>
  <conditionalFormatting sqref="R6:R9">
    <cfRule type="cellIs" dxfId="49" priority="1" operator="between">
      <formula>-2</formula>
      <formula>0.24</formula>
    </cfRule>
    <cfRule type="cellIs" dxfId="48" priority="2" operator="between">
      <formula>0.25</formula>
      <formula>0.74</formula>
    </cfRule>
    <cfRule type="cellIs" dxfId="47" priority="3" operator="between">
      <formula>0.75</formula>
      <formula>1</formula>
    </cfRule>
  </conditionalFormatting>
  <pageMargins left="0.75000000000000011" right="0.75000000000000011" top="1" bottom="1" header="0.5" footer="0.5"/>
  <pageSetup orientation="portrait" r:id="rId1"/>
  <ignoredErrors>
    <ignoredError sqref="P5:P13"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1A3A-C6B8-47FE-AFDA-AB785DB82C87}">
  <sheetPr>
    <pageSetUpPr fitToPage="1"/>
  </sheetPr>
  <dimension ref="B1:S15"/>
  <sheetViews>
    <sheetView showGridLines="0" showRowColHeaders="0" workbookViewId="0">
      <pane xSplit="2" topLeftCell="C1" activePane="topRight" state="frozen"/>
      <selection pane="topRight" activeCell="B2" sqref="B2:R2"/>
    </sheetView>
  </sheetViews>
  <sheetFormatPr defaultColWidth="8.81640625" defaultRowHeight="12.5"/>
  <cols>
    <col min="1" max="1" width="2.7265625" style="27" customWidth="1"/>
    <col min="2" max="2" width="39.54296875" style="27" customWidth="1"/>
    <col min="3" max="3" width="15.54296875" style="28" customWidth="1"/>
    <col min="4" max="12" width="11" style="27" customWidth="1"/>
    <col min="13" max="13" width="11.1796875" style="27" customWidth="1"/>
    <col min="14" max="15" width="11" style="27" customWidth="1"/>
    <col min="16" max="16" width="15.54296875" style="27" customWidth="1"/>
    <col min="17" max="18" width="15.54296875" style="28" customWidth="1"/>
    <col min="19" max="19" width="18" style="27" customWidth="1"/>
    <col min="20" max="16384" width="8.81640625" style="27"/>
  </cols>
  <sheetData>
    <row r="1" spans="2:19" s="61" customFormat="1" ht="70" customHeight="1">
      <c r="B1" s="88" t="s">
        <v>54</v>
      </c>
      <c r="C1" s="88"/>
      <c r="D1" s="88"/>
      <c r="E1" s="88"/>
      <c r="F1" s="88"/>
      <c r="G1" s="88"/>
      <c r="H1" s="88"/>
      <c r="I1" s="88"/>
      <c r="J1" s="88"/>
      <c r="K1" s="88"/>
      <c r="L1" s="88"/>
      <c r="M1" s="88"/>
      <c r="N1" s="63"/>
      <c r="P1" s="62"/>
      <c r="Q1" s="62"/>
      <c r="R1" s="62"/>
    </row>
    <row r="2" spans="2:19" s="60" customFormat="1" ht="40" customHeight="1">
      <c r="B2" s="89" t="s">
        <v>46</v>
      </c>
      <c r="C2" s="90"/>
      <c r="D2" s="90"/>
      <c r="E2" s="90"/>
      <c r="F2" s="90"/>
      <c r="G2" s="90"/>
      <c r="H2" s="90"/>
      <c r="I2" s="90"/>
      <c r="J2" s="90"/>
      <c r="K2" s="90"/>
      <c r="L2" s="90"/>
      <c r="M2" s="90"/>
      <c r="N2" s="90"/>
      <c r="O2" s="90"/>
      <c r="P2" s="90"/>
      <c r="Q2" s="90"/>
      <c r="R2" s="91"/>
    </row>
    <row r="3" spans="2:19" s="58" customFormat="1" ht="20.149999999999999" customHeight="1">
      <c r="B3" s="92" t="s">
        <v>1</v>
      </c>
      <c r="C3" s="94" t="s">
        <v>25</v>
      </c>
      <c r="D3" s="95" t="s">
        <v>24</v>
      </c>
      <c r="E3" s="96"/>
      <c r="F3" s="96"/>
      <c r="G3" s="96"/>
      <c r="H3" s="96"/>
      <c r="I3" s="96"/>
      <c r="J3" s="96"/>
      <c r="K3" s="96"/>
      <c r="L3" s="96"/>
      <c r="M3" s="96"/>
      <c r="N3" s="96"/>
      <c r="O3" s="97"/>
      <c r="P3" s="98" t="s">
        <v>23</v>
      </c>
      <c r="Q3" s="100" t="s">
        <v>22</v>
      </c>
      <c r="R3" s="100" t="s">
        <v>21</v>
      </c>
    </row>
    <row r="4" spans="2:19" s="58" customFormat="1" ht="20.149999999999999" customHeight="1">
      <c r="B4" s="93"/>
      <c r="C4" s="94"/>
      <c r="D4" s="59" t="s">
        <v>20</v>
      </c>
      <c r="E4" s="59" t="s">
        <v>19</v>
      </c>
      <c r="F4" s="59" t="s">
        <v>18</v>
      </c>
      <c r="G4" s="59" t="s">
        <v>17</v>
      </c>
      <c r="H4" s="59" t="s">
        <v>16</v>
      </c>
      <c r="I4" s="59" t="s">
        <v>15</v>
      </c>
      <c r="J4" s="59" t="s">
        <v>14</v>
      </c>
      <c r="K4" s="59" t="s">
        <v>13</v>
      </c>
      <c r="L4" s="59" t="s">
        <v>12</v>
      </c>
      <c r="M4" s="59" t="s">
        <v>11</v>
      </c>
      <c r="N4" s="59" t="s">
        <v>10</v>
      </c>
      <c r="O4" s="59" t="s">
        <v>9</v>
      </c>
      <c r="P4" s="99"/>
      <c r="Q4" s="101"/>
      <c r="R4" s="102"/>
    </row>
    <row r="5" spans="2:19" s="50" customFormat="1" ht="40" customHeight="1">
      <c r="B5" s="57" t="s">
        <v>35</v>
      </c>
      <c r="C5" s="56">
        <v>15000</v>
      </c>
      <c r="D5" s="55">
        <v>800</v>
      </c>
      <c r="E5" s="55">
        <v>800</v>
      </c>
      <c r="F5" s="55">
        <v>800</v>
      </c>
      <c r="G5" s="55">
        <v>800</v>
      </c>
      <c r="H5" s="55">
        <v>800</v>
      </c>
      <c r="I5" s="55">
        <v>800</v>
      </c>
      <c r="J5" s="55">
        <v>800</v>
      </c>
      <c r="K5" s="55">
        <v>800</v>
      </c>
      <c r="L5" s="55">
        <v>800</v>
      </c>
      <c r="M5" s="55">
        <v>800</v>
      </c>
      <c r="N5" s="55">
        <v>800</v>
      </c>
      <c r="O5" s="55">
        <v>800</v>
      </c>
      <c r="P5" s="54">
        <f t="shared" ref="P5:P10" si="0">SUM(D5:O5)</f>
        <v>9600</v>
      </c>
      <c r="Q5" s="53">
        <f t="shared" ref="Q5:Q11" si="1">C5-P5</f>
        <v>5400</v>
      </c>
      <c r="R5" s="52">
        <f t="shared" ref="R5:R11" si="2">1-((P5/C5))</f>
        <v>0.36</v>
      </c>
      <c r="S5" s="51"/>
    </row>
    <row r="6" spans="2:19" s="50" customFormat="1" ht="40" customHeight="1">
      <c r="B6" s="57" t="s">
        <v>36</v>
      </c>
      <c r="C6" s="56">
        <v>15000</v>
      </c>
      <c r="D6" s="55">
        <v>0</v>
      </c>
      <c r="E6" s="55">
        <v>1100</v>
      </c>
      <c r="F6" s="55">
        <v>1100</v>
      </c>
      <c r="G6" s="55">
        <v>1100</v>
      </c>
      <c r="H6" s="55">
        <v>1100</v>
      </c>
      <c r="I6" s="55">
        <v>1100</v>
      </c>
      <c r="J6" s="55">
        <v>1100</v>
      </c>
      <c r="K6" s="55">
        <v>1100</v>
      </c>
      <c r="L6" s="55">
        <v>1100</v>
      </c>
      <c r="M6" s="55">
        <v>1100</v>
      </c>
      <c r="N6" s="55">
        <v>1100</v>
      </c>
      <c r="O6" s="55">
        <v>1100</v>
      </c>
      <c r="P6" s="54">
        <f t="shared" si="0"/>
        <v>12100</v>
      </c>
      <c r="Q6" s="53">
        <f t="shared" si="1"/>
        <v>2900</v>
      </c>
      <c r="R6" s="52">
        <f t="shared" si="2"/>
        <v>0.19333333333333336</v>
      </c>
      <c r="S6" s="51"/>
    </row>
    <row r="7" spans="2:19" s="50" customFormat="1" ht="40" customHeight="1">
      <c r="B7" s="57" t="s">
        <v>37</v>
      </c>
      <c r="C7" s="56">
        <v>10000</v>
      </c>
      <c r="D7" s="55">
        <v>0</v>
      </c>
      <c r="E7" s="55">
        <v>0</v>
      </c>
      <c r="F7" s="55">
        <v>0</v>
      </c>
      <c r="G7" s="55">
        <v>800</v>
      </c>
      <c r="H7" s="55">
        <v>800</v>
      </c>
      <c r="I7" s="55">
        <v>800</v>
      </c>
      <c r="J7" s="55">
        <v>800</v>
      </c>
      <c r="K7" s="55">
        <v>800</v>
      </c>
      <c r="L7" s="55">
        <v>800</v>
      </c>
      <c r="M7" s="55">
        <v>800</v>
      </c>
      <c r="N7" s="55">
        <v>800</v>
      </c>
      <c r="O7" s="55">
        <v>800</v>
      </c>
      <c r="P7" s="54">
        <f t="shared" si="0"/>
        <v>7200</v>
      </c>
      <c r="Q7" s="53">
        <f t="shared" si="1"/>
        <v>2800</v>
      </c>
      <c r="R7" s="52">
        <f t="shared" si="2"/>
        <v>0.28000000000000003</v>
      </c>
      <c r="S7" s="51"/>
    </row>
    <row r="8" spans="2:19" s="50" customFormat="1" ht="40" customHeight="1">
      <c r="B8" s="57" t="s">
        <v>38</v>
      </c>
      <c r="C8" s="56">
        <v>50000</v>
      </c>
      <c r="D8" s="55"/>
      <c r="E8" s="55"/>
      <c r="F8" s="55"/>
      <c r="G8" s="55"/>
      <c r="H8" s="55">
        <v>10000</v>
      </c>
      <c r="I8" s="55">
        <v>2000</v>
      </c>
      <c r="J8" s="55"/>
      <c r="K8" s="55"/>
      <c r="L8" s="55"/>
      <c r="M8" s="55"/>
      <c r="N8" s="55"/>
      <c r="O8" s="55">
        <v>10000</v>
      </c>
      <c r="P8" s="54">
        <f t="shared" si="0"/>
        <v>22000</v>
      </c>
      <c r="Q8" s="53">
        <f t="shared" si="1"/>
        <v>28000</v>
      </c>
      <c r="R8" s="52">
        <f t="shared" si="2"/>
        <v>0.56000000000000005</v>
      </c>
      <c r="S8" s="51"/>
    </row>
    <row r="9" spans="2:19" s="50" customFormat="1" ht="40" customHeight="1">
      <c r="B9" s="57" t="s">
        <v>39</v>
      </c>
      <c r="C9" s="56">
        <v>10000</v>
      </c>
      <c r="D9" s="55"/>
      <c r="E9" s="55"/>
      <c r="F9" s="55"/>
      <c r="G9" s="55"/>
      <c r="H9" s="55"/>
      <c r="I9" s="55">
        <v>1500</v>
      </c>
      <c r="J9" s="55">
        <v>1500</v>
      </c>
      <c r="K9" s="55">
        <v>1500</v>
      </c>
      <c r="L9" s="55">
        <v>1500</v>
      </c>
      <c r="M9" s="55">
        <v>1500</v>
      </c>
      <c r="N9" s="55">
        <v>1500</v>
      </c>
      <c r="O9" s="55"/>
      <c r="P9" s="54">
        <f t="shared" si="0"/>
        <v>9000</v>
      </c>
      <c r="Q9" s="53">
        <f t="shared" si="1"/>
        <v>1000</v>
      </c>
      <c r="R9" s="52">
        <f t="shared" si="2"/>
        <v>9.9999999999999978E-2</v>
      </c>
      <c r="S9" s="51"/>
    </row>
    <row r="10" spans="2:19" s="50" customFormat="1" ht="40" customHeight="1">
      <c r="B10" s="57" t="s">
        <v>40</v>
      </c>
      <c r="C10" s="56">
        <v>35000</v>
      </c>
      <c r="D10" s="55">
        <v>5000</v>
      </c>
      <c r="E10" s="55">
        <v>5000</v>
      </c>
      <c r="F10" s="55">
        <v>5000</v>
      </c>
      <c r="G10" s="55">
        <v>5000</v>
      </c>
      <c r="H10" s="55">
        <v>5000</v>
      </c>
      <c r="I10" s="55">
        <v>5000</v>
      </c>
      <c r="J10" s="55"/>
      <c r="K10" s="55"/>
      <c r="L10" s="55"/>
      <c r="M10" s="55"/>
      <c r="N10" s="55"/>
      <c r="O10" s="55">
        <v>5000</v>
      </c>
      <c r="P10" s="54">
        <f t="shared" si="0"/>
        <v>35000</v>
      </c>
      <c r="Q10" s="53">
        <f t="shared" si="1"/>
        <v>0</v>
      </c>
      <c r="R10" s="52">
        <f t="shared" si="2"/>
        <v>0</v>
      </c>
      <c r="S10" s="51"/>
    </row>
    <row r="11" spans="2:19" s="41" customFormat="1" ht="39.75" customHeight="1">
      <c r="B11" s="49" t="s">
        <v>2</v>
      </c>
      <c r="C11" s="48">
        <f t="shared" ref="C11:P11" si="3">SUM(C5:C10)</f>
        <v>135000</v>
      </c>
      <c r="D11" s="47">
        <f t="shared" si="3"/>
        <v>5800</v>
      </c>
      <c r="E11" s="47">
        <f t="shared" si="3"/>
        <v>6900</v>
      </c>
      <c r="F11" s="47">
        <f t="shared" si="3"/>
        <v>6900</v>
      </c>
      <c r="G11" s="47">
        <f t="shared" si="3"/>
        <v>7700</v>
      </c>
      <c r="H11" s="47">
        <f t="shared" si="3"/>
        <v>17700</v>
      </c>
      <c r="I11" s="47">
        <f t="shared" si="3"/>
        <v>11200</v>
      </c>
      <c r="J11" s="47">
        <f t="shared" si="3"/>
        <v>4200</v>
      </c>
      <c r="K11" s="47">
        <f t="shared" si="3"/>
        <v>4200</v>
      </c>
      <c r="L11" s="47">
        <f t="shared" si="3"/>
        <v>4200</v>
      </c>
      <c r="M11" s="47">
        <f t="shared" si="3"/>
        <v>4200</v>
      </c>
      <c r="N11" s="47">
        <f t="shared" si="3"/>
        <v>4200</v>
      </c>
      <c r="O11" s="46">
        <f t="shared" si="3"/>
        <v>17700</v>
      </c>
      <c r="P11" s="45">
        <f t="shared" si="3"/>
        <v>94900</v>
      </c>
      <c r="Q11" s="44">
        <f t="shared" si="1"/>
        <v>40100</v>
      </c>
      <c r="R11" s="64">
        <f t="shared" si="2"/>
        <v>0.29703703703703699</v>
      </c>
      <c r="S11" s="42"/>
    </row>
    <row r="12" spans="2:19" s="34" customFormat="1" ht="39.75" customHeight="1">
      <c r="B12" s="40" t="s">
        <v>8</v>
      </c>
      <c r="C12" s="39"/>
      <c r="D12" s="38">
        <f>D11</f>
        <v>5800</v>
      </c>
      <c r="E12" s="38">
        <f>$D$11+E11</f>
        <v>12700</v>
      </c>
      <c r="F12" s="38">
        <f t="shared" ref="F12:O12" si="4">F$11+E$12</f>
        <v>19600</v>
      </c>
      <c r="G12" s="38">
        <f t="shared" si="4"/>
        <v>27300</v>
      </c>
      <c r="H12" s="38">
        <f t="shared" si="4"/>
        <v>45000</v>
      </c>
      <c r="I12" s="38">
        <f t="shared" si="4"/>
        <v>56200</v>
      </c>
      <c r="J12" s="38">
        <f t="shared" si="4"/>
        <v>60400</v>
      </c>
      <c r="K12" s="38">
        <f t="shared" si="4"/>
        <v>64600</v>
      </c>
      <c r="L12" s="38">
        <f t="shared" si="4"/>
        <v>68800</v>
      </c>
      <c r="M12" s="38">
        <f t="shared" si="4"/>
        <v>73000</v>
      </c>
      <c r="N12" s="38">
        <f t="shared" si="4"/>
        <v>77200</v>
      </c>
      <c r="O12" s="38">
        <f t="shared" si="4"/>
        <v>94900</v>
      </c>
      <c r="P12" s="37"/>
      <c r="Q12" s="37"/>
      <c r="R12" s="36"/>
      <c r="S12" s="35"/>
    </row>
    <row r="13" spans="2:19" s="31" customFormat="1" ht="30" customHeight="1">
      <c r="C13" s="32"/>
      <c r="D13" s="33">
        <f t="shared" ref="D13:O13" si="5">$C$11</f>
        <v>135000</v>
      </c>
      <c r="E13" s="33">
        <f t="shared" si="5"/>
        <v>135000</v>
      </c>
      <c r="F13" s="33">
        <f t="shared" si="5"/>
        <v>135000</v>
      </c>
      <c r="G13" s="33">
        <f t="shared" si="5"/>
        <v>135000</v>
      </c>
      <c r="H13" s="33">
        <f t="shared" si="5"/>
        <v>135000</v>
      </c>
      <c r="I13" s="33">
        <f t="shared" si="5"/>
        <v>135000</v>
      </c>
      <c r="J13" s="33">
        <f t="shared" si="5"/>
        <v>135000</v>
      </c>
      <c r="K13" s="33">
        <f t="shared" si="5"/>
        <v>135000</v>
      </c>
      <c r="L13" s="33">
        <f t="shared" si="5"/>
        <v>135000</v>
      </c>
      <c r="M13" s="33">
        <f t="shared" si="5"/>
        <v>135000</v>
      </c>
      <c r="N13" s="33">
        <f t="shared" si="5"/>
        <v>135000</v>
      </c>
      <c r="O13" s="33">
        <f t="shared" si="5"/>
        <v>135000</v>
      </c>
      <c r="P13" s="32" t="s">
        <v>7</v>
      </c>
      <c r="Q13" s="32"/>
      <c r="R13" s="32"/>
    </row>
    <row r="14" spans="2:19" ht="30" customHeight="1">
      <c r="B14" s="29"/>
      <c r="C14" s="30"/>
      <c r="D14" s="29"/>
      <c r="E14" s="29"/>
      <c r="F14" s="29"/>
      <c r="G14" s="29"/>
      <c r="H14" s="29"/>
      <c r="I14" s="29"/>
      <c r="J14" s="29"/>
      <c r="K14" s="29"/>
      <c r="L14" s="29"/>
      <c r="M14" s="29"/>
      <c r="N14" s="29"/>
      <c r="O14" s="29"/>
      <c r="P14" s="29"/>
      <c r="Q14" s="30"/>
      <c r="R14" s="30"/>
      <c r="S14" s="29"/>
    </row>
    <row r="15" spans="2:19">
      <c r="B15" s="29"/>
      <c r="C15" s="30"/>
      <c r="D15" s="29"/>
      <c r="E15" s="29"/>
      <c r="F15" s="29"/>
      <c r="G15" s="29"/>
      <c r="H15" s="29"/>
      <c r="I15" s="29"/>
      <c r="J15" s="29"/>
      <c r="K15" s="29"/>
      <c r="L15" s="29"/>
      <c r="M15" s="29"/>
      <c r="N15" s="29"/>
      <c r="O15" s="29"/>
      <c r="P15" s="29"/>
      <c r="Q15" s="30"/>
      <c r="R15" s="30"/>
      <c r="S15" s="29"/>
    </row>
  </sheetData>
  <mergeCells count="8">
    <mergeCell ref="B1:M1"/>
    <mergeCell ref="B2:R2"/>
    <mergeCell ref="B3:B4"/>
    <mergeCell ref="C3:C4"/>
    <mergeCell ref="D3:O3"/>
    <mergeCell ref="P3:P4"/>
    <mergeCell ref="Q3:Q4"/>
    <mergeCell ref="R3:R4"/>
  </mergeCells>
  <conditionalFormatting sqref="R5 R10:R11">
    <cfRule type="cellIs" dxfId="46" priority="5" operator="between">
      <formula>-2</formula>
      <formula>0.24</formula>
    </cfRule>
    <cfRule type="cellIs" dxfId="45" priority="6" operator="between">
      <formula>0.25</formula>
      <formula>0.74</formula>
    </cfRule>
    <cfRule type="cellIs" dxfId="44" priority="7" operator="between">
      <formula>0.75</formula>
      <formula>1</formula>
    </cfRule>
  </conditionalFormatting>
  <conditionalFormatting sqref="D11">
    <cfRule type="expression" dxfId="43" priority="4">
      <formula>"if(&lt;$F$17)"</formula>
    </cfRule>
  </conditionalFormatting>
  <conditionalFormatting sqref="R6:R9">
    <cfRule type="cellIs" dxfId="42" priority="1" operator="between">
      <formula>-2</formula>
      <formula>0.24</formula>
    </cfRule>
    <cfRule type="cellIs" dxfId="41" priority="2" operator="between">
      <formula>0.25</formula>
      <formula>0.74</formula>
    </cfRule>
    <cfRule type="cellIs" dxfId="40" priority="3" operator="between">
      <formula>0.75</formula>
      <formula>1</formula>
    </cfRule>
  </conditionalFormatting>
  <pageMargins left="0.75000000000000011" right="0.75000000000000011" top="1" bottom="1" header="0.5" footer="0.5"/>
  <pageSetup orientation="portrait" r:id="rId1"/>
  <ignoredErrors>
    <ignoredError sqref="P5:P10"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CB78-34F2-4F57-B900-7CA332653479}">
  <sheetPr>
    <pageSetUpPr fitToPage="1"/>
  </sheetPr>
  <dimension ref="B1:S13"/>
  <sheetViews>
    <sheetView showGridLines="0" showRowColHeaders="0" workbookViewId="0">
      <pane xSplit="2" topLeftCell="C1" activePane="topRight" state="frozen"/>
      <selection pane="topRight" activeCell="B2" sqref="B2:R2"/>
    </sheetView>
  </sheetViews>
  <sheetFormatPr defaultColWidth="8.81640625" defaultRowHeight="12.5"/>
  <cols>
    <col min="1" max="1" width="2.7265625" style="27" customWidth="1"/>
    <col min="2" max="2" width="39.54296875" style="27" customWidth="1"/>
    <col min="3" max="3" width="15.54296875" style="28" customWidth="1"/>
    <col min="4" max="12" width="11" style="27" customWidth="1"/>
    <col min="13" max="13" width="11.1796875" style="27" customWidth="1"/>
    <col min="14" max="15" width="11" style="27" customWidth="1"/>
    <col min="16" max="16" width="15.54296875" style="27" customWidth="1"/>
    <col min="17" max="18" width="15.54296875" style="28" customWidth="1"/>
    <col min="19" max="19" width="18" style="27" customWidth="1"/>
    <col min="20" max="16384" width="8.81640625" style="27"/>
  </cols>
  <sheetData>
    <row r="1" spans="2:19" s="61" customFormat="1" ht="70" customHeight="1">
      <c r="B1" s="88" t="s">
        <v>54</v>
      </c>
      <c r="C1" s="88"/>
      <c r="D1" s="88"/>
      <c r="E1" s="88"/>
      <c r="F1" s="88"/>
      <c r="G1" s="88"/>
      <c r="H1" s="88"/>
      <c r="I1" s="88"/>
      <c r="J1" s="88"/>
      <c r="K1" s="88"/>
      <c r="L1" s="88"/>
      <c r="M1" s="88"/>
      <c r="N1" s="63"/>
      <c r="P1" s="62"/>
      <c r="Q1" s="62"/>
      <c r="R1" s="62"/>
    </row>
    <row r="2" spans="2:19" s="60" customFormat="1" ht="40" customHeight="1">
      <c r="B2" s="89" t="s">
        <v>45</v>
      </c>
      <c r="C2" s="90"/>
      <c r="D2" s="90"/>
      <c r="E2" s="90"/>
      <c r="F2" s="90"/>
      <c r="G2" s="90"/>
      <c r="H2" s="90"/>
      <c r="I2" s="90"/>
      <c r="J2" s="90"/>
      <c r="K2" s="90"/>
      <c r="L2" s="90"/>
      <c r="M2" s="90"/>
      <c r="N2" s="90"/>
      <c r="O2" s="90"/>
      <c r="P2" s="90"/>
      <c r="Q2" s="90"/>
      <c r="R2" s="91"/>
    </row>
    <row r="3" spans="2:19" s="58" customFormat="1" ht="20.149999999999999" customHeight="1">
      <c r="B3" s="92" t="s">
        <v>1</v>
      </c>
      <c r="C3" s="94" t="s">
        <v>25</v>
      </c>
      <c r="D3" s="95" t="s">
        <v>24</v>
      </c>
      <c r="E3" s="96"/>
      <c r="F3" s="96"/>
      <c r="G3" s="96"/>
      <c r="H3" s="96"/>
      <c r="I3" s="96"/>
      <c r="J3" s="96"/>
      <c r="K3" s="96"/>
      <c r="L3" s="96"/>
      <c r="M3" s="96"/>
      <c r="N3" s="96"/>
      <c r="O3" s="97"/>
      <c r="P3" s="98" t="s">
        <v>23</v>
      </c>
      <c r="Q3" s="100" t="s">
        <v>22</v>
      </c>
      <c r="R3" s="100" t="s">
        <v>21</v>
      </c>
    </row>
    <row r="4" spans="2:19" s="58" customFormat="1" ht="20.149999999999999" customHeight="1">
      <c r="B4" s="93"/>
      <c r="C4" s="94"/>
      <c r="D4" s="59" t="s">
        <v>20</v>
      </c>
      <c r="E4" s="59" t="s">
        <v>19</v>
      </c>
      <c r="F4" s="59" t="s">
        <v>18</v>
      </c>
      <c r="G4" s="59" t="s">
        <v>17</v>
      </c>
      <c r="H4" s="59" t="s">
        <v>16</v>
      </c>
      <c r="I4" s="59" t="s">
        <v>15</v>
      </c>
      <c r="J4" s="59" t="s">
        <v>14</v>
      </c>
      <c r="K4" s="59" t="s">
        <v>13</v>
      </c>
      <c r="L4" s="59" t="s">
        <v>12</v>
      </c>
      <c r="M4" s="59" t="s">
        <v>11</v>
      </c>
      <c r="N4" s="59" t="s">
        <v>10</v>
      </c>
      <c r="O4" s="59" t="s">
        <v>9</v>
      </c>
      <c r="P4" s="99"/>
      <c r="Q4" s="101"/>
      <c r="R4" s="102"/>
    </row>
    <row r="5" spans="2:19" s="50" customFormat="1" ht="40" customHeight="1">
      <c r="B5" s="57" t="s">
        <v>41</v>
      </c>
      <c r="C5" s="56">
        <v>5000</v>
      </c>
      <c r="D5" s="55">
        <v>500</v>
      </c>
      <c r="E5" s="55">
        <v>500</v>
      </c>
      <c r="F5" s="55">
        <v>500</v>
      </c>
      <c r="G5" s="55">
        <v>500</v>
      </c>
      <c r="H5" s="55">
        <v>500</v>
      </c>
      <c r="I5" s="55">
        <v>500</v>
      </c>
      <c r="J5" s="55">
        <v>500</v>
      </c>
      <c r="K5" s="55">
        <v>500</v>
      </c>
      <c r="L5" s="55">
        <v>500</v>
      </c>
      <c r="M5" s="55">
        <v>500</v>
      </c>
      <c r="N5" s="55">
        <v>500</v>
      </c>
      <c r="O5" s="55">
        <v>500</v>
      </c>
      <c r="P5" s="54">
        <f>SUM(D5:O5)</f>
        <v>6000</v>
      </c>
      <c r="Q5" s="53">
        <f>C5-P5</f>
        <v>-1000</v>
      </c>
      <c r="R5" s="52">
        <f>1-((P5/C5))</f>
        <v>-0.19999999999999996</v>
      </c>
      <c r="S5" s="51"/>
    </row>
    <row r="6" spans="2:19" s="50" customFormat="1" ht="40" customHeight="1">
      <c r="B6" s="57" t="s">
        <v>42</v>
      </c>
      <c r="C6" s="56">
        <v>12000</v>
      </c>
      <c r="D6" s="55">
        <v>0</v>
      </c>
      <c r="E6" s="55">
        <v>800</v>
      </c>
      <c r="F6" s="55">
        <v>1100</v>
      </c>
      <c r="G6" s="55">
        <v>1100</v>
      </c>
      <c r="H6" s="55">
        <v>0</v>
      </c>
      <c r="I6" s="55">
        <v>0</v>
      </c>
      <c r="J6" s="55">
        <v>0</v>
      </c>
      <c r="K6" s="55">
        <v>800</v>
      </c>
      <c r="L6" s="55">
        <v>900</v>
      </c>
      <c r="M6" s="55">
        <v>1000</v>
      </c>
      <c r="N6" s="55">
        <v>0</v>
      </c>
      <c r="O6" s="55">
        <v>0</v>
      </c>
      <c r="P6" s="54">
        <f>SUM(D6:O6)</f>
        <v>5700</v>
      </c>
      <c r="Q6" s="53">
        <f>C6-P6</f>
        <v>6300</v>
      </c>
      <c r="R6" s="52">
        <f>1-((P6/C6))</f>
        <v>0.52500000000000002</v>
      </c>
      <c r="S6" s="51"/>
    </row>
    <row r="7" spans="2:19" s="50" customFormat="1" ht="40" customHeight="1">
      <c r="B7" s="57" t="s">
        <v>43</v>
      </c>
      <c r="C7" s="56">
        <v>5000</v>
      </c>
      <c r="D7" s="55">
        <v>0</v>
      </c>
      <c r="E7" s="55">
        <v>0</v>
      </c>
      <c r="F7" s="55">
        <v>0</v>
      </c>
      <c r="G7" s="55">
        <v>0</v>
      </c>
      <c r="H7" s="55">
        <v>0</v>
      </c>
      <c r="I7" s="55">
        <v>500</v>
      </c>
      <c r="J7" s="55">
        <v>500</v>
      </c>
      <c r="K7" s="55">
        <v>800</v>
      </c>
      <c r="L7" s="55">
        <v>800</v>
      </c>
      <c r="M7" s="55">
        <v>800</v>
      </c>
      <c r="N7" s="55">
        <v>800</v>
      </c>
      <c r="O7" s="55">
        <v>800</v>
      </c>
      <c r="P7" s="54">
        <f>SUM(D7:O7)</f>
        <v>5000</v>
      </c>
      <c r="Q7" s="53">
        <f>C7-P7</f>
        <v>0</v>
      </c>
      <c r="R7" s="52">
        <f>1-((P7/C7))</f>
        <v>0</v>
      </c>
      <c r="S7" s="51"/>
    </row>
    <row r="8" spans="2:19" s="50" customFormat="1" ht="40" customHeight="1">
      <c r="B8" s="57" t="s">
        <v>44</v>
      </c>
      <c r="C8" s="56">
        <v>5000</v>
      </c>
      <c r="D8" s="55"/>
      <c r="E8" s="55"/>
      <c r="F8" s="55"/>
      <c r="G8" s="55"/>
      <c r="H8" s="55">
        <v>2000</v>
      </c>
      <c r="I8" s="55">
        <v>2000</v>
      </c>
      <c r="J8" s="55"/>
      <c r="K8" s="55"/>
      <c r="L8" s="55"/>
      <c r="M8" s="55"/>
      <c r="N8" s="55"/>
      <c r="O8" s="55">
        <v>0</v>
      </c>
      <c r="P8" s="54">
        <f>SUM(D8:O8)</f>
        <v>4000</v>
      </c>
      <c r="Q8" s="53">
        <f>C8-P8</f>
        <v>1000</v>
      </c>
      <c r="R8" s="52">
        <f>1-((P8/C8))</f>
        <v>0.19999999999999996</v>
      </c>
      <c r="S8" s="51"/>
    </row>
    <row r="9" spans="2:19" s="41" customFormat="1" ht="39.75" customHeight="1">
      <c r="B9" s="49" t="s">
        <v>2</v>
      </c>
      <c r="C9" s="48">
        <f t="shared" ref="C9:P9" si="0">SUM(C5:C8)</f>
        <v>27000</v>
      </c>
      <c r="D9" s="47">
        <f t="shared" si="0"/>
        <v>500</v>
      </c>
      <c r="E9" s="47">
        <f t="shared" si="0"/>
        <v>1300</v>
      </c>
      <c r="F9" s="47">
        <f t="shared" si="0"/>
        <v>1600</v>
      </c>
      <c r="G9" s="47">
        <f t="shared" si="0"/>
        <v>1600</v>
      </c>
      <c r="H9" s="47">
        <f t="shared" si="0"/>
        <v>2500</v>
      </c>
      <c r="I9" s="47">
        <f t="shared" si="0"/>
        <v>3000</v>
      </c>
      <c r="J9" s="47">
        <f t="shared" si="0"/>
        <v>1000</v>
      </c>
      <c r="K9" s="47">
        <f t="shared" si="0"/>
        <v>2100</v>
      </c>
      <c r="L9" s="47">
        <f t="shared" si="0"/>
        <v>2200</v>
      </c>
      <c r="M9" s="47">
        <f t="shared" si="0"/>
        <v>2300</v>
      </c>
      <c r="N9" s="47">
        <f t="shared" si="0"/>
        <v>1300</v>
      </c>
      <c r="O9" s="46">
        <f t="shared" si="0"/>
        <v>1300</v>
      </c>
      <c r="P9" s="45">
        <f t="shared" si="0"/>
        <v>20700</v>
      </c>
      <c r="Q9" s="44">
        <f>C9-P9</f>
        <v>6300</v>
      </c>
      <c r="R9" s="43">
        <f>1-((P9/C9))</f>
        <v>0.23333333333333328</v>
      </c>
      <c r="S9" s="42"/>
    </row>
    <row r="10" spans="2:19" s="34" customFormat="1" ht="39.75" customHeight="1">
      <c r="B10" s="40" t="s">
        <v>8</v>
      </c>
      <c r="C10" s="39"/>
      <c r="D10" s="38">
        <f>D9</f>
        <v>500</v>
      </c>
      <c r="E10" s="38">
        <f>$D$9+E9</f>
        <v>1800</v>
      </c>
      <c r="F10" s="38">
        <f t="shared" ref="F10:O10" si="1">F$9+E$10</f>
        <v>3400</v>
      </c>
      <c r="G10" s="38">
        <f t="shared" si="1"/>
        <v>5000</v>
      </c>
      <c r="H10" s="38">
        <f t="shared" si="1"/>
        <v>7500</v>
      </c>
      <c r="I10" s="38">
        <f t="shared" si="1"/>
        <v>10500</v>
      </c>
      <c r="J10" s="38">
        <f t="shared" si="1"/>
        <v>11500</v>
      </c>
      <c r="K10" s="38">
        <f t="shared" si="1"/>
        <v>13600</v>
      </c>
      <c r="L10" s="38">
        <f t="shared" si="1"/>
        <v>15800</v>
      </c>
      <c r="M10" s="38">
        <f t="shared" si="1"/>
        <v>18100</v>
      </c>
      <c r="N10" s="38">
        <f t="shared" si="1"/>
        <v>19400</v>
      </c>
      <c r="O10" s="38">
        <f t="shared" si="1"/>
        <v>20700</v>
      </c>
      <c r="P10" s="37"/>
      <c r="Q10" s="37"/>
      <c r="R10" s="36"/>
      <c r="S10" s="35"/>
    </row>
    <row r="11" spans="2:19" s="31" customFormat="1" ht="30" customHeight="1">
      <c r="C11" s="32"/>
      <c r="D11" s="33">
        <f t="shared" ref="D11:O11" si="2">$C$9</f>
        <v>27000</v>
      </c>
      <c r="E11" s="33">
        <f t="shared" si="2"/>
        <v>27000</v>
      </c>
      <c r="F11" s="33">
        <f t="shared" si="2"/>
        <v>27000</v>
      </c>
      <c r="G11" s="33">
        <f t="shared" si="2"/>
        <v>27000</v>
      </c>
      <c r="H11" s="33">
        <f t="shared" si="2"/>
        <v>27000</v>
      </c>
      <c r="I11" s="33">
        <f t="shared" si="2"/>
        <v>27000</v>
      </c>
      <c r="J11" s="33">
        <f t="shared" si="2"/>
        <v>27000</v>
      </c>
      <c r="K11" s="33">
        <f t="shared" si="2"/>
        <v>27000</v>
      </c>
      <c r="L11" s="33">
        <f t="shared" si="2"/>
        <v>27000</v>
      </c>
      <c r="M11" s="33">
        <f t="shared" si="2"/>
        <v>27000</v>
      </c>
      <c r="N11" s="33">
        <f t="shared" si="2"/>
        <v>27000</v>
      </c>
      <c r="O11" s="33">
        <f t="shared" si="2"/>
        <v>27000</v>
      </c>
      <c r="P11" s="32" t="s">
        <v>7</v>
      </c>
      <c r="Q11" s="32"/>
      <c r="R11" s="32"/>
    </row>
    <row r="12" spans="2:19" ht="30" customHeight="1">
      <c r="B12" s="29"/>
      <c r="C12" s="30"/>
      <c r="D12" s="29"/>
      <c r="E12" s="29"/>
      <c r="F12" s="29"/>
      <c r="G12" s="29"/>
      <c r="H12" s="29"/>
      <c r="I12" s="29"/>
      <c r="J12" s="29"/>
      <c r="K12" s="29"/>
      <c r="L12" s="29"/>
      <c r="M12" s="29"/>
      <c r="N12" s="29"/>
      <c r="O12" s="29"/>
      <c r="P12" s="29"/>
      <c r="Q12" s="30"/>
      <c r="R12" s="30"/>
      <c r="S12" s="29"/>
    </row>
    <row r="13" spans="2:19">
      <c r="B13" s="29"/>
      <c r="C13" s="30"/>
      <c r="D13" s="29"/>
      <c r="E13" s="29"/>
      <c r="F13" s="29"/>
      <c r="G13" s="29"/>
      <c r="H13" s="29"/>
      <c r="I13" s="29"/>
      <c r="J13" s="29"/>
      <c r="K13" s="29"/>
      <c r="L13" s="29"/>
      <c r="M13" s="29"/>
      <c r="N13" s="29"/>
      <c r="O13" s="29"/>
      <c r="P13" s="29"/>
      <c r="Q13" s="30"/>
      <c r="R13" s="30"/>
      <c r="S13" s="29"/>
    </row>
  </sheetData>
  <mergeCells count="8">
    <mergeCell ref="B1:M1"/>
    <mergeCell ref="B2:R2"/>
    <mergeCell ref="B3:B4"/>
    <mergeCell ref="C3:C4"/>
    <mergeCell ref="D3:O3"/>
    <mergeCell ref="P3:P4"/>
    <mergeCell ref="Q3:Q4"/>
    <mergeCell ref="R3:R4"/>
  </mergeCells>
  <conditionalFormatting sqref="R5 R9">
    <cfRule type="cellIs" dxfId="39" priority="5" operator="between">
      <formula>-2</formula>
      <formula>0.24</formula>
    </cfRule>
    <cfRule type="cellIs" dxfId="38" priority="6" operator="between">
      <formula>0.25</formula>
      <formula>0.74</formula>
    </cfRule>
    <cfRule type="cellIs" dxfId="37" priority="7" operator="between">
      <formula>0.75</formula>
      <formula>1</formula>
    </cfRule>
  </conditionalFormatting>
  <conditionalFormatting sqref="D9">
    <cfRule type="expression" dxfId="36" priority="4">
      <formula>"if(&lt;$F$17)"</formula>
    </cfRule>
  </conditionalFormatting>
  <conditionalFormatting sqref="R6:R8">
    <cfRule type="cellIs" dxfId="35" priority="1" operator="between">
      <formula>-2</formula>
      <formula>0.24</formula>
    </cfRule>
    <cfRule type="cellIs" dxfId="34" priority="2" operator="between">
      <formula>0.25</formula>
      <formula>0.74</formula>
    </cfRule>
    <cfRule type="cellIs" dxfId="33" priority="3" operator="between">
      <formula>0.75</formula>
      <formula>1</formula>
    </cfRule>
  </conditionalFormatting>
  <pageMargins left="0.75000000000000011" right="0.75000000000000011" top="1" bottom="1" header="0.5" footer="0.5"/>
  <pageSetup orientation="portrait" r:id="rId1"/>
  <ignoredErrors>
    <ignoredError sqref="P5:P8"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M34"/>
  <sheetViews>
    <sheetView showGridLines="0" showRowColHeaders="0" showRuler="0" workbookViewId="0">
      <pane ySplit="3" topLeftCell="A4" activePane="bottomLeft" state="frozen"/>
      <selection pane="bottomLeft" activeCell="B4" sqref="B4:F4"/>
    </sheetView>
  </sheetViews>
  <sheetFormatPr defaultColWidth="10.81640625" defaultRowHeight="12.5"/>
  <cols>
    <col min="1" max="1" width="2.7265625" customWidth="1"/>
    <col min="2" max="2" width="59.81640625" customWidth="1"/>
    <col min="3" max="3" width="26.453125" style="2" customWidth="1"/>
    <col min="4" max="4" width="26.453125" customWidth="1"/>
    <col min="5" max="6" width="26.453125" style="2" customWidth="1"/>
    <col min="7" max="12" width="12" customWidth="1"/>
    <col min="13" max="13" width="18" customWidth="1"/>
    <col min="14" max="251" width="8.81640625" customWidth="1"/>
  </cols>
  <sheetData>
    <row r="1" spans="2:13" s="12" customFormat="1" ht="69.650000000000006" customHeight="1">
      <c r="B1" s="103" t="s">
        <v>54</v>
      </c>
      <c r="C1" s="103"/>
      <c r="D1" s="103"/>
      <c r="E1" s="103"/>
      <c r="F1" s="103"/>
      <c r="G1" s="13"/>
      <c r="H1" s="13"/>
      <c r="I1" s="13"/>
      <c r="J1" s="14"/>
      <c r="K1" s="14"/>
    </row>
    <row r="2" spans="2:13" s="12" customFormat="1" ht="19.5" customHeight="1">
      <c r="B2" s="72" t="s">
        <v>56</v>
      </c>
      <c r="C2" s="26"/>
      <c r="D2" s="26"/>
      <c r="E2" s="26"/>
      <c r="F2" s="26"/>
      <c r="G2" s="13"/>
      <c r="H2" s="13"/>
      <c r="I2" s="13"/>
      <c r="J2" s="14"/>
      <c r="K2" s="14"/>
    </row>
    <row r="3" spans="2:13" s="4" customFormat="1" ht="40" customHeight="1">
      <c r="B3" s="65" t="s">
        <v>55</v>
      </c>
      <c r="C3" s="66" t="s">
        <v>3</v>
      </c>
      <c r="D3" s="66" t="s">
        <v>6</v>
      </c>
      <c r="E3" s="69" t="s">
        <v>0</v>
      </c>
      <c r="F3" s="70" t="s">
        <v>4</v>
      </c>
    </row>
    <row r="4" spans="2:13" s="1" customFormat="1" ht="40" customHeight="1">
      <c r="B4" s="104" t="str">
        <f>Development!B2</f>
        <v>Development</v>
      </c>
      <c r="C4" s="105"/>
      <c r="D4" s="105"/>
      <c r="E4" s="105"/>
      <c r="F4" s="105"/>
    </row>
    <row r="5" spans="2:13" s="3" customFormat="1" ht="40" customHeight="1">
      <c r="B5" s="25" t="str">
        <f>Development!B5</f>
        <v>Consulting fees (Hourly Total)</v>
      </c>
      <c r="C5" s="107">
        <f>Development!C5</f>
        <v>10000</v>
      </c>
      <c r="D5" s="108">
        <f>Development!P5</f>
        <v>6000</v>
      </c>
      <c r="E5" s="109">
        <f>C5-D5</f>
        <v>4000</v>
      </c>
      <c r="F5" s="67">
        <f t="shared" ref="F5" si="0">1-((D5/C5))</f>
        <v>0.4</v>
      </c>
      <c r="G5" s="6"/>
      <c r="H5" s="6"/>
      <c r="I5" s="6"/>
      <c r="J5" s="6"/>
      <c r="K5" s="6"/>
      <c r="L5" s="6"/>
      <c r="M5" s="5"/>
    </row>
    <row r="6" spans="2:13" s="3" customFormat="1" ht="40" customHeight="1">
      <c r="B6" s="25" t="str">
        <f>Development!B6</f>
        <v>Content Management System</v>
      </c>
      <c r="C6" s="110">
        <f>Development!C6</f>
        <v>31000</v>
      </c>
      <c r="D6" s="111">
        <f>Development!P6</f>
        <v>31000</v>
      </c>
      <c r="E6" s="112">
        <f t="shared" ref="E6:E11" si="1">C6-D6</f>
        <v>0</v>
      </c>
      <c r="F6" s="67">
        <f t="shared" ref="F6:F12" si="2">1-((D6/C6))</f>
        <v>0</v>
      </c>
      <c r="G6" s="6"/>
      <c r="H6" s="6"/>
      <c r="I6" s="6"/>
      <c r="J6" s="6"/>
      <c r="K6" s="6"/>
      <c r="L6" s="6"/>
      <c r="M6" s="5"/>
    </row>
    <row r="7" spans="2:13" s="3" customFormat="1" ht="40" customHeight="1">
      <c r="B7" s="25" t="str">
        <f>Development!B7</f>
        <v>Web Design</v>
      </c>
      <c r="C7" s="110">
        <f>Development!C7</f>
        <v>20000</v>
      </c>
      <c r="D7" s="111">
        <f>Development!P7</f>
        <v>12200</v>
      </c>
      <c r="E7" s="112">
        <f t="shared" si="1"/>
        <v>7800</v>
      </c>
      <c r="F7" s="67">
        <f t="shared" si="2"/>
        <v>0.39</v>
      </c>
      <c r="G7" s="6"/>
      <c r="H7" s="6"/>
      <c r="I7" s="6"/>
      <c r="J7" s="6"/>
      <c r="K7" s="6"/>
      <c r="L7" s="6"/>
      <c r="M7" s="5"/>
    </row>
    <row r="8" spans="2:13" s="3" customFormat="1" ht="40" customHeight="1">
      <c r="B8" s="25" t="str">
        <f>Development!B8</f>
        <v>Graphic Design</v>
      </c>
      <c r="C8" s="110">
        <f>Development!C8</f>
        <v>30000</v>
      </c>
      <c r="D8" s="111">
        <f>Development!P8</f>
        <v>42000</v>
      </c>
      <c r="E8" s="112">
        <f t="shared" si="1"/>
        <v>-12000</v>
      </c>
      <c r="F8" s="67">
        <f t="shared" si="2"/>
        <v>-0.39999999999999991</v>
      </c>
      <c r="G8" s="6"/>
      <c r="H8" s="6"/>
      <c r="I8" s="6"/>
      <c r="J8" s="6"/>
      <c r="K8" s="6"/>
      <c r="L8" s="6"/>
      <c r="M8" s="5"/>
    </row>
    <row r="9" spans="2:13" s="3" customFormat="1" ht="40" customHeight="1">
      <c r="B9" s="25" t="str">
        <f>Development!B9</f>
        <v>HTML Skinning &amp; CSS</v>
      </c>
      <c r="C9" s="110">
        <f>Development!C9</f>
        <v>15000</v>
      </c>
      <c r="D9" s="111">
        <f>Development!P9</f>
        <v>9000</v>
      </c>
      <c r="E9" s="112">
        <f t="shared" si="1"/>
        <v>6000</v>
      </c>
      <c r="F9" s="67">
        <f t="shared" si="2"/>
        <v>0.4</v>
      </c>
      <c r="G9" s="6"/>
      <c r="H9" s="6"/>
      <c r="I9" s="6"/>
      <c r="J9" s="6"/>
      <c r="K9" s="6"/>
      <c r="L9" s="6"/>
      <c r="M9" s="5"/>
    </row>
    <row r="10" spans="2:13" s="3" customFormat="1" ht="40" customHeight="1">
      <c r="B10" s="25" t="str">
        <f>Development!B10</f>
        <v>Flash Design</v>
      </c>
      <c r="C10" s="110">
        <f>Development!C10</f>
        <v>20000</v>
      </c>
      <c r="D10" s="111">
        <f>Development!P10</f>
        <v>11000</v>
      </c>
      <c r="E10" s="112">
        <f t="shared" si="1"/>
        <v>9000</v>
      </c>
      <c r="F10" s="67">
        <f t="shared" si="2"/>
        <v>0.44999999999999996</v>
      </c>
      <c r="G10" s="6"/>
      <c r="H10" s="6"/>
      <c r="I10" s="6"/>
      <c r="J10" s="6"/>
      <c r="K10" s="6"/>
      <c r="L10" s="6"/>
      <c r="M10" s="5"/>
    </row>
    <row r="11" spans="2:13" s="3" customFormat="1" ht="40" customHeight="1">
      <c r="B11" s="25" t="str">
        <f>Development!B11</f>
        <v>Stock Photography</v>
      </c>
      <c r="C11" s="110">
        <f>Development!C11</f>
        <v>35000</v>
      </c>
      <c r="D11" s="111">
        <f>Development!P11</f>
        <v>35000</v>
      </c>
      <c r="E11" s="112">
        <f t="shared" si="1"/>
        <v>0</v>
      </c>
      <c r="F11" s="67">
        <f t="shared" si="2"/>
        <v>0</v>
      </c>
      <c r="G11" s="6"/>
      <c r="H11" s="6"/>
      <c r="I11" s="6"/>
      <c r="J11" s="6"/>
      <c r="K11" s="6"/>
      <c r="L11" s="6"/>
      <c r="M11" s="5"/>
    </row>
    <row r="12" spans="2:13" s="3" customFormat="1" ht="40" customHeight="1">
      <c r="B12" s="25" t="str">
        <f>Development!B12</f>
        <v>Coding</v>
      </c>
      <c r="C12" s="110">
        <f>Development!C12</f>
        <v>50000</v>
      </c>
      <c r="D12" s="111">
        <f>Development!P12</f>
        <v>24000</v>
      </c>
      <c r="E12" s="112">
        <f>C12-D12</f>
        <v>26000</v>
      </c>
      <c r="F12" s="67">
        <f t="shared" si="2"/>
        <v>0.52</v>
      </c>
      <c r="G12" s="6"/>
      <c r="H12" s="6"/>
      <c r="I12" s="6"/>
      <c r="J12" s="6"/>
      <c r="K12" s="6"/>
      <c r="L12" s="6"/>
      <c r="M12" s="5"/>
    </row>
    <row r="13" spans="2:13" s="3" customFormat="1" ht="40" customHeight="1">
      <c r="B13" s="25" t="str">
        <f>Development!B13</f>
        <v>Domain Name Purchase</v>
      </c>
      <c r="C13" s="110">
        <f>Development!C13</f>
        <v>5000</v>
      </c>
      <c r="D13" s="111">
        <f>Development!P13</f>
        <v>3000</v>
      </c>
      <c r="E13" s="112">
        <f t="shared" ref="E13" si="3">C13-D13</f>
        <v>2000</v>
      </c>
      <c r="F13" s="67">
        <f t="shared" ref="F13" si="4">1-((D13/C13))</f>
        <v>0.4</v>
      </c>
      <c r="G13" s="6"/>
      <c r="H13" s="6"/>
      <c r="I13" s="6"/>
      <c r="J13" s="6"/>
      <c r="K13" s="6"/>
      <c r="L13" s="6"/>
      <c r="M13" s="5"/>
    </row>
    <row r="14" spans="2:13" s="8" customFormat="1" ht="40" customHeight="1">
      <c r="B14" s="113" t="s">
        <v>48</v>
      </c>
      <c r="C14" s="114">
        <f>SUM(C5:C13)</f>
        <v>216000</v>
      </c>
      <c r="D14" s="114">
        <f>SUM(D5:D13)</f>
        <v>173200</v>
      </c>
      <c r="E14" s="114">
        <f>C14-D14</f>
        <v>42800</v>
      </c>
      <c r="F14" s="71">
        <f t="shared" ref="F14:F31" si="5">1-((D14/C14))</f>
        <v>0.19814814814814818</v>
      </c>
      <c r="G14"/>
      <c r="H14"/>
      <c r="I14"/>
      <c r="J14"/>
      <c r="K14"/>
      <c r="L14"/>
      <c r="M14" s="7"/>
    </row>
    <row r="15" spans="2:13" s="10" customFormat="1" ht="20.149999999999999" customHeight="1">
      <c r="B15" s="9"/>
      <c r="C15" s="11"/>
      <c r="D15" s="11"/>
      <c r="E15" s="11"/>
      <c r="F15" s="11"/>
      <c r="G15"/>
      <c r="H15"/>
      <c r="I15"/>
      <c r="J15"/>
      <c r="K15"/>
      <c r="L15"/>
      <c r="M15" s="9"/>
    </row>
    <row r="16" spans="2:13" s="4" customFormat="1" ht="40" customHeight="1">
      <c r="B16" s="65" t="s">
        <v>55</v>
      </c>
      <c r="C16" s="66" t="s">
        <v>3</v>
      </c>
      <c r="D16" s="66" t="s">
        <v>6</v>
      </c>
      <c r="E16" s="69" t="s">
        <v>0</v>
      </c>
      <c r="F16" s="70" t="s">
        <v>4</v>
      </c>
    </row>
    <row r="17" spans="2:13" s="1" customFormat="1" ht="40" customHeight="1">
      <c r="B17" s="104" t="str">
        <f>Integration!B2</f>
        <v>Integration</v>
      </c>
      <c r="C17" s="105"/>
      <c r="D17" s="105"/>
      <c r="E17" s="105"/>
      <c r="F17" s="106"/>
    </row>
    <row r="18" spans="2:13" s="3" customFormat="1" ht="40" customHeight="1">
      <c r="B18" s="25" t="str">
        <f>Integration!B5</f>
        <v>Demand Generation Platform (Fees and Integration)</v>
      </c>
      <c r="C18" s="110">
        <f>Integration!C5</f>
        <v>15000</v>
      </c>
      <c r="D18" s="111">
        <f>Integration!P5</f>
        <v>9600</v>
      </c>
      <c r="E18" s="112">
        <f t="shared" ref="E18" si="6">C18-D18</f>
        <v>5400</v>
      </c>
      <c r="F18" s="67">
        <f t="shared" ref="F18" si="7">1-((D18/C18))</f>
        <v>0.36</v>
      </c>
      <c r="G18" s="6"/>
      <c r="H18" s="6"/>
      <c r="I18" s="6"/>
      <c r="J18" s="6"/>
      <c r="K18" s="6"/>
      <c r="L18" s="6"/>
      <c r="M18" s="5"/>
    </row>
    <row r="19" spans="2:13" s="3" customFormat="1" ht="40" customHeight="1">
      <c r="B19" s="25" t="str">
        <f>Integration!B6</f>
        <v>Hosting and System Maintenance (Yearly)</v>
      </c>
      <c r="C19" s="110">
        <f>Integration!C6</f>
        <v>15000</v>
      </c>
      <c r="D19" s="111">
        <f>Integration!P6</f>
        <v>12100</v>
      </c>
      <c r="E19" s="112">
        <f t="shared" ref="E19:E22" si="8">C19-D19</f>
        <v>2900</v>
      </c>
      <c r="F19" s="67">
        <f t="shared" ref="F19:F22" si="9">1-((D19/C19))</f>
        <v>0.19333333333333336</v>
      </c>
      <c r="G19" s="6"/>
      <c r="H19" s="6"/>
      <c r="I19" s="6"/>
      <c r="J19" s="6"/>
      <c r="K19" s="6"/>
      <c r="L19" s="6"/>
      <c r="M19" s="5"/>
    </row>
    <row r="20" spans="2:13" s="3" customFormat="1" ht="40" customHeight="1">
      <c r="B20" s="25" t="str">
        <f>Integration!B7</f>
        <v>Paid Search/Online Advertising Integration</v>
      </c>
      <c r="C20" s="110">
        <f>Integration!C7</f>
        <v>10000</v>
      </c>
      <c r="D20" s="111">
        <f>Integration!P7</f>
        <v>7200</v>
      </c>
      <c r="E20" s="112">
        <f t="shared" si="8"/>
        <v>2800</v>
      </c>
      <c r="F20" s="67">
        <f t="shared" si="9"/>
        <v>0.28000000000000003</v>
      </c>
      <c r="G20" s="6"/>
      <c r="H20" s="6"/>
      <c r="I20" s="6"/>
      <c r="J20" s="6"/>
      <c r="K20" s="6"/>
      <c r="L20" s="6"/>
      <c r="M20" s="5"/>
    </row>
    <row r="21" spans="2:13" s="3" customFormat="1" ht="40" customHeight="1">
      <c r="B21" s="25" t="str">
        <f>Integration!B8</f>
        <v>Analytics Platform Integration</v>
      </c>
      <c r="C21" s="110">
        <f>Integration!C8</f>
        <v>50000</v>
      </c>
      <c r="D21" s="111">
        <f>Integration!P8</f>
        <v>22000</v>
      </c>
      <c r="E21" s="112">
        <f t="shared" si="8"/>
        <v>28000</v>
      </c>
      <c r="F21" s="67">
        <f t="shared" si="9"/>
        <v>0.56000000000000005</v>
      </c>
      <c r="G21" s="6"/>
      <c r="H21" s="6"/>
      <c r="I21" s="6"/>
      <c r="J21" s="6"/>
      <c r="K21" s="6"/>
      <c r="L21" s="6"/>
      <c r="M21" s="5"/>
    </row>
    <row r="22" spans="2:13" s="3" customFormat="1" ht="40" customHeight="1">
      <c r="B22" s="25" t="str">
        <f>Integration!B9</f>
        <v>CRM/Database Integration</v>
      </c>
      <c r="C22" s="110">
        <f>Integration!C9</f>
        <v>10000</v>
      </c>
      <c r="D22" s="111">
        <f>Integration!P9</f>
        <v>9000</v>
      </c>
      <c r="E22" s="112">
        <f t="shared" si="8"/>
        <v>1000</v>
      </c>
      <c r="F22" s="67">
        <f t="shared" si="9"/>
        <v>9.9999999999999978E-2</v>
      </c>
      <c r="G22" s="6"/>
      <c r="H22" s="6"/>
      <c r="I22" s="6"/>
      <c r="J22" s="6"/>
      <c r="K22" s="6"/>
      <c r="L22" s="6"/>
      <c r="M22" s="5"/>
    </row>
    <row r="23" spans="2:13" s="8" customFormat="1" ht="40" customHeight="1">
      <c r="B23" s="113" t="s">
        <v>49</v>
      </c>
      <c r="C23" s="114">
        <f>SUM(C18:C22)</f>
        <v>100000</v>
      </c>
      <c r="D23" s="114">
        <f>SUM(D18:D22)</f>
        <v>59900</v>
      </c>
      <c r="E23" s="114">
        <f t="shared" ref="E23:E31" si="10">C23-D23</f>
        <v>40100</v>
      </c>
      <c r="F23" s="71">
        <f t="shared" si="5"/>
        <v>0.40100000000000002</v>
      </c>
      <c r="G23"/>
      <c r="H23"/>
      <c r="I23"/>
      <c r="J23"/>
      <c r="K23"/>
      <c r="L23"/>
      <c r="M23" s="7"/>
    </row>
    <row r="24" spans="2:13" s="10" customFormat="1" ht="20.149999999999999" customHeight="1">
      <c r="B24" s="9"/>
      <c r="C24" s="11"/>
      <c r="D24" s="11"/>
      <c r="E24" s="11"/>
      <c r="F24" s="11"/>
      <c r="G24"/>
      <c r="H24"/>
      <c r="I24"/>
      <c r="J24"/>
      <c r="K24"/>
      <c r="L24"/>
      <c r="M24" s="9"/>
    </row>
    <row r="25" spans="2:13" s="4" customFormat="1" ht="40" customHeight="1">
      <c r="B25" s="65" t="s">
        <v>55</v>
      </c>
      <c r="C25" s="66" t="s">
        <v>3</v>
      </c>
      <c r="D25" s="66" t="s">
        <v>6</v>
      </c>
      <c r="E25" s="69" t="s">
        <v>0</v>
      </c>
      <c r="F25" s="70" t="s">
        <v>4</v>
      </c>
    </row>
    <row r="26" spans="2:13" s="1" customFormat="1" ht="40" customHeight="1">
      <c r="B26" s="104" t="str">
        <f>'Testing and Updates'!B2:R2</f>
        <v>Testing and Updates</v>
      </c>
      <c r="C26" s="105"/>
      <c r="D26" s="105"/>
      <c r="E26" s="105"/>
      <c r="F26" s="106"/>
    </row>
    <row r="27" spans="2:13" s="3" customFormat="1" ht="40" customHeight="1">
      <c r="B27" s="25" t="str">
        <f>'Testing and Updates'!B5</f>
        <v xml:space="preserve">Testing </v>
      </c>
      <c r="C27" s="110">
        <f>'Testing and Updates'!C5</f>
        <v>5000</v>
      </c>
      <c r="D27" s="111">
        <f>'Testing and Updates'!P5</f>
        <v>6000</v>
      </c>
      <c r="E27" s="112">
        <f t="shared" ref="E27" si="11">C27-D27</f>
        <v>-1000</v>
      </c>
      <c r="F27" s="67">
        <f>1-((D27/C27))</f>
        <v>-0.19999999999999996</v>
      </c>
      <c r="G27" s="6"/>
      <c r="H27" s="6"/>
      <c r="I27" s="6"/>
      <c r="J27" s="6"/>
      <c r="K27" s="6"/>
      <c r="L27" s="6"/>
      <c r="M27" s="5"/>
    </row>
    <row r="28" spans="2:13" s="3" customFormat="1" ht="40" customHeight="1">
      <c r="B28" s="25" t="str">
        <f>'Testing and Updates'!B6</f>
        <v>Updates to Site</v>
      </c>
      <c r="C28" s="110">
        <f>'Testing and Updates'!C6</f>
        <v>12000</v>
      </c>
      <c r="D28" s="111">
        <f>'Testing and Updates'!P6</f>
        <v>5700</v>
      </c>
      <c r="E28" s="112">
        <f t="shared" ref="E28:E30" si="12">C28-D28</f>
        <v>6300</v>
      </c>
      <c r="F28" s="67">
        <f t="shared" ref="F28:F30" si="13">1-((D28/C28))</f>
        <v>0.52500000000000002</v>
      </c>
      <c r="G28" s="6"/>
      <c r="H28" s="6"/>
      <c r="I28" s="6"/>
      <c r="J28" s="6"/>
      <c r="K28" s="6"/>
      <c r="L28" s="6"/>
      <c r="M28" s="5"/>
    </row>
    <row r="29" spans="2:13" s="3" customFormat="1" ht="40" customHeight="1">
      <c r="B29" s="25" t="str">
        <f>'Testing and Updates'!B7</f>
        <v>Search Engine Optimization (Consulting)</v>
      </c>
      <c r="C29" s="110">
        <f>'Testing and Updates'!C7</f>
        <v>5000</v>
      </c>
      <c r="D29" s="111">
        <f>'Testing and Updates'!P7</f>
        <v>5000</v>
      </c>
      <c r="E29" s="112">
        <f t="shared" si="12"/>
        <v>0</v>
      </c>
      <c r="F29" s="67">
        <f t="shared" si="13"/>
        <v>0</v>
      </c>
      <c r="G29" s="6"/>
      <c r="H29" s="6"/>
      <c r="I29" s="6"/>
      <c r="J29" s="6"/>
      <c r="K29" s="6"/>
      <c r="L29" s="6"/>
      <c r="M29" s="5"/>
    </row>
    <row r="30" spans="2:13" s="3" customFormat="1" ht="40" customHeight="1">
      <c r="B30" s="25" t="str">
        <f>'Testing and Updates'!B8</f>
        <v>Training</v>
      </c>
      <c r="C30" s="110">
        <f>'Testing and Updates'!C8</f>
        <v>5000</v>
      </c>
      <c r="D30" s="111">
        <f>'Testing and Updates'!P8</f>
        <v>4000</v>
      </c>
      <c r="E30" s="112">
        <f t="shared" si="12"/>
        <v>1000</v>
      </c>
      <c r="F30" s="67">
        <f t="shared" si="13"/>
        <v>0.19999999999999996</v>
      </c>
      <c r="G30" s="6"/>
      <c r="H30" s="6"/>
      <c r="I30" s="6"/>
      <c r="J30" s="6"/>
      <c r="K30" s="6"/>
      <c r="L30" s="6"/>
      <c r="M30" s="5"/>
    </row>
    <row r="31" spans="2:13" s="8" customFormat="1" ht="40" customHeight="1">
      <c r="B31" s="113" t="s">
        <v>50</v>
      </c>
      <c r="C31" s="114">
        <f>SUM(C27:C30)</f>
        <v>27000</v>
      </c>
      <c r="D31" s="114">
        <f>SUM(D27:D30)</f>
        <v>20700</v>
      </c>
      <c r="E31" s="114">
        <f t="shared" si="10"/>
        <v>6300</v>
      </c>
      <c r="F31" s="71">
        <f t="shared" si="5"/>
        <v>0.23333333333333328</v>
      </c>
      <c r="G31"/>
      <c r="H31"/>
      <c r="I31"/>
      <c r="J31"/>
      <c r="K31"/>
      <c r="L31"/>
      <c r="M31" s="7"/>
    </row>
    <row r="32" spans="2:13" s="10" customFormat="1" ht="20.149999999999999" customHeight="1">
      <c r="B32" s="9"/>
      <c r="C32" s="11"/>
      <c r="D32" s="11"/>
      <c r="E32" s="11"/>
      <c r="F32" s="11"/>
      <c r="G32"/>
      <c r="H32"/>
      <c r="I32"/>
      <c r="J32"/>
      <c r="K32"/>
      <c r="L32"/>
      <c r="M32" s="9"/>
    </row>
    <row r="33" spans="2:13" s="4" customFormat="1" ht="40" customHeight="1">
      <c r="B33" s="65" t="s">
        <v>55</v>
      </c>
      <c r="C33" s="66" t="s">
        <v>3</v>
      </c>
      <c r="D33" s="66" t="s">
        <v>6</v>
      </c>
      <c r="E33" s="69" t="s">
        <v>0</v>
      </c>
      <c r="F33" s="70" t="s">
        <v>4</v>
      </c>
    </row>
    <row r="34" spans="2:13" s="8" customFormat="1" ht="40" customHeight="1">
      <c r="B34" s="40" t="s">
        <v>2</v>
      </c>
      <c r="C34" s="38">
        <f>C14+C23+C31</f>
        <v>343000</v>
      </c>
      <c r="D34" s="38">
        <f>D14+D23+D31</f>
        <v>253800</v>
      </c>
      <c r="E34" s="38">
        <f>C34-D34</f>
        <v>89200</v>
      </c>
      <c r="F34" s="68">
        <f>1-((D34/C34))</f>
        <v>0.26005830903790084</v>
      </c>
      <c r="G34"/>
      <c r="H34"/>
      <c r="I34"/>
      <c r="J34"/>
      <c r="K34"/>
      <c r="L34"/>
      <c r="M34" s="7"/>
    </row>
  </sheetData>
  <mergeCells count="4">
    <mergeCell ref="B1:F1"/>
    <mergeCell ref="B4:F4"/>
    <mergeCell ref="B17:F17"/>
    <mergeCell ref="B26:F26"/>
  </mergeCells>
  <phoneticPr fontId="2" type="noConversion"/>
  <conditionalFormatting sqref="F5:F13">
    <cfRule type="cellIs" dxfId="32" priority="49" operator="lessThanOrEqual">
      <formula>0.01</formula>
    </cfRule>
    <cfRule type="cellIs" dxfId="31" priority="50" operator="between">
      <formula>0.011</formula>
      <formula>0.5</formula>
    </cfRule>
    <cfRule type="cellIs" dxfId="30" priority="51" operator="greaterThan">
      <formula>0.51</formula>
    </cfRule>
  </conditionalFormatting>
  <conditionalFormatting sqref="F14">
    <cfRule type="cellIs" dxfId="26" priority="28" operator="lessThanOrEqual">
      <formula>0.01</formula>
    </cfRule>
    <cfRule type="cellIs" dxfId="25" priority="29" operator="between">
      <formula>0.011</formula>
      <formula>0.5</formula>
    </cfRule>
    <cfRule type="cellIs" dxfId="24" priority="30" operator="greaterThan">
      <formula>0.51</formula>
    </cfRule>
  </conditionalFormatting>
  <conditionalFormatting sqref="F34">
    <cfRule type="cellIs" dxfId="20" priority="19" operator="lessThanOrEqual">
      <formula>0.01</formula>
    </cfRule>
    <cfRule type="cellIs" dxfId="19" priority="20" operator="between">
      <formula>0.011</formula>
      <formula>0.5</formula>
    </cfRule>
    <cfRule type="cellIs" dxfId="18" priority="21" operator="greaterThan">
      <formula>0.51</formula>
    </cfRule>
  </conditionalFormatting>
  <conditionalFormatting sqref="F18:F22">
    <cfRule type="cellIs" dxfId="11" priority="10" operator="lessThanOrEqual">
      <formula>0.01</formula>
    </cfRule>
    <cfRule type="cellIs" dxfId="10" priority="11" operator="between">
      <formula>0.011</formula>
      <formula>0.5</formula>
    </cfRule>
    <cfRule type="cellIs" dxfId="9" priority="12" operator="greaterThan">
      <formula>0.51</formula>
    </cfRule>
  </conditionalFormatting>
  <conditionalFormatting sqref="F23">
    <cfRule type="cellIs" dxfId="8" priority="7" operator="lessThanOrEqual">
      <formula>0.01</formula>
    </cfRule>
    <cfRule type="cellIs" dxfId="7" priority="8" operator="between">
      <formula>0.011</formula>
      <formula>0.5</formula>
    </cfRule>
    <cfRule type="cellIs" dxfId="6" priority="9" operator="greaterThan">
      <formula>0.51</formula>
    </cfRule>
  </conditionalFormatting>
  <conditionalFormatting sqref="F27:F30">
    <cfRule type="cellIs" dxfId="5" priority="4" operator="lessThanOrEqual">
      <formula>0.01</formula>
    </cfRule>
    <cfRule type="cellIs" dxfId="4" priority="5" operator="between">
      <formula>0.011</formula>
      <formula>0.5</formula>
    </cfRule>
    <cfRule type="cellIs" dxfId="3" priority="6" operator="greaterThan">
      <formula>0.51</formula>
    </cfRule>
  </conditionalFormatting>
  <conditionalFormatting sqref="F31">
    <cfRule type="cellIs" dxfId="2" priority="1" operator="lessThanOrEqual">
      <formula>0.01</formula>
    </cfRule>
    <cfRule type="cellIs" dxfId="1" priority="2" operator="between">
      <formula>0.011</formula>
      <formula>0.5</formula>
    </cfRule>
    <cfRule type="cellIs" dxfId="0" priority="3" operator="greaterThan">
      <formula>0.51</formula>
    </cfRule>
  </conditionalFormatting>
  <pageMargins left="0.75000000000000011" right="0.75000000000000011" top="1" bottom="1" header="0.5" footer="0.5"/>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3E90B-4BD9-4365-968D-AF11E962D5E5}">
  <sheetPr>
    <pageSetUpPr fitToPage="1"/>
  </sheetPr>
  <dimension ref="B1:T1"/>
  <sheetViews>
    <sheetView showGridLines="0" showRowColHeaders="0" workbookViewId="0">
      <selection activeCell="D4" sqref="D4"/>
    </sheetView>
  </sheetViews>
  <sheetFormatPr defaultColWidth="8.81640625" defaultRowHeight="12.5"/>
  <cols>
    <col min="1" max="1" width="2.7265625" customWidth="1"/>
    <col min="15" max="15" width="5.1796875" customWidth="1"/>
    <col min="20" max="20" width="10.453125" customWidth="1"/>
  </cols>
  <sheetData>
    <row r="1" spans="2:20" s="12" customFormat="1" ht="69.650000000000006" customHeight="1">
      <c r="B1" s="103" t="s">
        <v>54</v>
      </c>
      <c r="C1" s="103"/>
      <c r="D1" s="103"/>
      <c r="E1" s="103"/>
      <c r="F1" s="103"/>
      <c r="G1" s="103"/>
      <c r="H1" s="103"/>
      <c r="I1" s="103"/>
      <c r="J1" s="103"/>
      <c r="K1" s="103"/>
      <c r="L1" s="103"/>
      <c r="M1" s="103"/>
      <c r="N1" s="103"/>
      <c r="O1" s="103"/>
      <c r="P1" s="103"/>
      <c r="Q1" s="103"/>
      <c r="R1" s="103"/>
      <c r="S1" s="103"/>
      <c r="T1" s="103"/>
    </row>
  </sheetData>
  <mergeCells count="1">
    <mergeCell ref="B1:T1"/>
  </mergeCells>
  <pageMargins left="0.71" right="0.71" top="0.75000000000000011" bottom="0.75000000000000011" header="0.31" footer="0.3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2299-3592-4E63-9BCA-11E2A9CB41EA}">
  <sheetPr>
    <pageSetUpPr fitToPage="1"/>
  </sheetPr>
  <dimension ref="B1:P3"/>
  <sheetViews>
    <sheetView showGridLines="0" showRowColHeaders="0" workbookViewId="0">
      <selection activeCell="C4" sqref="C4"/>
    </sheetView>
  </sheetViews>
  <sheetFormatPr defaultColWidth="11.453125" defaultRowHeight="12.5"/>
  <cols>
    <col min="1" max="1" width="2.7265625" customWidth="1"/>
    <col min="15" max="15" width="16.453125" customWidth="1"/>
  </cols>
  <sheetData>
    <row r="1" spans="2:16" s="12" customFormat="1" ht="70" customHeight="1">
      <c r="B1" s="103" t="s">
        <v>54</v>
      </c>
      <c r="C1" s="103"/>
      <c r="D1" s="103"/>
      <c r="E1" s="103"/>
      <c r="F1" s="103"/>
      <c r="G1" s="103"/>
      <c r="H1" s="103"/>
      <c r="I1" s="103"/>
      <c r="J1" s="103"/>
      <c r="K1" s="103"/>
      <c r="L1" s="103"/>
      <c r="M1" s="103"/>
      <c r="N1" s="103"/>
      <c r="O1" s="103"/>
      <c r="P1" s="14"/>
    </row>
    <row r="3" spans="2:16">
      <c r="D3" t="s">
        <v>58</v>
      </c>
    </row>
  </sheetData>
  <mergeCells count="1">
    <mergeCell ref="B1:O1"/>
  </mergeCells>
  <pageMargins left="0.75000000000000011" right="0.75000000000000011"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031A5-07AB-4AEA-A782-EC4E44C1B1D4}">
  <sheetPr>
    <pageSetUpPr fitToPage="1"/>
  </sheetPr>
  <dimension ref="B1:P1"/>
  <sheetViews>
    <sheetView showGridLines="0" showRowColHeaders="0" workbookViewId="0">
      <selection activeCell="C5" sqref="C5"/>
    </sheetView>
  </sheetViews>
  <sheetFormatPr defaultColWidth="11.453125" defaultRowHeight="12.5"/>
  <cols>
    <col min="1" max="1" width="2.7265625" customWidth="1"/>
    <col min="15" max="15" width="16.453125" customWidth="1"/>
  </cols>
  <sheetData>
    <row r="1" spans="2:16" s="12" customFormat="1" ht="69.650000000000006" customHeight="1">
      <c r="B1" s="103" t="s">
        <v>54</v>
      </c>
      <c r="C1" s="103"/>
      <c r="D1" s="103"/>
      <c r="E1" s="103"/>
      <c r="F1" s="103"/>
      <c r="G1" s="103"/>
      <c r="H1" s="103"/>
      <c r="I1" s="103"/>
      <c r="J1" s="103"/>
      <c r="K1" s="103"/>
      <c r="L1" s="103"/>
      <c r="M1" s="103"/>
      <c r="N1" s="103"/>
      <c r="O1" s="103"/>
      <c r="P1" s="14"/>
    </row>
  </sheetData>
  <mergeCells count="1">
    <mergeCell ref="B1:O1"/>
  </mergeCells>
  <pageMargins left="0.75000000000000011" right="0.75000000000000011"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Instructions</vt:lpstr>
      <vt:lpstr>Development</vt:lpstr>
      <vt:lpstr>Integration</vt:lpstr>
      <vt:lpstr>Testing and Updates</vt:lpstr>
      <vt:lpstr>Budget Analysis</vt:lpstr>
      <vt:lpstr>Actual vs Budget</vt:lpstr>
      <vt:lpstr>Spending Summary</vt:lpstr>
      <vt:lpstr>Budget Category Breakdown</vt:lpstr>
      <vt:lpstr>'Actual vs Budget'!Print_Area</vt:lpstr>
      <vt:lpstr>'Budget Analysis'!Print_Area</vt:lpstr>
      <vt:lpstr>'Budget Category Breakdown'!Print_Area</vt:lpstr>
      <vt:lpstr>Development!Print_Area</vt:lpstr>
      <vt:lpstr>Instructions!Print_Area</vt:lpstr>
      <vt:lpstr>Integration!Print_Area</vt:lpstr>
      <vt:lpstr>'Spending Summary'!Print_Area</vt:lpstr>
      <vt:lpstr>'Testing and Updates'!Print_Area</vt:lpstr>
    </vt:vector>
  </TitlesOfParts>
  <Manager/>
  <Company>Demand Metric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Video Marketing Budget Template</dc:title>
  <dc:subject/>
  <dc:creator>Lisette Gomez</dc:creator>
  <cp:keywords/>
  <dc:description>Copyright Demand Metric Research Group. All rights reserved. Governed under the single user license terms agreed to by end user. May not be distributed without prior written permission. www.demandmetric.com</dc:description>
  <cp:lastModifiedBy>Lisette Gomez</cp:lastModifiedBy>
  <cp:lastPrinted>2011-09-27T01:07:34Z</cp:lastPrinted>
  <dcterms:created xsi:type="dcterms:W3CDTF">2007-01-10T16:31:17Z</dcterms:created>
  <dcterms:modified xsi:type="dcterms:W3CDTF">2019-05-01T16:50:46Z</dcterms:modified>
  <cp:category/>
</cp:coreProperties>
</file>