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_20250705_061305_Cherry_Row1" sheetId="1" r:id="rId4"/>
    <sheet state="visible" name="Further Simplified" sheetId="2" r:id="rId5"/>
    <sheet state="visible" name="LargeOutput Example - Best So F" sheetId="3" r:id="rId6"/>
    <sheet state="visible" name="More Explicit LargeOutput Examp" sheetId="4" r:id="rId7"/>
    <sheet state="visible" name="Hybrid Complexity" sheetId="5" r:id="rId8"/>
    <sheet state="visible" name="Simple Revised" sheetId="6" r:id="rId9"/>
    <sheet state="visible" name="Profile+Row+Size Config" sheetId="7" r:id="rId10"/>
  </sheets>
  <definedNames/>
  <calcPr/>
</workbook>
</file>

<file path=xl/sharedStrings.xml><?xml version="1.0" encoding="utf-8"?>
<sst xmlns="http://schemas.openxmlformats.org/spreadsheetml/2006/main" count="1316" uniqueCount="247">
  <si>
    <t>Timestamp</t>
  </si>
  <si>
    <t>ID</t>
  </si>
  <si>
    <t>Profile</t>
  </si>
  <si>
    <t>Size</t>
  </si>
  <si>
    <t>Row</t>
  </si>
  <si>
    <t>Face</t>
  </si>
  <si>
    <t>CenterPlaneZ</t>
  </si>
  <si>
    <t>AvgMeasuredZ</t>
  </si>
  <si>
    <t>RefZ</t>
  </si>
  <si>
    <t>Flatness</t>
  </si>
  <si>
    <t>TiltAngleTotal</t>
  </si>
  <si>
    <t>TiltX_deg</t>
  </si>
  <si>
    <t>TiltY_deg</t>
  </si>
  <si>
    <t>B</t>
  </si>
  <si>
    <t>C</t>
  </si>
  <si>
    <t>Face: Left</t>
  </si>
  <si>
    <t>Left</t>
  </si>
  <si>
    <t>Center</t>
  </si>
  <si>
    <t>Right</t>
  </si>
  <si>
    <t>Left Top</t>
  </si>
  <si>
    <t>Center Top</t>
  </si>
  <si>
    <t>Right Top</t>
  </si>
  <si>
    <t>Left Center</t>
  </si>
  <si>
    <t>Center Center</t>
  </si>
  <si>
    <t>Right Center</t>
  </si>
  <si>
    <t>Right Bottom</t>
  </si>
  <si>
    <t>Center Bottom</t>
  </si>
  <si>
    <t>Left Bottom</t>
  </si>
  <si>
    <t>Label</t>
  </si>
  <si>
    <t>ProbeZ</t>
  </si>
  <si>
    <t>X</t>
  </si>
  <si>
    <t>Y</t>
  </si>
  <si>
    <t>Z</t>
  </si>
  <si>
    <t>ProbeLabel</t>
  </si>
  <si>
    <t>RMSDeviation</t>
  </si>
  <si>
    <t>TiltDegrees</t>
  </si>
  <si>
    <t>ProbeX</t>
  </si>
  <si>
    <t>ProbeY</t>
  </si>
  <si>
    <t>CircleCenterX</t>
  </si>
  <si>
    <t>CircleCenterY</t>
  </si>
  <si>
    <t>CircleRadius</t>
  </si>
  <si>
    <t>RadiusDeviation</t>
  </si>
  <si>
    <t>LW79</t>
  </si>
  <si>
    <t>Cherry</t>
  </si>
  <si>
    <t>Front</t>
  </si>
  <si>
    <t>Top</t>
  </si>
  <si>
    <t>Top Far</t>
  </si>
  <si>
    <t>Top Center</t>
  </si>
  <si>
    <t>Bottom</t>
  </si>
  <si>
    <t>Top Close</t>
  </si>
  <si>
    <t>Middle Far</t>
  </si>
  <si>
    <t>Rear</t>
  </si>
  <si>
    <t>Middle Center</t>
  </si>
  <si>
    <t>Middle Close</t>
  </si>
  <si>
    <t>Bottom Far</t>
  </si>
  <si>
    <t>Bottom Center</t>
  </si>
  <si>
    <t>Bottom Close</t>
  </si>
  <si>
    <t>20250705_084232</t>
  </si>
  <si>
    <t>Combined Center</t>
  </si>
  <si>
    <t>Simplified Attempt</t>
  </si>
  <si>
    <t>Serial</t>
  </si>
  <si>
    <t>Species</t>
  </si>
  <si>
    <t>Front B</t>
  </si>
  <si>
    <t>Front C</t>
  </si>
  <si>
    <t>Front CenterPlaneZ</t>
  </si>
  <si>
    <t>Front RefZ</t>
  </si>
  <si>
    <t>Front Flatness</t>
  </si>
  <si>
    <t>Front TiltX_deg</t>
  </si>
  <si>
    <t>Front TiltY_deg</t>
  </si>
  <si>
    <t>Front Grid</t>
  </si>
  <si>
    <t>Front Diff Grid</t>
  </si>
  <si>
    <t>Stage</t>
  </si>
  <si>
    <t>Rear CenterPlaneZ</t>
  </si>
  <si>
    <t>Rear RefZ</t>
  </si>
  <si>
    <t>Left CenterPlaneZ</t>
  </si>
  <si>
    <t>Right RefZ</t>
  </si>
  <si>
    <t>Top X Avg</t>
  </si>
  <si>
    <t>Top RefX</t>
  </si>
  <si>
    <t>Endmill</t>
  </si>
  <si>
    <t>Top - TopCenter</t>
  </si>
  <si>
    <t>Top MiddleCenter</t>
  </si>
  <si>
    <t>Top BottomCenter</t>
  </si>
  <si>
    <t>InternalID</t>
  </si>
  <si>
    <t>Left RefZ</t>
  </si>
  <si>
    <t>Right CenterPlaneZ</t>
  </si>
  <si>
    <t>Live</t>
  </si>
  <si>
    <t>reference</t>
  </si>
  <si>
    <t>Reference Stage = Expected height at Stage: endmill or sanding stage Cubi 320 grit etc</t>
  </si>
  <si>
    <t>Reference Headers</t>
  </si>
  <si>
    <t>Nom = Final Dim</t>
  </si>
  <si>
    <t>Stage = Expected at endmill or sanding stage 1/2etc</t>
  </si>
  <si>
    <t>Front NominalZ</t>
  </si>
  <si>
    <t>Front StageNomZ</t>
  </si>
  <si>
    <t>Front CenterPlaneDiffToStageNomZ</t>
  </si>
  <si>
    <t>Front CenterPlaneDiffToNomZ</t>
  </si>
  <si>
    <t>Front AvgZ</t>
  </si>
  <si>
    <t>Front: Face Points</t>
  </si>
  <si>
    <t>Top: B</t>
  </si>
  <si>
    <t>Top: C</t>
  </si>
  <si>
    <t>3D Probe Tip Rad</t>
  </si>
  <si>
    <t>TF: Far NomX Pt.</t>
  </si>
  <si>
    <t>TF: Far NomStageX</t>
  </si>
  <si>
    <t>TF: Far PAvgX</t>
  </si>
  <si>
    <t>TF: FarX PAvgVNomDiff</t>
  </si>
  <si>
    <t>TF: FarX PAvgVStgDiff</t>
  </si>
  <si>
    <t>TF: Center NomX Pt.</t>
  </si>
  <si>
    <t>TF: Middle ProbeAvgX</t>
  </si>
  <si>
    <t>TF: MidX PAvgVNomDiff</t>
  </si>
  <si>
    <t>TF: Close NomX Pt.</t>
  </si>
  <si>
    <t>TF: Close AvgX</t>
  </si>
  <si>
    <t>TF: Close PAvgVNomDiff</t>
  </si>
  <si>
    <t>TF: FarVClose Diff Avg</t>
  </si>
  <si>
    <t>Top Grid</t>
  </si>
  <si>
    <t>Far</t>
  </si>
  <si>
    <t>Close</t>
  </si>
  <si>
    <t>TF: Middle Tilt Angle</t>
  </si>
  <si>
    <t>TF: Nominal Dia</t>
  </si>
  <si>
    <t>TF: CircleDia Avg</t>
  </si>
  <si>
    <t>TF: CircleDia Dev</t>
  </si>
  <si>
    <t>TF: CircleDia Slice: Top</t>
  </si>
  <si>
    <t>TF: CircleDia Slice: Mid</t>
  </si>
  <si>
    <t>TF: CircleDia Slice: Btm</t>
  </si>
  <si>
    <t>TF: DiaDev Slice: Top</t>
  </si>
  <si>
    <t>TF: DiaDev Slice: Mid</t>
  </si>
  <si>
    <t>TF: DiaDev Slice: Btm</t>
  </si>
  <si>
    <t>TiltDegrees Top Slice</t>
  </si>
  <si>
    <t>TiltDegrees Middle Slice</t>
  </si>
  <si>
    <t>TiltDegrees Bottom Slice</t>
  </si>
  <si>
    <t>TF: CircleCenterX Slice: Top</t>
  </si>
  <si>
    <t>TF: CircleCenterX Slice: Mid</t>
  </si>
  <si>
    <t>TF: CircleCenterX Slice: Btm</t>
  </si>
  <si>
    <t>TF: CircleCenterY Slice: Top</t>
  </si>
  <si>
    <t>TF: CircleCenterY Slice: Mid</t>
  </si>
  <si>
    <t>TF: CircleCenterY Slice: Btm</t>
  </si>
  <si>
    <t>RMSDeviation Top Slice</t>
  </si>
  <si>
    <t>RMSDeviation Middle Slice</t>
  </si>
  <si>
    <t>RMSDeviation Bottom Slice</t>
  </si>
  <si>
    <t>X Probe Far Top</t>
  </si>
  <si>
    <t>X Probe Far Mid</t>
  </si>
  <si>
    <t>X Probe Far Btm</t>
  </si>
  <si>
    <t>X Probe Center Top</t>
  </si>
  <si>
    <t>X Probe Center Mid</t>
  </si>
  <si>
    <t>X Probe Center Btm</t>
  </si>
  <si>
    <t>X Probe Close Top</t>
  </si>
  <si>
    <t>X Probe Close Mid</t>
  </si>
  <si>
    <t>X Probe Close Btm</t>
  </si>
  <si>
    <t>Y Pt Far Top</t>
  </si>
  <si>
    <t>Y Pt Far Mid</t>
  </si>
  <si>
    <t>Y Pt Far Btm</t>
  </si>
  <si>
    <t>Y Pt Center Top</t>
  </si>
  <si>
    <t>Y Pt Middle Center</t>
  </si>
  <si>
    <t>Y Pt Bottom Center</t>
  </si>
  <si>
    <t>Y Pt Close Top</t>
  </si>
  <si>
    <t>Y Pt Close Mid</t>
  </si>
  <si>
    <t>Y Pt Close Btm</t>
  </si>
  <si>
    <t>Z Pt Far Top</t>
  </si>
  <si>
    <t>Z Pt Center Top</t>
  </si>
  <si>
    <t>Z Pt Close Top</t>
  </si>
  <si>
    <t>Z Pt Far Mid</t>
  </si>
  <si>
    <t>Z Pt  Center Mid</t>
  </si>
  <si>
    <t>Z Pt  Close Mid</t>
  </si>
  <si>
    <t>Z Pt  Far Btm</t>
  </si>
  <si>
    <t>Z Pt Center Btm</t>
  </si>
  <si>
    <t>Z Pt  Close Btm</t>
  </si>
  <si>
    <t>XYC609</t>
  </si>
  <si>
    <t>Walnut</t>
  </si>
  <si>
    <t>X Probe Point</t>
  </si>
  <si>
    <t>Y Probe Point</t>
  </si>
  <si>
    <t>Z Probe Result</t>
  </si>
  <si>
    <t xml:space="preserve">This row: Explains whether a column will be output per face or once for the whole keycap </t>
  </si>
  <si>
    <t>Per Keycap</t>
  </si>
  <si>
    <t>Per Face</t>
  </si>
  <si>
    <t>Per Top</t>
  </si>
  <si>
    <t>This Row: Explains variables or data that hasn't been setup or explained</t>
  </si>
  <si>
    <t>StageNomZ = Expected height at Stage: endmill or sanding stage Cubi 320 grit etc</t>
  </si>
  <si>
    <t>This Row: Explains whether the data is captured or calculated live, or is referenced to help identify what is recorded</t>
  </si>
  <si>
    <t>Reference</t>
  </si>
  <si>
    <t>This Row: Header</t>
  </si>
  <si>
    <t>Master Timestamp</t>
  </si>
  <si>
    <t>Face Name</t>
  </si>
  <si>
    <t>Face Timestamp</t>
  </si>
  <si>
    <t>Front PointDiffToCenterPlaneZ Grid</t>
  </si>
  <si>
    <t>Front ProbeZDiffToRefPointZ Grid</t>
  </si>
  <si>
    <t>Z Probe Point Label</t>
  </si>
  <si>
    <t>RefPointZ Label</t>
  </si>
  <si>
    <t>X Point Label</t>
  </si>
  <si>
    <t>Y Probe Point Label</t>
  </si>
  <si>
    <t>This row: Primary data row</t>
  </si>
  <si>
    <t>This row data row #2 for 3x3 grid data</t>
  </si>
  <si>
    <t>This row data row #3 for 3x3 grid data</t>
  </si>
  <si>
    <t>Headers On Row</t>
  </si>
  <si>
    <t>Point Label</t>
  </si>
  <si>
    <t>Ref X</t>
  </si>
  <si>
    <t>Y Ref Point</t>
  </si>
  <si>
    <t>Ref Y</t>
  </si>
  <si>
    <t>Z Ref Point</t>
  </si>
  <si>
    <t>Ref Z</t>
  </si>
  <si>
    <t>Front DiffToNom</t>
  </si>
  <si>
    <t>Front ProbeZ Grid</t>
  </si>
  <si>
    <t>L</t>
  </si>
  <si>
    <t>R</t>
  </si>
  <si>
    <t>Back CenterPlaneZ</t>
  </si>
  <si>
    <t>Back DiffToNom</t>
  </si>
  <si>
    <t>Back ProbeZ Grid</t>
  </si>
  <si>
    <t>Left DiffToNom</t>
  </si>
  <si>
    <t>Left ProbeZ Grid</t>
  </si>
  <si>
    <t>Right DiffToNom</t>
  </si>
  <si>
    <t>Right ProbeZ Grid</t>
  </si>
  <si>
    <t>Top: Center ProbeAvgX</t>
  </si>
  <si>
    <t>Top: Center AvgX Vs Nominal</t>
  </si>
  <si>
    <t>Top Grid ProbeX</t>
  </si>
  <si>
    <t>TF: Far V Slice</t>
  </si>
  <si>
    <t>TF: Center V Slice</t>
  </si>
  <si>
    <t>TF: Close V Slice</t>
  </si>
  <si>
    <t>NomX</t>
  </si>
  <si>
    <t>Back NominalZ</t>
  </si>
  <si>
    <t>Left NominalZ</t>
  </si>
  <si>
    <t>Right NominalZ</t>
  </si>
  <si>
    <t>AvgX</t>
  </si>
  <si>
    <t>AvgX Vs Nominal X</t>
  </si>
  <si>
    <t>Back Flatness</t>
  </si>
  <si>
    <t>Back PointDiffToCenterPlaneZ Grid</t>
  </si>
  <si>
    <t>Left Flatness</t>
  </si>
  <si>
    <t>Left PointDiffToCenterPlaneZ Grid</t>
  </si>
  <si>
    <t>Right Flatness</t>
  </si>
  <si>
    <t>Right PointDiffToCenterPlaneZ Grid</t>
  </si>
  <si>
    <t>Probe Vs Nominal</t>
  </si>
  <si>
    <t>Middle Tilt Angle</t>
  </si>
  <si>
    <t>H Slice Diameters</t>
  </si>
  <si>
    <t>Slice Diameter</t>
  </si>
  <si>
    <t>Slice Diff to NomDia</t>
  </si>
  <si>
    <t xml:space="preserve"> H Slice: Top</t>
  </si>
  <si>
    <t>Back TiltX_deg</t>
  </si>
  <si>
    <t>Left TiltX_deg</t>
  </si>
  <si>
    <t>Right TiltX_deg</t>
  </si>
  <si>
    <t xml:space="preserve"> H Slice: Mid</t>
  </si>
  <si>
    <t xml:space="preserve"> H Slice: Btm</t>
  </si>
  <si>
    <t>Top DiffToNom</t>
  </si>
  <si>
    <t>Back TiltY_deg</t>
  </si>
  <si>
    <t>Back ProbeZDiffToRefPointZ Grid</t>
  </si>
  <si>
    <t>Left TiltY_deg</t>
  </si>
  <si>
    <t>Left ProbeZDiffToRefPointZ Grid</t>
  </si>
  <si>
    <t>Right TiltY_deg</t>
  </si>
  <si>
    <t>Right ProbeZDiffToRefPointZ Grid</t>
  </si>
  <si>
    <t>Sizes</t>
  </si>
  <si>
    <t>OEM</t>
  </si>
  <si>
    <t>XDA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</si>
</sst>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 h:mm:ss"/>
    <numFmt numFmtId="165" formatCode="0.000"/>
    <numFmt numFmtId="166" formatCode="0.0000"/>
    <numFmt numFmtId="167" formatCode="+0.###°;-0.###°;0.00°"/>
    <numFmt numFmtId="168" formatCode="⌀ 0.000"/>
    <numFmt numFmtId="169" formatCode="⌀ + 0.000 ;  ⌀ -0 0.000 ; ⌀ 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rgb="FFB7B7B7"/>
      <name val="Arial"/>
      <scheme val="minor"/>
    </font>
    <font>
      <color rgb="FFB7B7B7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3" numFmtId="0" xfId="0" applyFont="1"/>
    <xf borderId="0" fillId="0" fontId="3" numFmtId="0" xfId="0" applyAlignment="1" applyFont="1">
      <alignment horizontal="right" readingOrder="0"/>
    </xf>
    <xf borderId="0" fillId="2" fontId="5" numFmtId="0" xfId="0" applyFont="1"/>
    <xf borderId="0" fillId="0" fontId="1" numFmtId="2" xfId="0" applyAlignment="1" applyFont="1" applyNumberFormat="1">
      <alignment readingOrder="0"/>
    </xf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Font="1" applyNumberFormat="1"/>
    <xf borderId="0" fillId="0" fontId="1" numFmtId="169" xfId="0" applyFont="1" applyNumberFormat="1"/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horizontal="right" readingOrder="0"/>
    </xf>
    <xf borderId="0" fillId="3" fontId="1" numFmtId="0" xfId="0" applyFont="1"/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4" fontId="3" numFmtId="0" xfId="0" applyAlignment="1" applyFill="1" applyFont="1">
      <alignment horizontal="center" readingOrder="0"/>
    </xf>
    <xf borderId="0" fillId="0" fontId="1" numFmtId="166" xfId="0" applyAlignment="1" applyFont="1" applyNumberFormat="1">
      <alignment horizontal="center"/>
    </xf>
    <xf borderId="0" fillId="5" fontId="1" numFmtId="0" xfId="0" applyAlignment="1" applyFill="1" applyFont="1">
      <alignment horizontal="center"/>
    </xf>
    <xf borderId="0" fillId="5" fontId="3" numFmtId="0" xfId="0" applyAlignment="1" applyFont="1">
      <alignment horizontal="center" readingOrder="0"/>
    </xf>
    <xf borderId="0" fillId="5" fontId="3" numFmtId="0" xfId="0" applyAlignment="1" applyFont="1">
      <alignment horizontal="right" readingOrder="0"/>
    </xf>
    <xf borderId="0" fillId="5" fontId="1" numFmtId="0" xfId="0" applyFont="1"/>
    <xf borderId="0" fillId="0" fontId="1" numFmtId="167" xfId="0" applyAlignment="1" applyFont="1" applyNumberFormat="1">
      <alignment horizontal="center" readingOrder="0"/>
    </xf>
    <xf borderId="0" fillId="0" fontId="1" numFmtId="168" xfId="0" applyAlignment="1" applyFont="1" applyNumberFormat="1">
      <alignment horizontal="center"/>
    </xf>
    <xf borderId="0" fillId="5" fontId="1" numFmtId="0" xfId="0" applyAlignment="1" applyFont="1">
      <alignment horizontal="center" readingOrder="0"/>
    </xf>
    <xf borderId="0" fillId="5" fontId="3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169" xfId="0" applyAlignment="1" applyFont="1" applyNumberFormat="1">
      <alignment horizontal="center"/>
    </xf>
    <xf borderId="0" fillId="3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25"/>
    <col customWidth="1" min="6" max="8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15</v>
      </c>
      <c r="U1" s="1" t="s">
        <v>16</v>
      </c>
      <c r="V1" s="1" t="s">
        <v>17</v>
      </c>
      <c r="W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/>
      <c r="AP1" s="1" t="s">
        <v>0</v>
      </c>
      <c r="AQ1" s="1" t="s">
        <v>5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29</v>
      </c>
      <c r="AY1" s="1" t="s">
        <v>38</v>
      </c>
      <c r="AZ1" s="1" t="s">
        <v>39</v>
      </c>
      <c r="BA1" s="1" t="s">
        <v>40</v>
      </c>
      <c r="BB1" s="1" t="s">
        <v>41</v>
      </c>
    </row>
    <row r="2">
      <c r="A2" s="2">
        <v>45843.362175925926</v>
      </c>
      <c r="B2" s="1" t="s">
        <v>42</v>
      </c>
      <c r="C2" s="1" t="s">
        <v>43</v>
      </c>
      <c r="D2" s="1">
        <v>1.0</v>
      </c>
      <c r="E2" s="1">
        <v>1.0</v>
      </c>
      <c r="F2" s="1" t="s">
        <v>44</v>
      </c>
      <c r="G2" s="1">
        <v>31.281522</v>
      </c>
      <c r="H2" s="1">
        <v>31.281522</v>
      </c>
      <c r="I2" s="1">
        <v>31.343</v>
      </c>
      <c r="J2" s="1">
        <v>0.020302</v>
      </c>
      <c r="K2" s="1">
        <v>0.045614</v>
      </c>
      <c r="L2" s="1">
        <v>0.023316</v>
      </c>
      <c r="M2" s="1">
        <v>0.039204</v>
      </c>
      <c r="N2" s="1">
        <v>71.945</v>
      </c>
      <c r="O2" s="1">
        <v>180.0</v>
      </c>
      <c r="P2" s="1" t="s">
        <v>45</v>
      </c>
      <c r="Q2" s="3">
        <v>31.282693</v>
      </c>
      <c r="R2" s="3">
        <v>31.276447</v>
      </c>
      <c r="S2" s="3">
        <v>31.285817</v>
      </c>
      <c r="T2" s="1" t="s">
        <v>45</v>
      </c>
      <c r="U2" s="3">
        <f t="shared" ref="U2:W2" si="1"> Q2 - $G$14</f>
        <v>0.001171</v>
      </c>
      <c r="V2" s="3">
        <f t="shared" si="1"/>
        <v>-0.005075</v>
      </c>
      <c r="W2" s="3">
        <f t="shared" si="1"/>
        <v>0.004295</v>
      </c>
      <c r="X2" s="4" t="s">
        <v>32</v>
      </c>
      <c r="Y2" s="3">
        <v>31.282693</v>
      </c>
      <c r="Z2" s="3">
        <v>31.276447</v>
      </c>
      <c r="AA2" s="3">
        <v>31.285817</v>
      </c>
      <c r="AB2" s="3">
        <v>31.266686</v>
      </c>
      <c r="AC2" s="3">
        <v>31.283865</v>
      </c>
      <c r="AD2" s="3">
        <v>31.282693</v>
      </c>
      <c r="AE2" s="3">
        <v>31.285817</v>
      </c>
      <c r="AF2" s="3">
        <v>31.286988</v>
      </c>
      <c r="AG2" s="3">
        <v>31.282693</v>
      </c>
      <c r="AP2" s="2">
        <v>45843.362175925926</v>
      </c>
      <c r="AQ2" s="1" t="s">
        <v>45</v>
      </c>
      <c r="AR2" s="1">
        <v>4.325</v>
      </c>
      <c r="AS2" s="1" t="s">
        <v>46</v>
      </c>
      <c r="AV2" s="1">
        <v>-84.040571</v>
      </c>
      <c r="AW2" s="1">
        <v>4.325</v>
      </c>
      <c r="AX2" s="1">
        <v>3.88</v>
      </c>
    </row>
    <row r="3">
      <c r="P3" s="1" t="s">
        <v>17</v>
      </c>
      <c r="Q3" s="3">
        <v>31.266686</v>
      </c>
      <c r="R3" s="3">
        <v>31.283865</v>
      </c>
      <c r="S3" s="3">
        <v>31.282693</v>
      </c>
      <c r="T3" s="1" t="s">
        <v>17</v>
      </c>
      <c r="U3" s="3">
        <f t="shared" ref="U3:W3" si="2"> Q3 - $G$14</f>
        <v>-0.014836</v>
      </c>
      <c r="V3" s="3">
        <f t="shared" si="2"/>
        <v>0.002343</v>
      </c>
      <c r="W3" s="3">
        <f t="shared" si="2"/>
        <v>0.001171</v>
      </c>
      <c r="X3" s="4" t="s">
        <v>30</v>
      </c>
      <c r="Y3" s="1">
        <v>-75.496</v>
      </c>
      <c r="Z3" s="1">
        <v>-72.054</v>
      </c>
      <c r="AA3" s="1">
        <v>-68.612</v>
      </c>
      <c r="AB3" s="1">
        <v>-68.612</v>
      </c>
      <c r="AC3" s="1">
        <v>-72.054</v>
      </c>
      <c r="AD3" s="1">
        <v>-75.496</v>
      </c>
      <c r="AE3" s="1">
        <v>-75.496</v>
      </c>
      <c r="AF3" s="1">
        <v>-72.054</v>
      </c>
      <c r="AG3" s="1">
        <v>-68.612</v>
      </c>
      <c r="AK3" s="1" t="s">
        <v>21</v>
      </c>
      <c r="AL3" s="3">
        <v>31.285817</v>
      </c>
      <c r="AM3" s="1">
        <v>-75.496</v>
      </c>
      <c r="AN3" s="1">
        <v>2.764</v>
      </c>
      <c r="AO3" s="1"/>
      <c r="AP3" s="2">
        <v>45843.36224537037</v>
      </c>
      <c r="AQ3" s="1" t="s">
        <v>45</v>
      </c>
      <c r="AR3" s="1">
        <v>0.0</v>
      </c>
      <c r="AS3" s="1" t="s">
        <v>47</v>
      </c>
      <c r="AV3" s="1">
        <v>-83.681</v>
      </c>
      <c r="AW3" s="1">
        <v>0.0</v>
      </c>
      <c r="AX3" s="1">
        <v>3.88</v>
      </c>
    </row>
    <row r="4">
      <c r="P4" s="1" t="s">
        <v>48</v>
      </c>
      <c r="Q4" s="3">
        <v>31.282693</v>
      </c>
      <c r="R4" s="3">
        <v>31.286988</v>
      </c>
      <c r="S4" s="3">
        <v>31.285817</v>
      </c>
      <c r="T4" s="1" t="s">
        <v>48</v>
      </c>
      <c r="U4" s="3">
        <f t="shared" ref="U4:W4" si="3"> Q4 - $G$14</f>
        <v>0.001171</v>
      </c>
      <c r="V4" s="3">
        <f t="shared" si="3"/>
        <v>0.005466</v>
      </c>
      <c r="W4" s="3">
        <f t="shared" si="3"/>
        <v>0.004295</v>
      </c>
      <c r="X4" s="4" t="s">
        <v>31</v>
      </c>
      <c r="Y4" s="1">
        <v>2.764</v>
      </c>
      <c r="Z4" s="1">
        <v>4.434</v>
      </c>
      <c r="AA4" s="1">
        <v>6.105</v>
      </c>
      <c r="AB4" s="1">
        <v>-0.298</v>
      </c>
      <c r="AC4" s="1">
        <v>-0.818</v>
      </c>
      <c r="AD4" s="1">
        <v>-1.339</v>
      </c>
      <c r="AE4" s="1">
        <v>-5.442</v>
      </c>
      <c r="AF4" s="1">
        <v>-6.071</v>
      </c>
      <c r="AG4" s="1">
        <v>-6.701</v>
      </c>
      <c r="AK4" s="1" t="s">
        <v>24</v>
      </c>
      <c r="AL4" s="3">
        <v>31.282693</v>
      </c>
      <c r="AM4" s="1">
        <v>-72.054</v>
      </c>
      <c r="AN4" s="1">
        <v>4.434</v>
      </c>
      <c r="AO4" s="1"/>
      <c r="AP4" s="2">
        <v>45843.36232638889</v>
      </c>
      <c r="AQ4" s="1" t="s">
        <v>45</v>
      </c>
      <c r="AR4" s="1">
        <v>-4.325</v>
      </c>
      <c r="AS4" s="1" t="s">
        <v>49</v>
      </c>
      <c r="AV4" s="1">
        <v>-84.037714</v>
      </c>
      <c r="AW4" s="1">
        <v>-4.325</v>
      </c>
      <c r="AX4" s="1">
        <v>3.88</v>
      </c>
    </row>
    <row r="5">
      <c r="X5" s="5"/>
      <c r="AK5" s="1" t="s">
        <v>25</v>
      </c>
      <c r="AL5" s="3">
        <v>31.285817</v>
      </c>
      <c r="AM5" s="1">
        <v>-68.612</v>
      </c>
      <c r="AN5" s="1">
        <v>6.105</v>
      </c>
      <c r="AO5" s="1"/>
      <c r="AP5" s="2">
        <v>45843.36241898148</v>
      </c>
      <c r="AQ5" s="1" t="s">
        <v>45</v>
      </c>
      <c r="AR5" s="1">
        <v>4.325</v>
      </c>
      <c r="AS5" s="1" t="s">
        <v>50</v>
      </c>
      <c r="AV5" s="1">
        <v>-84.030286</v>
      </c>
      <c r="AW5" s="1">
        <v>4.325</v>
      </c>
      <c r="AX5" s="1">
        <v>-1.547</v>
      </c>
    </row>
    <row r="6">
      <c r="A6" s="2">
        <v>45843.362175925926</v>
      </c>
      <c r="B6" s="1" t="s">
        <v>42</v>
      </c>
      <c r="C6" s="1" t="s">
        <v>43</v>
      </c>
      <c r="D6" s="1">
        <v>1.0</v>
      </c>
      <c r="E6" s="1">
        <v>1.0</v>
      </c>
      <c r="F6" s="1" t="s">
        <v>51</v>
      </c>
      <c r="G6" s="1">
        <v>31.281522</v>
      </c>
      <c r="H6" s="1">
        <v>31.281522</v>
      </c>
      <c r="I6" s="1">
        <v>31.343</v>
      </c>
      <c r="J6" s="1">
        <v>0.020302</v>
      </c>
      <c r="K6" s="1">
        <v>0.045614</v>
      </c>
      <c r="L6" s="1">
        <v>0.023316</v>
      </c>
      <c r="M6" s="1">
        <v>0.039204</v>
      </c>
      <c r="N6" s="1">
        <v>71.945</v>
      </c>
      <c r="O6" s="1">
        <v>180.0</v>
      </c>
      <c r="P6" s="1" t="s">
        <v>45</v>
      </c>
      <c r="Q6" s="3">
        <v>31.282693</v>
      </c>
      <c r="R6" s="3">
        <v>31.276447</v>
      </c>
      <c r="S6" s="3">
        <v>31.285817</v>
      </c>
      <c r="T6" s="1" t="s">
        <v>45</v>
      </c>
      <c r="U6" s="3">
        <f t="shared" ref="U6:W6" si="4"> Q6 - $G$14</f>
        <v>0.001171</v>
      </c>
      <c r="V6" s="3">
        <f t="shared" si="4"/>
        <v>-0.005075</v>
      </c>
      <c r="W6" s="3">
        <f t="shared" si="4"/>
        <v>0.004295</v>
      </c>
      <c r="X6" s="4" t="s">
        <v>32</v>
      </c>
      <c r="Y6" s="3">
        <v>31.282693</v>
      </c>
      <c r="Z6" s="3">
        <v>31.276447</v>
      </c>
      <c r="AA6" s="3">
        <v>31.285817</v>
      </c>
      <c r="AB6" s="3">
        <v>31.266686</v>
      </c>
      <c r="AC6" s="3">
        <v>31.283865</v>
      </c>
      <c r="AD6" s="3">
        <v>31.282693</v>
      </c>
      <c r="AE6" s="3">
        <v>31.285817</v>
      </c>
      <c r="AF6" s="3">
        <v>31.286988</v>
      </c>
      <c r="AG6" s="3">
        <v>31.282693</v>
      </c>
      <c r="AK6" s="1" t="s">
        <v>26</v>
      </c>
      <c r="AL6" s="3">
        <v>31.286988</v>
      </c>
      <c r="AM6" s="1">
        <v>-68.612</v>
      </c>
      <c r="AN6" s="1">
        <v>-0.298</v>
      </c>
      <c r="AO6" s="1"/>
      <c r="AP6" s="2">
        <v>45843.362488425926</v>
      </c>
      <c r="AQ6" s="1" t="s">
        <v>45</v>
      </c>
      <c r="AR6" s="1">
        <v>0.0</v>
      </c>
      <c r="AS6" s="1" t="s">
        <v>52</v>
      </c>
      <c r="AV6" s="1">
        <v>-83.673571</v>
      </c>
      <c r="AW6" s="1">
        <v>0.0</v>
      </c>
      <c r="AX6" s="1">
        <v>-1.547</v>
      </c>
    </row>
    <row r="7">
      <c r="P7" s="1" t="s">
        <v>17</v>
      </c>
      <c r="Q7" s="3">
        <v>31.266686</v>
      </c>
      <c r="R7" s="3">
        <v>31.283865</v>
      </c>
      <c r="S7" s="3">
        <v>31.282693</v>
      </c>
      <c r="T7" s="1" t="s">
        <v>17</v>
      </c>
      <c r="U7" s="3">
        <f t="shared" ref="U7:W7" si="5"> Q7 - $G$14</f>
        <v>-0.014836</v>
      </c>
      <c r="V7" s="3">
        <f t="shared" si="5"/>
        <v>0.002343</v>
      </c>
      <c r="W7" s="3">
        <f t="shared" si="5"/>
        <v>0.001171</v>
      </c>
      <c r="X7" s="4" t="s">
        <v>30</v>
      </c>
      <c r="Y7" s="1">
        <v>-75.496</v>
      </c>
      <c r="Z7" s="1">
        <v>-72.054</v>
      </c>
      <c r="AA7" s="1">
        <v>-68.612</v>
      </c>
      <c r="AB7" s="1">
        <v>-68.612</v>
      </c>
      <c r="AC7" s="1">
        <v>-72.054</v>
      </c>
      <c r="AD7" s="1">
        <v>-75.496</v>
      </c>
      <c r="AE7" s="1">
        <v>-75.496</v>
      </c>
      <c r="AF7" s="1">
        <v>-72.054</v>
      </c>
      <c r="AG7" s="1">
        <v>-68.612</v>
      </c>
      <c r="AK7" s="1" t="s">
        <v>23</v>
      </c>
      <c r="AL7" s="3">
        <v>31.283865</v>
      </c>
      <c r="AM7" s="1">
        <v>-72.054</v>
      </c>
      <c r="AN7" s="1">
        <v>-0.818</v>
      </c>
      <c r="AO7" s="1"/>
      <c r="AP7" s="2">
        <v>45843.36255787037</v>
      </c>
      <c r="AQ7" s="1" t="s">
        <v>45</v>
      </c>
      <c r="AR7" s="1">
        <v>-4.325</v>
      </c>
      <c r="AS7" s="1" t="s">
        <v>53</v>
      </c>
      <c r="AV7" s="1">
        <v>-84.030286</v>
      </c>
      <c r="AW7" s="1">
        <v>-4.325</v>
      </c>
      <c r="AX7" s="1">
        <v>-1.547</v>
      </c>
    </row>
    <row r="8">
      <c r="P8" s="1" t="s">
        <v>48</v>
      </c>
      <c r="Q8" s="3">
        <v>31.282693</v>
      </c>
      <c r="R8" s="3">
        <v>31.286988</v>
      </c>
      <c r="S8" s="3">
        <v>31.285817</v>
      </c>
      <c r="T8" s="1" t="s">
        <v>48</v>
      </c>
      <c r="U8" s="3">
        <f t="shared" ref="U8:W8" si="6"> Q8 - $G$14</f>
        <v>0.001171</v>
      </c>
      <c r="V8" s="3">
        <f t="shared" si="6"/>
        <v>0.005466</v>
      </c>
      <c r="W8" s="3">
        <f t="shared" si="6"/>
        <v>0.004295</v>
      </c>
      <c r="X8" s="4" t="s">
        <v>31</v>
      </c>
      <c r="Y8" s="1">
        <v>2.764</v>
      </c>
      <c r="Z8" s="1">
        <v>4.434</v>
      </c>
      <c r="AA8" s="1">
        <v>6.105</v>
      </c>
      <c r="AB8" s="1">
        <v>-0.298</v>
      </c>
      <c r="AC8" s="1">
        <v>-0.818</v>
      </c>
      <c r="AD8" s="1">
        <v>-1.339</v>
      </c>
      <c r="AE8" s="1">
        <v>-5.442</v>
      </c>
      <c r="AF8" s="1">
        <v>-6.071</v>
      </c>
      <c r="AG8" s="1">
        <v>-6.701</v>
      </c>
      <c r="AK8" s="1" t="s">
        <v>20</v>
      </c>
      <c r="AL8" s="3">
        <v>31.276447</v>
      </c>
      <c r="AM8" s="1">
        <v>-75.496</v>
      </c>
      <c r="AN8" s="1">
        <v>-1.339</v>
      </c>
      <c r="AO8" s="1"/>
      <c r="AP8" s="2">
        <v>45843.362650462965</v>
      </c>
      <c r="AQ8" s="1" t="s">
        <v>45</v>
      </c>
      <c r="AR8" s="1">
        <v>4.325</v>
      </c>
      <c r="AS8" s="1" t="s">
        <v>54</v>
      </c>
      <c r="AV8" s="1">
        <v>-84.035714</v>
      </c>
      <c r="AW8" s="1">
        <v>4.325</v>
      </c>
      <c r="AX8" s="1">
        <v>-6.975</v>
      </c>
    </row>
    <row r="9">
      <c r="G9" s="3"/>
      <c r="X9" s="5"/>
      <c r="AK9" s="1" t="s">
        <v>19</v>
      </c>
      <c r="AL9" s="3">
        <v>31.282693</v>
      </c>
      <c r="AM9" s="1">
        <v>-75.496</v>
      </c>
      <c r="AN9" s="1">
        <v>-5.442</v>
      </c>
      <c r="AO9" s="1"/>
      <c r="AP9" s="2">
        <v>45843.36271990741</v>
      </c>
      <c r="AQ9" s="1" t="s">
        <v>45</v>
      </c>
      <c r="AR9" s="1">
        <v>0.0</v>
      </c>
      <c r="AS9" s="1" t="s">
        <v>55</v>
      </c>
      <c r="AV9" s="1">
        <v>-83.684286</v>
      </c>
      <c r="AW9" s="1">
        <v>0.0</v>
      </c>
      <c r="AX9" s="1">
        <v>-6.975</v>
      </c>
    </row>
    <row r="10">
      <c r="A10" s="2">
        <v>45843.362175925926</v>
      </c>
      <c r="B10" s="1" t="s">
        <v>42</v>
      </c>
      <c r="C10" s="1" t="s">
        <v>43</v>
      </c>
      <c r="D10" s="1">
        <v>1.0</v>
      </c>
      <c r="E10" s="1">
        <v>1.0</v>
      </c>
      <c r="F10" s="1" t="s">
        <v>18</v>
      </c>
      <c r="G10" s="1">
        <v>31.281522</v>
      </c>
      <c r="H10" s="1">
        <v>31.281522</v>
      </c>
      <c r="I10" s="1">
        <v>31.343</v>
      </c>
      <c r="J10" s="1">
        <v>0.020302</v>
      </c>
      <c r="K10" s="1">
        <v>0.045614</v>
      </c>
      <c r="L10" s="1">
        <v>0.023316</v>
      </c>
      <c r="M10" s="1">
        <v>0.039204</v>
      </c>
      <c r="N10" s="1">
        <v>71.945</v>
      </c>
      <c r="O10" s="1">
        <v>180.0</v>
      </c>
      <c r="P10" s="1" t="s">
        <v>45</v>
      </c>
      <c r="Q10" s="3">
        <v>31.282693</v>
      </c>
      <c r="R10" s="3">
        <v>31.276447</v>
      </c>
      <c r="S10" s="3">
        <v>31.285817</v>
      </c>
      <c r="T10" s="1" t="s">
        <v>45</v>
      </c>
      <c r="U10" s="3">
        <f t="shared" ref="U10:W10" si="7"> Q10 - $G$14</f>
        <v>0.001171</v>
      </c>
      <c r="V10" s="3">
        <f t="shared" si="7"/>
        <v>-0.005075</v>
      </c>
      <c r="W10" s="3">
        <f t="shared" si="7"/>
        <v>0.004295</v>
      </c>
      <c r="X10" s="4" t="s">
        <v>32</v>
      </c>
      <c r="Y10" s="3">
        <v>31.282693</v>
      </c>
      <c r="Z10" s="3">
        <v>31.276447</v>
      </c>
      <c r="AA10" s="3">
        <v>31.285817</v>
      </c>
      <c r="AB10" s="3">
        <v>31.266686</v>
      </c>
      <c r="AC10" s="3">
        <v>31.283865</v>
      </c>
      <c r="AD10" s="3">
        <v>31.282693</v>
      </c>
      <c r="AE10" s="3">
        <v>31.285817</v>
      </c>
      <c r="AF10" s="3">
        <v>31.286988</v>
      </c>
      <c r="AG10" s="3">
        <v>31.282693</v>
      </c>
      <c r="AK10" s="1" t="s">
        <v>22</v>
      </c>
      <c r="AL10" s="3">
        <v>31.266686</v>
      </c>
      <c r="AM10" s="1">
        <v>-72.054</v>
      </c>
      <c r="AN10" s="1">
        <v>-6.071</v>
      </c>
      <c r="AO10" s="1"/>
      <c r="AP10" s="2">
        <v>45843.36278935185</v>
      </c>
      <c r="AQ10" s="1" t="s">
        <v>45</v>
      </c>
      <c r="AR10" s="1">
        <v>-4.325</v>
      </c>
      <c r="AS10" s="1" t="s">
        <v>56</v>
      </c>
      <c r="AV10" s="1">
        <v>-84.049571</v>
      </c>
      <c r="AW10" s="1">
        <v>-4.325</v>
      </c>
      <c r="AX10" s="1">
        <v>-6.975</v>
      </c>
    </row>
    <row r="11">
      <c r="P11" s="1" t="s">
        <v>17</v>
      </c>
      <c r="Q11" s="3">
        <v>31.266686</v>
      </c>
      <c r="R11" s="3">
        <v>31.283865</v>
      </c>
      <c r="S11" s="3">
        <v>31.282693</v>
      </c>
      <c r="T11" s="1" t="s">
        <v>17</v>
      </c>
      <c r="U11" s="3">
        <f t="shared" ref="U11:W11" si="8"> Q11 - $G$14</f>
        <v>-0.014836</v>
      </c>
      <c r="V11" s="3">
        <f t="shared" si="8"/>
        <v>0.002343</v>
      </c>
      <c r="W11" s="3">
        <f t="shared" si="8"/>
        <v>0.001171</v>
      </c>
      <c r="X11" s="4" t="s">
        <v>30</v>
      </c>
      <c r="Y11" s="1">
        <v>-75.496</v>
      </c>
      <c r="Z11" s="1">
        <v>-72.054</v>
      </c>
      <c r="AA11" s="1">
        <v>-68.612</v>
      </c>
      <c r="AB11" s="1">
        <v>-68.612</v>
      </c>
      <c r="AC11" s="1">
        <v>-72.054</v>
      </c>
      <c r="AD11" s="1">
        <v>-75.496</v>
      </c>
      <c r="AE11" s="1">
        <v>-75.496</v>
      </c>
      <c r="AF11" s="1">
        <v>-72.054</v>
      </c>
      <c r="AG11" s="1">
        <v>-68.612</v>
      </c>
      <c r="AK11" s="1" t="s">
        <v>27</v>
      </c>
      <c r="AL11" s="3">
        <v>31.282693</v>
      </c>
      <c r="AM11" s="1">
        <v>-68.612</v>
      </c>
      <c r="AN11" s="1">
        <v>-6.701</v>
      </c>
      <c r="AO11" s="1"/>
      <c r="AP11" s="2">
        <v>45843.36287037037</v>
      </c>
      <c r="AQ11" s="1" t="s">
        <v>45</v>
      </c>
      <c r="AR11" s="1">
        <v>3.88</v>
      </c>
      <c r="AT11" s="1">
        <v>0.950195</v>
      </c>
      <c r="AU11" s="1">
        <v>-0.018924</v>
      </c>
      <c r="AY11" s="1">
        <v>-109.974854</v>
      </c>
      <c r="AZ11" s="1">
        <v>-0.008566</v>
      </c>
      <c r="BA11" s="1">
        <v>26.293855</v>
      </c>
      <c r="BB11" s="1">
        <v>-0.950195</v>
      </c>
    </row>
    <row r="12">
      <c r="P12" s="1" t="s">
        <v>48</v>
      </c>
      <c r="Q12" s="3">
        <v>31.282693</v>
      </c>
      <c r="R12" s="3">
        <v>31.286988</v>
      </c>
      <c r="S12" s="3">
        <v>31.285817</v>
      </c>
      <c r="T12" s="1" t="s">
        <v>48</v>
      </c>
      <c r="U12" s="3">
        <f t="shared" ref="U12:W12" si="9"> Q12 - $G$14</f>
        <v>0.001171</v>
      </c>
      <c r="V12" s="3">
        <f t="shared" si="9"/>
        <v>0.005466</v>
      </c>
      <c r="W12" s="3">
        <f t="shared" si="9"/>
        <v>0.004295</v>
      </c>
      <c r="X12" s="4" t="s">
        <v>31</v>
      </c>
      <c r="Y12" s="1">
        <v>2.764</v>
      </c>
      <c r="Z12" s="1">
        <v>4.434</v>
      </c>
      <c r="AA12" s="1">
        <v>6.105</v>
      </c>
      <c r="AB12" s="1">
        <v>-0.298</v>
      </c>
      <c r="AC12" s="1">
        <v>-0.818</v>
      </c>
      <c r="AD12" s="1">
        <v>-1.339</v>
      </c>
      <c r="AE12" s="1">
        <v>-5.442</v>
      </c>
      <c r="AF12" s="1">
        <v>-6.071</v>
      </c>
      <c r="AG12" s="1">
        <v>-6.701</v>
      </c>
      <c r="AP12" s="2">
        <v>45843.36287037037</v>
      </c>
      <c r="AQ12" s="1" t="s">
        <v>45</v>
      </c>
      <c r="AR12" s="1">
        <v>-1.547</v>
      </c>
      <c r="AT12" s="1">
        <v>0.846407</v>
      </c>
      <c r="AU12" s="1">
        <v>0.0</v>
      </c>
      <c r="AY12" s="1">
        <v>-110.071214</v>
      </c>
      <c r="AZ12" s="1">
        <v>0.0</v>
      </c>
      <c r="BA12" s="1">
        <v>26.397643</v>
      </c>
      <c r="BB12" s="1">
        <v>-0.846407</v>
      </c>
    </row>
    <row r="13">
      <c r="G13" s="3"/>
      <c r="X13" s="5"/>
      <c r="AP13" s="2">
        <v>45843.36287037037</v>
      </c>
      <c r="AQ13" s="1" t="s">
        <v>45</v>
      </c>
      <c r="AR13" s="1">
        <v>-6.975</v>
      </c>
      <c r="AT13" s="1">
        <v>0.965587</v>
      </c>
      <c r="AU13" s="1">
        <v>0.091786</v>
      </c>
      <c r="AY13" s="1">
        <v>-109.962716</v>
      </c>
      <c r="AZ13" s="1">
        <v>0.041523</v>
      </c>
      <c r="BA13" s="1">
        <v>26.278463</v>
      </c>
      <c r="BB13" s="1">
        <v>-0.965587</v>
      </c>
    </row>
    <row r="14">
      <c r="A14" s="2">
        <v>45843.362175925926</v>
      </c>
      <c r="B14" s="1" t="s">
        <v>42</v>
      </c>
      <c r="C14" s="1" t="s">
        <v>43</v>
      </c>
      <c r="D14" s="1">
        <v>1.0</v>
      </c>
      <c r="E14" s="1">
        <v>1.0</v>
      </c>
      <c r="F14" s="1" t="s">
        <v>16</v>
      </c>
      <c r="G14" s="1">
        <v>31.281522</v>
      </c>
      <c r="H14" s="1">
        <v>31.281522</v>
      </c>
      <c r="I14" s="1">
        <v>31.343</v>
      </c>
      <c r="J14" s="1">
        <v>0.020302</v>
      </c>
      <c r="K14" s="1">
        <v>0.045614</v>
      </c>
      <c r="L14" s="1">
        <v>0.023316</v>
      </c>
      <c r="M14" s="1">
        <v>0.039204</v>
      </c>
      <c r="N14" s="1">
        <v>71.945</v>
      </c>
      <c r="O14" s="1">
        <v>180.0</v>
      </c>
      <c r="P14" s="1" t="s">
        <v>45</v>
      </c>
      <c r="Q14" s="3">
        <v>31.282693</v>
      </c>
      <c r="R14" s="3">
        <v>31.276447</v>
      </c>
      <c r="S14" s="3">
        <v>31.285817</v>
      </c>
      <c r="T14" s="1" t="s">
        <v>45</v>
      </c>
      <c r="U14" s="3">
        <f t="shared" ref="U14:W14" si="10"> Q14 - $G$14</f>
        <v>0.001171</v>
      </c>
      <c r="V14" s="3">
        <f t="shared" si="10"/>
        <v>-0.005075</v>
      </c>
      <c r="W14" s="3">
        <f t="shared" si="10"/>
        <v>0.004295</v>
      </c>
      <c r="X14" s="4" t="s">
        <v>32</v>
      </c>
      <c r="Y14" s="3">
        <v>31.282693</v>
      </c>
      <c r="Z14" s="3">
        <v>31.276447</v>
      </c>
      <c r="AA14" s="3">
        <v>31.285817</v>
      </c>
      <c r="AB14" s="3">
        <v>31.266686</v>
      </c>
      <c r="AC14" s="3">
        <v>31.283865</v>
      </c>
      <c r="AD14" s="3">
        <v>31.282693</v>
      </c>
      <c r="AE14" s="3">
        <v>31.285817</v>
      </c>
      <c r="AF14" s="3">
        <v>31.286988</v>
      </c>
      <c r="AG14" s="3">
        <v>31.282693</v>
      </c>
      <c r="AP14" s="1" t="s">
        <v>57</v>
      </c>
      <c r="AQ14" s="1" t="s">
        <v>45</v>
      </c>
      <c r="AR14" s="1" t="s">
        <v>58</v>
      </c>
      <c r="AS14" s="1" t="s">
        <v>58</v>
      </c>
      <c r="AT14" s="1">
        <v>0.017344</v>
      </c>
      <c r="AV14" s="1">
        <v>-83.679619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</row>
    <row r="15">
      <c r="P15" s="1" t="s">
        <v>17</v>
      </c>
      <c r="Q15" s="3">
        <v>31.266686</v>
      </c>
      <c r="R15" s="3">
        <v>31.283865</v>
      </c>
      <c r="S15" s="3">
        <v>31.282693</v>
      </c>
      <c r="T15" s="1" t="s">
        <v>17</v>
      </c>
      <c r="U15" s="3">
        <f t="shared" ref="U15:W15" si="11"> Q15 - $G$14</f>
        <v>-0.014836</v>
      </c>
      <c r="V15" s="3">
        <f t="shared" si="11"/>
        <v>0.002343</v>
      </c>
      <c r="W15" s="3">
        <f t="shared" si="11"/>
        <v>0.001171</v>
      </c>
      <c r="X15" s="4" t="s">
        <v>30</v>
      </c>
      <c r="Y15" s="1">
        <v>-75.496</v>
      </c>
      <c r="Z15" s="1">
        <v>-72.054</v>
      </c>
      <c r="AA15" s="1">
        <v>-68.612</v>
      </c>
      <c r="AB15" s="1">
        <v>-68.612</v>
      </c>
      <c r="AC15" s="1">
        <v>-72.054</v>
      </c>
      <c r="AD15" s="1">
        <v>-75.496</v>
      </c>
      <c r="AE15" s="1">
        <v>-75.496</v>
      </c>
      <c r="AF15" s="1">
        <v>-72.054</v>
      </c>
      <c r="AG15" s="1">
        <v>-68.612</v>
      </c>
    </row>
    <row r="16">
      <c r="P16" s="1" t="s">
        <v>48</v>
      </c>
      <c r="Q16" s="3">
        <v>31.282693</v>
      </c>
      <c r="R16" s="3">
        <v>31.286988</v>
      </c>
      <c r="S16" s="3">
        <v>31.285817</v>
      </c>
      <c r="T16" s="1" t="s">
        <v>48</v>
      </c>
      <c r="U16" s="3">
        <f t="shared" ref="U16:W16" si="12"> Q16 - $G$14</f>
        <v>0.001171</v>
      </c>
      <c r="V16" s="3">
        <f t="shared" si="12"/>
        <v>0.005466</v>
      </c>
      <c r="W16" s="3">
        <f t="shared" si="12"/>
        <v>0.004295</v>
      </c>
      <c r="X16" s="4" t="s">
        <v>31</v>
      </c>
      <c r="Y16" s="1">
        <v>2.764</v>
      </c>
      <c r="Z16" s="1">
        <v>4.434</v>
      </c>
      <c r="AA16" s="1">
        <v>6.105</v>
      </c>
      <c r="AB16" s="1">
        <v>-0.298</v>
      </c>
      <c r="AC16" s="1">
        <v>-0.818</v>
      </c>
      <c r="AD16" s="1">
        <v>-1.339</v>
      </c>
      <c r="AE16" s="1">
        <v>-5.442</v>
      </c>
      <c r="AF16" s="1">
        <v>-6.071</v>
      </c>
      <c r="AG16" s="1">
        <v>-6.701</v>
      </c>
    </row>
    <row r="18">
      <c r="A18" s="2">
        <v>45843.362175925926</v>
      </c>
      <c r="B18" s="1" t="s">
        <v>42</v>
      </c>
      <c r="C18" s="1" t="s">
        <v>43</v>
      </c>
      <c r="D18" s="1">
        <v>1.0</v>
      </c>
      <c r="E18" s="1">
        <v>1.0</v>
      </c>
      <c r="F18" s="1" t="s">
        <v>45</v>
      </c>
      <c r="N18" s="1">
        <v>89.999</v>
      </c>
      <c r="O18" s="1">
        <v>-180.0</v>
      </c>
    </row>
    <row r="22">
      <c r="A22" s="1" t="s">
        <v>0</v>
      </c>
      <c r="B22" s="1" t="s">
        <v>5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36</v>
      </c>
      <c r="H22" s="1" t="s">
        <v>37</v>
      </c>
      <c r="I22" s="1" t="s">
        <v>29</v>
      </c>
      <c r="J22" s="1" t="s">
        <v>38</v>
      </c>
      <c r="K22" s="1" t="s">
        <v>39</v>
      </c>
      <c r="L22" s="1" t="s">
        <v>40</v>
      </c>
      <c r="M22" s="1" t="s">
        <v>41</v>
      </c>
    </row>
    <row r="23">
      <c r="A23" s="2">
        <v>45843.362175925926</v>
      </c>
      <c r="B23" s="1" t="s">
        <v>45</v>
      </c>
      <c r="C23" s="1">
        <v>4.325</v>
      </c>
      <c r="D23" s="1" t="s">
        <v>46</v>
      </c>
      <c r="G23" s="1">
        <v>-84.040571</v>
      </c>
      <c r="H23" s="1">
        <v>4.325</v>
      </c>
      <c r="I23" s="1">
        <v>3.88</v>
      </c>
      <c r="O23" s="3"/>
      <c r="AA23" s="3"/>
      <c r="AB23" s="3"/>
      <c r="AC23" s="3"/>
      <c r="AE23" s="3"/>
      <c r="AF23" s="3"/>
      <c r="AG23" s="3"/>
      <c r="AH23" s="3"/>
    </row>
    <row r="24">
      <c r="A24" s="2">
        <v>45843.36224537037</v>
      </c>
      <c r="B24" s="1" t="s">
        <v>45</v>
      </c>
      <c r="C24" s="1">
        <v>0.0</v>
      </c>
      <c r="D24" s="1" t="s">
        <v>47</v>
      </c>
      <c r="G24" s="1">
        <v>-83.681</v>
      </c>
      <c r="H24" s="1">
        <v>0.0</v>
      </c>
      <c r="I24" s="1">
        <v>3.88</v>
      </c>
    </row>
    <row r="25">
      <c r="A25" s="2">
        <v>45843.36232638889</v>
      </c>
      <c r="B25" s="1" t="s">
        <v>45</v>
      </c>
      <c r="C25" s="1">
        <v>-4.325</v>
      </c>
      <c r="D25" s="1" t="s">
        <v>49</v>
      </c>
      <c r="G25" s="1">
        <v>-84.037714</v>
      </c>
      <c r="H25" s="1">
        <v>-4.325</v>
      </c>
      <c r="I25" s="1">
        <v>3.88</v>
      </c>
    </row>
    <row r="26">
      <c r="A26" s="2">
        <v>45843.36241898148</v>
      </c>
      <c r="B26" s="1" t="s">
        <v>45</v>
      </c>
      <c r="C26" s="1">
        <v>4.325</v>
      </c>
      <c r="D26" s="1" t="s">
        <v>50</v>
      </c>
      <c r="G26" s="1">
        <v>-84.030286</v>
      </c>
      <c r="H26" s="1">
        <v>4.325</v>
      </c>
      <c r="I26" s="1">
        <v>-1.547</v>
      </c>
    </row>
    <row r="27">
      <c r="A27" s="2">
        <v>45843.362488425926</v>
      </c>
      <c r="B27" s="1" t="s">
        <v>45</v>
      </c>
      <c r="C27" s="1">
        <v>0.0</v>
      </c>
      <c r="D27" s="1" t="s">
        <v>52</v>
      </c>
      <c r="G27" s="1">
        <v>-83.673571</v>
      </c>
      <c r="H27" s="1">
        <v>0.0</v>
      </c>
      <c r="I27" s="1">
        <v>-1.547</v>
      </c>
    </row>
    <row r="28">
      <c r="A28" s="2">
        <v>45843.36255787037</v>
      </c>
      <c r="B28" s="1" t="s">
        <v>45</v>
      </c>
      <c r="C28" s="1">
        <v>-4.325</v>
      </c>
      <c r="D28" s="1" t="s">
        <v>53</v>
      </c>
      <c r="G28" s="1">
        <v>-84.030286</v>
      </c>
      <c r="H28" s="1">
        <v>-4.325</v>
      </c>
      <c r="I28" s="1">
        <v>-1.547</v>
      </c>
    </row>
    <row r="29">
      <c r="A29" s="2">
        <v>45843.362650462965</v>
      </c>
      <c r="B29" s="1" t="s">
        <v>45</v>
      </c>
      <c r="C29" s="1">
        <v>4.325</v>
      </c>
      <c r="D29" s="1" t="s">
        <v>54</v>
      </c>
      <c r="G29" s="1">
        <v>-84.035714</v>
      </c>
      <c r="H29" s="1">
        <v>4.325</v>
      </c>
      <c r="I29" s="1">
        <v>-6.975</v>
      </c>
    </row>
    <row r="30">
      <c r="A30" s="2">
        <v>45843.36271990741</v>
      </c>
      <c r="B30" s="1" t="s">
        <v>45</v>
      </c>
      <c r="C30" s="1">
        <v>0.0</v>
      </c>
      <c r="D30" s="1" t="s">
        <v>55</v>
      </c>
      <c r="G30" s="1">
        <v>-83.684286</v>
      </c>
      <c r="H30" s="1">
        <v>0.0</v>
      </c>
      <c r="I30" s="1">
        <v>-6.975</v>
      </c>
    </row>
    <row r="31">
      <c r="A31" s="2">
        <v>45843.36278935185</v>
      </c>
      <c r="B31" s="1" t="s">
        <v>45</v>
      </c>
      <c r="C31" s="1">
        <v>-4.325</v>
      </c>
      <c r="D31" s="1" t="s">
        <v>56</v>
      </c>
      <c r="G31" s="1">
        <v>-84.049571</v>
      </c>
      <c r="H31" s="1">
        <v>-4.325</v>
      </c>
      <c r="I31" s="1">
        <v>-6.975</v>
      </c>
    </row>
    <row r="32">
      <c r="A32" s="2">
        <v>45843.36287037037</v>
      </c>
      <c r="B32" s="1" t="s">
        <v>45</v>
      </c>
      <c r="C32" s="1">
        <v>3.88</v>
      </c>
      <c r="E32" s="1">
        <v>0.950195</v>
      </c>
      <c r="F32" s="1">
        <v>-0.018924</v>
      </c>
      <c r="J32" s="1">
        <v>-109.974854</v>
      </c>
      <c r="K32" s="1">
        <v>-0.008566</v>
      </c>
      <c r="L32" s="1">
        <v>26.293855</v>
      </c>
      <c r="M32" s="1">
        <v>-0.950195</v>
      </c>
    </row>
    <row r="33">
      <c r="A33" s="2">
        <v>45843.36287037037</v>
      </c>
      <c r="B33" s="1" t="s">
        <v>45</v>
      </c>
      <c r="C33" s="1">
        <v>-1.547</v>
      </c>
      <c r="E33" s="1">
        <v>0.846407</v>
      </c>
      <c r="F33" s="1">
        <v>0.0</v>
      </c>
      <c r="J33" s="1">
        <v>-110.071214</v>
      </c>
      <c r="K33" s="1">
        <v>0.0</v>
      </c>
      <c r="L33" s="1">
        <v>26.397643</v>
      </c>
      <c r="M33" s="1">
        <v>-0.846407</v>
      </c>
    </row>
    <row r="34">
      <c r="A34" s="2">
        <v>45843.36287037037</v>
      </c>
      <c r="B34" s="1" t="s">
        <v>45</v>
      </c>
      <c r="C34" s="1">
        <v>-6.975</v>
      </c>
      <c r="E34" s="1">
        <v>0.965587</v>
      </c>
      <c r="F34" s="1">
        <v>0.091786</v>
      </c>
      <c r="J34" s="1">
        <v>-109.962716</v>
      </c>
      <c r="K34" s="1">
        <v>0.041523</v>
      </c>
      <c r="L34" s="1">
        <v>26.278463</v>
      </c>
      <c r="M34" s="1">
        <v>-0.965587</v>
      </c>
    </row>
    <row r="35">
      <c r="A35" s="1" t="s">
        <v>57</v>
      </c>
      <c r="B35" s="1" t="s">
        <v>45</v>
      </c>
      <c r="C35" s="1" t="s">
        <v>58</v>
      </c>
      <c r="D35" s="1" t="s">
        <v>58</v>
      </c>
      <c r="E35" s="1">
        <v>0.017344</v>
      </c>
      <c r="G35" s="1">
        <v>-83.679619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</row>
    <row r="37">
      <c r="A37" s="1" t="s">
        <v>59</v>
      </c>
    </row>
    <row r="38">
      <c r="A38" s="1" t="s">
        <v>0</v>
      </c>
      <c r="B38" s="1" t="s">
        <v>1</v>
      </c>
      <c r="C38" s="1" t="s">
        <v>60</v>
      </c>
      <c r="D38" s="1" t="s">
        <v>61</v>
      </c>
      <c r="F38" s="1" t="s">
        <v>2</v>
      </c>
      <c r="G38" s="1" t="s">
        <v>3</v>
      </c>
      <c r="H38" s="1" t="s">
        <v>4</v>
      </c>
      <c r="I38" s="1" t="s">
        <v>62</v>
      </c>
      <c r="J38" s="1" t="s">
        <v>63</v>
      </c>
      <c r="K38" s="1" t="s">
        <v>64</v>
      </c>
      <c r="L38" s="1" t="s">
        <v>65</v>
      </c>
      <c r="M38" s="1" t="s">
        <v>66</v>
      </c>
      <c r="N38" s="1" t="s">
        <v>67</v>
      </c>
      <c r="O38" s="1" t="s">
        <v>68</v>
      </c>
      <c r="P38" s="1" t="s">
        <v>69</v>
      </c>
      <c r="Q38" s="1" t="s">
        <v>16</v>
      </c>
      <c r="R38" s="1" t="s">
        <v>17</v>
      </c>
      <c r="S38" s="1" t="s">
        <v>18</v>
      </c>
      <c r="T38" s="1" t="s">
        <v>70</v>
      </c>
      <c r="U38" s="1" t="s">
        <v>16</v>
      </c>
      <c r="V38" s="1" t="s">
        <v>17</v>
      </c>
      <c r="W38" s="1" t="s">
        <v>18</v>
      </c>
    </row>
    <row r="39">
      <c r="A39" s="2">
        <v>45843.362175925926</v>
      </c>
      <c r="B39" s="1" t="s">
        <v>42</v>
      </c>
      <c r="F39" s="1" t="s">
        <v>43</v>
      </c>
      <c r="G39" s="1">
        <v>1.0</v>
      </c>
      <c r="H39" s="1">
        <v>1.0</v>
      </c>
      <c r="I39" s="1">
        <v>71.945</v>
      </c>
      <c r="J39" s="1">
        <v>180.0</v>
      </c>
      <c r="K39" s="1">
        <v>31.281522</v>
      </c>
      <c r="L39" s="1">
        <v>31.343</v>
      </c>
      <c r="M39" s="1">
        <v>0.020302</v>
      </c>
      <c r="N39" s="1">
        <v>0.023316</v>
      </c>
      <c r="O39" s="1">
        <v>0.039204</v>
      </c>
      <c r="P39" s="1" t="s">
        <v>45</v>
      </c>
      <c r="Q39" s="3">
        <v>31.282693</v>
      </c>
      <c r="R39" s="3">
        <v>31.276447</v>
      </c>
      <c r="S39" s="3">
        <v>31.285817</v>
      </c>
      <c r="T39" s="1" t="s">
        <v>45</v>
      </c>
      <c r="U39" s="3">
        <f t="shared" ref="U39:W39" si="13">Q39 - $K$39</f>
        <v>0.001171</v>
      </c>
      <c r="V39" s="3">
        <f t="shared" si="13"/>
        <v>-0.005075</v>
      </c>
      <c r="W39" s="3">
        <f t="shared" si="13"/>
        <v>0.004295</v>
      </c>
    </row>
    <row r="40">
      <c r="A40" s="2"/>
      <c r="P40" s="1" t="s">
        <v>17</v>
      </c>
      <c r="Q40" s="3">
        <v>31.266686</v>
      </c>
      <c r="R40" s="3">
        <v>31.283865</v>
      </c>
      <c r="S40" s="3">
        <v>31.282693</v>
      </c>
      <c r="T40" s="1" t="s">
        <v>17</v>
      </c>
      <c r="U40" s="3">
        <f t="shared" ref="U40:W40" si="14">Q40 - $K$39</f>
        <v>-0.014836</v>
      </c>
      <c r="V40" s="3">
        <f t="shared" si="14"/>
        <v>0.002343</v>
      </c>
      <c r="W40" s="3">
        <f t="shared" si="14"/>
        <v>0.001171</v>
      </c>
    </row>
    <row r="41">
      <c r="A41" s="2"/>
      <c r="P41" s="1" t="s">
        <v>48</v>
      </c>
      <c r="Q41" s="3">
        <v>31.282693</v>
      </c>
      <c r="R41" s="3">
        <v>31.286988</v>
      </c>
      <c r="S41" s="3">
        <v>31.285817</v>
      </c>
      <c r="T41" s="1" t="s">
        <v>48</v>
      </c>
      <c r="U41" s="3">
        <f t="shared" ref="U41:W41" si="15">Q41 - $K$39</f>
        <v>0.001171</v>
      </c>
      <c r="V41" s="3">
        <f t="shared" si="15"/>
        <v>0.005466</v>
      </c>
      <c r="W41" s="3">
        <f t="shared" si="15"/>
        <v>0.004295</v>
      </c>
    </row>
    <row r="51">
      <c r="A51" s="2"/>
    </row>
    <row r="55">
      <c r="A5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8.25"/>
    <col customWidth="1" min="3" max="3" width="6.0"/>
    <col customWidth="1" min="4" max="4" width="4.25"/>
    <col customWidth="1" min="5" max="5" width="4.38"/>
    <col customWidth="1" min="6" max="6" width="6.5"/>
    <col customWidth="1" min="7" max="16" width="15.63"/>
    <col customWidth="1" min="17" max="17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71</v>
      </c>
      <c r="G1" s="1" t="s">
        <v>64</v>
      </c>
      <c r="H1" s="1" t="s">
        <v>65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16</v>
      </c>
      <c r="AC1" s="1" t="s">
        <v>17</v>
      </c>
      <c r="AD1" s="1" t="s">
        <v>18</v>
      </c>
      <c r="AE1" s="1" t="s">
        <v>70</v>
      </c>
      <c r="AF1" s="1" t="s">
        <v>16</v>
      </c>
      <c r="AG1" s="1" t="s">
        <v>17</v>
      </c>
      <c r="AH1" s="1" t="s">
        <v>18</v>
      </c>
    </row>
    <row r="2">
      <c r="A2" s="2">
        <v>45843.362175925926</v>
      </c>
      <c r="B2" s="1" t="s">
        <v>42</v>
      </c>
      <c r="C2" s="1" t="s">
        <v>43</v>
      </c>
      <c r="D2" s="1">
        <v>1.0</v>
      </c>
      <c r="E2" s="1">
        <v>1.0</v>
      </c>
      <c r="F2" s="1" t="s">
        <v>78</v>
      </c>
      <c r="G2" s="1">
        <v>31.281522</v>
      </c>
      <c r="H2" s="1">
        <v>31.343</v>
      </c>
      <c r="I2" s="1">
        <v>31.281522</v>
      </c>
      <c r="J2" s="1">
        <v>31.343</v>
      </c>
      <c r="K2" s="1">
        <v>31.281522</v>
      </c>
      <c r="L2" s="1">
        <v>31.343</v>
      </c>
      <c r="M2" s="1">
        <v>-82.679619</v>
      </c>
      <c r="N2" s="1">
        <v>-82.631</v>
      </c>
      <c r="X2" s="1">
        <v>0.020302</v>
      </c>
      <c r="Y2" s="1">
        <v>0.023316</v>
      </c>
      <c r="Z2" s="1">
        <v>0.039204</v>
      </c>
      <c r="AA2" s="1" t="s">
        <v>45</v>
      </c>
      <c r="AB2" s="3">
        <v>31.282693</v>
      </c>
      <c r="AC2" s="3">
        <v>31.276447</v>
      </c>
      <c r="AD2" s="3">
        <v>31.285817</v>
      </c>
      <c r="AE2" s="1" t="s">
        <v>45</v>
      </c>
      <c r="AF2" s="3">
        <f t="shared" ref="AF2:AH2" si="1">AB2 - $I$39</f>
        <v>31.282693</v>
      </c>
      <c r="AG2" s="3">
        <f t="shared" si="1"/>
        <v>31.276447</v>
      </c>
      <c r="AH2" s="3">
        <f t="shared" si="1"/>
        <v>31.285817</v>
      </c>
    </row>
    <row r="3">
      <c r="A3" s="2"/>
      <c r="AA3" s="1" t="s">
        <v>17</v>
      </c>
      <c r="AB3" s="3">
        <v>31.266686</v>
      </c>
      <c r="AC3" s="3">
        <v>31.283865</v>
      </c>
      <c r="AD3" s="3">
        <v>31.282693</v>
      </c>
      <c r="AE3" s="1" t="s">
        <v>17</v>
      </c>
      <c r="AF3" s="3">
        <f t="shared" ref="AF3:AH3" si="2">AB3 - $I$39</f>
        <v>31.266686</v>
      </c>
      <c r="AG3" s="3">
        <f t="shared" si="2"/>
        <v>31.283865</v>
      </c>
      <c r="AH3" s="3">
        <f t="shared" si="2"/>
        <v>31.282693</v>
      </c>
    </row>
    <row r="4">
      <c r="A4" s="2"/>
      <c r="AA4" s="1" t="s">
        <v>48</v>
      </c>
      <c r="AB4" s="3">
        <v>31.282693</v>
      </c>
      <c r="AC4" s="3">
        <v>31.286988</v>
      </c>
      <c r="AD4" s="3">
        <v>31.285817</v>
      </c>
      <c r="AE4" s="1" t="s">
        <v>48</v>
      </c>
      <c r="AF4" s="3">
        <f t="shared" ref="AF4:AH4" si="3">AB4 - $I$39</f>
        <v>31.282693</v>
      </c>
      <c r="AG4" s="3">
        <f t="shared" si="3"/>
        <v>31.286988</v>
      </c>
      <c r="AH4" s="3">
        <f t="shared" si="3"/>
        <v>31.285817</v>
      </c>
    </row>
    <row r="6">
      <c r="V6" s="1" t="s">
        <v>79</v>
      </c>
      <c r="W6" s="1" t="s">
        <v>80</v>
      </c>
      <c r="X6" s="1" t="s">
        <v>81</v>
      </c>
    </row>
    <row r="7">
      <c r="V7" s="6">
        <v>-83.681</v>
      </c>
      <c r="W7" s="6">
        <v>-83.673571</v>
      </c>
      <c r="X7" s="6">
        <v>-83.684286</v>
      </c>
    </row>
    <row r="17">
      <c r="A17" s="7" t="s">
        <v>0</v>
      </c>
      <c r="B17" s="7" t="s">
        <v>82</v>
      </c>
      <c r="C17" s="7" t="s">
        <v>2</v>
      </c>
      <c r="D17" s="7" t="s">
        <v>3</v>
      </c>
      <c r="E17" s="7" t="s">
        <v>4</v>
      </c>
      <c r="F17" s="7" t="s">
        <v>71</v>
      </c>
      <c r="G17" s="7" t="s">
        <v>64</v>
      </c>
      <c r="H17" s="7" t="s">
        <v>65</v>
      </c>
      <c r="I17" s="7" t="s">
        <v>72</v>
      </c>
      <c r="J17" s="7" t="s">
        <v>73</v>
      </c>
      <c r="K17" s="7" t="s">
        <v>74</v>
      </c>
      <c r="L17" s="7" t="s">
        <v>83</v>
      </c>
      <c r="M17" s="7" t="s">
        <v>84</v>
      </c>
      <c r="N17" s="7" t="s">
        <v>75</v>
      </c>
      <c r="O17" s="7" t="s">
        <v>76</v>
      </c>
      <c r="P17" s="7" t="s">
        <v>77</v>
      </c>
    </row>
    <row r="18">
      <c r="A18" s="2">
        <v>45843.49857638889</v>
      </c>
      <c r="B18" s="1" t="s">
        <v>42</v>
      </c>
      <c r="C18" s="1" t="s">
        <v>43</v>
      </c>
      <c r="D18" s="1">
        <v>1.0</v>
      </c>
      <c r="E18" s="1">
        <v>1.0</v>
      </c>
      <c r="F18" s="1" t="s">
        <v>78</v>
      </c>
      <c r="G18" s="1">
        <v>34.117842</v>
      </c>
      <c r="H18" s="1">
        <v>34.058</v>
      </c>
      <c r="I18" s="1">
        <v>13.043</v>
      </c>
      <c r="J18" s="1">
        <v>12.935</v>
      </c>
      <c r="K18" s="1">
        <v>31.281</v>
      </c>
      <c r="L18" s="1">
        <v>31.343</v>
      </c>
      <c r="M18" s="1">
        <v>31.248</v>
      </c>
      <c r="N18" s="1">
        <v>31.343</v>
      </c>
      <c r="O18" s="1">
        <v>-83.679</v>
      </c>
      <c r="P18" s="1">
        <v>-83.681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25"/>
    <col customWidth="1" min="3" max="4" width="7.25"/>
    <col customWidth="1" min="5" max="5" width="6.5"/>
    <col customWidth="1" min="6" max="6" width="6.13"/>
    <col customWidth="1" min="7" max="7" width="4.38"/>
    <col customWidth="1" min="8" max="8" width="4.5"/>
    <col customWidth="1" min="9" max="10" width="6.88"/>
    <col customWidth="1" min="11" max="11" width="13.25"/>
    <col customWidth="1" min="12" max="12" width="69.88"/>
    <col customWidth="1" min="13" max="13" width="16.5"/>
    <col customWidth="1" min="14" max="14" width="30.88"/>
    <col customWidth="1" min="15" max="15" width="26.75"/>
    <col customWidth="1" min="16" max="17" width="14.0"/>
    <col customWidth="1" min="18" max="19" width="13.25"/>
    <col customWidth="1" min="20" max="20" width="9.5"/>
    <col customWidth="1" min="21" max="21" width="9.38"/>
    <col customWidth="1" min="22" max="23" width="6.5"/>
    <col customWidth="1" min="24" max="24" width="12.38"/>
    <col customWidth="1" min="25" max="25" width="11.38"/>
    <col customWidth="1" min="26" max="26" width="10.5"/>
    <col customWidth="1" min="27" max="27" width="13.13"/>
    <col customWidth="1" min="28" max="28" width="16.13"/>
    <col customWidth="1" min="29" max="38" width="13.13"/>
    <col customWidth="1" min="40" max="41" width="6.88"/>
    <col customWidth="1" min="42" max="42" width="14.88"/>
    <col customWidth="1" min="43" max="43" width="15.75"/>
    <col customWidth="1" min="44" max="44" width="16.5"/>
    <col customWidth="1" min="45" max="45" width="12.25"/>
    <col customWidth="1" min="46" max="47" width="19.88"/>
    <col customWidth="1" min="48" max="48" width="17.25"/>
    <col customWidth="1" min="49" max="49" width="18.75"/>
    <col customWidth="1" min="50" max="50" width="20.13"/>
    <col customWidth="1" min="51" max="51" width="14.88"/>
    <col customWidth="1" min="52" max="52" width="13.25"/>
    <col customWidth="1" min="53" max="53" width="20.75"/>
    <col customWidth="1" min="54" max="54" width="19.13"/>
    <col customWidth="1" min="55" max="55" width="16.38"/>
    <col customWidth="1" min="56" max="56" width="18.75"/>
    <col customWidth="1" min="57" max="57" width="19.38"/>
    <col customWidth="1" min="58" max="58" width="13.75"/>
    <col customWidth="1" min="59" max="59" width="15.75"/>
    <col customWidth="1" min="60" max="60" width="16.13"/>
    <col customWidth="1" min="61" max="61" width="18.0"/>
    <col customWidth="1" min="62" max="62" width="16.63"/>
    <col customWidth="1" min="63" max="63" width="17.38"/>
    <col customWidth="1" min="65" max="65" width="13.63"/>
    <col customWidth="1" min="66" max="67" width="14.88"/>
    <col customWidth="1" min="68" max="68" width="19.63"/>
    <col customWidth="1" min="69" max="69" width="19.5"/>
    <col customWidth="1" min="70" max="70" width="19.88"/>
    <col customWidth="1" min="71" max="71" width="17.75"/>
    <col customWidth="1" min="72" max="73" width="22.5"/>
    <col customWidth="1" min="74" max="74" width="17.75"/>
    <col customWidth="1" min="75" max="75" width="20.13"/>
    <col customWidth="1" min="76" max="76" width="20.75"/>
    <col customWidth="1" min="77" max="78" width="23.38"/>
    <col customWidth="1" min="79" max="79" width="23.63"/>
    <col customWidth="1" min="80" max="81" width="23.38"/>
    <col customWidth="1" min="82" max="82" width="23.63"/>
    <col customWidth="1" min="83" max="83" width="20.0"/>
    <col customWidth="1" min="84" max="84" width="22.25"/>
    <col customWidth="1" min="85" max="85" width="22.88"/>
    <col customWidth="1" min="86" max="86" width="13.75"/>
    <col customWidth="1" min="87" max="87" width="16.13"/>
    <col customWidth="1" min="88" max="88" width="16.63"/>
    <col customWidth="1" min="89" max="90" width="16.38"/>
    <col customWidth="1" min="91" max="91" width="16.75"/>
    <col customWidth="1" min="92" max="92" width="15.75"/>
    <col customWidth="1" min="93" max="93" width="18.0"/>
    <col customWidth="1" min="94" max="94" width="18.63"/>
    <col customWidth="1" min="95" max="95" width="10.75"/>
    <col customWidth="1" min="96" max="96" width="13.0"/>
    <col customWidth="1" min="97" max="97" width="13.63"/>
    <col customWidth="1" min="98" max="98" width="13.38"/>
    <col customWidth="1" min="99" max="99" width="15.75"/>
    <col customWidth="1" min="100" max="100" width="16.25"/>
    <col customWidth="1" min="101" max="101" width="12.63"/>
    <col customWidth="1" min="102" max="102" width="15.0"/>
    <col customWidth="1" min="103" max="103" width="15.5"/>
    <col customWidth="1" min="104" max="104" width="10.63"/>
    <col customWidth="1" min="105" max="105" width="13.25"/>
    <col customWidth="1" min="106" max="106" width="12.5"/>
    <col customWidth="1" min="107" max="107" width="13.38"/>
    <col customWidth="1" min="108" max="108" width="16.13"/>
    <col customWidth="1" min="109" max="109" width="15.38"/>
    <col customWidth="1" min="110" max="110" width="14.0"/>
    <col customWidth="1" min="111" max="111" width="16.13"/>
    <col customWidth="1" min="112" max="112" width="15.88"/>
    <col customWidth="1" min="113" max="113" width="22.88"/>
    <col customWidth="1" min="114" max="115" width="25.38"/>
    <col customWidth="1" min="116" max="116" width="25.75"/>
    <col customWidth="1" min="117" max="117" width="11.88"/>
    <col customWidth="1" min="118" max="118" width="12.88"/>
    <col customWidth="1" min="119" max="119" width="15.38"/>
    <col customWidth="1" min="120" max="120" width="14.63"/>
    <col customWidth="1" min="121" max="121" width="13.25"/>
    <col customWidth="1" min="122" max="122" width="15.25"/>
    <col customWidth="1" min="123" max="136" width="15.0"/>
  </cols>
  <sheetData>
    <row r="1">
      <c r="A1" s="8" t="s">
        <v>85</v>
      </c>
      <c r="B1" s="8" t="s">
        <v>86</v>
      </c>
      <c r="C1" s="8" t="s">
        <v>86</v>
      </c>
      <c r="D1" s="8" t="s">
        <v>86</v>
      </c>
      <c r="E1" s="8" t="s">
        <v>86</v>
      </c>
      <c r="F1" s="8" t="s">
        <v>86</v>
      </c>
      <c r="G1" s="8" t="s">
        <v>86</v>
      </c>
      <c r="H1" s="8" t="s">
        <v>86</v>
      </c>
      <c r="I1" s="8" t="s">
        <v>86</v>
      </c>
      <c r="J1" s="8" t="s">
        <v>86</v>
      </c>
      <c r="K1" s="8" t="s">
        <v>86</v>
      </c>
      <c r="L1" s="8" t="s">
        <v>87</v>
      </c>
      <c r="M1" s="8"/>
      <c r="N1" s="8"/>
      <c r="O1" s="8"/>
      <c r="P1" s="8"/>
      <c r="Q1" s="8"/>
      <c r="R1" s="8"/>
      <c r="S1" s="8"/>
      <c r="T1" s="8" t="s">
        <v>88</v>
      </c>
      <c r="U1" s="8"/>
      <c r="V1" s="8"/>
      <c r="W1" s="8"/>
      <c r="X1" s="8" t="s">
        <v>88</v>
      </c>
      <c r="Y1" s="8"/>
      <c r="Z1" s="8"/>
      <c r="AA1" s="8"/>
      <c r="AB1" s="8" t="s">
        <v>88</v>
      </c>
      <c r="AC1" s="8"/>
      <c r="AD1" s="8"/>
      <c r="AE1" s="8"/>
      <c r="AF1" s="8"/>
      <c r="AG1" s="8"/>
      <c r="AH1" s="8"/>
      <c r="AI1" s="8"/>
      <c r="AJ1" s="8"/>
      <c r="AK1" s="8"/>
      <c r="AL1" s="8"/>
      <c r="AM1" s="9"/>
      <c r="AN1" s="8"/>
      <c r="AO1" s="8"/>
      <c r="AP1" s="8"/>
      <c r="AQ1" s="8" t="s">
        <v>89</v>
      </c>
      <c r="AR1" s="8" t="s">
        <v>90</v>
      </c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10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10"/>
      <c r="DN1" s="10"/>
      <c r="DO1" s="10"/>
      <c r="DP1" s="10"/>
      <c r="DQ1" s="10"/>
      <c r="DR1" s="10"/>
      <c r="DS1" s="10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10"/>
      <c r="EH1" s="10"/>
    </row>
    <row r="2">
      <c r="A2" s="8" t="s">
        <v>0</v>
      </c>
      <c r="B2" s="8" t="s">
        <v>1</v>
      </c>
      <c r="C2" s="8" t="s">
        <v>60</v>
      </c>
      <c r="D2" s="8" t="s">
        <v>61</v>
      </c>
      <c r="E2" s="8" t="s">
        <v>71</v>
      </c>
      <c r="F2" s="8" t="s">
        <v>2</v>
      </c>
      <c r="G2" s="8" t="s">
        <v>3</v>
      </c>
      <c r="H2" s="8" t="s">
        <v>4</v>
      </c>
      <c r="I2" s="8" t="s">
        <v>62</v>
      </c>
      <c r="J2" s="8" t="s">
        <v>63</v>
      </c>
      <c r="K2" s="8" t="s">
        <v>91</v>
      </c>
      <c r="L2" s="8" t="s">
        <v>92</v>
      </c>
      <c r="M2" s="8" t="s">
        <v>64</v>
      </c>
      <c r="N2" s="8" t="s">
        <v>93</v>
      </c>
      <c r="O2" s="8" t="s">
        <v>94</v>
      </c>
      <c r="P2" s="8" t="s">
        <v>66</v>
      </c>
      <c r="Q2" s="8" t="s">
        <v>67</v>
      </c>
      <c r="R2" s="8" t="s">
        <v>68</v>
      </c>
      <c r="S2" s="8" t="s">
        <v>95</v>
      </c>
      <c r="T2" s="8" t="s">
        <v>69</v>
      </c>
      <c r="U2" s="8" t="s">
        <v>16</v>
      </c>
      <c r="V2" s="8" t="s">
        <v>17</v>
      </c>
      <c r="W2" s="8" t="s">
        <v>18</v>
      </c>
      <c r="X2" s="8" t="s">
        <v>70</v>
      </c>
      <c r="Y2" s="8" t="s">
        <v>16</v>
      </c>
      <c r="Z2" s="8" t="s">
        <v>17</v>
      </c>
      <c r="AA2" s="8" t="s">
        <v>18</v>
      </c>
      <c r="AB2" s="1" t="s">
        <v>96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24</v>
      </c>
      <c r="AI2" s="1" t="s">
        <v>25</v>
      </c>
      <c r="AJ2" s="1" t="s">
        <v>26</v>
      </c>
      <c r="AK2" s="1" t="s">
        <v>27</v>
      </c>
      <c r="AL2" s="8"/>
      <c r="AM2" s="9"/>
      <c r="AN2" s="8" t="s">
        <v>97</v>
      </c>
      <c r="AO2" s="8" t="s">
        <v>98</v>
      </c>
      <c r="AP2" s="8" t="s">
        <v>99</v>
      </c>
      <c r="AQ2" s="8" t="s">
        <v>100</v>
      </c>
      <c r="AR2" s="8" t="s">
        <v>101</v>
      </c>
      <c r="AS2" s="8" t="s">
        <v>102</v>
      </c>
      <c r="AT2" s="8" t="s">
        <v>103</v>
      </c>
      <c r="AU2" s="8" t="s">
        <v>104</v>
      </c>
      <c r="AV2" s="8" t="s">
        <v>105</v>
      </c>
      <c r="AW2" s="8" t="s">
        <v>106</v>
      </c>
      <c r="AX2" s="8" t="s">
        <v>107</v>
      </c>
      <c r="AY2" s="8" t="s">
        <v>108</v>
      </c>
      <c r="AZ2" s="8" t="s">
        <v>109</v>
      </c>
      <c r="BA2" s="8" t="s">
        <v>110</v>
      </c>
      <c r="BB2" s="8" t="s">
        <v>111</v>
      </c>
      <c r="BC2" s="8" t="s">
        <v>112</v>
      </c>
      <c r="BD2" s="8" t="s">
        <v>16</v>
      </c>
      <c r="BE2" s="8" t="s">
        <v>17</v>
      </c>
      <c r="BF2" s="8" t="s">
        <v>18</v>
      </c>
      <c r="BG2" s="8" t="s">
        <v>112</v>
      </c>
      <c r="BH2" s="8" t="s">
        <v>113</v>
      </c>
      <c r="BI2" s="8" t="s">
        <v>17</v>
      </c>
      <c r="BJ2" s="8" t="s">
        <v>114</v>
      </c>
      <c r="BK2" s="8" t="s">
        <v>115</v>
      </c>
      <c r="BL2" s="10"/>
      <c r="BM2" s="8" t="s">
        <v>116</v>
      </c>
      <c r="BN2" s="8" t="s">
        <v>117</v>
      </c>
      <c r="BO2" s="8" t="s">
        <v>118</v>
      </c>
      <c r="BP2" s="8" t="s">
        <v>119</v>
      </c>
      <c r="BQ2" s="8" t="s">
        <v>120</v>
      </c>
      <c r="BR2" s="8" t="s">
        <v>121</v>
      </c>
      <c r="BS2" s="8" t="s">
        <v>122</v>
      </c>
      <c r="BT2" s="8" t="s">
        <v>123</v>
      </c>
      <c r="BU2" s="8" t="s">
        <v>124</v>
      </c>
      <c r="BV2" s="8" t="s">
        <v>125</v>
      </c>
      <c r="BW2" s="8" t="s">
        <v>126</v>
      </c>
      <c r="BX2" s="8" t="s">
        <v>127</v>
      </c>
      <c r="BY2" s="8" t="s">
        <v>128</v>
      </c>
      <c r="BZ2" s="8" t="s">
        <v>129</v>
      </c>
      <c r="CA2" s="8" t="s">
        <v>130</v>
      </c>
      <c r="CB2" s="8" t="s">
        <v>131</v>
      </c>
      <c r="CC2" s="8" t="s">
        <v>132</v>
      </c>
      <c r="CD2" s="8" t="s">
        <v>133</v>
      </c>
      <c r="CE2" s="8" t="s">
        <v>134</v>
      </c>
      <c r="CF2" s="8" t="s">
        <v>135</v>
      </c>
      <c r="CG2" s="8" t="s">
        <v>136</v>
      </c>
      <c r="CH2" s="8" t="s">
        <v>137</v>
      </c>
      <c r="CI2" s="8" t="s">
        <v>138</v>
      </c>
      <c r="CJ2" s="8" t="s">
        <v>139</v>
      </c>
      <c r="CK2" s="8" t="s">
        <v>140</v>
      </c>
      <c r="CL2" s="8" t="s">
        <v>141</v>
      </c>
      <c r="CM2" s="8" t="s">
        <v>142</v>
      </c>
      <c r="CN2" s="8" t="s">
        <v>143</v>
      </c>
      <c r="CO2" s="8" t="s">
        <v>144</v>
      </c>
      <c r="CP2" s="8" t="s">
        <v>145</v>
      </c>
      <c r="CQ2" s="8" t="s">
        <v>146</v>
      </c>
      <c r="CR2" s="8" t="s">
        <v>147</v>
      </c>
      <c r="CS2" s="8" t="s">
        <v>148</v>
      </c>
      <c r="CT2" s="8" t="s">
        <v>149</v>
      </c>
      <c r="CU2" s="8" t="s">
        <v>150</v>
      </c>
      <c r="CV2" s="8" t="s">
        <v>151</v>
      </c>
      <c r="CW2" s="8" t="s">
        <v>152</v>
      </c>
      <c r="CX2" s="8" t="s">
        <v>153</v>
      </c>
      <c r="CY2" s="8" t="s">
        <v>154</v>
      </c>
      <c r="CZ2" s="8" t="s">
        <v>155</v>
      </c>
      <c r="DA2" s="8" t="s">
        <v>156</v>
      </c>
      <c r="DB2" s="8" t="s">
        <v>157</v>
      </c>
      <c r="DC2" s="8" t="s">
        <v>158</v>
      </c>
      <c r="DD2" s="8" t="s">
        <v>159</v>
      </c>
      <c r="DE2" s="8" t="s">
        <v>160</v>
      </c>
      <c r="DF2" s="8" t="s">
        <v>161</v>
      </c>
      <c r="DG2" s="8" t="s">
        <v>162</v>
      </c>
      <c r="DH2" s="8" t="s">
        <v>163</v>
      </c>
      <c r="DI2" s="8"/>
      <c r="DJ2" s="8"/>
      <c r="DK2" s="8"/>
      <c r="DL2" s="8"/>
      <c r="DM2" s="10"/>
      <c r="DN2" s="10"/>
      <c r="DO2" s="10"/>
      <c r="DP2" s="10"/>
      <c r="DQ2" s="10"/>
      <c r="DR2" s="10"/>
      <c r="DS2" s="10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10"/>
      <c r="EH2" s="10"/>
    </row>
    <row r="3">
      <c r="A3" s="2">
        <v>45843.362175925926</v>
      </c>
      <c r="B3" s="1" t="s">
        <v>42</v>
      </c>
      <c r="C3" s="1" t="s">
        <v>164</v>
      </c>
      <c r="D3" s="1" t="s">
        <v>165</v>
      </c>
      <c r="E3" s="1" t="s">
        <v>78</v>
      </c>
      <c r="F3" s="1" t="s">
        <v>43</v>
      </c>
      <c r="G3" s="1">
        <v>1.0</v>
      </c>
      <c r="H3" s="1">
        <v>1.0</v>
      </c>
      <c r="I3" s="1">
        <v>71.945</v>
      </c>
      <c r="J3" s="1">
        <v>180.0</v>
      </c>
      <c r="K3" s="1">
        <v>31.343</v>
      </c>
      <c r="L3" s="1">
        <v>31.373</v>
      </c>
      <c r="M3" s="1">
        <v>31.281522</v>
      </c>
      <c r="N3" s="1">
        <f>M3-L3</f>
        <v>-0.091478</v>
      </c>
      <c r="O3" s="1">
        <f>M3-K3</f>
        <v>-0.061478</v>
      </c>
      <c r="P3" s="1">
        <v>0.020302</v>
      </c>
      <c r="Q3" s="1">
        <v>0.023316</v>
      </c>
      <c r="R3" s="1">
        <v>0.039204</v>
      </c>
      <c r="S3" s="1">
        <v>31.286</v>
      </c>
      <c r="T3" s="8" t="s">
        <v>45</v>
      </c>
      <c r="U3" s="3">
        <v>31.282693</v>
      </c>
      <c r="V3" s="3">
        <v>31.276447</v>
      </c>
      <c r="W3" s="3">
        <v>31.285817</v>
      </c>
      <c r="X3" s="8" t="s">
        <v>45</v>
      </c>
      <c r="Y3" s="3">
        <f t="shared" ref="Y3:AA3" si="1">U3 - $M$3</f>
        <v>0.001171</v>
      </c>
      <c r="Z3" s="3">
        <f t="shared" si="1"/>
        <v>-0.005075</v>
      </c>
      <c r="AA3" s="3">
        <f t="shared" si="1"/>
        <v>0.004295</v>
      </c>
      <c r="AB3" s="11" t="s">
        <v>166</v>
      </c>
      <c r="AC3" s="1">
        <v>-75.496</v>
      </c>
      <c r="AD3" s="1">
        <v>-72.054</v>
      </c>
      <c r="AE3" s="1">
        <v>-68.612</v>
      </c>
      <c r="AF3" s="1">
        <v>-68.612</v>
      </c>
      <c r="AG3" s="1">
        <v>-72.054</v>
      </c>
      <c r="AH3" s="1">
        <v>-75.496</v>
      </c>
      <c r="AI3" s="1">
        <v>-75.496</v>
      </c>
      <c r="AJ3" s="1">
        <v>-72.054</v>
      </c>
      <c r="AK3" s="1">
        <v>-68.612</v>
      </c>
      <c r="AL3" s="3"/>
      <c r="AM3" s="12"/>
      <c r="AN3" s="1">
        <v>89.999</v>
      </c>
      <c r="AO3" s="1">
        <v>180.0</v>
      </c>
      <c r="AP3" s="13">
        <v>1.0</v>
      </c>
      <c r="AQ3" s="3">
        <v>-82.976</v>
      </c>
      <c r="AR3" s="3">
        <v>-83.0</v>
      </c>
      <c r="AS3" s="14">
        <f>AVERAGE(BD3:BD5)</f>
        <v>-84.03552367</v>
      </c>
      <c r="AT3" s="14">
        <f>(AQ3-$AS$3) - $AP$3</f>
        <v>0.05952366667</v>
      </c>
      <c r="AU3" s="14">
        <f>($AR$3 - AS3) - AP3</f>
        <v>0.03552366667</v>
      </c>
      <c r="AV3" s="3">
        <v>-82.631</v>
      </c>
      <c r="AW3" s="15">
        <v>-83.679619</v>
      </c>
      <c r="AX3" s="14">
        <f>(AW3-AV3) + $AP$3</f>
        <v>-0.048619</v>
      </c>
      <c r="AY3" s="3">
        <v>-82.976</v>
      </c>
      <c r="AZ3" s="14">
        <f>AVERAGE(BF3:BF5)</f>
        <v>-84.03919033</v>
      </c>
      <c r="BA3" s="14">
        <f>(AZ3-AY3) + $AP$3</f>
        <v>-0.06319033333</v>
      </c>
      <c r="BB3" s="14">
        <f>AS3-AZ3</f>
        <v>0.003666666667</v>
      </c>
      <c r="BC3" s="8" t="s">
        <v>45</v>
      </c>
      <c r="BD3" s="3">
        <v>-84.040571</v>
      </c>
      <c r="BE3" s="3">
        <v>-83.681</v>
      </c>
      <c r="BF3" s="3">
        <v>-84.037714</v>
      </c>
      <c r="BG3" s="8" t="s">
        <v>45</v>
      </c>
      <c r="BH3" s="15">
        <f t="shared" ref="BH3:BH5" si="3">$AS$3-BD3</f>
        <v>0.005047333333</v>
      </c>
      <c r="BI3" s="15">
        <f t="shared" ref="BI3:BI5" si="4">$AW$3-BE3</f>
        <v>0.001381</v>
      </c>
      <c r="BJ3" s="15">
        <f t="shared" ref="BJ3:BJ5" si="5">$AZ$3 - BF3</f>
        <v>-0.001476333333</v>
      </c>
      <c r="BK3" s="16">
        <v>0.017344</v>
      </c>
      <c r="BM3" s="17">
        <v>54.4881</v>
      </c>
      <c r="BN3" s="17">
        <v>52.64664066666666</v>
      </c>
      <c r="BO3" s="18">
        <f>BM3 -BN3</f>
        <v>1.841459333</v>
      </c>
      <c r="BP3" s="17">
        <v>52.58771</v>
      </c>
      <c r="BQ3" s="17">
        <v>52.795286</v>
      </c>
      <c r="BR3" s="17">
        <v>52.556926</v>
      </c>
      <c r="BS3" s="1">
        <v>-1.90039</v>
      </c>
      <c r="BT3" s="1">
        <v>-1.692814</v>
      </c>
      <c r="BU3" s="1">
        <v>-1.931174</v>
      </c>
      <c r="BV3" s="16">
        <v>-0.018924</v>
      </c>
      <c r="BW3" s="16">
        <v>0.0</v>
      </c>
      <c r="BX3" s="16">
        <v>0.091786</v>
      </c>
      <c r="BY3" s="1">
        <v>-109.974854</v>
      </c>
      <c r="BZ3" s="1">
        <v>-110.071214</v>
      </c>
      <c r="CA3" s="1">
        <v>-109.962716</v>
      </c>
      <c r="CB3" s="1">
        <v>-0.008566</v>
      </c>
      <c r="CC3" s="1">
        <v>0.0</v>
      </c>
      <c r="CD3" s="1">
        <v>0.041523</v>
      </c>
      <c r="CE3" s="1">
        <v>0.950195</v>
      </c>
      <c r="CF3" s="1">
        <v>0.846407</v>
      </c>
      <c r="CG3" s="1">
        <v>0.965587</v>
      </c>
      <c r="CH3" s="3">
        <v>-84.040571</v>
      </c>
      <c r="CI3" s="3">
        <v>-84.030286</v>
      </c>
      <c r="CJ3" s="3">
        <v>-84.035714</v>
      </c>
      <c r="CK3" s="3">
        <v>-83.681</v>
      </c>
      <c r="CL3" s="3">
        <v>-83.673571</v>
      </c>
      <c r="CM3" s="3">
        <v>-83.684286</v>
      </c>
      <c r="CN3" s="3">
        <v>-84.037714</v>
      </c>
      <c r="CO3" s="3">
        <v>-84.030286</v>
      </c>
      <c r="CP3" s="3">
        <v>-84.049571</v>
      </c>
      <c r="CQ3" s="3">
        <v>4.325</v>
      </c>
      <c r="CR3" s="3">
        <v>4.325</v>
      </c>
      <c r="CS3" s="3">
        <v>4.325</v>
      </c>
      <c r="CT3" s="3">
        <v>0.0</v>
      </c>
      <c r="CU3" s="3">
        <v>0.0</v>
      </c>
      <c r="CV3" s="3">
        <v>0.0</v>
      </c>
      <c r="CW3" s="3">
        <v>-4.325</v>
      </c>
      <c r="CX3" s="3">
        <v>-4.325</v>
      </c>
      <c r="CY3" s="3">
        <v>-4.325</v>
      </c>
      <c r="CZ3" s="3">
        <v>3.88</v>
      </c>
      <c r="DA3" s="3">
        <v>3.88</v>
      </c>
      <c r="DB3" s="3">
        <v>3.88</v>
      </c>
      <c r="DC3" s="3">
        <v>-1.547</v>
      </c>
      <c r="DD3" s="3">
        <v>-1.547</v>
      </c>
      <c r="DE3" s="3">
        <v>-1.547</v>
      </c>
      <c r="DF3" s="3">
        <v>-6.975</v>
      </c>
      <c r="DG3" s="3">
        <v>-6.975</v>
      </c>
      <c r="DH3" s="3">
        <v>-6.975</v>
      </c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>
      <c r="A4" s="2"/>
      <c r="T4" s="8" t="s">
        <v>17</v>
      </c>
      <c r="U4" s="3">
        <v>31.266686</v>
      </c>
      <c r="V4" s="3">
        <v>31.283865</v>
      </c>
      <c r="W4" s="3">
        <v>31.282693</v>
      </c>
      <c r="X4" s="8" t="s">
        <v>17</v>
      </c>
      <c r="Y4" s="3">
        <f t="shared" ref="Y4:AA4" si="2">U4 - $M$3</f>
        <v>-0.014836</v>
      </c>
      <c r="Z4" s="3">
        <f t="shared" si="2"/>
        <v>0.002343</v>
      </c>
      <c r="AA4" s="3">
        <f t="shared" si="2"/>
        <v>0.001171</v>
      </c>
      <c r="AB4" s="11" t="s">
        <v>167</v>
      </c>
      <c r="AC4" s="1">
        <v>2.764</v>
      </c>
      <c r="AD4" s="1">
        <v>4.434</v>
      </c>
      <c r="AE4" s="1">
        <v>6.105</v>
      </c>
      <c r="AF4" s="1">
        <v>-0.298</v>
      </c>
      <c r="AG4" s="1">
        <v>-0.818</v>
      </c>
      <c r="AH4" s="1">
        <v>-1.339</v>
      </c>
      <c r="AI4" s="1">
        <v>-5.442</v>
      </c>
      <c r="AJ4" s="1">
        <v>-6.071</v>
      </c>
      <c r="AK4" s="1">
        <v>-6.701</v>
      </c>
      <c r="AL4" s="3"/>
      <c r="AM4" s="12"/>
      <c r="BC4" s="8" t="s">
        <v>17</v>
      </c>
      <c r="BD4" s="3">
        <v>-84.030286</v>
      </c>
      <c r="BE4" s="3">
        <v>-83.673571</v>
      </c>
      <c r="BF4" s="3">
        <v>-84.030286</v>
      </c>
      <c r="BG4" s="8" t="s">
        <v>17</v>
      </c>
      <c r="BH4" s="15">
        <f t="shared" si="3"/>
        <v>-0.005237666667</v>
      </c>
      <c r="BI4" s="15">
        <f t="shared" si="4"/>
        <v>-0.006048</v>
      </c>
      <c r="BJ4" s="15">
        <f t="shared" si="5"/>
        <v>-0.008904333333</v>
      </c>
    </row>
    <row r="5">
      <c r="A5" s="2"/>
      <c r="T5" s="8" t="s">
        <v>48</v>
      </c>
      <c r="U5" s="3">
        <v>31.282693</v>
      </c>
      <c r="V5" s="3">
        <v>31.286988</v>
      </c>
      <c r="W5" s="3">
        <v>31.285817</v>
      </c>
      <c r="X5" s="8" t="s">
        <v>48</v>
      </c>
      <c r="Y5" s="3">
        <f t="shared" ref="Y5:AA5" si="6">U5 - $M$3</f>
        <v>0.001171</v>
      </c>
      <c r="Z5" s="3">
        <f t="shared" si="6"/>
        <v>0.005466</v>
      </c>
      <c r="AA5" s="3">
        <f t="shared" si="6"/>
        <v>0.004295</v>
      </c>
      <c r="AB5" s="11" t="s">
        <v>168</v>
      </c>
      <c r="AC5" s="3">
        <v>31.282693</v>
      </c>
      <c r="AD5" s="3">
        <v>31.276447</v>
      </c>
      <c r="AE5" s="3">
        <v>31.285817</v>
      </c>
      <c r="AF5" s="3">
        <v>31.266686</v>
      </c>
      <c r="AG5" s="3">
        <v>31.283865</v>
      </c>
      <c r="AH5" s="3">
        <v>31.282693</v>
      </c>
      <c r="AI5" s="3">
        <v>31.285817</v>
      </c>
      <c r="AJ5" s="3">
        <v>31.286988</v>
      </c>
      <c r="AK5" s="3">
        <v>31.282693</v>
      </c>
      <c r="AL5" s="3"/>
      <c r="AM5" s="12"/>
      <c r="BC5" s="8" t="s">
        <v>48</v>
      </c>
      <c r="BD5" s="3">
        <v>-84.035714</v>
      </c>
      <c r="BE5" s="3">
        <v>-83.684286</v>
      </c>
      <c r="BF5" s="3">
        <v>-84.049571</v>
      </c>
      <c r="BG5" s="8" t="s">
        <v>48</v>
      </c>
      <c r="BH5" s="15">
        <f t="shared" si="3"/>
        <v>0.0001903333333</v>
      </c>
      <c r="BI5" s="15">
        <f t="shared" si="4"/>
        <v>0.004667</v>
      </c>
      <c r="BJ5" s="15">
        <f t="shared" si="5"/>
        <v>0.01038066667</v>
      </c>
    </row>
    <row r="6">
      <c r="AM6" s="12"/>
    </row>
    <row r="7">
      <c r="AM7" s="12"/>
    </row>
    <row r="8">
      <c r="AM8" s="12"/>
    </row>
    <row r="9">
      <c r="AM9" s="12"/>
    </row>
    <row r="10">
      <c r="AM10" s="12"/>
    </row>
    <row r="11">
      <c r="AM11" s="12"/>
    </row>
    <row r="12">
      <c r="AM12" s="12"/>
    </row>
    <row r="13">
      <c r="AM13" s="12"/>
    </row>
    <row r="14">
      <c r="AM14" s="12"/>
    </row>
    <row r="15">
      <c r="AM15" s="12"/>
    </row>
    <row r="16">
      <c r="AM16" s="12"/>
    </row>
    <row r="17">
      <c r="AM17" s="12"/>
    </row>
    <row r="18">
      <c r="AM18" s="12"/>
    </row>
    <row r="19">
      <c r="AM19" s="12"/>
    </row>
    <row r="20">
      <c r="AM20" s="12"/>
    </row>
    <row r="21">
      <c r="AM21" s="12"/>
    </row>
    <row r="22">
      <c r="AM22" s="12"/>
    </row>
    <row r="23">
      <c r="AM23" s="12"/>
    </row>
    <row r="24">
      <c r="AM24" s="12"/>
    </row>
    <row r="25">
      <c r="M25" s="2"/>
      <c r="N25" s="2"/>
      <c r="O25" s="2"/>
      <c r="AM25" s="12"/>
    </row>
    <row r="26">
      <c r="M26" s="2"/>
      <c r="N26" s="2"/>
      <c r="O26" s="2"/>
      <c r="AM26" s="12"/>
    </row>
    <row r="27">
      <c r="M27" s="2"/>
      <c r="N27" s="2"/>
      <c r="O27" s="2"/>
      <c r="AM27" s="12"/>
    </row>
    <row r="28">
      <c r="M28" s="2"/>
      <c r="N28" s="2"/>
      <c r="O28" s="2"/>
      <c r="AM28" s="12"/>
    </row>
    <row r="29">
      <c r="M29" s="2"/>
      <c r="N29" s="2"/>
      <c r="O29" s="2"/>
      <c r="AM29" s="12"/>
    </row>
    <row r="30">
      <c r="M30" s="2"/>
      <c r="N30" s="2"/>
      <c r="O30" s="2"/>
      <c r="AM30" s="12"/>
    </row>
    <row r="31">
      <c r="M31" s="2"/>
      <c r="N31" s="2"/>
      <c r="O31" s="2"/>
      <c r="AM31" s="12"/>
    </row>
    <row r="32">
      <c r="M32" s="2"/>
      <c r="N32" s="2"/>
      <c r="O32" s="2"/>
      <c r="AM32" s="12"/>
    </row>
    <row r="33">
      <c r="M33" s="2"/>
      <c r="N33" s="2"/>
      <c r="O33" s="2"/>
      <c r="AM33" s="12"/>
    </row>
    <row r="34">
      <c r="M34" s="2"/>
      <c r="N34" s="2"/>
      <c r="O34" s="2"/>
      <c r="AM34" s="12"/>
    </row>
    <row r="35">
      <c r="M35" s="2"/>
      <c r="N35" s="2"/>
      <c r="O35" s="2"/>
      <c r="AM35" s="12"/>
    </row>
    <row r="36">
      <c r="M36" s="2"/>
      <c r="N36" s="2"/>
      <c r="O36" s="2"/>
      <c r="AM36" s="12"/>
    </row>
    <row r="37">
      <c r="AM37" s="12"/>
    </row>
    <row r="38">
      <c r="AM38" s="12"/>
    </row>
    <row r="39">
      <c r="AM39" s="12"/>
    </row>
    <row r="40">
      <c r="AM40" s="12"/>
    </row>
    <row r="41">
      <c r="AM41" s="12"/>
    </row>
    <row r="42">
      <c r="AM42" s="12"/>
    </row>
    <row r="43">
      <c r="AM43" s="12"/>
    </row>
    <row r="44">
      <c r="AM44" s="12"/>
    </row>
    <row r="45">
      <c r="AM45" s="12"/>
    </row>
    <row r="46">
      <c r="AM46" s="12"/>
    </row>
    <row r="47">
      <c r="AM47" s="12"/>
    </row>
    <row r="48">
      <c r="AM48" s="12"/>
    </row>
    <row r="49">
      <c r="AM49" s="12"/>
    </row>
    <row r="50">
      <c r="AM50" s="12"/>
    </row>
    <row r="51">
      <c r="AM51" s="12"/>
    </row>
    <row r="52">
      <c r="AM52" s="12"/>
    </row>
    <row r="53">
      <c r="AM53" s="12"/>
    </row>
    <row r="54">
      <c r="AM54" s="12"/>
    </row>
    <row r="55">
      <c r="AM55" s="12"/>
    </row>
    <row r="56">
      <c r="AM56" s="12"/>
    </row>
    <row r="57">
      <c r="AM57" s="12"/>
    </row>
    <row r="58">
      <c r="AM58" s="12"/>
    </row>
    <row r="59">
      <c r="AM59" s="12"/>
    </row>
    <row r="60">
      <c r="AM60" s="12"/>
    </row>
    <row r="61">
      <c r="AM61" s="12"/>
    </row>
    <row r="62">
      <c r="AM62" s="12"/>
    </row>
    <row r="63">
      <c r="AM63" s="12"/>
    </row>
    <row r="64">
      <c r="AM64" s="12"/>
    </row>
    <row r="65">
      <c r="AM65" s="12"/>
    </row>
    <row r="66">
      <c r="AM66" s="12"/>
    </row>
    <row r="67">
      <c r="AM67" s="12"/>
    </row>
    <row r="68">
      <c r="AM68" s="12"/>
    </row>
    <row r="69">
      <c r="AM69" s="12"/>
    </row>
    <row r="70">
      <c r="AM70" s="12"/>
    </row>
    <row r="71">
      <c r="AM71" s="12"/>
    </row>
    <row r="72">
      <c r="AM72" s="12"/>
    </row>
    <row r="73">
      <c r="AM73" s="12"/>
    </row>
    <row r="74">
      <c r="AM74" s="12"/>
    </row>
    <row r="75">
      <c r="AM75" s="12"/>
    </row>
    <row r="76">
      <c r="AM76" s="12"/>
    </row>
    <row r="77">
      <c r="AM77" s="12"/>
    </row>
    <row r="78">
      <c r="AM78" s="12"/>
    </row>
    <row r="79">
      <c r="AM79" s="12"/>
    </row>
    <row r="80">
      <c r="AM80" s="12"/>
    </row>
    <row r="81">
      <c r="AM81" s="12"/>
    </row>
    <row r="82">
      <c r="AM82" s="12"/>
    </row>
    <row r="83">
      <c r="AM83" s="12"/>
    </row>
    <row r="84">
      <c r="AM84" s="12"/>
    </row>
    <row r="85">
      <c r="AM85" s="12"/>
    </row>
    <row r="86">
      <c r="AM86" s="12"/>
    </row>
    <row r="87">
      <c r="AM87" s="12"/>
    </row>
    <row r="88">
      <c r="AM88" s="12"/>
    </row>
    <row r="89">
      <c r="AM89" s="12"/>
    </row>
    <row r="90">
      <c r="AM90" s="12"/>
    </row>
    <row r="91">
      <c r="AM91" s="12"/>
    </row>
    <row r="92">
      <c r="AM92" s="12"/>
    </row>
    <row r="93">
      <c r="AM93" s="12"/>
    </row>
    <row r="94">
      <c r="AM94" s="12"/>
    </row>
    <row r="95">
      <c r="AM95" s="12"/>
    </row>
    <row r="96">
      <c r="AM96" s="12"/>
    </row>
    <row r="97">
      <c r="AM97" s="12"/>
    </row>
    <row r="98">
      <c r="AM98" s="12"/>
    </row>
    <row r="99">
      <c r="AM99" s="12"/>
    </row>
    <row r="100">
      <c r="AM100" s="12"/>
    </row>
    <row r="101">
      <c r="AM101" s="12"/>
    </row>
    <row r="102">
      <c r="AM102" s="12"/>
    </row>
    <row r="103">
      <c r="AM103" s="12"/>
    </row>
    <row r="104">
      <c r="AM104" s="12"/>
    </row>
    <row r="105">
      <c r="AM105" s="12"/>
    </row>
    <row r="106">
      <c r="AM106" s="12"/>
    </row>
    <row r="107">
      <c r="AM107" s="12"/>
    </row>
    <row r="108">
      <c r="AM108" s="12"/>
    </row>
    <row r="109">
      <c r="AM109" s="12"/>
    </row>
    <row r="110">
      <c r="AM110" s="12"/>
    </row>
    <row r="111">
      <c r="AM111" s="12"/>
    </row>
    <row r="112">
      <c r="AM112" s="12"/>
    </row>
    <row r="113">
      <c r="AM113" s="12"/>
    </row>
    <row r="114">
      <c r="AM114" s="12"/>
    </row>
    <row r="115">
      <c r="AM115" s="12"/>
    </row>
    <row r="116">
      <c r="AM116" s="12"/>
    </row>
    <row r="117">
      <c r="AM117" s="12"/>
    </row>
    <row r="118">
      <c r="AM118" s="12"/>
    </row>
    <row r="119">
      <c r="AM119" s="12"/>
    </row>
    <row r="120">
      <c r="AM120" s="12"/>
    </row>
    <row r="121">
      <c r="AM121" s="12"/>
    </row>
    <row r="122">
      <c r="AM122" s="12"/>
    </row>
    <row r="123">
      <c r="AM123" s="12"/>
    </row>
    <row r="124">
      <c r="AM124" s="12"/>
    </row>
    <row r="125">
      <c r="AM125" s="12"/>
    </row>
    <row r="126">
      <c r="AM126" s="12"/>
    </row>
    <row r="127">
      <c r="AM127" s="12"/>
    </row>
    <row r="128">
      <c r="AM128" s="12"/>
    </row>
    <row r="129">
      <c r="AM129" s="12"/>
    </row>
    <row r="130">
      <c r="AM130" s="12"/>
    </row>
    <row r="131">
      <c r="AM131" s="12"/>
    </row>
    <row r="132">
      <c r="AM132" s="12"/>
    </row>
    <row r="133">
      <c r="AM133" s="12"/>
    </row>
    <row r="134">
      <c r="AM134" s="12"/>
    </row>
    <row r="135">
      <c r="AM135" s="12"/>
    </row>
    <row r="136">
      <c r="AM136" s="12"/>
    </row>
    <row r="137">
      <c r="AM137" s="12"/>
    </row>
    <row r="138">
      <c r="AM138" s="12"/>
    </row>
    <row r="139">
      <c r="AM139" s="12"/>
    </row>
    <row r="140">
      <c r="AM140" s="12"/>
    </row>
    <row r="141">
      <c r="AM141" s="12"/>
    </row>
    <row r="142">
      <c r="AM142" s="12"/>
    </row>
    <row r="143">
      <c r="AM143" s="12"/>
    </row>
    <row r="144">
      <c r="AM144" s="12"/>
    </row>
    <row r="145">
      <c r="AM145" s="12"/>
    </row>
    <row r="146">
      <c r="AM146" s="12"/>
    </row>
    <row r="147">
      <c r="AM147" s="12"/>
    </row>
    <row r="148">
      <c r="AM148" s="12"/>
    </row>
    <row r="149">
      <c r="AM149" s="12"/>
    </row>
    <row r="150">
      <c r="AM150" s="12"/>
    </row>
    <row r="151">
      <c r="AM151" s="12"/>
    </row>
    <row r="152">
      <c r="AM152" s="12"/>
    </row>
    <row r="153">
      <c r="AM153" s="12"/>
    </row>
    <row r="154">
      <c r="AM154" s="12"/>
    </row>
    <row r="155">
      <c r="AM155" s="12"/>
    </row>
    <row r="156">
      <c r="AM156" s="12"/>
    </row>
    <row r="157">
      <c r="AM157" s="12"/>
    </row>
    <row r="158">
      <c r="AM158" s="12"/>
    </row>
    <row r="159">
      <c r="AM159" s="12"/>
    </row>
    <row r="160">
      <c r="AM160" s="12"/>
    </row>
    <row r="161">
      <c r="AM161" s="12"/>
    </row>
    <row r="162">
      <c r="AM162" s="12"/>
    </row>
    <row r="163">
      <c r="AM163" s="12"/>
    </row>
    <row r="164">
      <c r="AM164" s="12"/>
    </row>
    <row r="165">
      <c r="AM165" s="12"/>
    </row>
    <row r="166">
      <c r="AM166" s="12"/>
    </row>
    <row r="167">
      <c r="AM167" s="12"/>
    </row>
    <row r="168">
      <c r="AM168" s="12"/>
    </row>
    <row r="169">
      <c r="AM169" s="12"/>
    </row>
    <row r="170">
      <c r="AM170" s="12"/>
    </row>
    <row r="171">
      <c r="AM171" s="12"/>
    </row>
    <row r="172">
      <c r="AM172" s="12"/>
    </row>
    <row r="173">
      <c r="AM173" s="12"/>
    </row>
    <row r="174">
      <c r="AM174" s="12"/>
    </row>
    <row r="175">
      <c r="AM175" s="12"/>
    </row>
    <row r="176">
      <c r="AM176" s="12"/>
    </row>
    <row r="177">
      <c r="AM177" s="12"/>
    </row>
    <row r="178">
      <c r="AM178" s="12"/>
    </row>
    <row r="179">
      <c r="AM179" s="12"/>
    </row>
    <row r="180">
      <c r="AM180" s="12"/>
    </row>
    <row r="181">
      <c r="AM181" s="12"/>
    </row>
    <row r="182">
      <c r="AM182" s="12"/>
    </row>
    <row r="183">
      <c r="AM183" s="12"/>
    </row>
    <row r="184">
      <c r="AM184" s="12"/>
    </row>
    <row r="185">
      <c r="AM185" s="12"/>
    </row>
    <row r="186">
      <c r="AM186" s="12"/>
    </row>
    <row r="187">
      <c r="AM187" s="12"/>
    </row>
    <row r="188">
      <c r="AM188" s="12"/>
    </row>
    <row r="189">
      <c r="AM189" s="12"/>
    </row>
    <row r="190">
      <c r="AM190" s="12"/>
    </row>
    <row r="191">
      <c r="AM191" s="12"/>
    </row>
    <row r="192">
      <c r="AM192" s="12"/>
    </row>
    <row r="193">
      <c r="AM193" s="12"/>
    </row>
    <row r="194">
      <c r="AM194" s="12"/>
    </row>
    <row r="195">
      <c r="AM195" s="12"/>
    </row>
    <row r="196">
      <c r="AM196" s="12"/>
    </row>
    <row r="197">
      <c r="AM197" s="12"/>
    </row>
    <row r="198">
      <c r="AM198" s="12"/>
    </row>
    <row r="199">
      <c r="AM199" s="12"/>
    </row>
    <row r="200">
      <c r="AM200" s="12"/>
    </row>
    <row r="201">
      <c r="AM201" s="12"/>
    </row>
    <row r="202">
      <c r="AM202" s="12"/>
    </row>
    <row r="203">
      <c r="AM203" s="12"/>
    </row>
    <row r="204">
      <c r="AM204" s="12"/>
    </row>
    <row r="205">
      <c r="AM205" s="12"/>
    </row>
    <row r="206">
      <c r="AM206" s="12"/>
    </row>
    <row r="207">
      <c r="AM207" s="12"/>
    </row>
    <row r="208">
      <c r="AM208" s="12"/>
    </row>
    <row r="209">
      <c r="AM209" s="12"/>
    </row>
    <row r="210">
      <c r="AM210" s="12"/>
    </row>
    <row r="211">
      <c r="AM211" s="12"/>
    </row>
    <row r="212">
      <c r="AM212" s="12"/>
    </row>
    <row r="213">
      <c r="AM213" s="12"/>
    </row>
    <row r="214">
      <c r="AM214" s="12"/>
    </row>
    <row r="215">
      <c r="AM215" s="12"/>
    </row>
    <row r="216">
      <c r="AM216" s="12"/>
    </row>
    <row r="217">
      <c r="AM217" s="12"/>
    </row>
    <row r="218">
      <c r="AM218" s="12"/>
    </row>
    <row r="219">
      <c r="AM219" s="12"/>
    </row>
    <row r="220">
      <c r="AM220" s="12"/>
    </row>
    <row r="221">
      <c r="AM221" s="12"/>
    </row>
    <row r="222">
      <c r="AM222" s="12"/>
    </row>
    <row r="223">
      <c r="AM223" s="12"/>
    </row>
    <row r="224">
      <c r="AM224" s="12"/>
    </row>
    <row r="225">
      <c r="AM225" s="12"/>
    </row>
    <row r="226">
      <c r="AM226" s="12"/>
    </row>
    <row r="227">
      <c r="AM227" s="12"/>
    </row>
    <row r="228">
      <c r="AM228" s="12"/>
    </row>
    <row r="229">
      <c r="AM229" s="12"/>
    </row>
    <row r="230">
      <c r="AM230" s="12"/>
    </row>
    <row r="231">
      <c r="AM231" s="12"/>
    </row>
    <row r="232">
      <c r="AM232" s="12"/>
    </row>
    <row r="233">
      <c r="AM233" s="12"/>
    </row>
    <row r="234">
      <c r="AM234" s="12"/>
    </row>
    <row r="235">
      <c r="AM235" s="12"/>
    </row>
    <row r="236">
      <c r="AM236" s="12"/>
    </row>
    <row r="237">
      <c r="AM237" s="12"/>
    </row>
    <row r="238">
      <c r="AM238" s="12"/>
    </row>
    <row r="239">
      <c r="AM239" s="12"/>
    </row>
    <row r="240">
      <c r="AM240" s="12"/>
    </row>
    <row r="241">
      <c r="AM241" s="12"/>
    </row>
    <row r="242">
      <c r="AM242" s="12"/>
    </row>
    <row r="243">
      <c r="AM243" s="12"/>
    </row>
    <row r="244">
      <c r="AM244" s="12"/>
    </row>
    <row r="245">
      <c r="AM245" s="12"/>
    </row>
    <row r="246">
      <c r="AM246" s="12"/>
    </row>
    <row r="247">
      <c r="AM247" s="12"/>
    </row>
    <row r="248">
      <c r="AM248" s="12"/>
    </row>
    <row r="249">
      <c r="AM249" s="12"/>
    </row>
    <row r="250">
      <c r="AM250" s="12"/>
    </row>
    <row r="251">
      <c r="AM251" s="12"/>
    </row>
    <row r="252">
      <c r="AM252" s="12"/>
    </row>
    <row r="253">
      <c r="AM253" s="12"/>
    </row>
    <row r="254">
      <c r="AM254" s="12"/>
    </row>
    <row r="255">
      <c r="AM255" s="12"/>
    </row>
    <row r="256">
      <c r="AM256" s="12"/>
    </row>
    <row r="257">
      <c r="AM257" s="12"/>
    </row>
    <row r="258">
      <c r="AM258" s="12"/>
    </row>
    <row r="259">
      <c r="AM259" s="12"/>
    </row>
    <row r="260">
      <c r="AM260" s="12"/>
    </row>
    <row r="261">
      <c r="AM261" s="12"/>
    </row>
    <row r="262">
      <c r="AM262" s="12"/>
    </row>
    <row r="263">
      <c r="AM263" s="12"/>
    </row>
    <row r="264">
      <c r="AM264" s="12"/>
    </row>
    <row r="265">
      <c r="AM265" s="12"/>
    </row>
    <row r="266">
      <c r="AM266" s="12"/>
    </row>
    <row r="267">
      <c r="AM267" s="12"/>
    </row>
    <row r="268">
      <c r="AM268" s="12"/>
    </row>
    <row r="269">
      <c r="AM269" s="12"/>
    </row>
    <row r="270">
      <c r="AM270" s="12"/>
    </row>
    <row r="271">
      <c r="AM271" s="12"/>
    </row>
    <row r="272">
      <c r="AM272" s="12"/>
    </row>
    <row r="273">
      <c r="AM273" s="12"/>
    </row>
    <row r="274">
      <c r="AM274" s="12"/>
    </row>
    <row r="275">
      <c r="AM275" s="12"/>
    </row>
    <row r="276">
      <c r="AM276" s="12"/>
    </row>
    <row r="277">
      <c r="AM277" s="12"/>
    </row>
    <row r="278">
      <c r="AM278" s="12"/>
    </row>
    <row r="279">
      <c r="AM279" s="12"/>
    </row>
    <row r="280">
      <c r="AM280" s="12"/>
    </row>
    <row r="281">
      <c r="AM281" s="12"/>
    </row>
    <row r="282">
      <c r="AM282" s="12"/>
    </row>
    <row r="283">
      <c r="AM283" s="12"/>
    </row>
    <row r="284">
      <c r="AM284" s="12"/>
    </row>
    <row r="285">
      <c r="AM285" s="12"/>
    </row>
    <row r="286">
      <c r="AM286" s="12"/>
    </row>
    <row r="287">
      <c r="AM287" s="12"/>
    </row>
    <row r="288">
      <c r="AM288" s="12"/>
    </row>
    <row r="289">
      <c r="AM289" s="12"/>
    </row>
    <row r="290">
      <c r="AM290" s="12"/>
    </row>
    <row r="291">
      <c r="AM291" s="12"/>
    </row>
    <row r="292">
      <c r="AM292" s="12"/>
    </row>
    <row r="293">
      <c r="AM293" s="12"/>
    </row>
    <row r="294">
      <c r="AM294" s="12"/>
    </row>
    <row r="295">
      <c r="AM295" s="12"/>
    </row>
    <row r="296">
      <c r="AM296" s="12"/>
    </row>
    <row r="297">
      <c r="AM297" s="12"/>
    </row>
    <row r="298">
      <c r="AM298" s="12"/>
    </row>
    <row r="299">
      <c r="AM299" s="12"/>
    </row>
    <row r="300">
      <c r="AM300" s="12"/>
    </row>
    <row r="301">
      <c r="AM301" s="12"/>
    </row>
    <row r="302">
      <c r="AM302" s="12"/>
    </row>
    <row r="303">
      <c r="AM303" s="12"/>
    </row>
    <row r="304">
      <c r="AM304" s="12"/>
    </row>
    <row r="305">
      <c r="AM305" s="12"/>
    </row>
    <row r="306">
      <c r="AM306" s="12"/>
    </row>
    <row r="307">
      <c r="AM307" s="12"/>
    </row>
    <row r="308">
      <c r="AM308" s="12"/>
    </row>
    <row r="309">
      <c r="AM309" s="12"/>
    </row>
    <row r="310">
      <c r="AM310" s="12"/>
    </row>
    <row r="311">
      <c r="AM311" s="12"/>
    </row>
    <row r="312">
      <c r="AM312" s="12"/>
    </row>
    <row r="313">
      <c r="AM313" s="12"/>
    </row>
    <row r="314">
      <c r="AM314" s="12"/>
    </row>
    <row r="315">
      <c r="AM315" s="12"/>
    </row>
    <row r="316">
      <c r="AM316" s="12"/>
    </row>
    <row r="317">
      <c r="AM317" s="12"/>
    </row>
    <row r="318">
      <c r="AM318" s="12"/>
    </row>
    <row r="319">
      <c r="AM319" s="12"/>
    </row>
    <row r="320">
      <c r="AM320" s="12"/>
    </row>
    <row r="321">
      <c r="AM321" s="12"/>
    </row>
    <row r="322">
      <c r="AM322" s="12"/>
    </row>
    <row r="323">
      <c r="AM323" s="12"/>
    </row>
    <row r="324">
      <c r="AM324" s="12"/>
    </row>
    <row r="325">
      <c r="AM325" s="12"/>
    </row>
    <row r="326">
      <c r="AM326" s="12"/>
    </row>
    <row r="327">
      <c r="AM327" s="12"/>
    </row>
    <row r="328">
      <c r="AM328" s="12"/>
    </row>
    <row r="329">
      <c r="AM329" s="12"/>
    </row>
    <row r="330">
      <c r="AM330" s="12"/>
    </row>
    <row r="331">
      <c r="AM331" s="12"/>
    </row>
    <row r="332">
      <c r="AM332" s="12"/>
    </row>
    <row r="333">
      <c r="AM333" s="12"/>
    </row>
    <row r="334">
      <c r="AM334" s="12"/>
    </row>
    <row r="335">
      <c r="AM335" s="12"/>
    </row>
    <row r="336">
      <c r="AM336" s="12"/>
    </row>
    <row r="337">
      <c r="AM337" s="12"/>
    </row>
    <row r="338">
      <c r="AM338" s="12"/>
    </row>
    <row r="339">
      <c r="AM339" s="12"/>
    </row>
    <row r="340">
      <c r="AM340" s="12"/>
    </row>
    <row r="341">
      <c r="AM341" s="12"/>
    </row>
    <row r="342">
      <c r="AM342" s="12"/>
    </row>
    <row r="343">
      <c r="AM343" s="12"/>
    </row>
    <row r="344">
      <c r="AM344" s="12"/>
    </row>
    <row r="345">
      <c r="AM345" s="12"/>
    </row>
    <row r="346">
      <c r="AM346" s="12"/>
    </row>
    <row r="347">
      <c r="AM347" s="12"/>
    </row>
    <row r="348">
      <c r="AM348" s="12"/>
    </row>
    <row r="349">
      <c r="AM349" s="12"/>
    </row>
    <row r="350">
      <c r="AM350" s="12"/>
    </row>
    <row r="351">
      <c r="AM351" s="12"/>
    </row>
    <row r="352">
      <c r="AM352" s="12"/>
    </row>
    <row r="353">
      <c r="AM353" s="12"/>
    </row>
    <row r="354">
      <c r="AM354" s="12"/>
    </row>
    <row r="355">
      <c r="AM355" s="12"/>
    </row>
    <row r="356">
      <c r="AM356" s="12"/>
    </row>
    <row r="357">
      <c r="AM357" s="12"/>
    </row>
    <row r="358">
      <c r="AM358" s="12"/>
    </row>
    <row r="359">
      <c r="AM359" s="12"/>
    </row>
    <row r="360">
      <c r="AM360" s="12"/>
    </row>
    <row r="361">
      <c r="AM361" s="12"/>
    </row>
    <row r="362">
      <c r="AM362" s="12"/>
    </row>
    <row r="363">
      <c r="AM363" s="12"/>
    </row>
    <row r="364">
      <c r="AM364" s="12"/>
    </row>
    <row r="365">
      <c r="AM365" s="12"/>
    </row>
    <row r="366">
      <c r="AM366" s="12"/>
    </row>
    <row r="367">
      <c r="AM367" s="12"/>
    </row>
    <row r="368">
      <c r="AM368" s="12"/>
    </row>
    <row r="369">
      <c r="AM369" s="12"/>
    </row>
    <row r="370">
      <c r="AM370" s="12"/>
    </row>
    <row r="371">
      <c r="AM371" s="12"/>
    </row>
    <row r="372">
      <c r="AM372" s="12"/>
    </row>
    <row r="373">
      <c r="AM373" s="12"/>
    </row>
    <row r="374">
      <c r="AM374" s="12"/>
    </row>
    <row r="375">
      <c r="AM375" s="12"/>
    </row>
    <row r="376">
      <c r="AM376" s="12"/>
    </row>
    <row r="377">
      <c r="AM377" s="12"/>
    </row>
    <row r="378">
      <c r="AM378" s="12"/>
    </row>
    <row r="379">
      <c r="AM379" s="12"/>
    </row>
    <row r="380">
      <c r="AM380" s="12"/>
    </row>
    <row r="381">
      <c r="AM381" s="12"/>
    </row>
    <row r="382">
      <c r="AM382" s="12"/>
    </row>
    <row r="383">
      <c r="AM383" s="12"/>
    </row>
    <row r="384">
      <c r="AM384" s="12"/>
    </row>
    <row r="385">
      <c r="AM385" s="12"/>
    </row>
    <row r="386">
      <c r="AM386" s="12"/>
    </row>
    <row r="387">
      <c r="AM387" s="12"/>
    </row>
    <row r="388">
      <c r="AM388" s="12"/>
    </row>
    <row r="389">
      <c r="AM389" s="12"/>
    </row>
    <row r="390">
      <c r="AM390" s="12"/>
    </row>
    <row r="391">
      <c r="AM391" s="12"/>
    </row>
    <row r="392">
      <c r="AM392" s="12"/>
    </row>
    <row r="393">
      <c r="AM393" s="12"/>
    </row>
    <row r="394">
      <c r="AM394" s="12"/>
    </row>
    <row r="395">
      <c r="AM395" s="12"/>
    </row>
    <row r="396">
      <c r="AM396" s="12"/>
    </row>
    <row r="397">
      <c r="AM397" s="12"/>
    </row>
    <row r="398">
      <c r="AM398" s="12"/>
    </row>
    <row r="399">
      <c r="AM399" s="12"/>
    </row>
    <row r="400">
      <c r="AM400" s="12"/>
    </row>
    <row r="401">
      <c r="AM401" s="12"/>
    </row>
    <row r="402">
      <c r="AM402" s="12"/>
    </row>
    <row r="403">
      <c r="AM403" s="12"/>
    </row>
    <row r="404">
      <c r="AM404" s="12"/>
    </row>
    <row r="405">
      <c r="AM405" s="12"/>
    </row>
    <row r="406">
      <c r="AM406" s="12"/>
    </row>
    <row r="407">
      <c r="AM407" s="12"/>
    </row>
    <row r="408">
      <c r="AM408" s="12"/>
    </row>
    <row r="409">
      <c r="AM409" s="12"/>
    </row>
    <row r="410">
      <c r="AM410" s="12"/>
    </row>
    <row r="411">
      <c r="AM411" s="12"/>
    </row>
    <row r="412">
      <c r="AM412" s="12"/>
    </row>
    <row r="413">
      <c r="AM413" s="12"/>
    </row>
    <row r="414">
      <c r="AM414" s="12"/>
    </row>
    <row r="415">
      <c r="AM415" s="12"/>
    </row>
    <row r="416">
      <c r="AM416" s="12"/>
    </row>
    <row r="417">
      <c r="AM417" s="12"/>
    </row>
    <row r="418">
      <c r="AM418" s="12"/>
    </row>
    <row r="419">
      <c r="AM419" s="12"/>
    </row>
    <row r="420">
      <c r="AM420" s="12"/>
    </row>
    <row r="421">
      <c r="AM421" s="12"/>
    </row>
    <row r="422">
      <c r="AM422" s="12"/>
    </row>
    <row r="423">
      <c r="AM423" s="12"/>
    </row>
    <row r="424">
      <c r="AM424" s="12"/>
    </row>
    <row r="425">
      <c r="AM425" s="12"/>
    </row>
    <row r="426">
      <c r="AM426" s="12"/>
    </row>
    <row r="427">
      <c r="AM427" s="12"/>
    </row>
    <row r="428">
      <c r="AM428" s="12"/>
    </row>
    <row r="429">
      <c r="AM429" s="12"/>
    </row>
    <row r="430">
      <c r="AM430" s="12"/>
    </row>
    <row r="431">
      <c r="AM431" s="12"/>
    </row>
    <row r="432">
      <c r="AM432" s="12"/>
    </row>
    <row r="433">
      <c r="AM433" s="12"/>
    </row>
    <row r="434">
      <c r="AM434" s="12"/>
    </row>
    <row r="435">
      <c r="AM435" s="12"/>
    </row>
    <row r="436">
      <c r="AM436" s="12"/>
    </row>
    <row r="437">
      <c r="AM437" s="12"/>
    </row>
    <row r="438">
      <c r="AM438" s="12"/>
    </row>
    <row r="439">
      <c r="AM439" s="12"/>
    </row>
    <row r="440">
      <c r="AM440" s="12"/>
    </row>
    <row r="441">
      <c r="AM441" s="12"/>
    </row>
    <row r="442">
      <c r="AM442" s="12"/>
    </row>
    <row r="443">
      <c r="AM443" s="12"/>
    </row>
    <row r="444">
      <c r="AM444" s="12"/>
    </row>
    <row r="445">
      <c r="AM445" s="12"/>
    </row>
    <row r="446">
      <c r="AM446" s="12"/>
    </row>
    <row r="447">
      <c r="AM447" s="12"/>
    </row>
    <row r="448">
      <c r="AM448" s="12"/>
    </row>
    <row r="449">
      <c r="AM449" s="12"/>
    </row>
    <row r="450">
      <c r="AM450" s="12"/>
    </row>
    <row r="451">
      <c r="AM451" s="12"/>
    </row>
    <row r="452">
      <c r="AM452" s="12"/>
    </row>
    <row r="453">
      <c r="AM453" s="12"/>
    </row>
    <row r="454">
      <c r="AM454" s="12"/>
    </row>
    <row r="455">
      <c r="AM455" s="12"/>
    </row>
    <row r="456">
      <c r="AM456" s="12"/>
    </row>
    <row r="457">
      <c r="AM457" s="12"/>
    </row>
    <row r="458">
      <c r="AM458" s="12"/>
    </row>
    <row r="459">
      <c r="AM459" s="12"/>
    </row>
    <row r="460">
      <c r="AM460" s="12"/>
    </row>
    <row r="461">
      <c r="AM461" s="12"/>
    </row>
    <row r="462">
      <c r="AM462" s="12"/>
    </row>
    <row r="463">
      <c r="AM463" s="12"/>
    </row>
    <row r="464">
      <c r="AM464" s="12"/>
    </row>
    <row r="465">
      <c r="AM465" s="12"/>
    </row>
    <row r="466">
      <c r="AM466" s="12"/>
    </row>
    <row r="467">
      <c r="AM467" s="12"/>
    </row>
    <row r="468">
      <c r="AM468" s="12"/>
    </row>
    <row r="469">
      <c r="AM469" s="12"/>
    </row>
    <row r="470">
      <c r="AM470" s="12"/>
    </row>
    <row r="471">
      <c r="AM471" s="12"/>
    </row>
    <row r="472">
      <c r="AM472" s="12"/>
    </row>
    <row r="473">
      <c r="AM473" s="12"/>
    </row>
    <row r="474">
      <c r="AM474" s="12"/>
    </row>
    <row r="475">
      <c r="AM475" s="12"/>
    </row>
    <row r="476">
      <c r="AM476" s="12"/>
    </row>
    <row r="477">
      <c r="AM477" s="12"/>
    </row>
    <row r="478">
      <c r="AM478" s="12"/>
    </row>
    <row r="479">
      <c r="AM479" s="12"/>
    </row>
    <row r="480">
      <c r="AM480" s="12"/>
    </row>
    <row r="481">
      <c r="AM481" s="12"/>
    </row>
    <row r="482">
      <c r="AM482" s="12"/>
    </row>
    <row r="483">
      <c r="AM483" s="12"/>
    </row>
    <row r="484">
      <c r="AM484" s="12"/>
    </row>
    <row r="485">
      <c r="AM485" s="12"/>
    </row>
    <row r="486">
      <c r="AM486" s="12"/>
    </row>
    <row r="487">
      <c r="AM487" s="12"/>
    </row>
    <row r="488">
      <c r="AM488" s="12"/>
    </row>
    <row r="489">
      <c r="AM489" s="12"/>
    </row>
    <row r="490">
      <c r="AM490" s="12"/>
    </row>
    <row r="491">
      <c r="AM491" s="12"/>
    </row>
    <row r="492">
      <c r="AM492" s="12"/>
    </row>
    <row r="493">
      <c r="AM493" s="12"/>
    </row>
    <row r="494">
      <c r="AM494" s="12"/>
    </row>
    <row r="495">
      <c r="AM495" s="12"/>
    </row>
    <row r="496">
      <c r="AM496" s="12"/>
    </row>
    <row r="497">
      <c r="AM497" s="12"/>
    </row>
    <row r="498">
      <c r="AM498" s="12"/>
    </row>
    <row r="499">
      <c r="AM499" s="12"/>
    </row>
    <row r="500">
      <c r="AM500" s="12"/>
    </row>
    <row r="501">
      <c r="AM501" s="12"/>
    </row>
    <row r="502">
      <c r="AM502" s="12"/>
    </row>
    <row r="503">
      <c r="AM503" s="12"/>
    </row>
    <row r="504">
      <c r="AM504" s="12"/>
    </row>
    <row r="505">
      <c r="AM505" s="12"/>
    </row>
    <row r="506">
      <c r="AM506" s="12"/>
    </row>
    <row r="507">
      <c r="AM507" s="12"/>
    </row>
    <row r="508">
      <c r="AM508" s="12"/>
    </row>
    <row r="509">
      <c r="AM509" s="12"/>
    </row>
    <row r="510">
      <c r="AM510" s="12"/>
    </row>
    <row r="511">
      <c r="AM511" s="12"/>
    </row>
    <row r="512">
      <c r="AM512" s="12"/>
    </row>
    <row r="513">
      <c r="AM513" s="12"/>
    </row>
    <row r="514">
      <c r="AM514" s="12"/>
    </row>
    <row r="515">
      <c r="AM515" s="12"/>
    </row>
    <row r="516">
      <c r="AM516" s="12"/>
    </row>
    <row r="517">
      <c r="AM517" s="12"/>
    </row>
    <row r="518">
      <c r="AM518" s="12"/>
    </row>
    <row r="519">
      <c r="AM519" s="12"/>
    </row>
    <row r="520">
      <c r="AM520" s="12"/>
    </row>
    <row r="521">
      <c r="AM521" s="12"/>
    </row>
    <row r="522">
      <c r="AM522" s="12"/>
    </row>
    <row r="523">
      <c r="AM523" s="12"/>
    </row>
    <row r="524">
      <c r="AM524" s="12"/>
    </row>
    <row r="525">
      <c r="AM525" s="12"/>
    </row>
    <row r="526">
      <c r="AM526" s="12"/>
    </row>
    <row r="527">
      <c r="AM527" s="12"/>
    </row>
    <row r="528">
      <c r="AM528" s="12"/>
    </row>
    <row r="529">
      <c r="AM529" s="12"/>
    </row>
    <row r="530">
      <c r="AM530" s="12"/>
    </row>
    <row r="531">
      <c r="AM531" s="12"/>
    </row>
    <row r="532">
      <c r="AM532" s="12"/>
    </row>
    <row r="533">
      <c r="AM533" s="12"/>
    </row>
    <row r="534">
      <c r="AM534" s="12"/>
    </row>
    <row r="535">
      <c r="AM535" s="12"/>
    </row>
    <row r="536">
      <c r="AM536" s="12"/>
    </row>
    <row r="537">
      <c r="AM537" s="12"/>
    </row>
    <row r="538">
      <c r="AM538" s="12"/>
    </row>
    <row r="539">
      <c r="AM539" s="12"/>
    </row>
    <row r="540">
      <c r="AM540" s="12"/>
    </row>
    <row r="541">
      <c r="AM541" s="12"/>
    </row>
    <row r="542">
      <c r="AM542" s="12"/>
    </row>
    <row r="543">
      <c r="AM543" s="12"/>
    </row>
    <row r="544">
      <c r="AM544" s="12"/>
    </row>
    <row r="545">
      <c r="AM545" s="12"/>
    </row>
    <row r="546">
      <c r="AM546" s="12"/>
    </row>
    <row r="547">
      <c r="AM547" s="12"/>
    </row>
    <row r="548">
      <c r="AM548" s="12"/>
    </row>
    <row r="549">
      <c r="AM549" s="12"/>
    </row>
    <row r="550">
      <c r="AM550" s="12"/>
    </row>
    <row r="551">
      <c r="AM551" s="12"/>
    </row>
    <row r="552">
      <c r="AM552" s="12"/>
    </row>
    <row r="553">
      <c r="AM553" s="12"/>
    </row>
    <row r="554">
      <c r="AM554" s="12"/>
    </row>
    <row r="555">
      <c r="AM555" s="12"/>
    </row>
    <row r="556">
      <c r="AM556" s="12"/>
    </row>
    <row r="557">
      <c r="AM557" s="12"/>
    </row>
    <row r="558">
      <c r="AM558" s="12"/>
    </row>
    <row r="559">
      <c r="AM559" s="12"/>
    </row>
    <row r="560">
      <c r="AM560" s="12"/>
    </row>
    <row r="561">
      <c r="AM561" s="12"/>
    </row>
    <row r="562">
      <c r="AM562" s="12"/>
    </row>
    <row r="563">
      <c r="AM563" s="12"/>
    </row>
    <row r="564">
      <c r="AM564" s="12"/>
    </row>
    <row r="565">
      <c r="AM565" s="12"/>
    </row>
    <row r="566">
      <c r="AM566" s="12"/>
    </row>
    <row r="567">
      <c r="AM567" s="12"/>
    </row>
    <row r="568">
      <c r="AM568" s="12"/>
    </row>
    <row r="569">
      <c r="AM569" s="12"/>
    </row>
    <row r="570">
      <c r="AM570" s="12"/>
    </row>
    <row r="571">
      <c r="AM571" s="12"/>
    </row>
    <row r="572">
      <c r="AM572" s="12"/>
    </row>
    <row r="573">
      <c r="AM573" s="12"/>
    </row>
    <row r="574">
      <c r="AM574" s="12"/>
    </row>
    <row r="575">
      <c r="AM575" s="12"/>
    </row>
    <row r="576">
      <c r="AM576" s="12"/>
    </row>
    <row r="577">
      <c r="AM577" s="12"/>
    </row>
    <row r="578">
      <c r="AM578" s="12"/>
    </row>
    <row r="579">
      <c r="AM579" s="12"/>
    </row>
    <row r="580">
      <c r="AM580" s="12"/>
    </row>
    <row r="581">
      <c r="AM581" s="12"/>
    </row>
    <row r="582">
      <c r="AM582" s="12"/>
    </row>
    <row r="583">
      <c r="AM583" s="12"/>
    </row>
    <row r="584">
      <c r="AM584" s="12"/>
    </row>
    <row r="585">
      <c r="AM585" s="12"/>
    </row>
    <row r="586">
      <c r="AM586" s="12"/>
    </row>
    <row r="587">
      <c r="AM587" s="12"/>
    </row>
    <row r="588">
      <c r="AM588" s="12"/>
    </row>
    <row r="589">
      <c r="AM589" s="12"/>
    </row>
    <row r="590">
      <c r="AM590" s="12"/>
    </row>
    <row r="591">
      <c r="AM591" s="12"/>
    </row>
    <row r="592">
      <c r="AM592" s="12"/>
    </row>
    <row r="593">
      <c r="AM593" s="12"/>
    </row>
    <row r="594">
      <c r="AM594" s="12"/>
    </row>
    <row r="595">
      <c r="AM595" s="12"/>
    </row>
    <row r="596">
      <c r="AM596" s="12"/>
    </row>
    <row r="597">
      <c r="AM597" s="12"/>
    </row>
    <row r="598">
      <c r="AM598" s="12"/>
    </row>
    <row r="599">
      <c r="AM599" s="12"/>
    </row>
    <row r="600">
      <c r="AM600" s="12"/>
    </row>
    <row r="601">
      <c r="AM601" s="12"/>
    </row>
    <row r="602">
      <c r="AM602" s="12"/>
    </row>
    <row r="603">
      <c r="AM603" s="12"/>
    </row>
    <row r="604">
      <c r="AM604" s="12"/>
    </row>
    <row r="605">
      <c r="AM605" s="12"/>
    </row>
    <row r="606">
      <c r="AM606" s="12"/>
    </row>
    <row r="607">
      <c r="AM607" s="12"/>
    </row>
    <row r="608">
      <c r="AM608" s="12"/>
    </row>
    <row r="609">
      <c r="AM609" s="12"/>
    </row>
    <row r="610">
      <c r="AM610" s="12"/>
    </row>
    <row r="611">
      <c r="AM611" s="12"/>
    </row>
    <row r="612">
      <c r="AM612" s="12"/>
    </row>
    <row r="613">
      <c r="AM613" s="12"/>
    </row>
    <row r="614">
      <c r="AM614" s="12"/>
    </row>
    <row r="615">
      <c r="AM615" s="12"/>
    </row>
    <row r="616">
      <c r="AM616" s="12"/>
    </row>
    <row r="617">
      <c r="AM617" s="12"/>
    </row>
    <row r="618">
      <c r="AM618" s="12"/>
    </row>
    <row r="619">
      <c r="AM619" s="12"/>
    </row>
    <row r="620">
      <c r="AM620" s="12"/>
    </row>
    <row r="621">
      <c r="AM621" s="12"/>
    </row>
    <row r="622">
      <c r="AM622" s="12"/>
    </row>
    <row r="623">
      <c r="AM623" s="12"/>
    </row>
    <row r="624">
      <c r="AM624" s="12"/>
    </row>
    <row r="625">
      <c r="AM625" s="12"/>
    </row>
    <row r="626">
      <c r="AM626" s="12"/>
    </row>
    <row r="627">
      <c r="AM627" s="12"/>
    </row>
    <row r="628">
      <c r="AM628" s="12"/>
    </row>
    <row r="629">
      <c r="AM629" s="12"/>
    </row>
    <row r="630">
      <c r="AM630" s="12"/>
    </row>
    <row r="631">
      <c r="AM631" s="12"/>
    </row>
    <row r="632">
      <c r="AM632" s="12"/>
    </row>
    <row r="633">
      <c r="AM633" s="12"/>
    </row>
    <row r="634">
      <c r="AM634" s="12"/>
    </row>
    <row r="635">
      <c r="AM635" s="12"/>
    </row>
    <row r="636">
      <c r="AM636" s="12"/>
    </row>
    <row r="637">
      <c r="AM637" s="12"/>
    </row>
    <row r="638">
      <c r="AM638" s="12"/>
    </row>
    <row r="639">
      <c r="AM639" s="12"/>
    </row>
    <row r="640">
      <c r="AM640" s="12"/>
    </row>
    <row r="641">
      <c r="AM641" s="12"/>
    </row>
    <row r="642">
      <c r="AM642" s="12"/>
    </row>
    <row r="643">
      <c r="AM643" s="12"/>
    </row>
    <row r="644">
      <c r="AM644" s="12"/>
    </row>
    <row r="645">
      <c r="AM645" s="12"/>
    </row>
    <row r="646">
      <c r="AM646" s="12"/>
    </row>
    <row r="647">
      <c r="AM647" s="12"/>
    </row>
    <row r="648">
      <c r="AM648" s="12"/>
    </row>
    <row r="649">
      <c r="AM649" s="12"/>
    </row>
    <row r="650">
      <c r="AM650" s="12"/>
    </row>
    <row r="651">
      <c r="AM651" s="12"/>
    </row>
    <row r="652">
      <c r="AM652" s="12"/>
    </row>
    <row r="653">
      <c r="AM653" s="12"/>
    </row>
    <row r="654">
      <c r="AM654" s="12"/>
    </row>
    <row r="655">
      <c r="AM655" s="12"/>
    </row>
    <row r="656">
      <c r="AM656" s="12"/>
    </row>
    <row r="657">
      <c r="AM657" s="12"/>
    </row>
    <row r="658">
      <c r="AM658" s="12"/>
    </row>
    <row r="659">
      <c r="AM659" s="12"/>
    </row>
    <row r="660">
      <c r="AM660" s="12"/>
    </row>
    <row r="661">
      <c r="AM661" s="12"/>
    </row>
    <row r="662">
      <c r="AM662" s="12"/>
    </row>
    <row r="663">
      <c r="AM663" s="12"/>
    </row>
    <row r="664">
      <c r="AM664" s="12"/>
    </row>
    <row r="665">
      <c r="AM665" s="12"/>
    </row>
    <row r="666">
      <c r="AM666" s="12"/>
    </row>
    <row r="667">
      <c r="AM667" s="12"/>
    </row>
    <row r="668">
      <c r="AM668" s="12"/>
    </row>
    <row r="669">
      <c r="AM669" s="12"/>
    </row>
    <row r="670">
      <c r="AM670" s="12"/>
    </row>
    <row r="671">
      <c r="AM671" s="12"/>
    </row>
    <row r="672">
      <c r="AM672" s="12"/>
    </row>
    <row r="673">
      <c r="AM673" s="12"/>
    </row>
    <row r="674">
      <c r="AM674" s="12"/>
    </row>
    <row r="675">
      <c r="AM675" s="12"/>
    </row>
    <row r="676">
      <c r="AM676" s="12"/>
    </row>
    <row r="677">
      <c r="AM677" s="12"/>
    </row>
    <row r="678">
      <c r="AM678" s="12"/>
    </row>
    <row r="679">
      <c r="AM679" s="12"/>
    </row>
    <row r="680">
      <c r="AM680" s="12"/>
    </row>
    <row r="681">
      <c r="AM681" s="12"/>
    </row>
    <row r="682">
      <c r="AM682" s="12"/>
    </row>
    <row r="683">
      <c r="AM683" s="12"/>
    </row>
    <row r="684">
      <c r="AM684" s="12"/>
    </row>
    <row r="685">
      <c r="AM685" s="12"/>
    </row>
    <row r="686">
      <c r="AM686" s="12"/>
    </row>
    <row r="687">
      <c r="AM687" s="12"/>
    </row>
    <row r="688">
      <c r="AM688" s="12"/>
    </row>
    <row r="689">
      <c r="AM689" s="12"/>
    </row>
    <row r="690">
      <c r="AM690" s="12"/>
    </row>
    <row r="691">
      <c r="AM691" s="12"/>
    </row>
    <row r="692">
      <c r="AM692" s="12"/>
    </row>
    <row r="693">
      <c r="AM693" s="12"/>
    </row>
    <row r="694">
      <c r="AM694" s="12"/>
    </row>
    <row r="695">
      <c r="AM695" s="12"/>
    </row>
    <row r="696">
      <c r="AM696" s="12"/>
    </row>
    <row r="697">
      <c r="AM697" s="12"/>
    </row>
    <row r="698">
      <c r="AM698" s="12"/>
    </row>
    <row r="699">
      <c r="AM699" s="12"/>
    </row>
    <row r="700">
      <c r="AM700" s="12"/>
    </row>
    <row r="701">
      <c r="AM701" s="12"/>
    </row>
    <row r="702">
      <c r="AM702" s="12"/>
    </row>
    <row r="703">
      <c r="AM703" s="12"/>
    </row>
    <row r="704">
      <c r="AM704" s="12"/>
    </row>
    <row r="705">
      <c r="AM705" s="12"/>
    </row>
    <row r="706">
      <c r="AM706" s="12"/>
    </row>
    <row r="707">
      <c r="AM707" s="12"/>
    </row>
    <row r="708">
      <c r="AM708" s="12"/>
    </row>
    <row r="709">
      <c r="AM709" s="12"/>
    </row>
    <row r="710">
      <c r="AM710" s="12"/>
    </row>
    <row r="711">
      <c r="AM711" s="12"/>
    </row>
    <row r="712">
      <c r="AM712" s="12"/>
    </row>
    <row r="713">
      <c r="AM713" s="12"/>
    </row>
    <row r="714">
      <c r="AM714" s="12"/>
    </row>
    <row r="715">
      <c r="AM715" s="12"/>
    </row>
    <row r="716">
      <c r="AM716" s="12"/>
    </row>
    <row r="717">
      <c r="AM717" s="12"/>
    </row>
    <row r="718">
      <c r="AM718" s="12"/>
    </row>
    <row r="719">
      <c r="AM719" s="12"/>
    </row>
    <row r="720">
      <c r="AM720" s="12"/>
    </row>
    <row r="721">
      <c r="AM721" s="12"/>
    </row>
    <row r="722">
      <c r="AM722" s="12"/>
    </row>
    <row r="723">
      <c r="AM723" s="12"/>
    </row>
    <row r="724">
      <c r="AM724" s="12"/>
    </row>
    <row r="725">
      <c r="AM725" s="12"/>
    </row>
    <row r="726">
      <c r="AM726" s="12"/>
    </row>
    <row r="727">
      <c r="AM727" s="12"/>
    </row>
    <row r="728">
      <c r="AM728" s="12"/>
    </row>
    <row r="729">
      <c r="AM729" s="12"/>
    </row>
    <row r="730">
      <c r="AM730" s="12"/>
    </row>
    <row r="731">
      <c r="AM731" s="12"/>
    </row>
    <row r="732">
      <c r="AM732" s="12"/>
    </row>
    <row r="733">
      <c r="AM733" s="12"/>
    </row>
    <row r="734">
      <c r="AM734" s="12"/>
    </row>
    <row r="735">
      <c r="AM735" s="12"/>
    </row>
    <row r="736">
      <c r="AM736" s="12"/>
    </row>
    <row r="737">
      <c r="AM737" s="12"/>
    </row>
    <row r="738">
      <c r="AM738" s="12"/>
    </row>
    <row r="739">
      <c r="AM739" s="12"/>
    </row>
    <row r="740">
      <c r="AM740" s="12"/>
    </row>
    <row r="741">
      <c r="AM741" s="12"/>
    </row>
    <row r="742">
      <c r="AM742" s="12"/>
    </row>
    <row r="743">
      <c r="AM743" s="12"/>
    </row>
    <row r="744">
      <c r="AM744" s="12"/>
    </row>
    <row r="745">
      <c r="AM745" s="12"/>
    </row>
    <row r="746">
      <c r="AM746" s="12"/>
    </row>
    <row r="747">
      <c r="AM747" s="12"/>
    </row>
    <row r="748">
      <c r="AM748" s="12"/>
    </row>
    <row r="749">
      <c r="AM749" s="12"/>
    </row>
    <row r="750">
      <c r="AM750" s="12"/>
    </row>
    <row r="751">
      <c r="AM751" s="12"/>
    </row>
    <row r="752">
      <c r="AM752" s="12"/>
    </row>
    <row r="753">
      <c r="AM753" s="12"/>
    </row>
    <row r="754">
      <c r="AM754" s="12"/>
    </row>
    <row r="755">
      <c r="AM755" s="12"/>
    </row>
    <row r="756">
      <c r="AM756" s="12"/>
    </row>
    <row r="757">
      <c r="AM757" s="12"/>
    </row>
    <row r="758">
      <c r="AM758" s="12"/>
    </row>
    <row r="759">
      <c r="AM759" s="12"/>
    </row>
    <row r="760">
      <c r="AM760" s="12"/>
    </row>
    <row r="761">
      <c r="AM761" s="12"/>
    </row>
    <row r="762">
      <c r="AM762" s="12"/>
    </row>
    <row r="763">
      <c r="AM763" s="12"/>
    </row>
    <row r="764">
      <c r="AM764" s="12"/>
    </row>
    <row r="765">
      <c r="AM765" s="12"/>
    </row>
    <row r="766">
      <c r="AM766" s="12"/>
    </row>
    <row r="767">
      <c r="AM767" s="12"/>
    </row>
    <row r="768">
      <c r="AM768" s="12"/>
    </row>
    <row r="769">
      <c r="AM769" s="12"/>
    </row>
    <row r="770">
      <c r="AM770" s="12"/>
    </row>
    <row r="771">
      <c r="AM771" s="12"/>
    </row>
    <row r="772">
      <c r="AM772" s="12"/>
    </row>
    <row r="773">
      <c r="AM773" s="12"/>
    </row>
    <row r="774">
      <c r="AM774" s="12"/>
    </row>
    <row r="775">
      <c r="AM775" s="12"/>
    </row>
    <row r="776">
      <c r="AM776" s="12"/>
    </row>
    <row r="777">
      <c r="AM777" s="12"/>
    </row>
    <row r="778">
      <c r="AM778" s="12"/>
    </row>
    <row r="779">
      <c r="AM779" s="12"/>
    </row>
    <row r="780">
      <c r="AM780" s="12"/>
    </row>
    <row r="781">
      <c r="AM781" s="12"/>
    </row>
    <row r="782">
      <c r="AM782" s="12"/>
    </row>
    <row r="783">
      <c r="AM783" s="12"/>
    </row>
    <row r="784">
      <c r="AM784" s="12"/>
    </row>
    <row r="785">
      <c r="AM785" s="12"/>
    </row>
    <row r="786">
      <c r="AM786" s="12"/>
    </row>
    <row r="787">
      <c r="AM787" s="12"/>
    </row>
    <row r="788">
      <c r="AM788" s="12"/>
    </row>
    <row r="789">
      <c r="AM789" s="12"/>
    </row>
    <row r="790">
      <c r="AM790" s="12"/>
    </row>
    <row r="791">
      <c r="AM791" s="12"/>
    </row>
    <row r="792">
      <c r="AM792" s="12"/>
    </row>
    <row r="793">
      <c r="AM793" s="12"/>
    </row>
    <row r="794">
      <c r="AM794" s="12"/>
    </row>
    <row r="795">
      <c r="AM795" s="12"/>
    </row>
    <row r="796">
      <c r="AM796" s="12"/>
    </row>
    <row r="797">
      <c r="AM797" s="12"/>
    </row>
    <row r="798">
      <c r="AM798" s="12"/>
    </row>
    <row r="799">
      <c r="AM799" s="12"/>
    </row>
    <row r="800">
      <c r="AM800" s="12"/>
    </row>
    <row r="801">
      <c r="AM801" s="12"/>
    </row>
    <row r="802">
      <c r="AM802" s="12"/>
    </row>
    <row r="803">
      <c r="AM803" s="12"/>
    </row>
    <row r="804">
      <c r="AM804" s="12"/>
    </row>
    <row r="805">
      <c r="AM805" s="12"/>
    </row>
    <row r="806">
      <c r="AM806" s="12"/>
    </row>
    <row r="807">
      <c r="AM807" s="12"/>
    </row>
    <row r="808">
      <c r="AM808" s="12"/>
    </row>
    <row r="809">
      <c r="AM809" s="12"/>
    </row>
    <row r="810">
      <c r="AM810" s="12"/>
    </row>
    <row r="811">
      <c r="AM811" s="12"/>
    </row>
    <row r="812">
      <c r="AM812" s="12"/>
    </row>
    <row r="813">
      <c r="AM813" s="12"/>
    </row>
    <row r="814">
      <c r="AM814" s="12"/>
    </row>
    <row r="815">
      <c r="AM815" s="12"/>
    </row>
    <row r="816">
      <c r="AM816" s="12"/>
    </row>
    <row r="817">
      <c r="AM817" s="12"/>
    </row>
    <row r="818">
      <c r="AM818" s="12"/>
    </row>
    <row r="819">
      <c r="AM819" s="12"/>
    </row>
    <row r="820">
      <c r="AM820" s="12"/>
    </row>
    <row r="821">
      <c r="AM821" s="12"/>
    </row>
    <row r="822">
      <c r="AM822" s="12"/>
    </row>
    <row r="823">
      <c r="AM823" s="12"/>
    </row>
    <row r="824">
      <c r="AM824" s="12"/>
    </row>
    <row r="825">
      <c r="AM825" s="12"/>
    </row>
    <row r="826">
      <c r="AM826" s="12"/>
    </row>
    <row r="827">
      <c r="AM827" s="12"/>
    </row>
    <row r="828">
      <c r="AM828" s="12"/>
    </row>
    <row r="829">
      <c r="AM829" s="12"/>
    </row>
    <row r="830">
      <c r="AM830" s="12"/>
    </row>
    <row r="831">
      <c r="AM831" s="12"/>
    </row>
    <row r="832">
      <c r="AM832" s="12"/>
    </row>
    <row r="833">
      <c r="AM833" s="12"/>
    </row>
    <row r="834">
      <c r="AM834" s="12"/>
    </row>
    <row r="835">
      <c r="AM835" s="12"/>
    </row>
    <row r="836">
      <c r="AM836" s="12"/>
    </row>
    <row r="837">
      <c r="AM837" s="12"/>
    </row>
    <row r="838">
      <c r="AM838" s="12"/>
    </row>
    <row r="839">
      <c r="AM839" s="12"/>
    </row>
    <row r="840">
      <c r="AM840" s="12"/>
    </row>
    <row r="841">
      <c r="AM841" s="12"/>
    </row>
    <row r="842">
      <c r="AM842" s="12"/>
    </row>
    <row r="843">
      <c r="AM843" s="12"/>
    </row>
    <row r="844">
      <c r="AM844" s="12"/>
    </row>
    <row r="845">
      <c r="AM845" s="12"/>
    </row>
    <row r="846">
      <c r="AM846" s="12"/>
    </row>
    <row r="847">
      <c r="AM847" s="12"/>
    </row>
    <row r="848">
      <c r="AM848" s="12"/>
    </row>
    <row r="849">
      <c r="AM849" s="12"/>
    </row>
    <row r="850">
      <c r="AM850" s="12"/>
    </row>
    <row r="851">
      <c r="AM851" s="12"/>
    </row>
    <row r="852">
      <c r="AM852" s="12"/>
    </row>
    <row r="853">
      <c r="AM853" s="12"/>
    </row>
    <row r="854">
      <c r="AM854" s="12"/>
    </row>
    <row r="855">
      <c r="AM855" s="12"/>
    </row>
    <row r="856">
      <c r="AM856" s="12"/>
    </row>
    <row r="857">
      <c r="AM857" s="12"/>
    </row>
    <row r="858">
      <c r="AM858" s="12"/>
    </row>
    <row r="859">
      <c r="AM859" s="12"/>
    </row>
    <row r="860">
      <c r="AM860" s="12"/>
    </row>
    <row r="861">
      <c r="AM861" s="12"/>
    </row>
    <row r="862">
      <c r="AM862" s="12"/>
    </row>
    <row r="863">
      <c r="AM863" s="12"/>
    </row>
    <row r="864">
      <c r="AM864" s="12"/>
    </row>
    <row r="865">
      <c r="AM865" s="12"/>
    </row>
    <row r="866">
      <c r="AM866" s="12"/>
    </row>
    <row r="867">
      <c r="AM867" s="12"/>
    </row>
    <row r="868">
      <c r="AM868" s="12"/>
    </row>
    <row r="869">
      <c r="AM869" s="12"/>
    </row>
    <row r="870">
      <c r="AM870" s="12"/>
    </row>
    <row r="871">
      <c r="AM871" s="12"/>
    </row>
    <row r="872">
      <c r="AM872" s="12"/>
    </row>
    <row r="873">
      <c r="AM873" s="12"/>
    </row>
    <row r="874">
      <c r="AM874" s="12"/>
    </row>
    <row r="875">
      <c r="AM875" s="12"/>
    </row>
    <row r="876">
      <c r="AM876" s="12"/>
    </row>
    <row r="877">
      <c r="AM877" s="12"/>
    </row>
    <row r="878">
      <c r="AM878" s="12"/>
    </row>
    <row r="879">
      <c r="AM879" s="12"/>
    </row>
    <row r="880">
      <c r="AM880" s="12"/>
    </row>
    <row r="881">
      <c r="AM881" s="12"/>
    </row>
    <row r="882">
      <c r="AM882" s="12"/>
    </row>
    <row r="883">
      <c r="AM883" s="12"/>
    </row>
    <row r="884">
      <c r="AM884" s="12"/>
    </row>
    <row r="885">
      <c r="AM885" s="12"/>
    </row>
    <row r="886">
      <c r="AM886" s="12"/>
    </row>
    <row r="887">
      <c r="AM887" s="12"/>
    </row>
    <row r="888">
      <c r="AM888" s="12"/>
    </row>
    <row r="889">
      <c r="AM889" s="12"/>
    </row>
    <row r="890">
      <c r="AM890" s="12"/>
    </row>
    <row r="891">
      <c r="AM891" s="12"/>
    </row>
    <row r="892">
      <c r="AM892" s="12"/>
    </row>
    <row r="893">
      <c r="AM893" s="12"/>
    </row>
    <row r="894">
      <c r="AM894" s="12"/>
    </row>
    <row r="895">
      <c r="AM895" s="12"/>
    </row>
    <row r="896">
      <c r="AM896" s="12"/>
    </row>
    <row r="897">
      <c r="AM897" s="12"/>
    </row>
    <row r="898">
      <c r="AM898" s="12"/>
    </row>
    <row r="899">
      <c r="AM899" s="12"/>
    </row>
    <row r="900">
      <c r="AM900" s="12"/>
    </row>
    <row r="901">
      <c r="AM901" s="12"/>
    </row>
    <row r="902">
      <c r="AM902" s="12"/>
    </row>
    <row r="903">
      <c r="AM903" s="12"/>
    </row>
    <row r="904">
      <c r="AM904" s="12"/>
    </row>
    <row r="905">
      <c r="AM905" s="12"/>
    </row>
    <row r="906">
      <c r="AM906" s="12"/>
    </row>
    <row r="907">
      <c r="AM907" s="12"/>
    </row>
    <row r="908">
      <c r="AM908" s="12"/>
    </row>
    <row r="909">
      <c r="AM909" s="12"/>
    </row>
    <row r="910">
      <c r="AM910" s="12"/>
    </row>
    <row r="911">
      <c r="AM911" s="12"/>
    </row>
    <row r="912">
      <c r="AM912" s="12"/>
    </row>
    <row r="913">
      <c r="AM913" s="12"/>
    </row>
    <row r="914">
      <c r="AM914" s="12"/>
    </row>
    <row r="915">
      <c r="AM915" s="12"/>
    </row>
    <row r="916">
      <c r="AM916" s="12"/>
    </row>
    <row r="917">
      <c r="AM917" s="12"/>
    </row>
    <row r="918">
      <c r="AM918" s="12"/>
    </row>
    <row r="919">
      <c r="AM919" s="12"/>
    </row>
    <row r="920">
      <c r="AM920" s="12"/>
    </row>
    <row r="921">
      <c r="AM921" s="12"/>
    </row>
    <row r="922">
      <c r="AM922" s="12"/>
    </row>
    <row r="923">
      <c r="AM923" s="12"/>
    </row>
    <row r="924">
      <c r="AM924" s="12"/>
    </row>
    <row r="925">
      <c r="AM925" s="12"/>
    </row>
    <row r="926">
      <c r="AM926" s="12"/>
    </row>
    <row r="927">
      <c r="AM927" s="12"/>
    </row>
    <row r="928">
      <c r="AM928" s="12"/>
    </row>
    <row r="929">
      <c r="AM929" s="12"/>
    </row>
    <row r="930">
      <c r="AM930" s="12"/>
    </row>
    <row r="931">
      <c r="AM931" s="12"/>
    </row>
    <row r="932">
      <c r="AM932" s="12"/>
    </row>
    <row r="933">
      <c r="AM933" s="12"/>
    </row>
    <row r="934">
      <c r="AM934" s="12"/>
    </row>
    <row r="935">
      <c r="AM935" s="12"/>
    </row>
    <row r="936">
      <c r="AM936" s="12"/>
    </row>
    <row r="937">
      <c r="AM937" s="12"/>
    </row>
    <row r="938">
      <c r="AM938" s="12"/>
    </row>
    <row r="939">
      <c r="AM939" s="12"/>
    </row>
    <row r="940">
      <c r="AM940" s="12"/>
    </row>
    <row r="941">
      <c r="AM941" s="12"/>
    </row>
    <row r="942">
      <c r="AM942" s="12"/>
    </row>
    <row r="943">
      <c r="AM943" s="12"/>
    </row>
    <row r="944">
      <c r="AM944" s="12"/>
    </row>
    <row r="945">
      <c r="AM945" s="12"/>
    </row>
    <row r="946">
      <c r="AM946" s="12"/>
    </row>
    <row r="947">
      <c r="AM947" s="12"/>
    </row>
    <row r="948">
      <c r="AM948" s="12"/>
    </row>
    <row r="949">
      <c r="AM949" s="12"/>
    </row>
    <row r="950">
      <c r="AM950" s="12"/>
    </row>
    <row r="951">
      <c r="AM951" s="12"/>
    </row>
    <row r="952">
      <c r="AM952" s="12"/>
    </row>
    <row r="953">
      <c r="AM953" s="12"/>
    </row>
    <row r="954">
      <c r="AM954" s="12"/>
    </row>
    <row r="955">
      <c r="AM955" s="12"/>
    </row>
    <row r="956">
      <c r="AM956" s="12"/>
    </row>
    <row r="957">
      <c r="AM957" s="12"/>
    </row>
    <row r="958">
      <c r="AM958" s="12"/>
    </row>
    <row r="959">
      <c r="AM959" s="12"/>
    </row>
    <row r="960">
      <c r="AM960" s="12"/>
    </row>
    <row r="961">
      <c r="AM961" s="12"/>
    </row>
    <row r="962">
      <c r="AM962" s="12"/>
    </row>
    <row r="963">
      <c r="AM963" s="12"/>
    </row>
    <row r="964">
      <c r="AM964" s="12"/>
    </row>
    <row r="965">
      <c r="AM965" s="12"/>
    </row>
    <row r="966">
      <c r="AM966" s="12"/>
    </row>
    <row r="967">
      <c r="AM967" s="12"/>
    </row>
    <row r="968">
      <c r="AM968" s="12"/>
    </row>
    <row r="969">
      <c r="AM969" s="12"/>
    </row>
    <row r="970">
      <c r="AM970" s="12"/>
    </row>
    <row r="971">
      <c r="AM971" s="12"/>
    </row>
    <row r="972">
      <c r="AM972" s="12"/>
    </row>
    <row r="973">
      <c r="AM973" s="12"/>
    </row>
    <row r="974">
      <c r="AM974" s="12"/>
    </row>
    <row r="975">
      <c r="AM975" s="12"/>
    </row>
    <row r="976">
      <c r="AM976" s="12"/>
    </row>
    <row r="977">
      <c r="AM977" s="12"/>
    </row>
    <row r="978">
      <c r="AM978" s="12"/>
    </row>
    <row r="979">
      <c r="AM979" s="12"/>
    </row>
    <row r="980">
      <c r="AM980" s="12"/>
    </row>
    <row r="981">
      <c r="AM981" s="12"/>
    </row>
    <row r="982">
      <c r="AM982" s="12"/>
    </row>
    <row r="983">
      <c r="AM983" s="12"/>
    </row>
    <row r="984">
      <c r="AM984" s="12"/>
    </row>
    <row r="985">
      <c r="AM985" s="12"/>
    </row>
    <row r="986">
      <c r="AM986" s="12"/>
    </row>
    <row r="987">
      <c r="AM987" s="12"/>
    </row>
    <row r="988">
      <c r="AM988" s="12"/>
    </row>
    <row r="989">
      <c r="AM989" s="12"/>
    </row>
    <row r="990">
      <c r="AM990" s="12"/>
    </row>
    <row r="991">
      <c r="AM991" s="12"/>
    </row>
    <row r="992">
      <c r="AM992" s="12"/>
    </row>
    <row r="993">
      <c r="AM993" s="12"/>
    </row>
    <row r="994">
      <c r="AM994" s="12"/>
    </row>
    <row r="995">
      <c r="AM995" s="12"/>
    </row>
    <row r="996">
      <c r="AM996" s="12"/>
    </row>
    <row r="997">
      <c r="AM997" s="12"/>
    </row>
    <row r="998">
      <c r="AM998" s="12"/>
    </row>
    <row r="999">
      <c r="AM999" s="12"/>
    </row>
    <row r="1000">
      <c r="AM1000" s="12"/>
    </row>
    <row r="1001">
      <c r="AM1001" s="12"/>
    </row>
  </sheetData>
  <conditionalFormatting sqref="Y3:AA5 AL3:AL5">
    <cfRule type="colorScale" priority="1">
      <colorScale>
        <cfvo type="formula" val="-0.01"/>
        <cfvo type="formula" val="0"/>
        <cfvo type="formula" val="0.01"/>
        <color rgb="FFFFE599"/>
        <color rgb="FFFFFFFF"/>
        <color rgb="FFA4C2F4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75"/>
    <col customWidth="1" min="15" max="15" width="69.88"/>
    <col customWidth="1" min="27" max="27" width="29.25"/>
    <col customWidth="1" min="31" max="31" width="29.25"/>
    <col customWidth="1" min="35" max="36" width="15.75"/>
    <col customWidth="1" min="72" max="73" width="9.0"/>
    <col customWidth="1" min="74" max="74" width="14.88"/>
    <col customWidth="1" min="75" max="75" width="15.38"/>
    <col customWidth="1" min="76" max="76" width="14.5"/>
    <col customWidth="1" min="77" max="77" width="42.13"/>
    <col customWidth="1" min="78" max="78" width="12.25"/>
    <col customWidth="1" min="79" max="79" width="19.88"/>
    <col customWidth="1" min="80" max="80" width="18.88"/>
    <col customWidth="1" min="81" max="81" width="17.25"/>
    <col customWidth="1" min="82" max="82" width="18.75"/>
    <col customWidth="1" min="83" max="83" width="20.13"/>
    <col customWidth="1" min="84" max="84" width="16.5"/>
    <col customWidth="1" min="85" max="85" width="13.25"/>
    <col customWidth="1" min="86" max="86" width="20.75"/>
    <col customWidth="1" min="87" max="87" width="19.13"/>
    <col customWidth="1" min="88" max="88" width="7.88"/>
    <col customWidth="1" min="89" max="91" width="7.13"/>
    <col customWidth="1" min="92" max="92" width="7.88"/>
    <col customWidth="1" min="93" max="95" width="7.75"/>
    <col customWidth="1" min="96" max="96" width="17.38"/>
    <col customWidth="1" min="97" max="97" width="13.63"/>
    <col customWidth="1" min="98" max="98" width="14.88"/>
    <col customWidth="1" min="99" max="99" width="14.75"/>
    <col customWidth="1" min="100" max="100" width="19.63"/>
    <col customWidth="1" min="101" max="101" width="19.5"/>
    <col customWidth="1" min="102" max="102" width="19.88"/>
    <col customWidth="1" min="103" max="104" width="18.0"/>
    <col customWidth="1" min="105" max="105" width="18.38"/>
    <col customWidth="1" min="106" max="106" width="17.75"/>
    <col customWidth="1" min="107" max="107" width="20.13"/>
    <col customWidth="1" min="108" max="108" width="20.75"/>
    <col customWidth="1" min="109" max="110" width="23.38"/>
    <col customWidth="1" min="111" max="111" width="23.63"/>
    <col customWidth="1" min="112" max="113" width="23.38"/>
    <col customWidth="1" min="114" max="114" width="23.63"/>
    <col customWidth="1" min="115" max="115" width="20.0"/>
    <col customWidth="1" min="116" max="116" width="22.25"/>
    <col customWidth="1" min="117" max="117" width="22.88"/>
    <col customWidth="1" min="118" max="118" width="13.75"/>
    <col customWidth="1" min="119" max="119" width="13.63"/>
    <col customWidth="1" min="120" max="120" width="14.0"/>
    <col customWidth="1" min="121" max="122" width="16.38"/>
    <col customWidth="1" min="123" max="123" width="16.75"/>
    <col customWidth="1" min="124" max="124" width="15.75"/>
    <col customWidth="1" min="125" max="125" width="15.63"/>
    <col customWidth="1" min="126" max="126" width="16.0"/>
    <col customWidth="1" min="127" max="127" width="10.75"/>
    <col customWidth="1" min="128" max="128" width="10.63"/>
    <col customWidth="1" min="129" max="129" width="11.0"/>
    <col customWidth="1" min="130" max="130" width="13.38"/>
    <col customWidth="1" min="131" max="131" width="15.75"/>
    <col customWidth="1" min="132" max="132" width="16.25"/>
    <col customWidth="1" min="133" max="134" width="12.63"/>
    <col customWidth="1" min="135" max="135" width="13.0"/>
    <col customWidth="1" min="136" max="136" width="10.63"/>
    <col customWidth="1" min="137" max="137" width="13.25"/>
    <col customWidth="1" min="138" max="138" width="12.5"/>
    <col customWidth="1" min="139" max="139" width="10.5"/>
    <col customWidth="1" min="140" max="140" width="13.63"/>
    <col customWidth="1" min="141" max="141" width="13.0"/>
    <col customWidth="1" min="142" max="142" width="11.38"/>
    <col customWidth="1" min="143" max="143" width="13.63"/>
    <col customWidth="1" min="144" max="144" width="13.38"/>
  </cols>
  <sheetData>
    <row r="1">
      <c r="A1" s="8" t="s">
        <v>169</v>
      </c>
      <c r="B1" s="8" t="s">
        <v>170</v>
      </c>
      <c r="C1" s="8" t="s">
        <v>170</v>
      </c>
      <c r="D1" s="8" t="s">
        <v>170</v>
      </c>
      <c r="E1" s="8" t="s">
        <v>170</v>
      </c>
      <c r="F1" s="8" t="s">
        <v>170</v>
      </c>
      <c r="G1" s="8" t="s">
        <v>170</v>
      </c>
      <c r="H1" s="8" t="s">
        <v>170</v>
      </c>
      <c r="I1" s="8" t="s">
        <v>170</v>
      </c>
      <c r="J1" s="8" t="s">
        <v>171</v>
      </c>
      <c r="K1" s="8" t="s">
        <v>171</v>
      </c>
      <c r="L1" s="8" t="s">
        <v>171</v>
      </c>
      <c r="M1" s="8" t="s">
        <v>171</v>
      </c>
      <c r="N1" s="8" t="s">
        <v>171</v>
      </c>
      <c r="O1" s="8" t="s">
        <v>171</v>
      </c>
      <c r="P1" s="8" t="s">
        <v>171</v>
      </c>
      <c r="Q1" s="8" t="s">
        <v>171</v>
      </c>
      <c r="R1" s="8" t="s">
        <v>171</v>
      </c>
      <c r="S1" s="8" t="s">
        <v>171</v>
      </c>
      <c r="T1" s="8" t="s">
        <v>171</v>
      </c>
      <c r="U1" s="8" t="s">
        <v>171</v>
      </c>
      <c r="V1" s="8" t="s">
        <v>171</v>
      </c>
      <c r="W1" s="8" t="s">
        <v>171</v>
      </c>
      <c r="X1" s="8" t="s">
        <v>171</v>
      </c>
      <c r="Y1" s="8" t="s">
        <v>171</v>
      </c>
      <c r="Z1" s="8" t="s">
        <v>171</v>
      </c>
      <c r="AA1" s="8" t="s">
        <v>171</v>
      </c>
      <c r="AB1" s="8" t="s">
        <v>171</v>
      </c>
      <c r="AC1" s="8" t="s">
        <v>171</v>
      </c>
      <c r="AD1" s="8" t="s">
        <v>171</v>
      </c>
      <c r="AE1" s="8" t="s">
        <v>171</v>
      </c>
      <c r="AF1" s="8" t="s">
        <v>171</v>
      </c>
      <c r="AG1" s="8" t="s">
        <v>171</v>
      </c>
      <c r="AH1" s="8" t="s">
        <v>171</v>
      </c>
      <c r="AI1" s="8" t="s">
        <v>171</v>
      </c>
      <c r="AJ1" s="8" t="s">
        <v>171</v>
      </c>
      <c r="AK1" s="8" t="s">
        <v>171</v>
      </c>
      <c r="AL1" s="8" t="s">
        <v>171</v>
      </c>
      <c r="AM1" s="8" t="s">
        <v>171</v>
      </c>
      <c r="AN1" s="8" t="s">
        <v>171</v>
      </c>
      <c r="AO1" s="8" t="s">
        <v>171</v>
      </c>
      <c r="AP1" s="8" t="s">
        <v>171</v>
      </c>
      <c r="AQ1" s="8" t="s">
        <v>171</v>
      </c>
      <c r="AR1" s="8" t="s">
        <v>171</v>
      </c>
      <c r="AS1" s="8" t="s">
        <v>171</v>
      </c>
      <c r="AT1" s="8" t="s">
        <v>171</v>
      </c>
      <c r="AU1" s="8" t="s">
        <v>171</v>
      </c>
      <c r="AV1" s="8" t="s">
        <v>171</v>
      </c>
      <c r="AW1" s="8" t="s">
        <v>171</v>
      </c>
      <c r="AX1" s="8" t="s">
        <v>171</v>
      </c>
      <c r="AY1" s="8" t="s">
        <v>171</v>
      </c>
      <c r="AZ1" s="8" t="s">
        <v>171</v>
      </c>
      <c r="BA1" s="8" t="s">
        <v>171</v>
      </c>
      <c r="BB1" s="8" t="s">
        <v>171</v>
      </c>
      <c r="BC1" s="8" t="s">
        <v>171</v>
      </c>
      <c r="BD1" s="8" t="s">
        <v>171</v>
      </c>
      <c r="BE1" s="8" t="s">
        <v>171</v>
      </c>
      <c r="BF1" s="8" t="s">
        <v>171</v>
      </c>
      <c r="BG1" s="8" t="s">
        <v>171</v>
      </c>
      <c r="BH1" s="8" t="s">
        <v>171</v>
      </c>
      <c r="BI1" s="8" t="s">
        <v>171</v>
      </c>
      <c r="BJ1" s="8" t="s">
        <v>171</v>
      </c>
      <c r="BK1" s="8" t="s">
        <v>171</v>
      </c>
      <c r="BL1" s="8" t="s">
        <v>171</v>
      </c>
      <c r="BM1" s="8" t="s">
        <v>171</v>
      </c>
      <c r="BN1" s="8" t="s">
        <v>171</v>
      </c>
      <c r="BO1" s="8" t="s">
        <v>171</v>
      </c>
      <c r="BP1" s="8" t="s">
        <v>171</v>
      </c>
      <c r="BQ1" s="8" t="s">
        <v>171</v>
      </c>
      <c r="BR1" s="8" t="s">
        <v>171</v>
      </c>
      <c r="BS1" s="8"/>
      <c r="BT1" s="8" t="s">
        <v>172</v>
      </c>
      <c r="BU1" s="8" t="s">
        <v>172</v>
      </c>
      <c r="BV1" s="8" t="s">
        <v>172</v>
      </c>
      <c r="BW1" s="8"/>
      <c r="BX1" s="8" t="s">
        <v>172</v>
      </c>
      <c r="BY1" s="8" t="s">
        <v>172</v>
      </c>
      <c r="BZ1" s="8" t="s">
        <v>172</v>
      </c>
      <c r="CA1" s="8" t="s">
        <v>172</v>
      </c>
      <c r="CB1" s="8" t="s">
        <v>172</v>
      </c>
      <c r="CC1" s="8" t="s">
        <v>172</v>
      </c>
      <c r="CD1" s="8" t="s">
        <v>172</v>
      </c>
      <c r="CE1" s="8" t="s">
        <v>172</v>
      </c>
      <c r="CF1" s="8" t="s">
        <v>172</v>
      </c>
      <c r="CG1" s="8" t="s">
        <v>172</v>
      </c>
      <c r="CH1" s="8" t="s">
        <v>172</v>
      </c>
      <c r="CI1" s="8" t="s">
        <v>172</v>
      </c>
      <c r="CJ1" s="8" t="s">
        <v>172</v>
      </c>
      <c r="CK1" s="8" t="s">
        <v>172</v>
      </c>
      <c r="CL1" s="8" t="s">
        <v>172</v>
      </c>
      <c r="CM1" s="8" t="s">
        <v>172</v>
      </c>
      <c r="CN1" s="8" t="s">
        <v>172</v>
      </c>
      <c r="CO1" s="8" t="s">
        <v>172</v>
      </c>
      <c r="CP1" s="8" t="s">
        <v>172</v>
      </c>
      <c r="CQ1" s="8" t="s">
        <v>172</v>
      </c>
      <c r="CR1" s="8" t="s">
        <v>172</v>
      </c>
      <c r="CS1" s="8" t="s">
        <v>172</v>
      </c>
      <c r="CT1" s="8" t="s">
        <v>172</v>
      </c>
      <c r="CU1" s="8" t="s">
        <v>172</v>
      </c>
      <c r="CV1" s="8" t="s">
        <v>172</v>
      </c>
      <c r="CW1" s="8" t="s">
        <v>172</v>
      </c>
      <c r="CX1" s="8" t="s">
        <v>172</v>
      </c>
      <c r="CY1" s="8" t="s">
        <v>172</v>
      </c>
      <c r="CZ1" s="8" t="s">
        <v>172</v>
      </c>
      <c r="DA1" s="8" t="s">
        <v>172</v>
      </c>
      <c r="DB1" s="8" t="s">
        <v>172</v>
      </c>
      <c r="DC1" s="8" t="s">
        <v>172</v>
      </c>
      <c r="DD1" s="8" t="s">
        <v>172</v>
      </c>
      <c r="DE1" s="8" t="s">
        <v>172</v>
      </c>
      <c r="DF1" s="8" t="s">
        <v>172</v>
      </c>
      <c r="DG1" s="8" t="s">
        <v>172</v>
      </c>
      <c r="DH1" s="8" t="s">
        <v>172</v>
      </c>
      <c r="DI1" s="8" t="s">
        <v>172</v>
      </c>
      <c r="DJ1" s="8" t="s">
        <v>172</v>
      </c>
      <c r="DK1" s="8" t="s">
        <v>172</v>
      </c>
      <c r="DL1" s="8" t="s">
        <v>172</v>
      </c>
      <c r="DM1" s="8" t="s">
        <v>172</v>
      </c>
      <c r="DN1" s="8" t="s">
        <v>172</v>
      </c>
      <c r="DO1" s="8" t="s">
        <v>172</v>
      </c>
      <c r="DP1" s="8" t="s">
        <v>172</v>
      </c>
      <c r="DQ1" s="8" t="s">
        <v>172</v>
      </c>
      <c r="DR1" s="8" t="s">
        <v>172</v>
      </c>
      <c r="DS1" s="8" t="s">
        <v>172</v>
      </c>
      <c r="DT1" s="8" t="s">
        <v>172</v>
      </c>
      <c r="DU1" s="8" t="s">
        <v>172</v>
      </c>
      <c r="DV1" s="8" t="s">
        <v>172</v>
      </c>
      <c r="DW1" s="8" t="s">
        <v>172</v>
      </c>
      <c r="DX1" s="8" t="s">
        <v>172</v>
      </c>
      <c r="DY1" s="8" t="s">
        <v>172</v>
      </c>
      <c r="DZ1" s="8" t="s">
        <v>172</v>
      </c>
      <c r="EA1" s="8" t="s">
        <v>172</v>
      </c>
      <c r="EB1" s="8" t="s">
        <v>172</v>
      </c>
      <c r="EC1" s="8" t="s">
        <v>172</v>
      </c>
      <c r="ED1" s="8" t="s">
        <v>172</v>
      </c>
      <c r="EE1" s="8" t="s">
        <v>172</v>
      </c>
      <c r="EF1" s="8" t="s">
        <v>172</v>
      </c>
      <c r="EG1" s="8" t="s">
        <v>172</v>
      </c>
      <c r="EH1" s="8" t="s">
        <v>172</v>
      </c>
      <c r="EI1" s="8" t="s">
        <v>172</v>
      </c>
      <c r="EJ1" s="8" t="s">
        <v>172</v>
      </c>
      <c r="EK1" s="8" t="s">
        <v>172</v>
      </c>
      <c r="EL1" s="8" t="s">
        <v>172</v>
      </c>
      <c r="EM1" s="8" t="s">
        <v>172</v>
      </c>
      <c r="EN1" s="8" t="s">
        <v>172</v>
      </c>
      <c r="EO1" s="8"/>
    </row>
    <row r="2">
      <c r="A2" s="1" t="s">
        <v>173</v>
      </c>
      <c r="K2" s="8"/>
      <c r="L2" s="8"/>
      <c r="M2" s="8"/>
      <c r="N2" s="8"/>
      <c r="O2" s="8" t="s">
        <v>174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 t="s">
        <v>89</v>
      </c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</row>
    <row r="3">
      <c r="A3" s="8" t="s">
        <v>175</v>
      </c>
      <c r="B3" s="8" t="s">
        <v>85</v>
      </c>
      <c r="C3" s="8" t="s">
        <v>86</v>
      </c>
      <c r="D3" s="8" t="s">
        <v>86</v>
      </c>
      <c r="E3" s="8" t="s">
        <v>86</v>
      </c>
      <c r="F3" s="8" t="s">
        <v>86</v>
      </c>
      <c r="G3" s="8" t="s">
        <v>86</v>
      </c>
      <c r="H3" s="8" t="s">
        <v>86</v>
      </c>
      <c r="I3" s="8" t="s">
        <v>86</v>
      </c>
      <c r="J3" s="8" t="s">
        <v>86</v>
      </c>
      <c r="K3" s="8" t="s">
        <v>85</v>
      </c>
      <c r="L3" s="8" t="s">
        <v>86</v>
      </c>
      <c r="M3" s="8" t="s">
        <v>86</v>
      </c>
      <c r="N3" s="8" t="s">
        <v>86</v>
      </c>
      <c r="O3" s="8" t="s">
        <v>176</v>
      </c>
      <c r="P3" s="8" t="s">
        <v>85</v>
      </c>
      <c r="Q3" s="8" t="s">
        <v>85</v>
      </c>
      <c r="R3" s="8" t="s">
        <v>85</v>
      </c>
      <c r="S3" s="8" t="s">
        <v>85</v>
      </c>
      <c r="T3" s="8" t="s">
        <v>85</v>
      </c>
      <c r="U3" s="8" t="s">
        <v>85</v>
      </c>
      <c r="V3" s="8" t="s">
        <v>85</v>
      </c>
      <c r="W3" s="8" t="s">
        <v>88</v>
      </c>
      <c r="X3" s="8" t="s">
        <v>85</v>
      </c>
      <c r="Y3" s="8" t="s">
        <v>85</v>
      </c>
      <c r="Z3" s="8" t="s">
        <v>85</v>
      </c>
      <c r="AA3" s="8" t="s">
        <v>88</v>
      </c>
      <c r="AB3" s="8" t="s">
        <v>85</v>
      </c>
      <c r="AC3" s="8" t="s">
        <v>85</v>
      </c>
      <c r="AD3" s="8" t="s">
        <v>85</v>
      </c>
      <c r="AE3" s="8" t="s">
        <v>88</v>
      </c>
      <c r="AF3" s="8" t="s">
        <v>85</v>
      </c>
      <c r="AG3" s="8" t="s">
        <v>85</v>
      </c>
      <c r="AH3" s="8" t="s">
        <v>85</v>
      </c>
      <c r="AI3" s="8" t="s">
        <v>85</v>
      </c>
      <c r="AJ3" s="8" t="s">
        <v>85</v>
      </c>
      <c r="AK3" s="8" t="s">
        <v>85</v>
      </c>
      <c r="AL3" s="8" t="s">
        <v>85</v>
      </c>
      <c r="AM3" s="8" t="s">
        <v>85</v>
      </c>
      <c r="AN3" s="8" t="s">
        <v>85</v>
      </c>
      <c r="AO3" s="8" t="s">
        <v>85</v>
      </c>
      <c r="AP3" s="8" t="s">
        <v>85</v>
      </c>
      <c r="AQ3" s="8" t="s">
        <v>85</v>
      </c>
      <c r="AR3" s="8" t="s">
        <v>176</v>
      </c>
      <c r="AS3" s="8" t="s">
        <v>176</v>
      </c>
      <c r="AT3" s="8" t="s">
        <v>176</v>
      </c>
      <c r="AU3" s="8" t="s">
        <v>176</v>
      </c>
      <c r="AV3" s="8" t="s">
        <v>176</v>
      </c>
      <c r="AW3" s="8" t="s">
        <v>176</v>
      </c>
      <c r="AX3" s="8" t="s">
        <v>176</v>
      </c>
      <c r="AY3" s="8" t="s">
        <v>176</v>
      </c>
      <c r="AZ3" s="8" t="s">
        <v>176</v>
      </c>
      <c r="BA3" s="8" t="s">
        <v>176</v>
      </c>
      <c r="BB3" s="8" t="s">
        <v>176</v>
      </c>
      <c r="BC3" s="8" t="s">
        <v>176</v>
      </c>
      <c r="BD3" s="8" t="s">
        <v>176</v>
      </c>
      <c r="BE3" s="8" t="s">
        <v>176</v>
      </c>
      <c r="BF3" s="8" t="s">
        <v>176</v>
      </c>
      <c r="BG3" s="8" t="s">
        <v>176</v>
      </c>
      <c r="BH3" s="8" t="s">
        <v>176</v>
      </c>
      <c r="BI3" s="8" t="s">
        <v>176</v>
      </c>
      <c r="BJ3" s="8" t="s">
        <v>176</v>
      </c>
      <c r="BK3" s="8" t="s">
        <v>176</v>
      </c>
      <c r="BL3" s="8" t="s">
        <v>176</v>
      </c>
      <c r="BM3" s="8" t="s">
        <v>176</v>
      </c>
      <c r="BN3" s="8" t="s">
        <v>176</v>
      </c>
      <c r="BO3" s="8" t="s">
        <v>176</v>
      </c>
      <c r="BP3" s="8" t="s">
        <v>176</v>
      </c>
      <c r="BQ3" s="8" t="s">
        <v>176</v>
      </c>
      <c r="BR3" s="8" t="s">
        <v>176</v>
      </c>
      <c r="BS3" s="8"/>
      <c r="BT3" s="8" t="s">
        <v>176</v>
      </c>
      <c r="BU3" s="8" t="s">
        <v>176</v>
      </c>
      <c r="BV3" s="8" t="s">
        <v>176</v>
      </c>
      <c r="BW3" s="8"/>
      <c r="BX3" s="8" t="s">
        <v>176</v>
      </c>
      <c r="BY3" s="8" t="s">
        <v>85</v>
      </c>
      <c r="CA3" s="8"/>
      <c r="CB3" s="8" t="s">
        <v>85</v>
      </c>
      <c r="CC3" s="8" t="s">
        <v>176</v>
      </c>
      <c r="CD3" s="8" t="s">
        <v>85</v>
      </c>
      <c r="CE3" s="8" t="s">
        <v>85</v>
      </c>
      <c r="CF3" s="8" t="s">
        <v>176</v>
      </c>
      <c r="CG3" s="8" t="s">
        <v>85</v>
      </c>
      <c r="CH3" s="8" t="s">
        <v>85</v>
      </c>
      <c r="CI3" s="8" t="s">
        <v>85</v>
      </c>
      <c r="CJ3" s="8" t="s">
        <v>176</v>
      </c>
      <c r="CK3" s="8" t="s">
        <v>85</v>
      </c>
      <c r="CL3" s="8" t="s">
        <v>85</v>
      </c>
      <c r="CM3" s="8" t="s">
        <v>85</v>
      </c>
      <c r="CN3" s="8" t="s">
        <v>85</v>
      </c>
      <c r="CO3" s="8" t="s">
        <v>85</v>
      </c>
      <c r="CP3" s="8" t="s">
        <v>85</v>
      </c>
      <c r="CQ3" s="8" t="s">
        <v>85</v>
      </c>
      <c r="CR3" s="8"/>
      <c r="CS3" s="10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</row>
    <row r="4">
      <c r="A4" s="8" t="s">
        <v>177</v>
      </c>
      <c r="B4" s="8" t="s">
        <v>178</v>
      </c>
      <c r="C4" s="8" t="s">
        <v>1</v>
      </c>
      <c r="D4" s="8" t="s">
        <v>60</v>
      </c>
      <c r="E4" s="8" t="s">
        <v>61</v>
      </c>
      <c r="F4" s="8" t="s">
        <v>71</v>
      </c>
      <c r="G4" s="8" t="s">
        <v>2</v>
      </c>
      <c r="H4" s="8" t="s">
        <v>3</v>
      </c>
      <c r="I4" s="8" t="s">
        <v>4</v>
      </c>
      <c r="J4" s="8" t="s">
        <v>179</v>
      </c>
      <c r="K4" s="8" t="s">
        <v>180</v>
      </c>
      <c r="L4" s="8" t="s">
        <v>62</v>
      </c>
      <c r="M4" s="8" t="s">
        <v>63</v>
      </c>
      <c r="N4" s="8" t="s">
        <v>91</v>
      </c>
      <c r="O4" s="8" t="s">
        <v>92</v>
      </c>
      <c r="P4" s="8" t="s">
        <v>64</v>
      </c>
      <c r="Q4" s="8" t="s">
        <v>93</v>
      </c>
      <c r="R4" s="8" t="s">
        <v>94</v>
      </c>
      <c r="S4" s="8" t="s">
        <v>66</v>
      </c>
      <c r="T4" s="8" t="s">
        <v>67</v>
      </c>
      <c r="U4" s="8" t="s">
        <v>68</v>
      </c>
      <c r="V4" s="8" t="s">
        <v>95</v>
      </c>
      <c r="W4" s="8" t="s">
        <v>69</v>
      </c>
      <c r="X4" s="8" t="s">
        <v>16</v>
      </c>
      <c r="Y4" s="8" t="s">
        <v>17</v>
      </c>
      <c r="Z4" s="8" t="s">
        <v>18</v>
      </c>
      <c r="AA4" s="8" t="s">
        <v>181</v>
      </c>
      <c r="AB4" s="8" t="s">
        <v>16</v>
      </c>
      <c r="AC4" s="8" t="s">
        <v>17</v>
      </c>
      <c r="AD4" s="8" t="s">
        <v>18</v>
      </c>
      <c r="AE4" s="8" t="s">
        <v>182</v>
      </c>
      <c r="AF4" s="8" t="s">
        <v>16</v>
      </c>
      <c r="AG4" s="8" t="s">
        <v>17</v>
      </c>
      <c r="AH4" s="8" t="s">
        <v>18</v>
      </c>
      <c r="AI4" s="1" t="s">
        <v>183</v>
      </c>
      <c r="AJ4" s="1" t="s">
        <v>183</v>
      </c>
      <c r="AK4" s="1" t="s">
        <v>183</v>
      </c>
      <c r="AL4" s="1" t="s">
        <v>183</v>
      </c>
      <c r="AM4" s="1" t="s">
        <v>183</v>
      </c>
      <c r="AN4" s="1" t="s">
        <v>183</v>
      </c>
      <c r="AO4" s="1" t="s">
        <v>183</v>
      </c>
      <c r="AP4" s="1" t="s">
        <v>183</v>
      </c>
      <c r="AQ4" s="1" t="s">
        <v>183</v>
      </c>
      <c r="AR4" s="1" t="s">
        <v>184</v>
      </c>
      <c r="AS4" s="1" t="s">
        <v>184</v>
      </c>
      <c r="AT4" s="1" t="s">
        <v>184</v>
      </c>
      <c r="AU4" s="1" t="s">
        <v>184</v>
      </c>
      <c r="AV4" s="1" t="s">
        <v>184</v>
      </c>
      <c r="AW4" s="1" t="s">
        <v>184</v>
      </c>
      <c r="AX4" s="1" t="s">
        <v>184</v>
      </c>
      <c r="AY4" s="1" t="s">
        <v>184</v>
      </c>
      <c r="AZ4" s="1" t="s">
        <v>184</v>
      </c>
      <c r="BA4" s="1" t="s">
        <v>185</v>
      </c>
      <c r="BB4" s="1" t="s">
        <v>185</v>
      </c>
      <c r="BC4" s="1" t="s">
        <v>185</v>
      </c>
      <c r="BD4" s="1" t="s">
        <v>185</v>
      </c>
      <c r="BE4" s="1" t="s">
        <v>185</v>
      </c>
      <c r="BF4" s="1" t="s">
        <v>185</v>
      </c>
      <c r="BG4" s="1" t="s">
        <v>185</v>
      </c>
      <c r="BH4" s="1" t="s">
        <v>185</v>
      </c>
      <c r="BI4" s="1" t="s">
        <v>185</v>
      </c>
      <c r="BJ4" s="1" t="s">
        <v>186</v>
      </c>
      <c r="BK4" s="1" t="s">
        <v>186</v>
      </c>
      <c r="BL4" s="1" t="s">
        <v>186</v>
      </c>
      <c r="BM4" s="1" t="s">
        <v>186</v>
      </c>
      <c r="BN4" s="1" t="s">
        <v>186</v>
      </c>
      <c r="BO4" s="1" t="s">
        <v>186</v>
      </c>
      <c r="BP4" s="1" t="s">
        <v>186</v>
      </c>
      <c r="BQ4" s="1" t="s">
        <v>186</v>
      </c>
      <c r="BR4" s="1" t="s">
        <v>186</v>
      </c>
      <c r="BT4" s="8" t="s">
        <v>97</v>
      </c>
      <c r="BU4" s="8" t="s">
        <v>98</v>
      </c>
      <c r="BV4" s="8" t="s">
        <v>99</v>
      </c>
      <c r="BW4" s="8"/>
      <c r="BY4" s="8" t="s">
        <v>102</v>
      </c>
      <c r="BZ4" s="8" t="s">
        <v>103</v>
      </c>
      <c r="CA4" s="8" t="s">
        <v>106</v>
      </c>
      <c r="CB4" s="8" t="s">
        <v>107</v>
      </c>
      <c r="CC4" s="8" t="s">
        <v>109</v>
      </c>
      <c r="CD4" s="8" t="s">
        <v>110</v>
      </c>
      <c r="CE4" s="8" t="s">
        <v>111</v>
      </c>
      <c r="CJ4" s="8" t="s">
        <v>112</v>
      </c>
      <c r="CK4" s="8" t="s">
        <v>16</v>
      </c>
      <c r="CL4" s="8" t="s">
        <v>17</v>
      </c>
      <c r="CM4" s="8" t="s">
        <v>18</v>
      </c>
      <c r="CN4" s="8" t="s">
        <v>112</v>
      </c>
      <c r="CO4" s="8" t="s">
        <v>113</v>
      </c>
      <c r="CP4" s="8" t="s">
        <v>17</v>
      </c>
      <c r="CQ4" s="8" t="s">
        <v>114</v>
      </c>
      <c r="CR4" s="8" t="s">
        <v>115</v>
      </c>
      <c r="CS4" s="8" t="s">
        <v>116</v>
      </c>
      <c r="CT4" s="8" t="s">
        <v>117</v>
      </c>
      <c r="CU4" s="8" t="s">
        <v>118</v>
      </c>
      <c r="CV4" s="8" t="s">
        <v>119</v>
      </c>
      <c r="CW4" s="8" t="s">
        <v>120</v>
      </c>
      <c r="CX4" s="8" t="s">
        <v>121</v>
      </c>
      <c r="CY4" s="8" t="s">
        <v>122</v>
      </c>
      <c r="CZ4" s="8" t="s">
        <v>123</v>
      </c>
      <c r="DA4" s="8" t="s">
        <v>124</v>
      </c>
      <c r="DB4" s="8" t="s">
        <v>125</v>
      </c>
      <c r="DC4" s="8" t="s">
        <v>126</v>
      </c>
      <c r="DD4" s="8" t="s">
        <v>127</v>
      </c>
      <c r="DE4" s="8" t="s">
        <v>128</v>
      </c>
      <c r="DF4" s="8" t="s">
        <v>129</v>
      </c>
      <c r="DG4" s="8" t="s">
        <v>130</v>
      </c>
      <c r="DH4" s="8" t="s">
        <v>131</v>
      </c>
      <c r="DI4" s="8" t="s">
        <v>132</v>
      </c>
      <c r="DJ4" s="8" t="s">
        <v>133</v>
      </c>
      <c r="DK4" s="8" t="s">
        <v>134</v>
      </c>
      <c r="DL4" s="8" t="s">
        <v>135</v>
      </c>
      <c r="DM4" s="8" t="s">
        <v>136</v>
      </c>
      <c r="DN4" s="8" t="s">
        <v>137</v>
      </c>
      <c r="DO4" s="8" t="s">
        <v>138</v>
      </c>
      <c r="DP4" s="8" t="s">
        <v>139</v>
      </c>
      <c r="DQ4" s="8" t="s">
        <v>140</v>
      </c>
      <c r="DR4" s="8" t="s">
        <v>141</v>
      </c>
      <c r="DS4" s="8" t="s">
        <v>142</v>
      </c>
      <c r="DT4" s="8" t="s">
        <v>143</v>
      </c>
      <c r="DU4" s="8" t="s">
        <v>144</v>
      </c>
      <c r="DV4" s="8" t="s">
        <v>145</v>
      </c>
      <c r="DW4" s="8" t="s">
        <v>146</v>
      </c>
      <c r="DX4" s="8" t="s">
        <v>147</v>
      </c>
      <c r="DY4" s="8" t="s">
        <v>148</v>
      </c>
      <c r="DZ4" s="8" t="s">
        <v>149</v>
      </c>
      <c r="EA4" s="8" t="s">
        <v>150</v>
      </c>
      <c r="EB4" s="8" t="s">
        <v>151</v>
      </c>
      <c r="EC4" s="8" t="s">
        <v>152</v>
      </c>
      <c r="ED4" s="8" t="s">
        <v>153</v>
      </c>
      <c r="EE4" s="8" t="s">
        <v>154</v>
      </c>
      <c r="EF4" s="8" t="s">
        <v>155</v>
      </c>
      <c r="EG4" s="8" t="s">
        <v>156</v>
      </c>
      <c r="EH4" s="8" t="s">
        <v>157</v>
      </c>
      <c r="EI4" s="8" t="s">
        <v>158</v>
      </c>
      <c r="EJ4" s="8" t="s">
        <v>159</v>
      </c>
      <c r="EK4" s="8" t="s">
        <v>160</v>
      </c>
      <c r="EL4" s="8" t="s">
        <v>161</v>
      </c>
      <c r="EM4" s="8" t="s">
        <v>162</v>
      </c>
      <c r="EN4" s="8" t="s">
        <v>163</v>
      </c>
    </row>
    <row r="5">
      <c r="A5" s="1" t="s">
        <v>187</v>
      </c>
      <c r="B5" s="2">
        <v>45843.362175925926</v>
      </c>
      <c r="C5" s="1" t="s">
        <v>42</v>
      </c>
      <c r="D5" s="1" t="s">
        <v>164</v>
      </c>
      <c r="E5" s="1" t="s">
        <v>165</v>
      </c>
      <c r="F5" s="1" t="s">
        <v>78</v>
      </c>
      <c r="G5" s="1" t="s">
        <v>43</v>
      </c>
      <c r="H5" s="1">
        <v>1.0</v>
      </c>
      <c r="I5" s="1">
        <v>1.0</v>
      </c>
      <c r="J5" s="1" t="s">
        <v>44</v>
      </c>
      <c r="K5" s="2">
        <v>45843.362175925926</v>
      </c>
      <c r="L5" s="1">
        <v>71.945</v>
      </c>
      <c r="M5" s="1">
        <v>180.0</v>
      </c>
      <c r="N5" s="1">
        <v>31.343</v>
      </c>
      <c r="O5" s="1">
        <v>31.373</v>
      </c>
      <c r="P5" s="1">
        <v>31.281522</v>
      </c>
      <c r="Q5" s="1">
        <f>P5-O5</f>
        <v>-0.091478</v>
      </c>
      <c r="R5" s="1">
        <f>P5-N5</f>
        <v>-0.061478</v>
      </c>
      <c r="S5" s="1">
        <v>0.020302</v>
      </c>
      <c r="T5" s="1">
        <v>0.023316</v>
      </c>
      <c r="U5" s="1">
        <v>0.039204</v>
      </c>
      <c r="V5" s="1">
        <v>31.286</v>
      </c>
      <c r="W5" s="8" t="s">
        <v>45</v>
      </c>
      <c r="X5" s="3">
        <v>31.282693</v>
      </c>
      <c r="Y5" s="3">
        <v>31.276447</v>
      </c>
      <c r="Z5" s="3">
        <v>31.285817</v>
      </c>
      <c r="AA5" s="8" t="s">
        <v>45</v>
      </c>
      <c r="AB5" s="3">
        <f t="shared" ref="AB5:AD5" si="1">X5 - $P$5</f>
        <v>0.001171</v>
      </c>
      <c r="AC5" s="3">
        <f t="shared" si="1"/>
        <v>-0.005075</v>
      </c>
      <c r="AD5" s="3">
        <f t="shared" si="1"/>
        <v>0.004295</v>
      </c>
      <c r="AE5" s="8" t="s">
        <v>45</v>
      </c>
      <c r="AF5" s="3">
        <f t="shared" ref="AF5:AH5" si="2">X5-$N$5</f>
        <v>-0.060307</v>
      </c>
      <c r="AG5" s="3">
        <f t="shared" si="2"/>
        <v>-0.066553</v>
      </c>
      <c r="AH5" s="3">
        <f t="shared" si="2"/>
        <v>-0.057183</v>
      </c>
      <c r="AI5" s="3">
        <v>31.282693</v>
      </c>
      <c r="AJ5" s="3">
        <v>31.276447</v>
      </c>
      <c r="AK5" s="3">
        <v>31.285817</v>
      </c>
      <c r="AL5" s="3">
        <v>31.266686</v>
      </c>
      <c r="AM5" s="3">
        <v>31.283865</v>
      </c>
      <c r="AN5" s="3">
        <v>31.282693</v>
      </c>
      <c r="AO5" s="3">
        <v>31.285817</v>
      </c>
      <c r="AP5" s="3">
        <v>31.286988</v>
      </c>
      <c r="AQ5" s="3">
        <v>31.282693</v>
      </c>
      <c r="AR5" s="1">
        <v>31.343</v>
      </c>
      <c r="AS5" s="1">
        <v>31.343</v>
      </c>
      <c r="AT5" s="1">
        <v>31.343</v>
      </c>
      <c r="AU5" s="1">
        <v>31.343</v>
      </c>
      <c r="AV5" s="1">
        <v>31.343</v>
      </c>
      <c r="AW5" s="1">
        <v>31.343</v>
      </c>
      <c r="AX5" s="1">
        <v>31.343</v>
      </c>
      <c r="AY5" s="1">
        <v>31.343</v>
      </c>
      <c r="AZ5" s="1">
        <v>31.343</v>
      </c>
      <c r="BA5" s="1">
        <v>-75.496</v>
      </c>
      <c r="BB5" s="1">
        <v>-72.054</v>
      </c>
      <c r="BC5" s="1">
        <v>-68.612</v>
      </c>
      <c r="BD5" s="1">
        <v>-68.612</v>
      </c>
      <c r="BE5" s="1">
        <v>-72.054</v>
      </c>
      <c r="BF5" s="1">
        <v>-75.496</v>
      </c>
      <c r="BG5" s="1">
        <v>-75.496</v>
      </c>
      <c r="BH5" s="1">
        <v>-72.054</v>
      </c>
      <c r="BI5" s="1">
        <v>-68.612</v>
      </c>
      <c r="BJ5" s="1">
        <v>2.764</v>
      </c>
      <c r="BK5" s="1">
        <v>4.434</v>
      </c>
      <c r="BL5" s="1">
        <v>6.105</v>
      </c>
      <c r="BM5" s="1">
        <v>-0.298</v>
      </c>
      <c r="BN5" s="1">
        <v>-0.818</v>
      </c>
      <c r="BO5" s="1">
        <v>-1.339</v>
      </c>
      <c r="BP5" s="1">
        <v>-5.442</v>
      </c>
      <c r="BQ5" s="1">
        <v>-6.071</v>
      </c>
      <c r="BR5" s="1">
        <v>-6.701</v>
      </c>
      <c r="BT5" s="1">
        <v>89.999</v>
      </c>
      <c r="BU5" s="1">
        <v>180.0</v>
      </c>
      <c r="BV5" s="13">
        <v>1.0</v>
      </c>
      <c r="BW5" s="8" t="s">
        <v>100</v>
      </c>
      <c r="BX5" s="3">
        <v>-82.976</v>
      </c>
      <c r="BY5" s="14">
        <f>AVERAGE(CK5:CK7)</f>
        <v>-84.03552367</v>
      </c>
      <c r="BZ5" s="14" t="str">
        <f>(BX5-$AS$3) - $AP$3</f>
        <v>#VALUE!</v>
      </c>
      <c r="CA5" s="15">
        <v>-83.679619</v>
      </c>
      <c r="CB5" s="14" t="str">
        <f>(CA5-BX6) + $AP$3</f>
        <v>#VALUE!</v>
      </c>
      <c r="CC5" s="14">
        <f>AVERAGE(CM5:CM7)</f>
        <v>-84.03919033</v>
      </c>
      <c r="CD5" s="14" t="str">
        <f>(CC5-BX7) + $AP$3</f>
        <v>#VALUE!</v>
      </c>
      <c r="CE5" s="14">
        <f>BY5-CC5</f>
        <v>0.003666666667</v>
      </c>
      <c r="CJ5" s="8" t="s">
        <v>45</v>
      </c>
      <c r="CK5" s="3">
        <v>-84.040571</v>
      </c>
      <c r="CL5" s="3">
        <v>-83.681</v>
      </c>
      <c r="CM5" s="3">
        <v>-84.037714</v>
      </c>
      <c r="CN5" s="8" t="s">
        <v>45</v>
      </c>
      <c r="CO5" s="3" t="str">
        <f t="shared" ref="CO5:CO7" si="5">$AS$3-CK5</f>
        <v>#VALUE!</v>
      </c>
      <c r="CP5" s="3" t="str">
        <f t="shared" ref="CP5:CP7" si="6">$AW$3-CL5</f>
        <v>#VALUE!</v>
      </c>
      <c r="CQ5" s="3" t="str">
        <f t="shared" ref="CQ5:CQ7" si="7">$AZ$3 - CM5</f>
        <v>#VALUE!</v>
      </c>
      <c r="CR5" s="16">
        <v>0.017344</v>
      </c>
      <c r="CS5" s="17">
        <v>54.4881</v>
      </c>
      <c r="CT5" s="17">
        <v>52.64664066666666</v>
      </c>
      <c r="CU5" s="18">
        <f>CS5 -CT5</f>
        <v>1.841459333</v>
      </c>
      <c r="CV5" s="17">
        <v>52.58771</v>
      </c>
      <c r="CW5" s="17">
        <v>52.795286</v>
      </c>
      <c r="CX5" s="17">
        <v>52.556926</v>
      </c>
      <c r="CY5" s="1">
        <v>-1.90039</v>
      </c>
      <c r="CZ5" s="1">
        <v>-1.692814</v>
      </c>
      <c r="DA5" s="1">
        <v>-1.931174</v>
      </c>
      <c r="DB5" s="16">
        <v>-0.018924</v>
      </c>
      <c r="DC5" s="16">
        <v>0.0</v>
      </c>
      <c r="DD5" s="16">
        <v>0.091786</v>
      </c>
      <c r="DE5" s="1">
        <v>-109.974854</v>
      </c>
      <c r="DF5" s="1">
        <v>-110.071214</v>
      </c>
      <c r="DG5" s="1">
        <v>-109.962716</v>
      </c>
      <c r="DH5" s="1">
        <v>-0.008566</v>
      </c>
      <c r="DI5" s="1">
        <v>0.0</v>
      </c>
      <c r="DJ5" s="1">
        <v>0.041523</v>
      </c>
      <c r="DK5" s="1">
        <v>0.950195</v>
      </c>
      <c r="DL5" s="1">
        <v>0.846407</v>
      </c>
      <c r="DM5" s="1">
        <v>0.965587</v>
      </c>
      <c r="DN5" s="3">
        <v>-84.040571</v>
      </c>
      <c r="DO5" s="3">
        <v>-84.030286</v>
      </c>
      <c r="DP5" s="3">
        <v>-84.035714</v>
      </c>
      <c r="DQ5" s="3">
        <v>-83.681</v>
      </c>
      <c r="DR5" s="3">
        <v>-83.673571</v>
      </c>
      <c r="DS5" s="3">
        <v>-83.684286</v>
      </c>
      <c r="DT5" s="3">
        <v>-84.037714</v>
      </c>
      <c r="DU5" s="3">
        <v>-84.030286</v>
      </c>
      <c r="DV5" s="3">
        <v>-84.049571</v>
      </c>
      <c r="DW5" s="3">
        <v>4.325</v>
      </c>
      <c r="DX5" s="3">
        <v>4.325</v>
      </c>
      <c r="DY5" s="3">
        <v>4.325</v>
      </c>
      <c r="DZ5" s="3">
        <v>0.0</v>
      </c>
      <c r="EA5" s="3">
        <v>0.0</v>
      </c>
      <c r="EB5" s="3">
        <v>0.0</v>
      </c>
      <c r="EC5" s="3">
        <v>-4.325</v>
      </c>
      <c r="ED5" s="3">
        <v>-4.325</v>
      </c>
      <c r="EE5" s="3">
        <v>-4.325</v>
      </c>
      <c r="EF5" s="3">
        <v>3.88</v>
      </c>
      <c r="EG5" s="3">
        <v>3.88</v>
      </c>
      <c r="EH5" s="3">
        <v>3.88</v>
      </c>
      <c r="EI5" s="3">
        <v>-1.547</v>
      </c>
      <c r="EJ5" s="3">
        <v>-1.547</v>
      </c>
      <c r="EK5" s="3">
        <v>-1.547</v>
      </c>
      <c r="EL5" s="3">
        <v>-6.975</v>
      </c>
      <c r="EM5" s="3">
        <v>-6.975</v>
      </c>
      <c r="EN5" s="3">
        <v>-6.975</v>
      </c>
    </row>
    <row r="6">
      <c r="A6" s="1" t="s">
        <v>188</v>
      </c>
      <c r="B6" s="2"/>
      <c r="K6" s="2"/>
      <c r="W6" s="8" t="s">
        <v>17</v>
      </c>
      <c r="X6" s="3">
        <v>31.266686</v>
      </c>
      <c r="Y6" s="3">
        <v>31.283865</v>
      </c>
      <c r="Z6" s="3">
        <v>31.282693</v>
      </c>
      <c r="AA6" s="8" t="s">
        <v>17</v>
      </c>
      <c r="AB6" s="3">
        <f t="shared" ref="AB6:AD6" si="3">X6 - $P$5</f>
        <v>-0.014836</v>
      </c>
      <c r="AC6" s="3">
        <f t="shared" si="3"/>
        <v>0.002343</v>
      </c>
      <c r="AD6" s="3">
        <f t="shared" si="3"/>
        <v>0.001171</v>
      </c>
      <c r="AE6" s="8" t="s">
        <v>17</v>
      </c>
      <c r="AF6" s="3">
        <f t="shared" ref="AF6:AH6" si="4">X6-$N$5</f>
        <v>-0.076314</v>
      </c>
      <c r="AG6" s="3">
        <f t="shared" si="4"/>
        <v>-0.059135</v>
      </c>
      <c r="AH6" s="3">
        <f t="shared" si="4"/>
        <v>-0.060307</v>
      </c>
      <c r="AI6" s="1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W6" s="8" t="s">
        <v>105</v>
      </c>
      <c r="BX6" s="3">
        <v>-82.631</v>
      </c>
      <c r="CJ6" s="8" t="s">
        <v>17</v>
      </c>
      <c r="CK6" s="3">
        <v>-84.030286</v>
      </c>
      <c r="CL6" s="3">
        <v>-83.673571</v>
      </c>
      <c r="CM6" s="3">
        <v>-84.030286</v>
      </c>
      <c r="CN6" s="8" t="s">
        <v>17</v>
      </c>
      <c r="CO6" s="3" t="str">
        <f t="shared" si="5"/>
        <v>#VALUE!</v>
      </c>
      <c r="CP6" s="3" t="str">
        <f t="shared" si="6"/>
        <v>#VALUE!</v>
      </c>
      <c r="CQ6" s="3" t="str">
        <f t="shared" si="7"/>
        <v>#VALUE!</v>
      </c>
    </row>
    <row r="7">
      <c r="A7" s="1" t="s">
        <v>189</v>
      </c>
      <c r="B7" s="2"/>
      <c r="K7" s="2"/>
      <c r="W7" s="8" t="s">
        <v>48</v>
      </c>
      <c r="X7" s="3">
        <v>31.282693</v>
      </c>
      <c r="Y7" s="3">
        <v>31.286988</v>
      </c>
      <c r="Z7" s="3">
        <v>31.285817</v>
      </c>
      <c r="AA7" s="8" t="s">
        <v>48</v>
      </c>
      <c r="AB7" s="3">
        <f t="shared" ref="AB7:AD7" si="8">X7 - $P$5</f>
        <v>0.001171</v>
      </c>
      <c r="AC7" s="3">
        <f t="shared" si="8"/>
        <v>0.005466</v>
      </c>
      <c r="AD7" s="3">
        <f t="shared" si="8"/>
        <v>0.004295</v>
      </c>
      <c r="AE7" s="8" t="s">
        <v>48</v>
      </c>
      <c r="AF7" s="3">
        <f t="shared" ref="AF7:AH7" si="9">X7-$N$5</f>
        <v>-0.060307</v>
      </c>
      <c r="AG7" s="3">
        <f t="shared" si="9"/>
        <v>-0.056012</v>
      </c>
      <c r="AH7" s="3">
        <f t="shared" si="9"/>
        <v>-0.057183</v>
      </c>
      <c r="AI7" s="11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W7" s="8" t="s">
        <v>108</v>
      </c>
      <c r="BX7" s="3">
        <v>-82.976</v>
      </c>
      <c r="CJ7" s="8" t="s">
        <v>48</v>
      </c>
      <c r="CK7" s="3">
        <v>-84.035714</v>
      </c>
      <c r="CL7" s="3">
        <v>-83.684286</v>
      </c>
      <c r="CM7" s="3">
        <v>-84.049571</v>
      </c>
      <c r="CN7" s="8" t="s">
        <v>48</v>
      </c>
      <c r="CO7" s="3" t="str">
        <f t="shared" si="5"/>
        <v>#VALUE!</v>
      </c>
      <c r="CP7" s="3" t="str">
        <f t="shared" si="6"/>
        <v>#VALUE!</v>
      </c>
      <c r="CQ7" s="3" t="str">
        <f t="shared" si="7"/>
        <v>#VALUE!</v>
      </c>
    </row>
  </sheetData>
  <conditionalFormatting sqref="AB5:AH7">
    <cfRule type="colorScale" priority="1">
      <colorScale>
        <cfvo type="formula" val="-0.01"/>
        <cfvo type="formula" val="0"/>
        <cfvo type="formula" val="0.01"/>
        <color rgb="FFFFE599"/>
        <color rgb="FFFFFFFF"/>
        <color rgb="FFA4C2F4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75"/>
    <col customWidth="1" min="15" max="15" width="18.13"/>
    <col customWidth="1" min="27" max="27" width="29.25"/>
    <col customWidth="1" min="31" max="31" width="29.25"/>
    <col customWidth="1" min="35" max="36" width="15.75"/>
    <col customWidth="1" min="53" max="53" width="13.75"/>
    <col customWidth="1" min="72" max="72" width="14.5"/>
    <col customWidth="1" min="73" max="73" width="42.13"/>
    <col customWidth="1" min="74" max="74" width="12.25"/>
    <col customWidth="1" min="75" max="75" width="19.88"/>
    <col customWidth="1" min="76" max="76" width="18.88"/>
    <col customWidth="1" min="77" max="77" width="17.25"/>
    <col customWidth="1" min="78" max="78" width="18.75"/>
    <col customWidth="1" min="79" max="79" width="20.13"/>
    <col customWidth="1" min="80" max="80" width="16.5"/>
    <col customWidth="1" min="81" max="81" width="13.25"/>
    <col customWidth="1" min="82" max="82" width="20.75"/>
    <col customWidth="1" min="83" max="83" width="19.13"/>
    <col customWidth="1" min="84" max="84" width="7.88"/>
    <col customWidth="1" min="85" max="87" width="7.13"/>
    <col customWidth="1" min="88" max="88" width="7.88"/>
    <col customWidth="1" min="89" max="91" width="7.75"/>
    <col customWidth="1" min="92" max="93" width="9.0"/>
    <col customWidth="1" min="94" max="94" width="14.88"/>
    <col customWidth="1" min="95" max="95" width="17.38"/>
    <col customWidth="1" min="96" max="96" width="13.63"/>
    <col customWidth="1" min="97" max="97" width="14.88"/>
    <col customWidth="1" min="98" max="98" width="14.75"/>
    <col customWidth="1" min="99" max="99" width="19.63"/>
    <col customWidth="1" min="100" max="100" width="19.5"/>
    <col customWidth="1" min="101" max="101" width="19.88"/>
    <col customWidth="1" min="102" max="103" width="18.0"/>
    <col customWidth="1" min="104" max="104" width="18.38"/>
    <col customWidth="1" min="105" max="105" width="17.75"/>
    <col customWidth="1" min="106" max="106" width="20.13"/>
    <col customWidth="1" min="107" max="107" width="20.75"/>
    <col customWidth="1" min="108" max="109" width="23.38"/>
    <col customWidth="1" min="110" max="110" width="23.63"/>
    <col customWidth="1" min="111" max="112" width="23.38"/>
    <col customWidth="1" min="113" max="113" width="23.63"/>
    <col customWidth="1" min="114" max="114" width="20.0"/>
    <col customWidth="1" min="115" max="115" width="22.25"/>
    <col customWidth="1" min="116" max="116" width="22.88"/>
    <col customWidth="1" min="117" max="117" width="13.75"/>
    <col customWidth="1" min="118" max="118" width="13.63"/>
    <col customWidth="1" min="119" max="119" width="14.0"/>
    <col customWidth="1" min="120" max="121" width="16.38"/>
    <col customWidth="1" min="122" max="122" width="16.75"/>
    <col customWidth="1" min="123" max="123" width="15.75"/>
    <col customWidth="1" min="124" max="124" width="15.63"/>
    <col customWidth="1" min="125" max="126" width="16.0"/>
    <col customWidth="1" min="127" max="127" width="10.75"/>
    <col customWidth="1" min="128" max="128" width="10.63"/>
    <col customWidth="1" min="129" max="129" width="11.0"/>
    <col customWidth="1" min="130" max="130" width="13.38"/>
    <col customWidth="1" min="131" max="131" width="15.75"/>
    <col customWidth="1" min="132" max="132" width="16.25"/>
    <col customWidth="1" min="133" max="134" width="12.63"/>
    <col customWidth="1" min="135" max="135" width="13.0"/>
    <col customWidth="1" min="136" max="136" width="10.63"/>
    <col customWidth="1" min="137" max="137" width="13.25"/>
    <col customWidth="1" min="138" max="138" width="12.5"/>
    <col customWidth="1" min="139" max="139" width="10.5"/>
    <col customWidth="1" min="140" max="140" width="13.63"/>
    <col customWidth="1" min="141" max="141" width="13.0"/>
    <col customWidth="1" min="142" max="142" width="11.38"/>
    <col customWidth="1" min="143" max="143" width="13.63"/>
    <col customWidth="1" min="144" max="144" width="13.38"/>
  </cols>
  <sheetData>
    <row r="1">
      <c r="A1" s="1" t="s">
        <v>169</v>
      </c>
      <c r="B1" s="1" t="s">
        <v>170</v>
      </c>
      <c r="C1" s="1" t="s">
        <v>170</v>
      </c>
      <c r="D1" s="1" t="s">
        <v>170</v>
      </c>
      <c r="E1" s="1" t="s">
        <v>170</v>
      </c>
      <c r="F1" s="1" t="s">
        <v>170</v>
      </c>
      <c r="G1" s="1" t="s">
        <v>170</v>
      </c>
      <c r="H1" s="1" t="s">
        <v>170</v>
      </c>
      <c r="I1" s="1" t="s">
        <v>170</v>
      </c>
      <c r="J1" s="1" t="s">
        <v>171</v>
      </c>
      <c r="K1" s="1" t="s">
        <v>171</v>
      </c>
      <c r="L1" s="1" t="s">
        <v>171</v>
      </c>
      <c r="M1" s="1" t="s">
        <v>171</v>
      </c>
      <c r="N1" s="1" t="s">
        <v>171</v>
      </c>
      <c r="O1" s="1" t="s">
        <v>171</v>
      </c>
      <c r="P1" s="1" t="s">
        <v>171</v>
      </c>
      <c r="Q1" s="1" t="s">
        <v>171</v>
      </c>
      <c r="R1" s="1" t="s">
        <v>171</v>
      </c>
      <c r="S1" s="1" t="s">
        <v>171</v>
      </c>
      <c r="T1" s="1" t="s">
        <v>171</v>
      </c>
      <c r="U1" s="1" t="s">
        <v>171</v>
      </c>
      <c r="V1" s="1" t="s">
        <v>171</v>
      </c>
      <c r="W1" s="1" t="s">
        <v>171</v>
      </c>
      <c r="X1" s="1" t="s">
        <v>171</v>
      </c>
      <c r="Y1" s="1" t="s">
        <v>171</v>
      </c>
      <c r="Z1" s="1" t="s">
        <v>171</v>
      </c>
      <c r="AA1" s="1" t="s">
        <v>171</v>
      </c>
      <c r="AB1" s="1" t="s">
        <v>171</v>
      </c>
      <c r="AC1" s="1" t="s">
        <v>171</v>
      </c>
      <c r="AD1" s="1" t="s">
        <v>171</v>
      </c>
      <c r="AE1" s="1" t="s">
        <v>171</v>
      </c>
      <c r="AF1" s="1" t="s">
        <v>171</v>
      </c>
      <c r="AG1" s="1" t="s">
        <v>171</v>
      </c>
      <c r="AH1" s="1" t="s">
        <v>171</v>
      </c>
      <c r="AI1" s="1" t="s">
        <v>171</v>
      </c>
      <c r="AJ1" s="1" t="s">
        <v>171</v>
      </c>
      <c r="AK1" s="1" t="s">
        <v>171</v>
      </c>
      <c r="AL1" s="1" t="s">
        <v>171</v>
      </c>
      <c r="AM1" s="1" t="s">
        <v>171</v>
      </c>
      <c r="AN1" s="1" t="s">
        <v>171</v>
      </c>
      <c r="AO1" s="1" t="s">
        <v>171</v>
      </c>
      <c r="AP1" s="1" t="s">
        <v>171</v>
      </c>
      <c r="AQ1" s="1" t="s">
        <v>171</v>
      </c>
      <c r="AR1" s="1" t="s">
        <v>171</v>
      </c>
      <c r="AS1" s="1" t="s">
        <v>171</v>
      </c>
      <c r="AT1" s="1" t="s">
        <v>171</v>
      </c>
      <c r="AU1" s="1" t="s">
        <v>171</v>
      </c>
      <c r="AV1" s="1" t="s">
        <v>171</v>
      </c>
      <c r="AW1" s="1" t="s">
        <v>171</v>
      </c>
      <c r="AX1" s="1" t="s">
        <v>171</v>
      </c>
      <c r="AY1" s="1" t="s">
        <v>171</v>
      </c>
      <c r="AZ1" s="1" t="s">
        <v>171</v>
      </c>
      <c r="BA1" s="1" t="s">
        <v>171</v>
      </c>
      <c r="BK1" s="1"/>
      <c r="BL1" s="1"/>
      <c r="BM1" s="1"/>
      <c r="BN1" s="1"/>
      <c r="BO1" s="1"/>
      <c r="BP1" s="1"/>
      <c r="BQ1" s="1"/>
      <c r="BR1" s="1"/>
      <c r="BS1" s="1"/>
      <c r="BT1" s="1" t="s">
        <v>172</v>
      </c>
      <c r="BU1" s="1" t="s">
        <v>172</v>
      </c>
      <c r="BV1" s="1" t="s">
        <v>172</v>
      </c>
      <c r="BW1" s="1" t="s">
        <v>172</v>
      </c>
      <c r="BX1" s="1" t="s">
        <v>172</v>
      </c>
      <c r="BY1" s="1" t="s">
        <v>172</v>
      </c>
      <c r="BZ1" s="1" t="s">
        <v>172</v>
      </c>
      <c r="CA1" s="1" t="s">
        <v>172</v>
      </c>
      <c r="CB1" s="1" t="s">
        <v>172</v>
      </c>
      <c r="CC1" s="1" t="s">
        <v>172</v>
      </c>
      <c r="CD1" s="1" t="s">
        <v>172</v>
      </c>
      <c r="CE1" s="1" t="s">
        <v>172</v>
      </c>
      <c r="CF1" s="1" t="s">
        <v>172</v>
      </c>
      <c r="CG1" s="1" t="s">
        <v>172</v>
      </c>
      <c r="CH1" s="1" t="s">
        <v>172</v>
      </c>
      <c r="CI1" s="1" t="s">
        <v>172</v>
      </c>
      <c r="CJ1" s="1" t="s">
        <v>172</v>
      </c>
      <c r="CK1" s="1" t="s">
        <v>172</v>
      </c>
      <c r="CL1" s="1" t="s">
        <v>172</v>
      </c>
      <c r="CM1" s="1" t="s">
        <v>172</v>
      </c>
      <c r="CN1" s="1" t="s">
        <v>172</v>
      </c>
      <c r="CO1" s="1" t="s">
        <v>172</v>
      </c>
      <c r="CP1" s="1" t="s">
        <v>172</v>
      </c>
      <c r="CQ1" s="1" t="s">
        <v>172</v>
      </c>
      <c r="CR1" s="1" t="s">
        <v>172</v>
      </c>
      <c r="CS1" s="1" t="s">
        <v>172</v>
      </c>
      <c r="CT1" s="1" t="s">
        <v>172</v>
      </c>
      <c r="CU1" s="1" t="s">
        <v>172</v>
      </c>
      <c r="CV1" s="1" t="s">
        <v>172</v>
      </c>
      <c r="CW1" s="1" t="s">
        <v>172</v>
      </c>
      <c r="CX1" s="1" t="s">
        <v>172</v>
      </c>
      <c r="CY1" s="1" t="s">
        <v>172</v>
      </c>
      <c r="CZ1" s="1" t="s">
        <v>172</v>
      </c>
      <c r="DA1" s="1" t="s">
        <v>172</v>
      </c>
      <c r="DB1" s="1" t="s">
        <v>172</v>
      </c>
      <c r="DC1" s="1" t="s">
        <v>172</v>
      </c>
      <c r="DD1" s="1" t="s">
        <v>172</v>
      </c>
      <c r="DE1" s="1" t="s">
        <v>172</v>
      </c>
      <c r="DF1" s="1" t="s">
        <v>172</v>
      </c>
      <c r="DG1" s="1" t="s">
        <v>172</v>
      </c>
      <c r="DH1" s="1" t="s">
        <v>172</v>
      </c>
      <c r="DI1" s="1" t="s">
        <v>172</v>
      </c>
      <c r="DJ1" s="1" t="s">
        <v>172</v>
      </c>
      <c r="DK1" s="1" t="s">
        <v>172</v>
      </c>
      <c r="DL1" s="1" t="s">
        <v>172</v>
      </c>
      <c r="DM1" s="1" t="s">
        <v>172</v>
      </c>
      <c r="DN1" s="1" t="s">
        <v>172</v>
      </c>
      <c r="DO1" s="1" t="s">
        <v>172</v>
      </c>
      <c r="DP1" s="1" t="s">
        <v>172</v>
      </c>
      <c r="DQ1" s="1" t="s">
        <v>172</v>
      </c>
      <c r="DR1" s="1" t="s">
        <v>172</v>
      </c>
      <c r="DS1" s="1" t="s">
        <v>172</v>
      </c>
      <c r="DT1" s="1" t="s">
        <v>172</v>
      </c>
      <c r="DU1" s="1" t="s">
        <v>172</v>
      </c>
      <c r="DV1" s="1"/>
      <c r="DW1" s="1" t="s">
        <v>172</v>
      </c>
      <c r="DX1" s="1" t="s">
        <v>172</v>
      </c>
      <c r="DY1" s="1" t="s">
        <v>172</v>
      </c>
      <c r="DZ1" s="1" t="s">
        <v>172</v>
      </c>
      <c r="EA1" s="1" t="s">
        <v>172</v>
      </c>
      <c r="EB1" s="1" t="s">
        <v>172</v>
      </c>
      <c r="EC1" s="1" t="s">
        <v>172</v>
      </c>
      <c r="ED1" s="1" t="s">
        <v>172</v>
      </c>
      <c r="EE1" s="1" t="s">
        <v>172</v>
      </c>
      <c r="EO1" s="1"/>
    </row>
    <row r="2">
      <c r="A2" s="1" t="s">
        <v>173</v>
      </c>
      <c r="K2" s="1"/>
      <c r="L2" s="1"/>
      <c r="M2" s="1"/>
      <c r="N2" s="1"/>
      <c r="O2" s="1" t="s">
        <v>174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K2" s="1"/>
      <c r="BL2" s="1"/>
      <c r="BM2" s="1"/>
      <c r="BN2" s="1"/>
      <c r="BO2" s="1"/>
      <c r="BP2" s="1"/>
      <c r="BQ2" s="1"/>
      <c r="BR2" s="1"/>
      <c r="BS2" s="1"/>
      <c r="BT2" s="1" t="s">
        <v>89</v>
      </c>
      <c r="BU2" s="1" t="s">
        <v>90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</row>
    <row r="3">
      <c r="A3" s="1" t="s">
        <v>175</v>
      </c>
      <c r="B3" s="1" t="s">
        <v>85</v>
      </c>
      <c r="C3" s="1" t="s">
        <v>86</v>
      </c>
      <c r="D3" s="1" t="s">
        <v>86</v>
      </c>
      <c r="E3" s="1" t="s">
        <v>86</v>
      </c>
      <c r="F3" s="1" t="s">
        <v>86</v>
      </c>
      <c r="G3" s="1" t="s">
        <v>86</v>
      </c>
      <c r="H3" s="1" t="s">
        <v>86</v>
      </c>
      <c r="I3" s="1" t="s">
        <v>86</v>
      </c>
      <c r="J3" s="1" t="s">
        <v>86</v>
      </c>
      <c r="K3" s="1" t="s">
        <v>85</v>
      </c>
      <c r="L3" s="1" t="s">
        <v>86</v>
      </c>
      <c r="M3" s="1" t="s">
        <v>86</v>
      </c>
      <c r="N3" s="1" t="s">
        <v>86</v>
      </c>
      <c r="O3" s="1" t="s">
        <v>176</v>
      </c>
      <c r="P3" s="1" t="s">
        <v>85</v>
      </c>
      <c r="Q3" s="1" t="s">
        <v>85</v>
      </c>
      <c r="R3" s="1" t="s">
        <v>85</v>
      </c>
      <c r="S3" s="1" t="s">
        <v>85</v>
      </c>
      <c r="T3" s="1" t="s">
        <v>85</v>
      </c>
      <c r="U3" s="1" t="s">
        <v>85</v>
      </c>
      <c r="V3" s="1" t="s">
        <v>85</v>
      </c>
      <c r="W3" s="1" t="s">
        <v>88</v>
      </c>
      <c r="X3" s="1" t="s">
        <v>85</v>
      </c>
      <c r="Y3" s="1" t="s">
        <v>85</v>
      </c>
      <c r="Z3" s="1" t="s">
        <v>85</v>
      </c>
      <c r="AA3" s="1" t="s">
        <v>88</v>
      </c>
      <c r="AB3" s="1" t="s">
        <v>85</v>
      </c>
      <c r="AC3" s="1" t="s">
        <v>85</v>
      </c>
      <c r="AD3" s="1" t="s">
        <v>85</v>
      </c>
      <c r="AE3" s="1" t="s">
        <v>88</v>
      </c>
      <c r="AF3" s="1" t="s">
        <v>85</v>
      </c>
      <c r="AG3" s="1" t="s">
        <v>85</v>
      </c>
      <c r="AH3" s="1" t="s">
        <v>85</v>
      </c>
      <c r="AI3" s="1" t="s">
        <v>85</v>
      </c>
      <c r="AJ3" s="1" t="s">
        <v>85</v>
      </c>
      <c r="AK3" s="1" t="s">
        <v>85</v>
      </c>
      <c r="AL3" s="1" t="s">
        <v>85</v>
      </c>
      <c r="AM3" s="1" t="s">
        <v>85</v>
      </c>
      <c r="AN3" s="1" t="s">
        <v>85</v>
      </c>
      <c r="AO3" s="1" t="s">
        <v>85</v>
      </c>
      <c r="AP3" s="1" t="s">
        <v>85</v>
      </c>
      <c r="AQ3" s="1" t="s">
        <v>85</v>
      </c>
      <c r="AR3" s="1" t="s">
        <v>176</v>
      </c>
      <c r="AS3" s="1" t="s">
        <v>176</v>
      </c>
      <c r="AT3" s="1" t="s">
        <v>176</v>
      </c>
      <c r="AU3" s="1" t="s">
        <v>176</v>
      </c>
      <c r="AV3" s="1" t="s">
        <v>176</v>
      </c>
      <c r="AW3" s="1" t="s">
        <v>176</v>
      </c>
      <c r="AX3" s="1" t="s">
        <v>176</v>
      </c>
      <c r="AY3" s="1" t="s">
        <v>176</v>
      </c>
      <c r="AZ3" s="1" t="s">
        <v>176</v>
      </c>
      <c r="BA3" s="1" t="s">
        <v>176</v>
      </c>
      <c r="BK3" s="1"/>
      <c r="BL3" s="1"/>
      <c r="BM3" s="1"/>
      <c r="BN3" s="1"/>
      <c r="BO3" s="1"/>
      <c r="BP3" s="1"/>
      <c r="BQ3" s="1"/>
      <c r="BR3" s="1"/>
      <c r="BS3" s="1"/>
      <c r="BT3" s="1" t="s">
        <v>176</v>
      </c>
      <c r="BU3" s="1" t="s">
        <v>176</v>
      </c>
      <c r="BV3" s="1" t="s">
        <v>85</v>
      </c>
      <c r="BW3" s="1" t="s">
        <v>85</v>
      </c>
      <c r="BX3" s="1" t="s">
        <v>85</v>
      </c>
      <c r="BY3" s="1" t="s">
        <v>176</v>
      </c>
      <c r="BZ3" s="1" t="s">
        <v>85</v>
      </c>
      <c r="CA3" s="1" t="s">
        <v>85</v>
      </c>
      <c r="CB3" s="1" t="s">
        <v>176</v>
      </c>
      <c r="CC3" s="1" t="s">
        <v>85</v>
      </c>
      <c r="CD3" s="1" t="s">
        <v>85</v>
      </c>
      <c r="CE3" s="1" t="s">
        <v>85</v>
      </c>
      <c r="CF3" s="1" t="s">
        <v>176</v>
      </c>
      <c r="CG3" s="1" t="s">
        <v>85</v>
      </c>
      <c r="CH3" s="1" t="s">
        <v>85</v>
      </c>
      <c r="CI3" s="1" t="s">
        <v>85</v>
      </c>
      <c r="CJ3" s="1" t="s">
        <v>85</v>
      </c>
      <c r="CK3" s="1" t="s">
        <v>85</v>
      </c>
      <c r="CL3" s="1" t="s">
        <v>85</v>
      </c>
      <c r="CM3" s="1" t="s">
        <v>85</v>
      </c>
      <c r="CN3" s="1" t="s">
        <v>176</v>
      </c>
      <c r="CO3" s="1" t="s">
        <v>176</v>
      </c>
      <c r="CP3" s="1" t="s">
        <v>176</v>
      </c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</row>
    <row r="4">
      <c r="A4" s="8" t="s">
        <v>177</v>
      </c>
      <c r="B4" s="8" t="s">
        <v>178</v>
      </c>
      <c r="C4" s="8" t="s">
        <v>1</v>
      </c>
      <c r="D4" s="8" t="s">
        <v>60</v>
      </c>
      <c r="E4" s="8" t="s">
        <v>61</v>
      </c>
      <c r="F4" s="8" t="s">
        <v>71</v>
      </c>
      <c r="G4" s="8" t="s">
        <v>2</v>
      </c>
      <c r="H4" s="8" t="s">
        <v>3</v>
      </c>
      <c r="I4" s="8" t="s">
        <v>4</v>
      </c>
      <c r="J4" s="8" t="s">
        <v>179</v>
      </c>
      <c r="K4" s="8" t="s">
        <v>180</v>
      </c>
      <c r="L4" s="8" t="s">
        <v>62</v>
      </c>
      <c r="M4" s="8" t="s">
        <v>63</v>
      </c>
      <c r="N4" s="8" t="s">
        <v>91</v>
      </c>
      <c r="O4" s="8" t="s">
        <v>92</v>
      </c>
      <c r="P4" s="8" t="s">
        <v>64</v>
      </c>
      <c r="Q4" s="8" t="s">
        <v>93</v>
      </c>
      <c r="R4" s="8" t="s">
        <v>94</v>
      </c>
      <c r="S4" s="8" t="s">
        <v>66</v>
      </c>
      <c r="T4" s="8" t="s">
        <v>67</v>
      </c>
      <c r="U4" s="8" t="s">
        <v>68</v>
      </c>
      <c r="V4" s="8" t="s">
        <v>95</v>
      </c>
      <c r="W4" s="8" t="s">
        <v>69</v>
      </c>
      <c r="X4" s="8" t="s">
        <v>16</v>
      </c>
      <c r="Y4" s="8" t="s">
        <v>17</v>
      </c>
      <c r="Z4" s="8" t="s">
        <v>18</v>
      </c>
      <c r="AA4" s="8" t="s">
        <v>181</v>
      </c>
      <c r="AB4" s="8" t="s">
        <v>16</v>
      </c>
      <c r="AC4" s="8" t="s">
        <v>17</v>
      </c>
      <c r="AD4" s="8" t="s">
        <v>18</v>
      </c>
      <c r="AE4" s="8" t="s">
        <v>182</v>
      </c>
      <c r="AF4" s="8" t="s">
        <v>16</v>
      </c>
      <c r="AG4" s="8" t="s">
        <v>17</v>
      </c>
      <c r="AH4" s="8" t="s">
        <v>18</v>
      </c>
      <c r="AI4" s="8" t="s">
        <v>183</v>
      </c>
      <c r="AJ4" s="8" t="s">
        <v>183</v>
      </c>
      <c r="AK4" s="8" t="s">
        <v>183</v>
      </c>
      <c r="AL4" s="8" t="s">
        <v>183</v>
      </c>
      <c r="AM4" s="8" t="s">
        <v>183</v>
      </c>
      <c r="AN4" s="8" t="s">
        <v>183</v>
      </c>
      <c r="AO4" s="8" t="s">
        <v>183</v>
      </c>
      <c r="AP4" s="8" t="s">
        <v>183</v>
      </c>
      <c r="AQ4" s="8" t="s">
        <v>183</v>
      </c>
      <c r="AR4" s="8" t="s">
        <v>190</v>
      </c>
      <c r="AS4" s="8" t="s">
        <v>191</v>
      </c>
      <c r="AT4" s="8" t="s">
        <v>191</v>
      </c>
      <c r="AU4" s="8" t="s">
        <v>191</v>
      </c>
      <c r="AV4" s="8" t="s">
        <v>191</v>
      </c>
      <c r="AW4" s="8" t="s">
        <v>191</v>
      </c>
      <c r="AX4" s="8" t="s">
        <v>191</v>
      </c>
      <c r="AY4" s="8" t="s">
        <v>191</v>
      </c>
      <c r="AZ4" s="8" t="s">
        <v>191</v>
      </c>
      <c r="BA4" s="8" t="s">
        <v>191</v>
      </c>
      <c r="BK4" s="10"/>
      <c r="BL4" s="10"/>
      <c r="BM4" s="10"/>
      <c r="BN4" s="10"/>
      <c r="BO4" s="10"/>
      <c r="BP4" s="10"/>
      <c r="BQ4" s="10"/>
      <c r="BR4" s="10"/>
      <c r="BS4" s="10"/>
      <c r="BT4" s="8" t="s">
        <v>100</v>
      </c>
      <c r="BU4" s="8" t="s">
        <v>101</v>
      </c>
      <c r="BV4" s="8" t="s">
        <v>102</v>
      </c>
      <c r="BW4" s="8" t="s">
        <v>103</v>
      </c>
      <c r="BX4" s="8" t="s">
        <v>104</v>
      </c>
      <c r="BY4" s="8" t="s">
        <v>105</v>
      </c>
      <c r="BZ4" s="8" t="s">
        <v>106</v>
      </c>
      <c r="CA4" s="8" t="s">
        <v>107</v>
      </c>
      <c r="CB4" s="8" t="s">
        <v>108</v>
      </c>
      <c r="CC4" s="8" t="s">
        <v>109</v>
      </c>
      <c r="CD4" s="8" t="s">
        <v>110</v>
      </c>
      <c r="CE4" s="8" t="s">
        <v>111</v>
      </c>
      <c r="CF4" s="8" t="s">
        <v>112</v>
      </c>
      <c r="CG4" s="8" t="s">
        <v>16</v>
      </c>
      <c r="CH4" s="8" t="s">
        <v>17</v>
      </c>
      <c r="CI4" s="8" t="s">
        <v>18</v>
      </c>
      <c r="CJ4" s="8" t="s">
        <v>112</v>
      </c>
      <c r="CK4" s="8" t="s">
        <v>113</v>
      </c>
      <c r="CL4" s="8" t="s">
        <v>17</v>
      </c>
      <c r="CM4" s="8" t="s">
        <v>114</v>
      </c>
      <c r="CN4" s="8" t="s">
        <v>97</v>
      </c>
      <c r="CO4" s="8" t="s">
        <v>98</v>
      </c>
      <c r="CP4" s="8" t="s">
        <v>99</v>
      </c>
      <c r="CQ4" s="8" t="s">
        <v>115</v>
      </c>
      <c r="CR4" s="8" t="s">
        <v>116</v>
      </c>
      <c r="CS4" s="8" t="s">
        <v>117</v>
      </c>
      <c r="CT4" s="8" t="s">
        <v>118</v>
      </c>
      <c r="CU4" s="8" t="s">
        <v>119</v>
      </c>
      <c r="CV4" s="8" t="s">
        <v>120</v>
      </c>
      <c r="CW4" s="8" t="s">
        <v>121</v>
      </c>
      <c r="CX4" s="8" t="s">
        <v>122</v>
      </c>
      <c r="CY4" s="8" t="s">
        <v>123</v>
      </c>
      <c r="CZ4" s="8" t="s">
        <v>124</v>
      </c>
      <c r="DA4" s="8" t="s">
        <v>125</v>
      </c>
      <c r="DB4" s="8" t="s">
        <v>126</v>
      </c>
      <c r="DC4" s="8" t="s">
        <v>127</v>
      </c>
      <c r="DD4" s="8" t="s">
        <v>128</v>
      </c>
      <c r="DE4" s="8" t="s">
        <v>129</v>
      </c>
      <c r="DF4" s="8" t="s">
        <v>130</v>
      </c>
      <c r="DG4" s="8" t="s">
        <v>131</v>
      </c>
      <c r="DH4" s="8" t="s">
        <v>132</v>
      </c>
      <c r="DI4" s="8" t="s">
        <v>133</v>
      </c>
      <c r="DJ4" s="8" t="s">
        <v>134</v>
      </c>
      <c r="DK4" s="8" t="s">
        <v>135</v>
      </c>
      <c r="DL4" s="8" t="s">
        <v>136</v>
      </c>
      <c r="DM4" s="8" t="s">
        <v>137</v>
      </c>
      <c r="DN4" s="8" t="s">
        <v>138</v>
      </c>
      <c r="DO4" s="8" t="s">
        <v>139</v>
      </c>
      <c r="DP4" s="8" t="s">
        <v>140</v>
      </c>
      <c r="DQ4" s="8" t="s">
        <v>141</v>
      </c>
      <c r="DR4" s="8" t="s">
        <v>142</v>
      </c>
      <c r="DS4" s="8" t="s">
        <v>143</v>
      </c>
      <c r="DT4" s="8" t="s">
        <v>144</v>
      </c>
      <c r="DU4" s="8" t="s">
        <v>145</v>
      </c>
      <c r="DV4" s="8"/>
      <c r="DW4" s="8" t="s">
        <v>191</v>
      </c>
      <c r="DX4" s="8" t="s">
        <v>191</v>
      </c>
      <c r="DY4" s="8" t="s">
        <v>191</v>
      </c>
      <c r="DZ4" s="8" t="s">
        <v>191</v>
      </c>
      <c r="EA4" s="8" t="s">
        <v>191</v>
      </c>
      <c r="EB4" s="8" t="s">
        <v>191</v>
      </c>
      <c r="EC4" s="8" t="s">
        <v>191</v>
      </c>
      <c r="ED4" s="8" t="s">
        <v>191</v>
      </c>
      <c r="EE4" s="8" t="s">
        <v>191</v>
      </c>
      <c r="EF4" s="8"/>
      <c r="EG4" s="8"/>
      <c r="EH4" s="8"/>
      <c r="EI4" s="8"/>
      <c r="EJ4" s="8"/>
      <c r="EK4" s="8"/>
      <c r="EL4" s="8"/>
      <c r="EM4" s="8"/>
      <c r="EN4" s="8"/>
      <c r="EO4" s="10"/>
    </row>
    <row r="5">
      <c r="A5" s="1" t="s">
        <v>187</v>
      </c>
      <c r="B5" s="2">
        <v>45843.362175925926</v>
      </c>
      <c r="C5" s="1" t="s">
        <v>42</v>
      </c>
      <c r="D5" s="1" t="s">
        <v>164</v>
      </c>
      <c r="E5" s="1" t="s">
        <v>165</v>
      </c>
      <c r="F5" s="1" t="s">
        <v>78</v>
      </c>
      <c r="G5" s="1" t="s">
        <v>43</v>
      </c>
      <c r="H5" s="1">
        <v>1.0</v>
      </c>
      <c r="I5" s="1">
        <v>1.0</v>
      </c>
      <c r="J5" s="1" t="s">
        <v>44</v>
      </c>
      <c r="K5" s="2">
        <v>45843.362175925926</v>
      </c>
      <c r="L5" s="1">
        <v>71.945</v>
      </c>
      <c r="M5" s="1">
        <v>180.0</v>
      </c>
      <c r="N5" s="1">
        <v>31.343</v>
      </c>
      <c r="O5" s="1">
        <v>31.373</v>
      </c>
      <c r="P5" s="1">
        <v>31.281522</v>
      </c>
      <c r="Q5" s="1">
        <f>P5-O5</f>
        <v>-0.091478</v>
      </c>
      <c r="R5" s="1">
        <f>P5-N5</f>
        <v>-0.061478</v>
      </c>
      <c r="S5" s="1">
        <v>0.020302</v>
      </c>
      <c r="T5" s="1">
        <v>0.023316</v>
      </c>
      <c r="U5" s="1">
        <v>0.039204</v>
      </c>
      <c r="V5" s="1">
        <v>31.286</v>
      </c>
      <c r="W5" s="8" t="s">
        <v>45</v>
      </c>
      <c r="X5" s="3">
        <v>31.282693</v>
      </c>
      <c r="Y5" s="3">
        <v>31.276447</v>
      </c>
      <c r="Z5" s="3">
        <v>31.285817</v>
      </c>
      <c r="AA5" s="8" t="s">
        <v>45</v>
      </c>
      <c r="AB5" s="3">
        <f t="shared" ref="AB5:AD5" si="1">X5 - $P$5</f>
        <v>0.001171</v>
      </c>
      <c r="AC5" s="3">
        <f t="shared" si="1"/>
        <v>-0.005075</v>
      </c>
      <c r="AD5" s="3">
        <f t="shared" si="1"/>
        <v>0.004295</v>
      </c>
      <c r="AE5" s="8" t="s">
        <v>45</v>
      </c>
      <c r="AF5" s="3">
        <f t="shared" ref="AF5:AH5" si="2">X5-$N$5</f>
        <v>-0.060307</v>
      </c>
      <c r="AG5" s="3">
        <f t="shared" si="2"/>
        <v>-0.066553</v>
      </c>
      <c r="AH5" s="3">
        <f t="shared" si="2"/>
        <v>-0.057183</v>
      </c>
      <c r="AI5" s="3">
        <v>31.282693</v>
      </c>
      <c r="AJ5" s="3">
        <v>31.276447</v>
      </c>
      <c r="AK5" s="3">
        <v>31.285817</v>
      </c>
      <c r="AL5" s="3">
        <v>31.266686</v>
      </c>
      <c r="AM5" s="3">
        <v>31.283865</v>
      </c>
      <c r="AN5" s="3">
        <v>31.282693</v>
      </c>
      <c r="AO5" s="3">
        <v>31.285817</v>
      </c>
      <c r="AP5" s="3">
        <v>31.286988</v>
      </c>
      <c r="AQ5" s="3">
        <v>31.282693</v>
      </c>
      <c r="AR5" s="8" t="s">
        <v>192</v>
      </c>
      <c r="AS5" s="1">
        <v>-75.496</v>
      </c>
      <c r="AT5" s="1">
        <v>-72.054</v>
      </c>
      <c r="AU5" s="1">
        <v>-68.612</v>
      </c>
      <c r="AV5" s="1">
        <v>-68.612</v>
      </c>
      <c r="AW5" s="1">
        <v>-72.054</v>
      </c>
      <c r="AX5" s="1">
        <v>-75.496</v>
      </c>
      <c r="AY5" s="1">
        <v>-75.496</v>
      </c>
      <c r="AZ5" s="1">
        <v>-72.054</v>
      </c>
      <c r="BA5" s="1">
        <v>-68.612</v>
      </c>
      <c r="BT5" s="3">
        <v>-82.976</v>
      </c>
      <c r="BU5" s="3">
        <v>-83.0</v>
      </c>
      <c r="BV5" s="14">
        <f>AVERAGE(CG5:CG7)</f>
        <v>-84.03552367</v>
      </c>
      <c r="BW5" s="14" t="str">
        <f>(BT5-#REF!) - $AP$3</f>
        <v>#REF!</v>
      </c>
      <c r="BX5" s="14" t="str">
        <f>(#REF! - BV5) - CP5</f>
        <v>#REF!</v>
      </c>
      <c r="BY5" s="3">
        <v>-82.631</v>
      </c>
      <c r="BZ5" s="15">
        <v>-83.679619</v>
      </c>
      <c r="CA5" s="14" t="str">
        <f>(BZ5-BY5) + $AP$3</f>
        <v>#VALUE!</v>
      </c>
      <c r="CB5" s="3">
        <v>-82.976</v>
      </c>
      <c r="CC5" s="14">
        <f>AVERAGE(CI5:CI7)</f>
        <v>-84.03919033</v>
      </c>
      <c r="CD5" s="14" t="str">
        <f>(CC5-CB5) + $AP$3</f>
        <v>#VALUE!</v>
      </c>
      <c r="CE5" s="14">
        <f>BV5-CC5</f>
        <v>0.003666666667</v>
      </c>
      <c r="CF5" s="8" t="s">
        <v>45</v>
      </c>
      <c r="CG5" s="3">
        <v>-84.040571</v>
      </c>
      <c r="CH5" s="3">
        <v>-83.681</v>
      </c>
      <c r="CI5" s="3">
        <v>-84.037714</v>
      </c>
      <c r="CJ5" s="8" t="s">
        <v>45</v>
      </c>
      <c r="CK5" s="1" t="str">
        <f t="shared" ref="CK5:CL5" si="3">#REF!-CG5</f>
        <v>#REF!</v>
      </c>
      <c r="CL5" s="1" t="str">
        <f t="shared" si="3"/>
        <v>#REF!</v>
      </c>
      <c r="CM5" s="1" t="str">
        <f t="shared" ref="CM5:CM7" si="7">#REF! - CI5</f>
        <v>#REF!</v>
      </c>
      <c r="CN5" s="1">
        <v>89.999</v>
      </c>
      <c r="CO5" s="1">
        <v>180.0</v>
      </c>
      <c r="CP5" s="13">
        <v>1.0</v>
      </c>
      <c r="CQ5" s="16">
        <v>0.017344</v>
      </c>
      <c r="CR5" s="17">
        <v>54.4881</v>
      </c>
      <c r="CS5" s="17">
        <v>52.64664066666666</v>
      </c>
      <c r="CT5" s="18">
        <f>CR5 -CS5</f>
        <v>1.841459333</v>
      </c>
      <c r="CU5" s="17">
        <v>52.58771</v>
      </c>
      <c r="CV5" s="17">
        <v>52.795286</v>
      </c>
      <c r="CW5" s="17">
        <v>52.556926</v>
      </c>
      <c r="CX5" s="1">
        <v>-1.90039</v>
      </c>
      <c r="CY5" s="1">
        <v>-1.692814</v>
      </c>
      <c r="CZ5" s="1">
        <v>-1.931174</v>
      </c>
      <c r="DA5" s="16">
        <v>-0.018924</v>
      </c>
      <c r="DB5" s="16">
        <v>0.0</v>
      </c>
      <c r="DC5" s="16">
        <v>0.091786</v>
      </c>
      <c r="DD5" s="1">
        <v>-109.974854</v>
      </c>
      <c r="DE5" s="1">
        <v>-110.071214</v>
      </c>
      <c r="DF5" s="1">
        <v>-109.962716</v>
      </c>
      <c r="DG5" s="1">
        <v>-0.008566</v>
      </c>
      <c r="DH5" s="1">
        <v>0.0</v>
      </c>
      <c r="DI5" s="1">
        <v>0.041523</v>
      </c>
      <c r="DJ5" s="1">
        <v>0.950195</v>
      </c>
      <c r="DK5" s="1">
        <v>0.846407</v>
      </c>
      <c r="DL5" s="1">
        <v>0.965587</v>
      </c>
      <c r="DM5" s="3">
        <v>-84.040571</v>
      </c>
      <c r="DN5" s="3">
        <v>-84.030286</v>
      </c>
      <c r="DO5" s="3">
        <v>-84.035714</v>
      </c>
      <c r="DP5" s="3">
        <v>-83.681</v>
      </c>
      <c r="DQ5" s="3">
        <v>-83.673571</v>
      </c>
      <c r="DR5" s="3">
        <v>-83.684286</v>
      </c>
      <c r="DS5" s="3">
        <v>-84.037714</v>
      </c>
      <c r="DT5" s="3">
        <v>-84.030286</v>
      </c>
      <c r="DU5" s="3">
        <v>-84.049571</v>
      </c>
      <c r="DV5" s="3" t="s">
        <v>193</v>
      </c>
      <c r="DW5" s="3">
        <v>4.325</v>
      </c>
      <c r="DX5" s="3">
        <v>4.325</v>
      </c>
      <c r="DY5" s="3">
        <v>4.325</v>
      </c>
      <c r="DZ5" s="3">
        <v>0.0</v>
      </c>
      <c r="EA5" s="3">
        <v>0.0</v>
      </c>
      <c r="EB5" s="3">
        <v>0.0</v>
      </c>
      <c r="EC5" s="3">
        <v>-4.325</v>
      </c>
      <c r="ED5" s="3">
        <v>-4.325</v>
      </c>
      <c r="EE5" s="3">
        <v>-4.325</v>
      </c>
    </row>
    <row r="6">
      <c r="A6" s="1" t="s">
        <v>188</v>
      </c>
      <c r="B6" s="2"/>
      <c r="K6" s="2"/>
      <c r="W6" s="8" t="s">
        <v>17</v>
      </c>
      <c r="X6" s="3">
        <v>31.266686</v>
      </c>
      <c r="Y6" s="3">
        <v>31.283865</v>
      </c>
      <c r="Z6" s="3">
        <v>31.282693</v>
      </c>
      <c r="AA6" s="8" t="s">
        <v>17</v>
      </c>
      <c r="AB6" s="3">
        <f t="shared" ref="AB6:AD6" si="4">X6 - $P$5</f>
        <v>-0.014836</v>
      </c>
      <c r="AC6" s="3">
        <f t="shared" si="4"/>
        <v>0.002343</v>
      </c>
      <c r="AD6" s="3">
        <f t="shared" si="4"/>
        <v>0.001171</v>
      </c>
      <c r="AE6" s="8" t="s">
        <v>17</v>
      </c>
      <c r="AF6" s="3">
        <f t="shared" ref="AF6:AH6" si="5">X6-$N$5</f>
        <v>-0.076314</v>
      </c>
      <c r="AG6" s="3">
        <f t="shared" si="5"/>
        <v>-0.059135</v>
      </c>
      <c r="AH6" s="3">
        <f t="shared" si="5"/>
        <v>-0.060307</v>
      </c>
      <c r="AI6" s="11"/>
      <c r="AR6" s="8" t="s">
        <v>194</v>
      </c>
      <c r="AS6" s="1">
        <v>2.764</v>
      </c>
      <c r="AT6" s="1">
        <v>4.434</v>
      </c>
      <c r="AU6" s="1">
        <v>6.105</v>
      </c>
      <c r="AV6" s="1">
        <v>-0.298</v>
      </c>
      <c r="AW6" s="1">
        <v>-0.818</v>
      </c>
      <c r="AX6" s="1">
        <v>-1.339</v>
      </c>
      <c r="AY6" s="1">
        <v>-5.442</v>
      </c>
      <c r="AZ6" s="1">
        <v>-6.071</v>
      </c>
      <c r="BA6" s="1">
        <v>-6.701</v>
      </c>
      <c r="BK6" s="1"/>
      <c r="BL6" s="1"/>
      <c r="BM6" s="1"/>
      <c r="BN6" s="1"/>
      <c r="BO6" s="1"/>
      <c r="BP6" s="1"/>
      <c r="BQ6" s="1"/>
      <c r="BR6" s="1"/>
      <c r="BS6" s="1"/>
      <c r="CF6" s="8" t="s">
        <v>17</v>
      </c>
      <c r="CG6" s="3">
        <v>-84.030286</v>
      </c>
      <c r="CH6" s="3">
        <v>-83.673571</v>
      </c>
      <c r="CI6" s="3">
        <v>-84.030286</v>
      </c>
      <c r="CJ6" s="8" t="s">
        <v>17</v>
      </c>
      <c r="CK6" s="1" t="str">
        <f t="shared" ref="CK6:CL6" si="6">#REF!-CG6</f>
        <v>#REF!</v>
      </c>
      <c r="CL6" s="1" t="str">
        <f t="shared" si="6"/>
        <v>#REF!</v>
      </c>
      <c r="CM6" s="1" t="str">
        <f t="shared" si="7"/>
        <v>#REF!</v>
      </c>
      <c r="DV6" s="1" t="s">
        <v>195</v>
      </c>
      <c r="DW6" s="3">
        <v>3.88</v>
      </c>
      <c r="DX6" s="3">
        <v>3.88</v>
      </c>
      <c r="DY6" s="3">
        <v>3.88</v>
      </c>
      <c r="DZ6" s="3">
        <v>-1.547</v>
      </c>
      <c r="EA6" s="3">
        <v>-1.547</v>
      </c>
      <c r="EB6" s="3">
        <v>-1.547</v>
      </c>
      <c r="EC6" s="3">
        <v>-6.975</v>
      </c>
      <c r="ED6" s="3">
        <v>-6.975</v>
      </c>
      <c r="EE6" s="3">
        <v>-6.975</v>
      </c>
    </row>
    <row r="7">
      <c r="A7" s="1" t="s">
        <v>189</v>
      </c>
      <c r="B7" s="2"/>
      <c r="K7" s="2"/>
      <c r="W7" s="8" t="s">
        <v>48</v>
      </c>
      <c r="X7" s="3">
        <v>31.282693</v>
      </c>
      <c r="Y7" s="3">
        <v>31.286988</v>
      </c>
      <c r="Z7" s="3">
        <v>31.285817</v>
      </c>
      <c r="AA7" s="8" t="s">
        <v>48</v>
      </c>
      <c r="AB7" s="3">
        <f t="shared" ref="AB7:AD7" si="8">X7 - $P$5</f>
        <v>0.001171</v>
      </c>
      <c r="AC7" s="3">
        <f t="shared" si="8"/>
        <v>0.005466</v>
      </c>
      <c r="AD7" s="3">
        <f t="shared" si="8"/>
        <v>0.004295</v>
      </c>
      <c r="AE7" s="8" t="s">
        <v>48</v>
      </c>
      <c r="AF7" s="3">
        <f t="shared" ref="AF7:AH7" si="9">X7-$N$5</f>
        <v>-0.060307</v>
      </c>
      <c r="AG7" s="3">
        <f t="shared" si="9"/>
        <v>-0.056012</v>
      </c>
      <c r="AH7" s="3">
        <f t="shared" si="9"/>
        <v>-0.057183</v>
      </c>
      <c r="AI7" s="11"/>
      <c r="AR7" s="8" t="s">
        <v>196</v>
      </c>
      <c r="AS7" s="1">
        <v>31.343</v>
      </c>
      <c r="AT7" s="1">
        <v>31.343</v>
      </c>
      <c r="AU7" s="1">
        <v>31.343</v>
      </c>
      <c r="AV7" s="1">
        <v>31.343</v>
      </c>
      <c r="AW7" s="1">
        <v>31.343</v>
      </c>
      <c r="AX7" s="1">
        <v>31.343</v>
      </c>
      <c r="AY7" s="1">
        <v>31.343</v>
      </c>
      <c r="AZ7" s="1">
        <v>31.343</v>
      </c>
      <c r="BA7" s="1">
        <v>31.343</v>
      </c>
      <c r="BK7" s="3"/>
      <c r="BL7" s="3"/>
      <c r="BM7" s="3"/>
      <c r="BN7" s="3"/>
      <c r="BO7" s="3"/>
      <c r="BP7" s="3"/>
      <c r="BQ7" s="3"/>
      <c r="BR7" s="3"/>
      <c r="BS7" s="3"/>
      <c r="CF7" s="8" t="s">
        <v>48</v>
      </c>
      <c r="CG7" s="3">
        <v>-84.035714</v>
      </c>
      <c r="CH7" s="3">
        <v>-83.684286</v>
      </c>
      <c r="CI7" s="3">
        <v>-84.049571</v>
      </c>
      <c r="CJ7" s="8" t="s">
        <v>48</v>
      </c>
      <c r="CK7" s="1" t="str">
        <f t="shared" ref="CK7:CL7" si="10">#REF!-CG7</f>
        <v>#REF!</v>
      </c>
      <c r="CL7" s="1" t="str">
        <f t="shared" si="10"/>
        <v>#REF!</v>
      </c>
      <c r="CM7" s="1" t="str">
        <f t="shared" si="7"/>
        <v>#REF!</v>
      </c>
    </row>
  </sheetData>
  <conditionalFormatting sqref="AB5:AH7">
    <cfRule type="colorScale" priority="1">
      <colorScale>
        <cfvo type="formula" val="-0.01"/>
        <cfvo type="formula" val="0"/>
        <cfvo type="formula" val="0.01"/>
        <color rgb="FFFFE599"/>
        <color rgb="FFFFFFFF"/>
        <color rgb="FFA4C2F4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10" width="9.63"/>
    <col customWidth="1" min="11" max="11" width="19.63"/>
    <col customWidth="1" min="12" max="12" width="24.38"/>
    <col customWidth="1" min="13" max="14" width="7.75"/>
    <col customWidth="1" min="15" max="15" width="16.5"/>
    <col customWidth="1" min="16" max="16" width="24.88"/>
    <col customWidth="1" min="17" max="17" width="29.25"/>
    <col customWidth="1" min="18" max="19" width="15.88"/>
    <col customWidth="1" min="20" max="22" width="7.75"/>
    <col customWidth="1" min="23" max="23" width="16.5"/>
    <col customWidth="1" min="24" max="24" width="14.13"/>
    <col customWidth="1" min="25" max="25" width="29.25"/>
    <col customWidth="1" min="26" max="30" width="7.75"/>
    <col customWidth="1" min="31" max="31" width="16.13"/>
    <col customWidth="1" min="32" max="32" width="13.88"/>
    <col customWidth="1" min="33" max="33" width="28.88"/>
    <col customWidth="1" min="34" max="38" width="7.75"/>
    <col customWidth="1" min="39" max="39" width="15.25"/>
    <col customWidth="1" min="40" max="40" width="12.88"/>
    <col customWidth="1" min="41" max="41" width="28.0"/>
    <col customWidth="1" min="42" max="44" width="6.13"/>
    <col customWidth="1" min="45" max="46" width="7.75"/>
    <col customWidth="1" min="47" max="47" width="19.63"/>
    <col customWidth="1" min="48" max="48" width="24.38"/>
    <col customWidth="1" min="49" max="49" width="15.25"/>
    <col customWidth="1" min="50" max="52" width="6.75"/>
    <col customWidth="1" min="53" max="53" width="16.25"/>
    <col customWidth="1" min="54" max="54" width="15.13"/>
    <col customWidth="1" min="55" max="55" width="15.25"/>
    <col customWidth="1" min="56" max="56" width="16.88"/>
    <col customWidth="1" min="57" max="58" width="6.63"/>
    <col customWidth="1" min="59" max="60" width="18.5"/>
    <col customWidth="1" min="61" max="61" width="15.25"/>
    <col customWidth="1" min="62" max="62" width="16.88"/>
  </cols>
  <sheetData>
    <row r="1">
      <c r="A1" s="19" t="s">
        <v>178</v>
      </c>
      <c r="B1" s="19" t="s">
        <v>1</v>
      </c>
      <c r="C1" s="19" t="s">
        <v>60</v>
      </c>
      <c r="D1" s="19" t="s">
        <v>61</v>
      </c>
      <c r="E1" s="19" t="s">
        <v>71</v>
      </c>
      <c r="F1" s="19" t="s">
        <v>2</v>
      </c>
      <c r="G1" s="19" t="s">
        <v>3</v>
      </c>
      <c r="H1" s="19" t="s">
        <v>4</v>
      </c>
      <c r="I1" s="19"/>
      <c r="J1" s="19"/>
      <c r="K1" s="19" t="s">
        <v>64</v>
      </c>
      <c r="L1" s="19" t="s">
        <v>197</v>
      </c>
      <c r="M1" s="19"/>
      <c r="N1" s="19"/>
      <c r="O1" s="19" t="s">
        <v>64</v>
      </c>
      <c r="P1" s="19" t="s">
        <v>197</v>
      </c>
      <c r="Q1" s="20" t="s">
        <v>198</v>
      </c>
      <c r="R1" s="19" t="s">
        <v>199</v>
      </c>
      <c r="S1" s="19" t="s">
        <v>14</v>
      </c>
      <c r="T1" s="19" t="s">
        <v>200</v>
      </c>
      <c r="U1" s="19"/>
      <c r="V1" s="19"/>
      <c r="W1" s="19" t="s">
        <v>201</v>
      </c>
      <c r="X1" s="19" t="s">
        <v>202</v>
      </c>
      <c r="Y1" s="20" t="s">
        <v>203</v>
      </c>
      <c r="Z1" s="19" t="s">
        <v>199</v>
      </c>
      <c r="AA1" s="19" t="s">
        <v>14</v>
      </c>
      <c r="AB1" s="19" t="s">
        <v>200</v>
      </c>
      <c r="AC1" s="19"/>
      <c r="AD1" s="19"/>
      <c r="AE1" s="19" t="s">
        <v>74</v>
      </c>
      <c r="AF1" s="19" t="s">
        <v>204</v>
      </c>
      <c r="AG1" s="20" t="s">
        <v>205</v>
      </c>
      <c r="AH1" s="19" t="s">
        <v>199</v>
      </c>
      <c r="AI1" s="19" t="s">
        <v>14</v>
      </c>
      <c r="AJ1" s="19" t="s">
        <v>200</v>
      </c>
      <c r="AK1" s="19"/>
      <c r="AL1" s="19"/>
      <c r="AM1" s="19" t="s">
        <v>84</v>
      </c>
      <c r="AN1" s="19" t="s">
        <v>206</v>
      </c>
      <c r="AO1" s="20" t="s">
        <v>207</v>
      </c>
      <c r="AP1" s="19" t="s">
        <v>199</v>
      </c>
      <c r="AQ1" s="19" t="s">
        <v>14</v>
      </c>
      <c r="AR1" s="19" t="s">
        <v>200</v>
      </c>
      <c r="AS1" s="19"/>
      <c r="AT1" s="19"/>
      <c r="AU1" s="19" t="s">
        <v>208</v>
      </c>
      <c r="AV1" s="19" t="s">
        <v>209</v>
      </c>
      <c r="AW1" s="19" t="s">
        <v>210</v>
      </c>
      <c r="AX1" s="19" t="s">
        <v>113</v>
      </c>
      <c r="AY1" s="19" t="s">
        <v>17</v>
      </c>
      <c r="AZ1" s="19" t="s">
        <v>114</v>
      </c>
      <c r="BA1" s="21"/>
      <c r="BB1" s="19" t="s">
        <v>211</v>
      </c>
      <c r="BC1" s="19" t="s">
        <v>212</v>
      </c>
      <c r="BD1" s="19" t="s">
        <v>213</v>
      </c>
      <c r="BE1" s="21"/>
      <c r="BF1" s="21"/>
      <c r="BG1" s="21"/>
      <c r="BH1" s="21"/>
      <c r="BI1" s="21"/>
      <c r="BJ1" s="21"/>
    </row>
    <row r="2">
      <c r="A2" s="22">
        <v>45843.362175925926</v>
      </c>
      <c r="B2" s="7" t="s">
        <v>42</v>
      </c>
      <c r="C2" s="7" t="s">
        <v>164</v>
      </c>
      <c r="D2" s="7" t="s">
        <v>165</v>
      </c>
      <c r="E2" s="7" t="s">
        <v>78</v>
      </c>
      <c r="F2" s="7" t="s">
        <v>43</v>
      </c>
      <c r="G2" s="7">
        <v>1.0</v>
      </c>
      <c r="H2" s="7">
        <v>1.0</v>
      </c>
      <c r="I2" s="7"/>
      <c r="J2" s="7"/>
      <c r="K2" s="7">
        <v>31.281522</v>
      </c>
      <c r="L2" s="7">
        <v>-0.06147800000000103</v>
      </c>
      <c r="M2" s="7"/>
      <c r="N2" s="7"/>
      <c r="O2" s="7">
        <v>31.281522</v>
      </c>
      <c r="P2" s="7">
        <v>-0.06147800000000103</v>
      </c>
      <c r="Q2" s="11" t="s">
        <v>45</v>
      </c>
      <c r="R2" s="23">
        <v>31.282693</v>
      </c>
      <c r="S2" s="23">
        <v>31.276447</v>
      </c>
      <c r="T2" s="23">
        <v>31.285817</v>
      </c>
      <c r="U2" s="7"/>
      <c r="V2" s="7"/>
      <c r="W2" s="7">
        <v>31.281522</v>
      </c>
      <c r="X2" s="7">
        <v>-0.06147800000000103</v>
      </c>
      <c r="Y2" s="11" t="s">
        <v>45</v>
      </c>
      <c r="Z2" s="23">
        <v>31.282693</v>
      </c>
      <c r="AA2" s="23">
        <v>31.276447</v>
      </c>
      <c r="AB2" s="23">
        <v>31.285817</v>
      </c>
      <c r="AC2" s="7"/>
      <c r="AD2" s="7"/>
      <c r="AE2" s="7">
        <v>31.281522</v>
      </c>
      <c r="AF2" s="7">
        <v>-0.06147800000000103</v>
      </c>
      <c r="AG2" s="11" t="s">
        <v>45</v>
      </c>
      <c r="AH2" s="23">
        <v>31.282693</v>
      </c>
      <c r="AI2" s="23">
        <v>31.276447</v>
      </c>
      <c r="AJ2" s="23">
        <v>31.285817</v>
      </c>
      <c r="AK2" s="7"/>
      <c r="AL2" s="7"/>
      <c r="AM2" s="7">
        <v>31.281522</v>
      </c>
      <c r="AN2" s="7">
        <v>-0.06147800000000103</v>
      </c>
      <c r="AO2" s="11" t="s">
        <v>45</v>
      </c>
      <c r="AP2" s="23">
        <v>31.282693</v>
      </c>
      <c r="AQ2" s="23">
        <v>31.276447</v>
      </c>
      <c r="AR2" s="23">
        <v>31.285817</v>
      </c>
      <c r="AS2" s="7"/>
      <c r="AT2" s="7"/>
      <c r="AU2" s="24">
        <v>-83.679619</v>
      </c>
      <c r="AV2" s="24">
        <v>0.04861900000000219</v>
      </c>
      <c r="AW2" s="25" t="s">
        <v>45</v>
      </c>
      <c r="AX2" s="23">
        <v>-84.040571</v>
      </c>
      <c r="AY2" s="23">
        <v>-83.681</v>
      </c>
      <c r="AZ2" s="23">
        <v>-84.037714</v>
      </c>
      <c r="BA2" s="25" t="s">
        <v>214</v>
      </c>
      <c r="BB2" s="23">
        <v>-82.976</v>
      </c>
      <c r="BC2" s="23">
        <v>-82.631</v>
      </c>
      <c r="BD2" s="23">
        <v>-82.976</v>
      </c>
    </row>
    <row r="3">
      <c r="A3" s="22"/>
      <c r="B3" s="26"/>
      <c r="C3" s="26"/>
      <c r="D3" s="26"/>
      <c r="E3" s="26"/>
      <c r="F3" s="26"/>
      <c r="G3" s="26"/>
      <c r="H3" s="26"/>
      <c r="I3" s="26"/>
      <c r="J3" s="26"/>
      <c r="K3" s="27" t="s">
        <v>201</v>
      </c>
      <c r="L3" s="27" t="s">
        <v>202</v>
      </c>
      <c r="M3" s="27"/>
      <c r="N3" s="27"/>
      <c r="O3" s="26"/>
      <c r="P3" s="25" t="s">
        <v>91</v>
      </c>
      <c r="Q3" s="11" t="s">
        <v>17</v>
      </c>
      <c r="R3" s="23">
        <v>31.266686</v>
      </c>
      <c r="S3" s="23">
        <v>31.283865</v>
      </c>
      <c r="T3" s="23">
        <v>31.282693</v>
      </c>
      <c r="U3" s="26"/>
      <c r="V3" s="26"/>
      <c r="W3" s="26"/>
      <c r="X3" s="25" t="s">
        <v>215</v>
      </c>
      <c r="Y3" s="11" t="s">
        <v>17</v>
      </c>
      <c r="Z3" s="23">
        <v>31.266686</v>
      </c>
      <c r="AA3" s="23">
        <v>31.283865</v>
      </c>
      <c r="AB3" s="23">
        <v>31.282693</v>
      </c>
      <c r="AC3" s="26"/>
      <c r="AD3" s="26"/>
      <c r="AE3" s="26"/>
      <c r="AF3" s="25" t="s">
        <v>216</v>
      </c>
      <c r="AG3" s="11" t="s">
        <v>17</v>
      </c>
      <c r="AH3" s="23">
        <v>31.266686</v>
      </c>
      <c r="AI3" s="23">
        <v>31.283865</v>
      </c>
      <c r="AJ3" s="23">
        <v>31.282693</v>
      </c>
      <c r="AK3" s="26"/>
      <c r="AL3" s="26"/>
      <c r="AM3" s="26"/>
      <c r="AN3" s="25" t="s">
        <v>217</v>
      </c>
      <c r="AO3" s="11" t="s">
        <v>17</v>
      </c>
      <c r="AP3" s="23">
        <v>31.266686</v>
      </c>
      <c r="AQ3" s="23">
        <v>31.283865</v>
      </c>
      <c r="AR3" s="23">
        <v>31.282693</v>
      </c>
      <c r="AS3" s="26"/>
      <c r="AT3" s="26"/>
      <c r="AU3" s="26"/>
      <c r="AV3" s="26"/>
      <c r="AW3" s="25" t="s">
        <v>17</v>
      </c>
      <c r="AX3" s="23">
        <v>-84.030286</v>
      </c>
      <c r="AY3" s="23">
        <v>-83.673571</v>
      </c>
      <c r="AZ3" s="23">
        <v>-84.030286</v>
      </c>
      <c r="BA3" s="25" t="s">
        <v>218</v>
      </c>
      <c r="BB3" s="28">
        <v>-84.03552366666666</v>
      </c>
      <c r="BC3" s="24">
        <v>-83.679619</v>
      </c>
      <c r="BD3" s="24">
        <v>-84.039</v>
      </c>
    </row>
    <row r="4">
      <c r="A4" s="22"/>
      <c r="B4" s="26"/>
      <c r="C4" s="26"/>
      <c r="D4" s="26"/>
      <c r="E4" s="26"/>
      <c r="F4" s="26"/>
      <c r="G4" s="26"/>
      <c r="H4" s="26"/>
      <c r="I4" s="26"/>
      <c r="J4" s="26"/>
      <c r="K4" s="7">
        <v>13.235</v>
      </c>
      <c r="L4" s="7">
        <v>-0.03</v>
      </c>
      <c r="M4" s="7"/>
      <c r="N4" s="7"/>
      <c r="O4" s="26"/>
      <c r="P4" s="7">
        <v>31.343</v>
      </c>
      <c r="Q4" s="11" t="s">
        <v>48</v>
      </c>
      <c r="R4" s="23">
        <v>31.282693</v>
      </c>
      <c r="S4" s="23">
        <v>31.286988</v>
      </c>
      <c r="T4" s="23">
        <v>31.285817</v>
      </c>
      <c r="U4" s="26"/>
      <c r="V4" s="26"/>
      <c r="W4" s="26"/>
      <c r="X4" s="7">
        <v>31.343</v>
      </c>
      <c r="Y4" s="11" t="s">
        <v>48</v>
      </c>
      <c r="Z4" s="23">
        <v>31.282693</v>
      </c>
      <c r="AA4" s="23">
        <v>31.286988</v>
      </c>
      <c r="AB4" s="23">
        <v>31.285817</v>
      </c>
      <c r="AC4" s="26"/>
      <c r="AD4" s="26"/>
      <c r="AE4" s="26"/>
      <c r="AF4" s="7">
        <v>31.343</v>
      </c>
      <c r="AG4" s="11" t="s">
        <v>48</v>
      </c>
      <c r="AH4" s="23">
        <v>31.282693</v>
      </c>
      <c r="AI4" s="23">
        <v>31.286988</v>
      </c>
      <c r="AJ4" s="23">
        <v>31.285817</v>
      </c>
      <c r="AK4" s="26"/>
      <c r="AL4" s="26"/>
      <c r="AM4" s="26"/>
      <c r="AN4" s="7">
        <v>31.343</v>
      </c>
      <c r="AO4" s="11" t="s">
        <v>48</v>
      </c>
      <c r="AP4" s="23">
        <v>31.282693</v>
      </c>
      <c r="AQ4" s="23">
        <v>31.286988</v>
      </c>
      <c r="AR4" s="23">
        <v>31.285817</v>
      </c>
      <c r="AS4" s="26"/>
      <c r="AT4" s="26"/>
      <c r="AU4" s="26"/>
      <c r="AV4" s="26"/>
      <c r="AW4" s="25" t="s">
        <v>48</v>
      </c>
      <c r="AX4" s="23">
        <v>-84.035714</v>
      </c>
      <c r="AY4" s="23">
        <v>-83.684286</v>
      </c>
      <c r="AZ4" s="23">
        <v>-84.049571</v>
      </c>
      <c r="BA4" s="25" t="s">
        <v>219</v>
      </c>
      <c r="BB4" s="24">
        <v>-0.059523666666663644</v>
      </c>
      <c r="BC4" s="24">
        <v>-0.04861900000000219</v>
      </c>
      <c r="BD4" s="24">
        <v>-0.06300000000000239</v>
      </c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30" t="s">
        <v>74</v>
      </c>
      <c r="L5" s="30" t="s">
        <v>204</v>
      </c>
      <c r="M5" s="30"/>
      <c r="N5" s="30"/>
      <c r="O5" s="29"/>
      <c r="P5" s="30" t="s">
        <v>66</v>
      </c>
      <c r="Q5" s="31" t="s">
        <v>181</v>
      </c>
      <c r="R5" s="30" t="s">
        <v>199</v>
      </c>
      <c r="S5" s="30" t="s">
        <v>14</v>
      </c>
      <c r="T5" s="30" t="s">
        <v>200</v>
      </c>
      <c r="U5" s="29"/>
      <c r="V5" s="29"/>
      <c r="W5" s="29"/>
      <c r="X5" s="30" t="s">
        <v>220</v>
      </c>
      <c r="Y5" s="31" t="s">
        <v>221</v>
      </c>
      <c r="Z5" s="30" t="s">
        <v>199</v>
      </c>
      <c r="AA5" s="30" t="s">
        <v>14</v>
      </c>
      <c r="AB5" s="30" t="s">
        <v>200</v>
      </c>
      <c r="AC5" s="29"/>
      <c r="AD5" s="29"/>
      <c r="AE5" s="29"/>
      <c r="AF5" s="30" t="s">
        <v>222</v>
      </c>
      <c r="AG5" s="31" t="s">
        <v>223</v>
      </c>
      <c r="AH5" s="30" t="s">
        <v>199</v>
      </c>
      <c r="AI5" s="30" t="s">
        <v>14</v>
      </c>
      <c r="AJ5" s="30" t="s">
        <v>200</v>
      </c>
      <c r="AK5" s="29"/>
      <c r="AL5" s="29"/>
      <c r="AM5" s="29"/>
      <c r="AN5" s="30" t="s">
        <v>224</v>
      </c>
      <c r="AO5" s="31" t="s">
        <v>225</v>
      </c>
      <c r="AP5" s="30" t="s">
        <v>199</v>
      </c>
      <c r="AQ5" s="30" t="s">
        <v>14</v>
      </c>
      <c r="AR5" s="30" t="s">
        <v>200</v>
      </c>
      <c r="AS5" s="29"/>
      <c r="AT5" s="29"/>
      <c r="AU5" s="29"/>
      <c r="AV5" s="29"/>
      <c r="AW5" s="30" t="s">
        <v>226</v>
      </c>
      <c r="AX5" s="30" t="s">
        <v>113</v>
      </c>
      <c r="AY5" s="30" t="s">
        <v>17</v>
      </c>
      <c r="AZ5" s="30" t="s">
        <v>114</v>
      </c>
      <c r="BA5" s="30" t="s">
        <v>227</v>
      </c>
      <c r="BB5" s="30" t="s">
        <v>228</v>
      </c>
      <c r="BC5" s="30" t="s">
        <v>229</v>
      </c>
      <c r="BD5" s="30" t="s">
        <v>230</v>
      </c>
      <c r="BE5" s="32"/>
      <c r="BF5" s="32"/>
      <c r="BG5" s="32"/>
      <c r="BH5" s="32"/>
      <c r="BI5" s="32"/>
      <c r="BJ5" s="32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7">
        <v>34.25</v>
      </c>
      <c r="L6" s="7">
        <v>0.043</v>
      </c>
      <c r="M6" s="7"/>
      <c r="N6" s="7"/>
      <c r="O6" s="26"/>
      <c r="P6" s="7">
        <v>0.020302</v>
      </c>
      <c r="Q6" s="11" t="s">
        <v>45</v>
      </c>
      <c r="R6" s="23">
        <v>0.001170999999999367</v>
      </c>
      <c r="S6" s="23">
        <v>-0.005074999999997942</v>
      </c>
      <c r="T6" s="23">
        <v>0.004295000000002602</v>
      </c>
      <c r="U6" s="26"/>
      <c r="V6" s="26"/>
      <c r="W6" s="26"/>
      <c r="X6" s="7">
        <v>0.020302</v>
      </c>
      <c r="Y6" s="11" t="s">
        <v>45</v>
      </c>
      <c r="Z6" s="23">
        <v>0.001170999999999367</v>
      </c>
      <c r="AA6" s="23">
        <v>-0.005074999999997942</v>
      </c>
      <c r="AB6" s="23">
        <v>0.004295000000002602</v>
      </c>
      <c r="AC6" s="26"/>
      <c r="AD6" s="26"/>
      <c r="AE6" s="26"/>
      <c r="AF6" s="7">
        <v>0.020302</v>
      </c>
      <c r="AG6" s="11" t="s">
        <v>45</v>
      </c>
      <c r="AH6" s="23">
        <v>0.001170999999999367</v>
      </c>
      <c r="AI6" s="23">
        <v>-0.005074999999997942</v>
      </c>
      <c r="AJ6" s="23">
        <v>0.004295000000002602</v>
      </c>
      <c r="AK6" s="26"/>
      <c r="AL6" s="26"/>
      <c r="AM6" s="26"/>
      <c r="AN6" s="7">
        <v>0.020302</v>
      </c>
      <c r="AO6" s="11" t="s">
        <v>45</v>
      </c>
      <c r="AP6" s="23">
        <v>0.001170999999999367</v>
      </c>
      <c r="AQ6" s="23">
        <v>-0.005074999999997942</v>
      </c>
      <c r="AR6" s="23">
        <v>0.004295000000002602</v>
      </c>
      <c r="AS6" s="26"/>
      <c r="AT6" s="26"/>
      <c r="AU6" s="26"/>
      <c r="AV6" s="26"/>
      <c r="AW6" s="25" t="s">
        <v>45</v>
      </c>
      <c r="AX6" s="23">
        <f t="shared" ref="AX6:AX8" si="1"> $BB$2 - AX2 -1</f>
        <v>0.064571</v>
      </c>
      <c r="AY6" s="23">
        <f t="shared" ref="AY6:AY8" si="2">$BC$2 - AY2 - 1</f>
        <v>0.05</v>
      </c>
      <c r="AZ6" s="23">
        <f t="shared" ref="AZ6:AZ8" si="3">$BD$2 - AZ2 - 1</f>
        <v>0.061714</v>
      </c>
      <c r="BA6" s="33">
        <v>0.017344</v>
      </c>
      <c r="BB6" s="25" t="s">
        <v>231</v>
      </c>
      <c r="BC6" s="34">
        <v>52.58771</v>
      </c>
      <c r="BD6" s="7">
        <v>-1.90039</v>
      </c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7" t="s">
        <v>84</v>
      </c>
      <c r="L7" s="27" t="s">
        <v>206</v>
      </c>
      <c r="M7" s="27"/>
      <c r="N7" s="27"/>
      <c r="O7" s="26"/>
      <c r="P7" s="25" t="s">
        <v>67</v>
      </c>
      <c r="Q7" s="11" t="s">
        <v>17</v>
      </c>
      <c r="R7" s="23">
        <v>-0.014835999999998961</v>
      </c>
      <c r="S7" s="23">
        <v>0.002342999999999762</v>
      </c>
      <c r="T7" s="23">
        <v>0.001170999999999367</v>
      </c>
      <c r="U7" s="26"/>
      <c r="V7" s="26"/>
      <c r="W7" s="26"/>
      <c r="X7" s="25" t="s">
        <v>232</v>
      </c>
      <c r="Y7" s="11" t="s">
        <v>17</v>
      </c>
      <c r="Z7" s="23">
        <v>-0.014835999999998961</v>
      </c>
      <c r="AA7" s="23">
        <v>0.002342999999999762</v>
      </c>
      <c r="AB7" s="23">
        <v>0.001170999999999367</v>
      </c>
      <c r="AC7" s="26"/>
      <c r="AD7" s="26"/>
      <c r="AE7" s="26"/>
      <c r="AF7" s="25" t="s">
        <v>233</v>
      </c>
      <c r="AG7" s="11" t="s">
        <v>17</v>
      </c>
      <c r="AH7" s="23">
        <v>-0.014835999999998961</v>
      </c>
      <c r="AI7" s="23">
        <v>0.002342999999999762</v>
      </c>
      <c r="AJ7" s="23">
        <v>0.001170999999999367</v>
      </c>
      <c r="AK7" s="26"/>
      <c r="AL7" s="26"/>
      <c r="AM7" s="26"/>
      <c r="AN7" s="25" t="s">
        <v>234</v>
      </c>
      <c r="AO7" s="11" t="s">
        <v>17</v>
      </c>
      <c r="AP7" s="23">
        <v>-0.014835999999998961</v>
      </c>
      <c r="AQ7" s="23">
        <v>0.002342999999999762</v>
      </c>
      <c r="AR7" s="23">
        <v>0.001170999999999367</v>
      </c>
      <c r="AS7" s="26"/>
      <c r="AT7" s="26"/>
      <c r="AU7" s="26"/>
      <c r="AV7" s="26"/>
      <c r="AW7" s="25" t="s">
        <v>17</v>
      </c>
      <c r="AX7" s="23">
        <f t="shared" si="1"/>
        <v>0.054286</v>
      </c>
      <c r="AY7" s="23">
        <f t="shared" si="2"/>
        <v>0.042571</v>
      </c>
      <c r="AZ7" s="23">
        <f t="shared" si="3"/>
        <v>0.054286</v>
      </c>
      <c r="BB7" s="25" t="s">
        <v>235</v>
      </c>
      <c r="BC7" s="34">
        <v>52.795286</v>
      </c>
      <c r="BD7" s="7">
        <v>-1.692814</v>
      </c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7">
        <v>34.235</v>
      </c>
      <c r="L8" s="7">
        <v>0.067</v>
      </c>
      <c r="M8" s="7"/>
      <c r="N8" s="7"/>
      <c r="O8" s="26"/>
      <c r="P8" s="7">
        <v>0.023316</v>
      </c>
      <c r="Q8" s="11" t="s">
        <v>48</v>
      </c>
      <c r="R8" s="23">
        <v>0.001170999999999367</v>
      </c>
      <c r="S8" s="23">
        <v>0.005466000000001969</v>
      </c>
      <c r="T8" s="23">
        <v>0.004295000000002602</v>
      </c>
      <c r="U8" s="26"/>
      <c r="V8" s="26"/>
      <c r="W8" s="26"/>
      <c r="X8" s="7">
        <v>0.023316</v>
      </c>
      <c r="Y8" s="11" t="s">
        <v>48</v>
      </c>
      <c r="Z8" s="23">
        <v>0.001170999999999367</v>
      </c>
      <c r="AA8" s="23">
        <v>0.005466000000001969</v>
      </c>
      <c r="AB8" s="23">
        <v>0.004295000000002602</v>
      </c>
      <c r="AC8" s="26"/>
      <c r="AD8" s="26"/>
      <c r="AE8" s="26"/>
      <c r="AF8" s="7">
        <v>0.023316</v>
      </c>
      <c r="AG8" s="11" t="s">
        <v>48</v>
      </c>
      <c r="AH8" s="23">
        <v>0.001170999999999367</v>
      </c>
      <c r="AI8" s="23">
        <v>0.005466000000001969</v>
      </c>
      <c r="AJ8" s="23">
        <v>0.004295000000002602</v>
      </c>
      <c r="AK8" s="26"/>
      <c r="AL8" s="26"/>
      <c r="AM8" s="26"/>
      <c r="AN8" s="7">
        <v>0.023316</v>
      </c>
      <c r="AO8" s="11" t="s">
        <v>48</v>
      </c>
      <c r="AP8" s="23">
        <v>0.001170999999999367</v>
      </c>
      <c r="AQ8" s="23">
        <v>0.005466000000001969</v>
      </c>
      <c r="AR8" s="23">
        <v>0.004295000000002602</v>
      </c>
      <c r="AS8" s="26"/>
      <c r="AT8" s="26"/>
      <c r="AU8" s="26"/>
      <c r="AV8" s="26"/>
      <c r="AW8" s="25" t="s">
        <v>48</v>
      </c>
      <c r="AX8" s="23">
        <f t="shared" si="1"/>
        <v>0.059714</v>
      </c>
      <c r="AY8" s="23">
        <f t="shared" si="2"/>
        <v>0.053286</v>
      </c>
      <c r="AZ8" s="23">
        <f t="shared" si="3"/>
        <v>0.073571</v>
      </c>
      <c r="BB8" s="25" t="s">
        <v>236</v>
      </c>
      <c r="BC8" s="34">
        <v>52.556926</v>
      </c>
      <c r="BD8" s="7">
        <v>-1.931174</v>
      </c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30" t="s">
        <v>208</v>
      </c>
      <c r="L9" s="30" t="s">
        <v>237</v>
      </c>
      <c r="M9" s="30"/>
      <c r="N9" s="30"/>
      <c r="O9" s="29"/>
      <c r="P9" s="30" t="s">
        <v>68</v>
      </c>
      <c r="Q9" s="31" t="s">
        <v>182</v>
      </c>
      <c r="R9" s="30" t="s">
        <v>199</v>
      </c>
      <c r="S9" s="30" t="s">
        <v>14</v>
      </c>
      <c r="T9" s="30" t="s">
        <v>200</v>
      </c>
      <c r="U9" s="29"/>
      <c r="V9" s="29"/>
      <c r="W9" s="29"/>
      <c r="X9" s="30" t="s">
        <v>238</v>
      </c>
      <c r="Y9" s="31" t="s">
        <v>239</v>
      </c>
      <c r="Z9" s="30" t="s">
        <v>199</v>
      </c>
      <c r="AA9" s="30" t="s">
        <v>14</v>
      </c>
      <c r="AB9" s="30" t="s">
        <v>200</v>
      </c>
      <c r="AC9" s="29"/>
      <c r="AD9" s="29"/>
      <c r="AE9" s="29"/>
      <c r="AF9" s="30" t="s">
        <v>240</v>
      </c>
      <c r="AG9" s="31" t="s">
        <v>241</v>
      </c>
      <c r="AH9" s="30" t="s">
        <v>199</v>
      </c>
      <c r="AI9" s="30" t="s">
        <v>14</v>
      </c>
      <c r="AJ9" s="30" t="s">
        <v>200</v>
      </c>
      <c r="AK9" s="29"/>
      <c r="AL9" s="29"/>
      <c r="AM9" s="29"/>
      <c r="AN9" s="30" t="s">
        <v>242</v>
      </c>
      <c r="AO9" s="31" t="s">
        <v>243</v>
      </c>
      <c r="AP9" s="30" t="s">
        <v>199</v>
      </c>
      <c r="AQ9" s="30" t="s">
        <v>14</v>
      </c>
      <c r="AR9" s="30" t="s">
        <v>200</v>
      </c>
      <c r="AS9" s="29"/>
      <c r="AT9" s="29"/>
      <c r="AU9" s="29"/>
      <c r="AV9" s="29"/>
      <c r="AW9" s="35"/>
      <c r="AX9" s="29"/>
      <c r="AY9" s="29"/>
      <c r="AZ9" s="30"/>
      <c r="BA9" s="36" t="s">
        <v>99</v>
      </c>
      <c r="BB9" s="36" t="s">
        <v>116</v>
      </c>
      <c r="BC9" s="36" t="s">
        <v>117</v>
      </c>
      <c r="BD9" s="36" t="s">
        <v>118</v>
      </c>
      <c r="BE9" s="32"/>
      <c r="BF9" s="32"/>
      <c r="BG9" s="32"/>
      <c r="BH9" s="32"/>
      <c r="BI9" s="32"/>
      <c r="BJ9" s="32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4">
        <v>-83.679619</v>
      </c>
      <c r="L10" s="24">
        <v>0.04861900000000219</v>
      </c>
      <c r="M10" s="24"/>
      <c r="N10" s="24"/>
      <c r="O10" s="26"/>
      <c r="P10" s="7">
        <v>0.039204</v>
      </c>
      <c r="Q10" s="11" t="s">
        <v>45</v>
      </c>
      <c r="R10" s="23">
        <v>-0.060307000000001665</v>
      </c>
      <c r="S10" s="23">
        <v>-0.06655299999999897</v>
      </c>
      <c r="T10" s="23">
        <v>-0.05718299999999843</v>
      </c>
      <c r="U10" s="26"/>
      <c r="V10" s="26"/>
      <c r="W10" s="26"/>
      <c r="X10" s="7">
        <v>0.039204</v>
      </c>
      <c r="Y10" s="11" t="s">
        <v>45</v>
      </c>
      <c r="Z10" s="23">
        <v>-0.060307000000001665</v>
      </c>
      <c r="AA10" s="23">
        <v>-0.06655299999999897</v>
      </c>
      <c r="AB10" s="23">
        <v>-0.05718299999999843</v>
      </c>
      <c r="AC10" s="26"/>
      <c r="AD10" s="26"/>
      <c r="AE10" s="26"/>
      <c r="AF10" s="7">
        <v>0.039204</v>
      </c>
      <c r="AG10" s="11" t="s">
        <v>45</v>
      </c>
      <c r="AH10" s="23">
        <v>-0.060307000000001665</v>
      </c>
      <c r="AI10" s="23">
        <v>-0.06655299999999897</v>
      </c>
      <c r="AJ10" s="23">
        <v>-0.05718299999999843</v>
      </c>
      <c r="AK10" s="26"/>
      <c r="AL10" s="26"/>
      <c r="AM10" s="26"/>
      <c r="AN10" s="7">
        <v>0.039204</v>
      </c>
      <c r="AO10" s="11" t="s">
        <v>45</v>
      </c>
      <c r="AP10" s="23">
        <v>-0.060307000000001665</v>
      </c>
      <c r="AQ10" s="23">
        <v>-0.06655299999999897</v>
      </c>
      <c r="AR10" s="23">
        <v>-0.05718299999999843</v>
      </c>
      <c r="AS10" s="26"/>
      <c r="AT10" s="26"/>
      <c r="AU10" s="26"/>
      <c r="AV10" s="26"/>
      <c r="AW10" s="26"/>
      <c r="AX10" s="26"/>
      <c r="AY10" s="37"/>
      <c r="AZ10" s="28"/>
      <c r="BA10" s="13">
        <v>1.0</v>
      </c>
      <c r="BB10" s="17">
        <v>54.4881</v>
      </c>
      <c r="BC10" s="17">
        <v>52.64664066666666</v>
      </c>
      <c r="BD10" s="18">
        <v>1.84145933333334</v>
      </c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11" t="s">
        <v>17</v>
      </c>
      <c r="R11" s="23">
        <v>-0.07631399999999999</v>
      </c>
      <c r="S11" s="23">
        <v>-0.05913500000000127</v>
      </c>
      <c r="T11" s="23">
        <v>-0.060307000000001665</v>
      </c>
      <c r="U11" s="26"/>
      <c r="V11" s="26"/>
      <c r="W11" s="26"/>
      <c r="X11" s="26"/>
      <c r="Y11" s="11" t="s">
        <v>17</v>
      </c>
      <c r="Z11" s="23">
        <v>-0.07631399999999999</v>
      </c>
      <c r="AA11" s="23">
        <v>-0.05913500000000127</v>
      </c>
      <c r="AB11" s="23">
        <v>-0.060307000000001665</v>
      </c>
      <c r="AC11" s="26"/>
      <c r="AD11" s="26"/>
      <c r="AE11" s="26"/>
      <c r="AF11" s="26"/>
      <c r="AG11" s="11" t="s">
        <v>17</v>
      </c>
      <c r="AH11" s="23">
        <v>-0.07631399999999999</v>
      </c>
      <c r="AI11" s="23">
        <v>-0.05913500000000127</v>
      </c>
      <c r="AJ11" s="23">
        <v>-0.060307000000001665</v>
      </c>
      <c r="AK11" s="26"/>
      <c r="AL11" s="26"/>
      <c r="AM11" s="26"/>
      <c r="AN11" s="26"/>
      <c r="AO11" s="11" t="s">
        <v>17</v>
      </c>
      <c r="AP11" s="23">
        <v>-0.07631399999999999</v>
      </c>
      <c r="AQ11" s="23">
        <v>-0.05913500000000127</v>
      </c>
      <c r="AR11" s="23">
        <v>-0.060307000000001665</v>
      </c>
      <c r="AS11" s="26"/>
      <c r="AT11" s="26"/>
      <c r="AU11" s="26"/>
      <c r="AV11" s="26"/>
      <c r="AW11" s="26"/>
      <c r="AX11" s="26"/>
      <c r="AY11" s="37"/>
      <c r="AZ11" s="24"/>
      <c r="BA11" s="25"/>
      <c r="BB11" s="25"/>
      <c r="BC11" s="25"/>
      <c r="BD11" s="25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11" t="s">
        <v>48</v>
      </c>
      <c r="R12" s="23">
        <v>-0.060307000000001665</v>
      </c>
      <c r="S12" s="23">
        <v>-0.05601199999999906</v>
      </c>
      <c r="T12" s="23">
        <v>-0.05718299999999843</v>
      </c>
      <c r="U12" s="26"/>
      <c r="V12" s="26"/>
      <c r="W12" s="26"/>
      <c r="X12" s="26"/>
      <c r="Y12" s="11" t="s">
        <v>48</v>
      </c>
      <c r="Z12" s="23">
        <v>-0.060307000000001665</v>
      </c>
      <c r="AA12" s="23">
        <v>-0.05601199999999906</v>
      </c>
      <c r="AB12" s="23">
        <v>-0.05718299999999843</v>
      </c>
      <c r="AC12" s="26"/>
      <c r="AD12" s="26"/>
      <c r="AE12" s="26"/>
      <c r="AF12" s="26"/>
      <c r="AG12" s="11" t="s">
        <v>48</v>
      </c>
      <c r="AH12" s="23">
        <v>-0.060307000000001665</v>
      </c>
      <c r="AI12" s="23">
        <v>-0.05601199999999906</v>
      </c>
      <c r="AJ12" s="23">
        <v>-0.05718299999999843</v>
      </c>
      <c r="AK12" s="26"/>
      <c r="AL12" s="26"/>
      <c r="AM12" s="26"/>
      <c r="AN12" s="26"/>
      <c r="AO12" s="11" t="s">
        <v>48</v>
      </c>
      <c r="AP12" s="23">
        <v>-0.060307000000001665</v>
      </c>
      <c r="AQ12" s="23">
        <v>-0.05601199999999906</v>
      </c>
      <c r="AR12" s="23">
        <v>-0.05718299999999843</v>
      </c>
      <c r="AS12" s="26"/>
      <c r="AT12" s="26"/>
      <c r="AU12" s="26"/>
      <c r="AV12" s="26"/>
      <c r="AW12" s="26"/>
      <c r="AX12" s="26"/>
      <c r="AY12" s="37"/>
      <c r="AZ12" s="24"/>
      <c r="BA12" s="38"/>
      <c r="BB12" s="34"/>
      <c r="BC12" s="34"/>
      <c r="BD12" s="39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5"/>
      <c r="R21" s="25"/>
      <c r="S21" s="25"/>
      <c r="T21" s="25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5"/>
      <c r="AV21" s="25"/>
      <c r="AW21" s="25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4</v>
      </c>
      <c r="C1" s="1" t="s">
        <v>244</v>
      </c>
    </row>
    <row r="2">
      <c r="A2" s="1" t="s">
        <v>245</v>
      </c>
      <c r="B2" s="1">
        <v>0.0</v>
      </c>
      <c r="C2" s="1">
        <v>1.0</v>
      </c>
    </row>
    <row r="3">
      <c r="A3" s="1" t="s">
        <v>43</v>
      </c>
      <c r="B3" s="1">
        <v>1.0</v>
      </c>
      <c r="C3" s="1">
        <v>1.25</v>
      </c>
    </row>
    <row r="4">
      <c r="A4" s="1" t="s">
        <v>246</v>
      </c>
      <c r="B4" s="1">
        <v>2.0</v>
      </c>
      <c r="C4" s="1">
        <v>1.5</v>
      </c>
    </row>
    <row r="5">
      <c r="B5" s="1">
        <v>3.0</v>
      </c>
      <c r="C5" s="1">
        <v>1.75</v>
      </c>
    </row>
    <row r="6">
      <c r="B6" s="1">
        <v>4.0</v>
      </c>
      <c r="C6" s="1">
        <v>2.0</v>
      </c>
    </row>
    <row r="7">
      <c r="B7" s="1">
        <v>5.0</v>
      </c>
      <c r="C7" s="1">
        <v>2.25</v>
      </c>
    </row>
    <row r="8">
      <c r="C8" s="1">
        <v>2.5</v>
      </c>
    </row>
    <row r="9">
      <c r="C9" s="1">
        <v>2.75</v>
      </c>
    </row>
    <row r="10">
      <c r="C10" s="1">
        <v>3.0</v>
      </c>
    </row>
    <row r="11">
      <c r="C11" s="1">
        <v>3.25</v>
      </c>
    </row>
    <row r="12">
      <c r="C12" s="1">
        <v>3.5</v>
      </c>
    </row>
    <row r="13">
      <c r="C13" s="1">
        <v>3.75</v>
      </c>
    </row>
    <row r="14">
      <c r="C14" s="1">
        <v>4.0</v>
      </c>
    </row>
    <row r="15">
      <c r="C15" s="1">
        <v>4.25</v>
      </c>
    </row>
    <row r="16">
      <c r="C16" s="1">
        <v>4.5</v>
      </c>
    </row>
    <row r="17">
      <c r="C17" s="1">
        <v>4.75</v>
      </c>
    </row>
    <row r="18">
      <c r="C18" s="1">
        <v>5.0</v>
      </c>
    </row>
    <row r="19">
      <c r="C19" s="1">
        <v>5.25</v>
      </c>
    </row>
    <row r="20">
      <c r="C20" s="1">
        <v>5.5</v>
      </c>
    </row>
    <row r="21">
      <c r="C21" s="1">
        <v>5.75</v>
      </c>
    </row>
    <row r="22">
      <c r="C22" s="1">
        <v>6.0</v>
      </c>
    </row>
    <row r="23">
      <c r="C23" s="1">
        <v>6.25</v>
      </c>
    </row>
    <row r="24">
      <c r="C24" s="1">
        <v>6.5</v>
      </c>
    </row>
    <row r="25">
      <c r="C25" s="1">
        <v>6.75</v>
      </c>
    </row>
    <row r="26">
      <c r="C26" s="1">
        <v>7.0</v>
      </c>
    </row>
    <row r="27">
      <c r="C27" s="1">
        <v>7.25</v>
      </c>
    </row>
    <row r="28">
      <c r="C28" s="1">
        <v>7.5</v>
      </c>
    </row>
    <row r="29">
      <c r="C29" s="1">
        <v>7.75</v>
      </c>
    </row>
    <row r="30">
      <c r="C30" s="1">
        <v>8.0</v>
      </c>
    </row>
  </sheetData>
  <drawing r:id="rId1"/>
</worksheet>
</file>