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ub\Desktop\"/>
    </mc:Choice>
  </mc:AlternateContent>
  <bookViews>
    <workbookView xWindow="0" yWindow="0" windowWidth="19182" windowHeight="64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7" i="1"/>
  <c r="F6" i="1"/>
  <c r="F5" i="1"/>
  <c r="F4" i="1"/>
  <c r="F1" i="1"/>
  <c r="F2" i="1"/>
  <c r="F3" i="1"/>
  <c r="B3" i="1" l="1"/>
  <c r="B4" i="1"/>
  <c r="B6" i="1" l="1"/>
</calcChain>
</file>

<file path=xl/sharedStrings.xml><?xml version="1.0" encoding="utf-8"?>
<sst xmlns="http://schemas.openxmlformats.org/spreadsheetml/2006/main" count="30" uniqueCount="29">
  <si>
    <t>Outer Diameter(in)</t>
  </si>
  <si>
    <t>Inner Diameter(in)</t>
  </si>
  <si>
    <t>Modulus of Elasticity(psi)</t>
  </si>
  <si>
    <t>Area Moment of Inertia(in^4)</t>
  </si>
  <si>
    <t>Length of Section (in)</t>
  </si>
  <si>
    <t>Max Allowable Force till Buckle(lbf)</t>
  </si>
  <si>
    <t>**Expected Tension**</t>
  </si>
  <si>
    <t xml:space="preserve">Dowel Pins </t>
  </si>
  <si>
    <t>5/8 inch</t>
  </si>
  <si>
    <t>Rated Breaking Force</t>
  </si>
  <si>
    <t>**Max Force: ~35,000 lbf no FS</t>
  </si>
  <si>
    <t>Minimum needed w/o FS</t>
  </si>
  <si>
    <t>Recommended w/o FS</t>
  </si>
  <si>
    <t>Recommend with FS = 2</t>
  </si>
  <si>
    <t>Minimum with FS = 2</t>
  </si>
  <si>
    <t>6-8 pins</t>
  </si>
  <si>
    <t>Sources</t>
  </si>
  <si>
    <t>http://www.engineeringtoolbox.com/euler-column-formula-d_1813.html</t>
  </si>
  <si>
    <t>Thermal Stress</t>
  </si>
  <si>
    <t xml:space="preserve">Modulus of Elasticity </t>
  </si>
  <si>
    <t>CTE</t>
  </si>
  <si>
    <t xml:space="preserve">Temperature Change </t>
  </si>
  <si>
    <t>http://asm.matweb.com/search/SpecificMaterial.asp?bassnum=MA6061t6</t>
  </si>
  <si>
    <t>Deformation thermal</t>
  </si>
  <si>
    <t xml:space="preserve">Strain </t>
  </si>
  <si>
    <t>dt*E*CTE</t>
  </si>
  <si>
    <t>Stress = E*Strain</t>
  </si>
  <si>
    <t xml:space="preserve">Minimum Thickness Required </t>
  </si>
  <si>
    <t>hoop stress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</si>
</sst>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5" workbookViewId="0">
      <selection activeCell="E6" sqref="E6"/>
    </sheetView>
  </sheetViews>
  <sheetFormatPr defaultRowHeight="14.4" x14ac:dyDescent="0.55000000000000004"/>
  <cols>
    <col min="1" max="1" width="30.26171875" bestFit="1" customWidth="1"/>
    <col min="2" max="2" width="63" bestFit="1" customWidth="1"/>
    <col min="4" max="4" width="15.5234375" bestFit="1" customWidth="1"/>
    <col min="5" max="5" width="24.3671875" bestFit="1" customWidth="1"/>
    <col min="6" max="6" width="11.68359375" bestFit="1" customWidth="1"/>
    <col min="7" max="7" width="13.62890625" bestFit="1" customWidth="1"/>
  </cols>
  <sheetData>
    <row r="1" spans="1:7" x14ac:dyDescent="0.55000000000000004">
      <c r="A1" t="s">
        <v>0</v>
      </c>
      <c r="B1">
        <v>4</v>
      </c>
      <c r="E1" t="s">
        <v>19</v>
      </c>
      <c r="F1">
        <f>68.9*10^9</f>
        <v>68900000000</v>
      </c>
    </row>
    <row r="2" spans="1:7" x14ac:dyDescent="0.55000000000000004">
      <c r="A2" t="s">
        <v>1</v>
      </c>
      <c r="B2">
        <v>3.75</v>
      </c>
      <c r="E2" t="s">
        <v>20</v>
      </c>
      <c r="F2">
        <f>14*10^-6</f>
        <v>1.4E-5</v>
      </c>
    </row>
    <row r="3" spans="1:7" x14ac:dyDescent="0.55000000000000004">
      <c r="A3" t="s">
        <v>2</v>
      </c>
      <c r="B3">
        <f>10*10^6</f>
        <v>10000000</v>
      </c>
      <c r="E3" t="s">
        <v>21</v>
      </c>
      <c r="F3">
        <f>250-77</f>
        <v>173</v>
      </c>
    </row>
    <row r="4" spans="1:7" x14ac:dyDescent="0.55000000000000004">
      <c r="A4" t="s">
        <v>3</v>
      </c>
      <c r="B4">
        <f>3.14*(B1^4-B2^4)*(1/64)</f>
        <v>2.8576989746093751</v>
      </c>
      <c r="E4" t="s">
        <v>18</v>
      </c>
      <c r="F4">
        <f>F1*F2*F3</f>
        <v>166875800</v>
      </c>
      <c r="G4" t="s">
        <v>25</v>
      </c>
    </row>
    <row r="5" spans="1:7" x14ac:dyDescent="0.55000000000000004">
      <c r="A5" t="s">
        <v>4</v>
      </c>
      <c r="B5">
        <v>6</v>
      </c>
      <c r="E5" t="s">
        <v>23</v>
      </c>
      <c r="F5">
        <f>F2*B5*F3</f>
        <v>1.4532E-2</v>
      </c>
    </row>
    <row r="6" spans="1:7" x14ac:dyDescent="0.55000000000000004">
      <c r="A6" t="s">
        <v>5</v>
      </c>
      <c r="B6">
        <f>(3.14)^2*B3*B4*(1/(0.65*B5))^2</f>
        <v>18524502.833700582</v>
      </c>
      <c r="E6" t="s">
        <v>24</v>
      </c>
      <c r="F6">
        <f>F5/B5</f>
        <v>2.4220000000000001E-3</v>
      </c>
    </row>
    <row r="7" spans="1:7" x14ac:dyDescent="0.55000000000000004">
      <c r="E7" t="s">
        <v>18</v>
      </c>
      <c r="F7">
        <f>F6*F1</f>
        <v>166875800</v>
      </c>
      <c r="G7" t="s">
        <v>26</v>
      </c>
    </row>
    <row r="8" spans="1:7" x14ac:dyDescent="0.55000000000000004">
      <c r="A8" t="s">
        <v>6</v>
      </c>
      <c r="F8">
        <v>3</v>
      </c>
    </row>
    <row r="9" spans="1:7" x14ac:dyDescent="0.55000000000000004">
      <c r="A9" t="s">
        <v>10</v>
      </c>
      <c r="E9" t="s">
        <v>27</v>
      </c>
      <c r="F9">
        <f>710*2*F8*(1/(2*F7))</f>
        <v>1.2763983753186501E-5</v>
      </c>
      <c r="G9" t="s">
        <v>28</v>
      </c>
    </row>
    <row r="10" spans="1:7" x14ac:dyDescent="0.55000000000000004">
      <c r="A10" t="s">
        <v>7</v>
      </c>
      <c r="B10" s="1" t="s">
        <v>8</v>
      </c>
    </row>
    <row r="11" spans="1:7" x14ac:dyDescent="0.55000000000000004">
      <c r="A11" t="s">
        <v>9</v>
      </c>
      <c r="B11">
        <v>19500</v>
      </c>
    </row>
    <row r="12" spans="1:7" x14ac:dyDescent="0.55000000000000004">
      <c r="A12" t="s">
        <v>11</v>
      </c>
      <c r="B12">
        <v>2</v>
      </c>
    </row>
    <row r="13" spans="1:7" x14ac:dyDescent="0.55000000000000004">
      <c r="A13" t="s">
        <v>12</v>
      </c>
      <c r="B13">
        <v>4</v>
      </c>
    </row>
    <row r="14" spans="1:7" x14ac:dyDescent="0.55000000000000004">
      <c r="A14" t="s">
        <v>14</v>
      </c>
      <c r="B14">
        <v>4</v>
      </c>
    </row>
    <row r="15" spans="1:7" x14ac:dyDescent="0.55000000000000004">
      <c r="A15" t="s">
        <v>13</v>
      </c>
      <c r="B15" s="1" t="s">
        <v>15</v>
      </c>
    </row>
    <row r="16" spans="1:7" x14ac:dyDescent="0.55000000000000004">
      <c r="A16" t="s">
        <v>16</v>
      </c>
      <c r="B16" t="s">
        <v>17</v>
      </c>
    </row>
    <row r="17" spans="2:2" x14ac:dyDescent="0.55000000000000004"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Lieu</dc:creator>
  <cp:lastModifiedBy>Bill Lieu</cp:lastModifiedBy>
  <dcterms:created xsi:type="dcterms:W3CDTF">2016-11-03T20:14:15Z</dcterms:created>
  <dcterms:modified xsi:type="dcterms:W3CDTF">2016-11-04T16:43:41Z</dcterms:modified>
</cp:coreProperties>
</file>