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SMME\Baja SAE\Documentation\"/>
    </mc:Choice>
  </mc:AlternateContent>
  <xr:revisionPtr revIDLastSave="0" documentId="13_ncr:1_{DE5F67C4-F694-4EB1-AE74-6497C471A178}" xr6:coauthVersionLast="47" xr6:coauthVersionMax="47" xr10:uidLastSave="{00000000-0000-0000-0000-000000000000}"/>
  <bookViews>
    <workbookView xWindow="-120" yWindow="-120" windowWidth="20730" windowHeight="11160" xr2:uid="{9EB22D15-5060-4AFD-8C71-D8566CEF9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2" i="1"/>
  <c r="E7" i="1" l="1"/>
  <c r="E18" i="1" s="1"/>
  <c r="E8" i="1"/>
  <c r="E10" i="1" s="1"/>
  <c r="E12" i="1" s="1"/>
  <c r="E17" i="1" s="1"/>
  <c r="E19" i="1" l="1"/>
</calcChain>
</file>

<file path=xl/sharedStrings.xml><?xml version="1.0" encoding="utf-8"?>
<sst xmlns="http://schemas.openxmlformats.org/spreadsheetml/2006/main" count="33" uniqueCount="33">
  <si>
    <t>I_e</t>
  </si>
  <si>
    <t>I_sp1</t>
  </si>
  <si>
    <t>I_sp2</t>
  </si>
  <si>
    <t>I_gi</t>
  </si>
  <si>
    <t>I_go</t>
  </si>
  <si>
    <t>I_fnr</t>
  </si>
  <si>
    <t>I_sp3</t>
  </si>
  <si>
    <t>I_sp4</t>
  </si>
  <si>
    <t>I_d</t>
  </si>
  <si>
    <t>I_df</t>
  </si>
  <si>
    <t>I_ax</t>
  </si>
  <si>
    <t>I_w</t>
  </si>
  <si>
    <t>N_cd1</t>
  </si>
  <si>
    <t>N_t</t>
  </si>
  <si>
    <t>N_fnr</t>
  </si>
  <si>
    <t>N_cd2</t>
  </si>
  <si>
    <t>N_df</t>
  </si>
  <si>
    <t>r</t>
  </si>
  <si>
    <t>m_eq</t>
  </si>
  <si>
    <t>I_net</t>
  </si>
  <si>
    <t>m_c</t>
  </si>
  <si>
    <t>O_exp</t>
  </si>
  <si>
    <t>O_theo</t>
  </si>
  <si>
    <t>Error</t>
  </si>
  <si>
    <t>N_all</t>
  </si>
  <si>
    <t>m_eff</t>
  </si>
  <si>
    <t>Actual</t>
  </si>
  <si>
    <t>Increased</t>
  </si>
  <si>
    <t>1.0492+0.0249x-0.0000004x^2</t>
  </si>
  <si>
    <t>Reduction Ratio</t>
  </si>
  <si>
    <t>Eq 2 Mass Factor</t>
  </si>
  <si>
    <t>Eq 1 Mass Factor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</si>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</sst>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Sheet1!$G$16:$N$16</c:f>
              <c:numCache>
                <c:formatCode>General</c:formatCode>
                <c:ptCount val="8"/>
                <c:pt idx="0">
                  <c:v>10</c:v>
                </c:pt>
                <c:pt idx="1">
                  <c:v>6</c:v>
                </c:pt>
                <c:pt idx="2">
                  <c:v>4.5</c:v>
                </c:pt>
                <c:pt idx="3">
                  <c:v>3.5</c:v>
                </c:pt>
                <c:pt idx="4">
                  <c:v>20</c:v>
                </c:pt>
                <c:pt idx="5">
                  <c:v>12</c:v>
                </c:pt>
                <c:pt idx="6">
                  <c:v>9</c:v>
                </c:pt>
                <c:pt idx="7">
                  <c:v>7</c:v>
                </c:pt>
              </c:numCache>
            </c:numRef>
          </c:xVal>
          <c:yVal>
            <c:numRef>
              <c:f>Sheet1!$G$17:$N$17</c:f>
              <c:numCache>
                <c:formatCode>General</c:formatCode>
                <c:ptCount val="8"/>
                <c:pt idx="0">
                  <c:v>1.2981</c:v>
                </c:pt>
                <c:pt idx="1">
                  <c:v>1.1986000000000001</c:v>
                </c:pt>
                <c:pt idx="2">
                  <c:v>1.1612</c:v>
                </c:pt>
                <c:pt idx="3">
                  <c:v>1.1363000000000001</c:v>
                </c:pt>
                <c:pt idx="4">
                  <c:v>1.5470999999999999</c:v>
                </c:pt>
                <c:pt idx="5">
                  <c:v>1.3479000000000001</c:v>
                </c:pt>
                <c:pt idx="6">
                  <c:v>1.2732000000000001</c:v>
                </c:pt>
                <c:pt idx="7">
                  <c:v>1.2235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F-4094-83EC-321DC942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03775"/>
        <c:axId val="674002527"/>
      </c:scatterChart>
      <c:valAx>
        <c:axId val="67400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02527"/>
        <c:crosses val="autoZero"/>
        <c:crossBetween val="midCat"/>
      </c:valAx>
      <c:valAx>
        <c:axId val="67400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0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104774</xdr:rowOff>
    </xdr:from>
    <xdr:to>
      <xdr:col>10</xdr:col>
      <xdr:colOff>590550</xdr:colOff>
      <xdr:row>11</xdr:row>
      <xdr:rowOff>157161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613EB-17FA-4840-28CD-5EEB99B53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937D-E2ED-419A-A0FD-05899BBA5004}">
  <dimension ref="A1:N19"/>
  <sheetViews>
    <sheetView tabSelected="1" workbookViewId="0">
      <selection activeCell="M20" sqref="M20"/>
    </sheetView>
  </sheetViews>
  <sheetFormatPr defaultRowHeight="15" x14ac:dyDescent="0.25"/>
  <cols>
    <col min="1" max="1" width="9.140625" style="1"/>
    <col min="2" max="3" width="17.42578125" style="1" customWidth="1"/>
    <col min="4" max="4" width="9.140625" style="1"/>
    <col min="5" max="5" width="21.85546875" style="1" customWidth="1"/>
    <col min="6" max="6" width="25.85546875" style="1" customWidth="1"/>
    <col min="7" max="16384" width="9.140625" style="1"/>
  </cols>
  <sheetData>
    <row r="1" spans="1:14" x14ac:dyDescent="0.25">
      <c r="B1" s="1" t="s">
        <v>27</v>
      </c>
      <c r="C1" s="1" t="s">
        <v>26</v>
      </c>
    </row>
    <row r="2" spans="1:14" x14ac:dyDescent="0.25">
      <c r="A2" s="1" t="s">
        <v>0</v>
      </c>
      <c r="B2" s="1">
        <v>0.15</v>
      </c>
      <c r="D2" s="1" t="s">
        <v>12</v>
      </c>
      <c r="E2" s="1">
        <f>15/26</f>
        <v>0.57692307692307687</v>
      </c>
    </row>
    <row r="3" spans="1:14" x14ac:dyDescent="0.25">
      <c r="A3" s="1" t="s">
        <v>1</v>
      </c>
      <c r="B3" s="1">
        <v>1E-3</v>
      </c>
      <c r="D3" s="1" t="s">
        <v>13</v>
      </c>
      <c r="E3" s="1">
        <v>9</v>
      </c>
    </row>
    <row r="4" spans="1:14" x14ac:dyDescent="0.25">
      <c r="A4" s="1" t="s">
        <v>2</v>
      </c>
      <c r="B4" s="1">
        <v>1E-3</v>
      </c>
      <c r="C4" s="1">
        <v>1.3578E-4</v>
      </c>
      <c r="D4" s="1" t="s">
        <v>14</v>
      </c>
      <c r="E4" s="1">
        <f>1.25</f>
        <v>1.25</v>
      </c>
    </row>
    <row r="5" spans="1:14" x14ac:dyDescent="0.25">
      <c r="A5" s="1" t="s">
        <v>3</v>
      </c>
      <c r="B5" s="1">
        <v>0.1</v>
      </c>
      <c r="D5" s="1" t="s">
        <v>15</v>
      </c>
      <c r="E5" s="1">
        <f>1.11</f>
        <v>1.1100000000000001</v>
      </c>
    </row>
    <row r="6" spans="1:14" x14ac:dyDescent="0.25">
      <c r="A6" s="1" t="s">
        <v>4</v>
      </c>
      <c r="B6" s="1">
        <v>0.2</v>
      </c>
      <c r="D6" s="1" t="s">
        <v>16</v>
      </c>
      <c r="E6" s="1">
        <v>2.5</v>
      </c>
    </row>
    <row r="7" spans="1:14" x14ac:dyDescent="0.25">
      <c r="A7" s="1" t="s">
        <v>5</v>
      </c>
      <c r="B7" s="1">
        <v>0.1</v>
      </c>
      <c r="D7" s="1" t="s">
        <v>24</v>
      </c>
      <c r="E7" s="1">
        <f>E6*E5*E4*E3*E2</f>
        <v>18.010817307692307</v>
      </c>
    </row>
    <row r="8" spans="1:14" x14ac:dyDescent="0.25">
      <c r="A8" s="1" t="s">
        <v>6</v>
      </c>
      <c r="B8" s="1">
        <v>1E-3</v>
      </c>
      <c r="D8" s="1" t="s">
        <v>19</v>
      </c>
      <c r="E8" s="1">
        <f>((B2+B3)*E6*E5*E4*E3*E2)+((B4+B5)*E6*E5*E4*E3)+(B6*E6*E5*E4)+((B7+B8)*E6*E5)+((B10+B9)*E6)+(B11+B12+B13)</f>
        <v>7.1617521634615375</v>
      </c>
      <c r="N8" s="1" t="s">
        <v>28</v>
      </c>
    </row>
    <row r="9" spans="1:14" x14ac:dyDescent="0.25">
      <c r="A9" s="1" t="s">
        <v>8</v>
      </c>
      <c r="B9" s="1">
        <v>1E-3</v>
      </c>
      <c r="C9" s="1">
        <v>5.6862999999999998E-4</v>
      </c>
      <c r="D9" s="1" t="s">
        <v>17</v>
      </c>
      <c r="E9" s="1">
        <v>0.3175</v>
      </c>
    </row>
    <row r="10" spans="1:14" x14ac:dyDescent="0.25">
      <c r="A10" s="1" t="s">
        <v>7</v>
      </c>
      <c r="B10" s="1">
        <v>1E-3</v>
      </c>
      <c r="C10" s="1">
        <v>2.0995000000000001E-4</v>
      </c>
      <c r="D10" s="1" t="s">
        <v>18</v>
      </c>
      <c r="E10" s="1">
        <f>E8/(E9^2)</f>
        <v>71.044723550985552</v>
      </c>
    </row>
    <row r="11" spans="1:14" x14ac:dyDescent="0.25">
      <c r="A11" s="1" t="s">
        <v>9</v>
      </c>
      <c r="B11" s="1">
        <v>0.1</v>
      </c>
      <c r="D11" s="1" t="s">
        <v>20</v>
      </c>
      <c r="E11" s="1">
        <v>260</v>
      </c>
    </row>
    <row r="12" spans="1:14" x14ac:dyDescent="0.25">
      <c r="A12" s="1" t="s">
        <v>10</v>
      </c>
      <c r="B12" s="1">
        <v>0.01</v>
      </c>
      <c r="D12" s="1" t="s">
        <v>25</v>
      </c>
      <c r="E12" s="1">
        <f>E11+E10</f>
        <v>331.04472355098557</v>
      </c>
    </row>
    <row r="13" spans="1:14" x14ac:dyDescent="0.25">
      <c r="A13" s="1" t="s">
        <v>11</v>
      </c>
      <c r="B13" s="1">
        <v>0.2</v>
      </c>
    </row>
    <row r="16" spans="1:14" x14ac:dyDescent="0.25">
      <c r="F16" s="1" t="s">
        <v>29</v>
      </c>
      <c r="G16" s="1">
        <v>10</v>
      </c>
      <c r="H16" s="1">
        <v>6</v>
      </c>
      <c r="I16" s="1">
        <v>4.5</v>
      </c>
      <c r="J16" s="1">
        <v>3.5</v>
      </c>
      <c r="K16" s="1">
        <v>20</v>
      </c>
      <c r="L16" s="1">
        <v>12</v>
      </c>
      <c r="M16" s="1">
        <v>9</v>
      </c>
      <c r="N16" s="1">
        <v>7</v>
      </c>
    </row>
    <row r="17" spans="4:14" x14ac:dyDescent="0.25">
      <c r="D17" s="1" t="s">
        <v>21</v>
      </c>
      <c r="E17" s="1">
        <f>E12/E11</f>
        <v>1.2732489367345599</v>
      </c>
      <c r="F17" s="1" t="s">
        <v>30</v>
      </c>
      <c r="G17" s="1">
        <v>1.2981</v>
      </c>
      <c r="H17" s="1">
        <v>1.1986000000000001</v>
      </c>
      <c r="I17" s="1">
        <v>1.1612</v>
      </c>
      <c r="J17" s="1">
        <v>1.1363000000000001</v>
      </c>
      <c r="K17" s="1">
        <v>1.5470999999999999</v>
      </c>
      <c r="L17" s="1">
        <v>1.3479000000000001</v>
      </c>
      <c r="M17" s="1">
        <v>1.2732000000000001</v>
      </c>
      <c r="N17" s="1">
        <v>1.2235</v>
      </c>
    </row>
    <row r="18" spans="4:14" x14ac:dyDescent="0.25">
      <c r="D18" s="1" t="s">
        <v>22</v>
      </c>
      <c r="E18" s="1">
        <f>1.04+0.0025*E7*E7</f>
        <v>1.850973850227672</v>
      </c>
      <c r="F18" s="1" t="s">
        <v>31</v>
      </c>
      <c r="G18" s="1">
        <v>2.0411999999999999</v>
      </c>
      <c r="H18" s="1">
        <v>1.4004000000000001</v>
      </c>
      <c r="I18" s="1">
        <v>1.2426999999999999</v>
      </c>
      <c r="J18" s="1">
        <v>1.1626000000000001</v>
      </c>
    </row>
    <row r="19" spans="4:14" x14ac:dyDescent="0.25">
      <c r="D19" s="1" t="s">
        <v>23</v>
      </c>
      <c r="E19" s="1">
        <f>100*(E18-E17)/E18</f>
        <v>31.211943562684652</v>
      </c>
      <c r="F19" s="1" t="s">
        <v>32</v>
      </c>
      <c r="G19" s="1">
        <v>38</v>
      </c>
      <c r="H19" s="1">
        <v>15.11</v>
      </c>
      <c r="I19" s="1">
        <v>6.88</v>
      </c>
      <c r="J19" s="1">
        <v>2.2799999999999998</v>
      </c>
      <c r="K19" s="1">
        <v>70</v>
      </c>
      <c r="L19" s="1">
        <v>46</v>
      </c>
      <c r="M19" s="1">
        <v>31</v>
      </c>
      <c r="N19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Rohail Malik</dc:creator>
  <cp:lastModifiedBy>Rohail Malik</cp:lastModifiedBy>
  <dcterms:created xsi:type="dcterms:W3CDTF">2022-10-06T14:41:20Z</dcterms:created>
  <dcterms:modified xsi:type="dcterms:W3CDTF">2022-10-06T17:00:37Z</dcterms:modified>
</cp:coreProperties>
</file>