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etchermark\Documents\Analytics\"/>
    </mc:Choice>
  </mc:AlternateContent>
  <bookViews>
    <workbookView xWindow="0" yWindow="0" windowWidth="20490" windowHeight="7605"/>
  </bookViews>
  <sheets>
    <sheet name="Dashboard" sheetId="2" r:id="rId1"/>
    <sheet name="Fail Logs" sheetId="1" r:id="rId2"/>
  </sheets>
  <definedNames>
    <definedName name="_xlnm._FilterDatabase" localSheetId="1" hidden="1">'Fail Logs'!$A$1:$F$38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2" l="1"/>
  <c r="D3" i="1"/>
  <c r="D4" i="1"/>
  <c r="D19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8" i="1"/>
  <c r="D21" i="1"/>
  <c r="D22" i="1"/>
  <c r="D35" i="1"/>
  <c r="D23" i="1"/>
  <c r="D24" i="1"/>
  <c r="D25" i="1"/>
  <c r="D26" i="1"/>
  <c r="D27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E24" i="2" l="1"/>
  <c r="E25" i="2"/>
  <c r="E26" i="2"/>
  <c r="E27" i="2"/>
  <c r="E28" i="2"/>
  <c r="E29" i="2"/>
  <c r="E30" i="2"/>
  <c r="E23" i="2"/>
  <c r="G3" i="2"/>
  <c r="G4" i="2"/>
  <c r="G5" i="2"/>
  <c r="G24" i="2" s="1"/>
  <c r="G6" i="2"/>
  <c r="G7" i="2"/>
  <c r="G8" i="2"/>
  <c r="G9" i="2"/>
  <c r="G10" i="2"/>
  <c r="G11" i="2"/>
  <c r="G12" i="2"/>
  <c r="G13" i="2"/>
  <c r="G14" i="2"/>
  <c r="G15" i="2"/>
  <c r="G16" i="2"/>
  <c r="G17" i="2"/>
  <c r="G29" i="2" s="1"/>
  <c r="G18" i="2"/>
  <c r="G19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E31" i="2" l="1"/>
  <c r="G23" i="2"/>
  <c r="I29" i="2"/>
  <c r="K29" i="2"/>
  <c r="I24" i="2"/>
  <c r="K24" i="2"/>
  <c r="G28" i="2"/>
  <c r="G26" i="2"/>
  <c r="G30" i="2"/>
  <c r="G27" i="2"/>
  <c r="G25" i="2"/>
  <c r="K23" i="2" l="1"/>
  <c r="G31" i="2"/>
  <c r="I26" i="2"/>
  <c r="K26" i="2"/>
  <c r="I25" i="2"/>
  <c r="K25" i="2"/>
  <c r="I28" i="2"/>
  <c r="K28" i="2"/>
  <c r="I27" i="2"/>
  <c r="K27" i="2"/>
  <c r="I30" i="2"/>
  <c r="K30" i="2"/>
  <c r="I23" i="2"/>
  <c r="I31" i="2" l="1"/>
  <c r="K31" i="2"/>
</calcChain>
</file>

<file path=xl/sharedStrings.xml><?xml version="1.0" encoding="utf-8"?>
<sst xmlns="http://schemas.openxmlformats.org/spreadsheetml/2006/main" count="142" uniqueCount="35">
  <si>
    <t>Asset ID</t>
  </si>
  <si>
    <t>Office</t>
  </si>
  <si>
    <t>Location</t>
  </si>
  <si>
    <t>Fails</t>
  </si>
  <si>
    <t>Total Downtime (Mins)</t>
  </si>
  <si>
    <t>Melbourne</t>
  </si>
  <si>
    <t>Kensington</t>
  </si>
  <si>
    <t>Macquarie Park</t>
  </si>
  <si>
    <t>Lidcombe</t>
  </si>
  <si>
    <t>Perth</t>
  </si>
  <si>
    <t>Brisbane</t>
  </si>
  <si>
    <t>Total</t>
  </si>
  <si>
    <t>Auckland</t>
  </si>
  <si>
    <t>Wellington</t>
  </si>
  <si>
    <t>Office Totals</t>
  </si>
  <si>
    <t>Machines</t>
  </si>
  <si>
    <t>Total Fails</t>
  </si>
  <si>
    <t>Ave Downtime (Mins)</t>
  </si>
  <si>
    <t>Total Downtime (Hours)</t>
  </si>
  <si>
    <t>Fail Date</t>
  </si>
  <si>
    <t>Fail Month</t>
  </si>
  <si>
    <t>Downtime (Min)</t>
  </si>
  <si>
    <t>Event Notes</t>
  </si>
  <si>
    <t>Level 1</t>
  </si>
  <si>
    <t>Level 2</t>
  </si>
  <si>
    <t>Level 3</t>
  </si>
  <si>
    <t>Level 4</t>
  </si>
  <si>
    <t>Lack of power supply</t>
  </si>
  <si>
    <t>Lack of storage</t>
  </si>
  <si>
    <t>Insufficient memory</t>
  </si>
  <si>
    <t>Software services conflict</t>
  </si>
  <si>
    <t>Corruption of available storage</t>
  </si>
  <si>
    <t>Hardware issue</t>
  </si>
  <si>
    <t>Network down (WAN)</t>
  </si>
  <si>
    <t>Network down (LAN)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</si>
</sst>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" fontId="0" fillId="0" borderId="0" xfId="0" applyNumberFormat="1"/>
    <xf numFmtId="0" fontId="2" fillId="0" borderId="0" xfId="0" applyFont="1"/>
    <xf numFmtId="164" fontId="3" fillId="0" borderId="0" xfId="0" applyNumberFormat="1" applyFont="1"/>
    <xf numFmtId="0" fontId="0" fillId="0" borderId="0" xfId="0" applyFill="1"/>
    <xf numFmtId="1" fontId="2" fillId="0" borderId="0" xfId="0" applyNumberFormat="1" applyFont="1"/>
    <xf numFmtId="164" fontId="2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/>
  </sheetViews>
  <sheetFormatPr defaultRowHeight="15" x14ac:dyDescent="0.25"/>
  <cols>
    <col min="1" max="1" width="7.5703125" customWidth="1"/>
    <col min="2" max="2" width="16.7109375" customWidth="1"/>
    <col min="3" max="3" width="17" bestFit="1" customWidth="1"/>
    <col min="4" max="4" width="2" customWidth="1"/>
    <col min="5" max="5" width="9.85546875" bestFit="1" customWidth="1"/>
    <col min="6" max="6" width="2" customWidth="1"/>
    <col min="7" max="7" width="21.85546875" bestFit="1" customWidth="1"/>
    <col min="8" max="8" width="2.140625" customWidth="1"/>
    <col min="9" max="9" width="20.7109375" bestFit="1" customWidth="1"/>
    <col min="10" max="10" width="2" customWidth="1"/>
    <col min="11" max="11" width="23.140625" bestFit="1" customWidth="1"/>
    <col min="14" max="14" width="10.85546875" bestFit="1" customWidth="1"/>
    <col min="16" max="16" width="10.42578125" bestFit="1" customWidth="1"/>
    <col min="17" max="17" width="10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>
        <v>101</v>
      </c>
      <c r="B2" t="s">
        <v>5</v>
      </c>
      <c r="C2" t="s">
        <v>23</v>
      </c>
      <c r="E2">
        <f>COUNTIF('Fail Logs'!$A$2:$A$56,A2)</f>
        <v>3</v>
      </c>
      <c r="G2">
        <f>SUMIF('Fail Logs'!$A$2:$A$56,Dashboard!A2,'Fail Logs'!$E$2:$E$56)</f>
        <v>387</v>
      </c>
    </row>
    <row r="3" spans="1:19" x14ac:dyDescent="0.25">
      <c r="A3">
        <v>102</v>
      </c>
      <c r="B3" t="s">
        <v>5</v>
      </c>
      <c r="C3" t="s">
        <v>24</v>
      </c>
      <c r="E3">
        <f>COUNTIF('Fail Logs'!$A$2:$A$56,A3)</f>
        <v>2</v>
      </c>
      <c r="G3">
        <f>SUMIF('Fail Logs'!$A$2:$A$56,Dashboard!A3,'Fail Logs'!$E$2:$E$56)</f>
        <v>373</v>
      </c>
    </row>
    <row r="4" spans="1:19" x14ac:dyDescent="0.25">
      <c r="A4">
        <v>103</v>
      </c>
      <c r="B4" t="s">
        <v>5</v>
      </c>
      <c r="C4" t="s">
        <v>25</v>
      </c>
      <c r="E4">
        <f>COUNTIF('Fail Logs'!$A$2:$A$56,A4)</f>
        <v>3</v>
      </c>
      <c r="G4">
        <f>SUMIF('Fail Logs'!$A$2:$A$56,Dashboard!A4,'Fail Logs'!$E$2:$E$56)</f>
        <v>704</v>
      </c>
    </row>
    <row r="5" spans="1:19" x14ac:dyDescent="0.25">
      <c r="A5">
        <v>104</v>
      </c>
      <c r="B5" t="s">
        <v>6</v>
      </c>
      <c r="C5" t="s">
        <v>23</v>
      </c>
      <c r="E5">
        <f>COUNTIF('Fail Logs'!$A$2:$A$56,A5)</f>
        <v>2</v>
      </c>
      <c r="G5">
        <f>SUMIF('Fail Logs'!$A$2:$A$56,Dashboard!A5,'Fail Logs'!$E$2:$E$56)</f>
        <v>95</v>
      </c>
    </row>
    <row r="6" spans="1:19" x14ac:dyDescent="0.25">
      <c r="A6">
        <v>201</v>
      </c>
      <c r="B6" t="s">
        <v>7</v>
      </c>
      <c r="C6" t="s">
        <v>23</v>
      </c>
      <c r="E6">
        <f>COUNTIF('Fail Logs'!$A$2:$A$56,A6)</f>
        <v>3</v>
      </c>
      <c r="G6">
        <f>SUMIF('Fail Logs'!$A$2:$A$56,Dashboard!A6,'Fail Logs'!$E$2:$E$56)</f>
        <v>329</v>
      </c>
      <c r="K6" s="10"/>
      <c r="L6" s="10"/>
      <c r="M6" s="10"/>
      <c r="N6" s="10"/>
      <c r="O6" s="10"/>
      <c r="P6" s="10"/>
      <c r="Q6" s="10"/>
      <c r="R6" s="10"/>
      <c r="S6" s="10"/>
    </row>
    <row r="7" spans="1:19" x14ac:dyDescent="0.25">
      <c r="A7">
        <v>202</v>
      </c>
      <c r="B7" t="s">
        <v>7</v>
      </c>
      <c r="C7" t="s">
        <v>24</v>
      </c>
      <c r="E7">
        <f>COUNTIF('Fail Logs'!$A$2:$A$56,A7)</f>
        <v>2</v>
      </c>
      <c r="G7">
        <f>SUMIF('Fail Logs'!$A$2:$A$56,Dashboard!A7,'Fail Logs'!$E$2:$E$56)</f>
        <v>68</v>
      </c>
    </row>
    <row r="8" spans="1:19" x14ac:dyDescent="0.25">
      <c r="A8">
        <v>203</v>
      </c>
      <c r="B8" t="s">
        <v>7</v>
      </c>
      <c r="C8" t="s">
        <v>25</v>
      </c>
      <c r="E8">
        <f>COUNTIF('Fail Logs'!$A$2:$A$56,A8)</f>
        <v>2</v>
      </c>
      <c r="G8">
        <f>SUMIF('Fail Logs'!$A$2:$A$56,Dashboard!A8,'Fail Logs'!$E$2:$E$56)</f>
        <v>134</v>
      </c>
    </row>
    <row r="9" spans="1:19" x14ac:dyDescent="0.25">
      <c r="A9">
        <v>204</v>
      </c>
      <c r="B9" t="s">
        <v>8</v>
      </c>
      <c r="C9" t="s">
        <v>23</v>
      </c>
      <c r="E9">
        <f>COUNTIF('Fail Logs'!$A$2:$A$56,A9)</f>
        <v>1</v>
      </c>
      <c r="G9">
        <f>SUMIF('Fail Logs'!$A$2:$A$56,Dashboard!A9,'Fail Logs'!$E$2:$E$56)</f>
        <v>52</v>
      </c>
    </row>
    <row r="10" spans="1:19" x14ac:dyDescent="0.25">
      <c r="A10">
        <v>205</v>
      </c>
      <c r="B10" t="s">
        <v>8</v>
      </c>
      <c r="C10" t="s">
        <v>24</v>
      </c>
      <c r="E10">
        <f>COUNTIF('Fail Logs'!$A$2:$A$56,A10)</f>
        <v>2</v>
      </c>
      <c r="G10">
        <f>SUMIF('Fail Logs'!$A$2:$A$56,Dashboard!A10,'Fail Logs'!$E$2:$E$56)</f>
        <v>392</v>
      </c>
      <c r="K10" s="10"/>
      <c r="L10" s="10"/>
      <c r="M10" s="10"/>
      <c r="N10" s="10"/>
      <c r="O10" s="10"/>
      <c r="P10" s="10"/>
      <c r="Q10" s="10"/>
      <c r="R10" s="10"/>
      <c r="S10" s="10"/>
    </row>
    <row r="11" spans="1:19" x14ac:dyDescent="0.25">
      <c r="A11">
        <v>301</v>
      </c>
      <c r="B11" t="s">
        <v>9</v>
      </c>
      <c r="C11" t="s">
        <v>23</v>
      </c>
      <c r="E11">
        <f>COUNTIF('Fail Logs'!$A$2:$A$56,A11)</f>
        <v>3</v>
      </c>
      <c r="G11">
        <f>SUMIF('Fail Logs'!$A$2:$A$56,Dashboard!A11,'Fail Logs'!$E$2:$E$56)</f>
        <v>648</v>
      </c>
    </row>
    <row r="12" spans="1:19" x14ac:dyDescent="0.25">
      <c r="A12">
        <v>302</v>
      </c>
      <c r="B12" t="s">
        <v>9</v>
      </c>
      <c r="C12" t="s">
        <v>24</v>
      </c>
      <c r="E12">
        <f>COUNTIF('Fail Logs'!$A$2:$A$56,A12)</f>
        <v>1</v>
      </c>
      <c r="G12">
        <f>SUMIF('Fail Logs'!$A$2:$A$56,Dashboard!A12,'Fail Logs'!$E$2:$E$56)</f>
        <v>66</v>
      </c>
    </row>
    <row r="13" spans="1:19" x14ac:dyDescent="0.25">
      <c r="A13">
        <v>401</v>
      </c>
      <c r="B13" t="s">
        <v>10</v>
      </c>
      <c r="C13" t="s">
        <v>23</v>
      </c>
      <c r="E13">
        <f>COUNTIF('Fail Logs'!$A$2:$A$56,A13)</f>
        <v>2</v>
      </c>
      <c r="G13">
        <f>SUMIF('Fail Logs'!$A$2:$A$56,Dashboard!A13,'Fail Logs'!$E$2:$E$56)</f>
        <v>465</v>
      </c>
    </row>
    <row r="14" spans="1:19" x14ac:dyDescent="0.25">
      <c r="A14">
        <v>402</v>
      </c>
      <c r="B14" t="s">
        <v>10</v>
      </c>
      <c r="C14" t="s">
        <v>24</v>
      </c>
      <c r="E14">
        <f>COUNTIF('Fail Logs'!$A$2:$A$56,A14)</f>
        <v>2</v>
      </c>
      <c r="G14">
        <f>SUMIF('Fail Logs'!$A$2:$A$56,Dashboard!A14,'Fail Logs'!$E$2:$E$56)</f>
        <v>623</v>
      </c>
    </row>
    <row r="15" spans="1:19" x14ac:dyDescent="0.25">
      <c r="A15">
        <v>403</v>
      </c>
      <c r="B15" t="s">
        <v>10</v>
      </c>
      <c r="C15" t="s">
        <v>25</v>
      </c>
      <c r="E15">
        <f>COUNTIF('Fail Logs'!$A$2:$A$56,A15)</f>
        <v>2</v>
      </c>
      <c r="G15">
        <f>SUMIF('Fail Logs'!$A$2:$A$56,Dashboard!A15,'Fail Logs'!$E$2:$E$56)</f>
        <v>200</v>
      </c>
    </row>
    <row r="16" spans="1:19" x14ac:dyDescent="0.25">
      <c r="A16">
        <v>404</v>
      </c>
      <c r="B16" t="s">
        <v>10</v>
      </c>
      <c r="C16" t="s">
        <v>26</v>
      </c>
      <c r="E16">
        <f>COUNTIF('Fail Logs'!$A$2:$A$56,A16)</f>
        <v>2</v>
      </c>
      <c r="G16">
        <f>SUMIF('Fail Logs'!$A$2:$A$56,Dashboard!A16,'Fail Logs'!$E$2:$E$56)</f>
        <v>669</v>
      </c>
    </row>
    <row r="17" spans="1:11" x14ac:dyDescent="0.25">
      <c r="A17">
        <v>501</v>
      </c>
      <c r="B17" t="s">
        <v>12</v>
      </c>
      <c r="C17" t="s">
        <v>23</v>
      </c>
      <c r="E17">
        <f>COUNTIF('Fail Logs'!$A$2:$A$56,A17)</f>
        <v>3</v>
      </c>
      <c r="G17">
        <f>SUMIF('Fail Logs'!$A$2:$A$56,Dashboard!A17,'Fail Logs'!$E$2:$E$56)</f>
        <v>455</v>
      </c>
    </row>
    <row r="18" spans="1:11" x14ac:dyDescent="0.25">
      <c r="A18">
        <v>502</v>
      </c>
      <c r="B18" t="s">
        <v>13</v>
      </c>
      <c r="C18" t="s">
        <v>23</v>
      </c>
      <c r="E18">
        <f>COUNTIF('Fail Logs'!$A$2:$A$56,A18)</f>
        <v>3</v>
      </c>
      <c r="G18">
        <f>SUMIF('Fail Logs'!$A$2:$A$56,Dashboard!A18,'Fail Logs'!$E$2:$E$56)</f>
        <v>439</v>
      </c>
    </row>
    <row r="19" spans="1:11" x14ac:dyDescent="0.25">
      <c r="A19">
        <v>503</v>
      </c>
      <c r="B19" t="s">
        <v>13</v>
      </c>
      <c r="C19" t="s">
        <v>24</v>
      </c>
      <c r="E19">
        <f>COUNTIF('Fail Logs'!$A$2:$A$56,A19)</f>
        <v>2</v>
      </c>
      <c r="G19">
        <f>SUMIF('Fail Logs'!$A$2:$A$56,Dashboard!A19,'Fail Logs'!$E$2:$E$56)</f>
        <v>285</v>
      </c>
    </row>
    <row r="22" spans="1:11" x14ac:dyDescent="0.25">
      <c r="B22" s="1" t="s">
        <v>14</v>
      </c>
      <c r="C22" s="1" t="s">
        <v>15</v>
      </c>
      <c r="E22" s="1" t="s">
        <v>16</v>
      </c>
      <c r="G22" s="1" t="s">
        <v>4</v>
      </c>
      <c r="I22" s="1" t="s">
        <v>17</v>
      </c>
      <c r="K22" s="5" t="s">
        <v>18</v>
      </c>
    </row>
    <row r="23" spans="1:11" x14ac:dyDescent="0.25">
      <c r="B23" t="s">
        <v>5</v>
      </c>
      <c r="C23">
        <v>3</v>
      </c>
      <c r="E23">
        <f>COUNTIF('Fail Logs'!$B$2:$B$56, B23)</f>
        <v>8</v>
      </c>
      <c r="G23">
        <f>SUM(G2:G4)</f>
        <v>1464</v>
      </c>
      <c r="I23" s="4">
        <f>G23/C23</f>
        <v>488</v>
      </c>
      <c r="K23" s="6">
        <f>G23/60</f>
        <v>24.4</v>
      </c>
    </row>
    <row r="24" spans="1:11" x14ac:dyDescent="0.25">
      <c r="B24" t="s">
        <v>6</v>
      </c>
      <c r="C24">
        <v>1</v>
      </c>
      <c r="E24">
        <f>COUNTIF('Fail Logs'!$B$2:$B$56, B24)</f>
        <v>2</v>
      </c>
      <c r="G24">
        <f>G5</f>
        <v>95</v>
      </c>
      <c r="I24" s="4">
        <f t="shared" ref="I24:I30" si="0">G24/C24</f>
        <v>95</v>
      </c>
      <c r="K24" s="6">
        <f t="shared" ref="K24:K30" si="1">G24/60</f>
        <v>1.5833333333333333</v>
      </c>
    </row>
    <row r="25" spans="1:11" x14ac:dyDescent="0.25">
      <c r="B25" t="s">
        <v>7</v>
      </c>
      <c r="C25">
        <v>3</v>
      </c>
      <c r="E25">
        <f>COUNTIF('Fail Logs'!$B$2:$B$56, B25)</f>
        <v>7</v>
      </c>
      <c r="G25">
        <f>SUM(G6:G8)</f>
        <v>531</v>
      </c>
      <c r="I25" s="4">
        <f t="shared" si="0"/>
        <v>177</v>
      </c>
      <c r="K25" s="6">
        <f t="shared" si="1"/>
        <v>8.85</v>
      </c>
    </row>
    <row r="26" spans="1:11" x14ac:dyDescent="0.25">
      <c r="B26" t="s">
        <v>8</v>
      </c>
      <c r="C26">
        <v>2</v>
      </c>
      <c r="E26">
        <f>COUNTIF('Fail Logs'!$B$2:$B$56, B26)</f>
        <v>3</v>
      </c>
      <c r="G26">
        <f>SUM(G9:G10)</f>
        <v>444</v>
      </c>
      <c r="I26" s="4">
        <f t="shared" si="0"/>
        <v>222</v>
      </c>
      <c r="K26" s="6">
        <f t="shared" si="1"/>
        <v>7.4</v>
      </c>
    </row>
    <row r="27" spans="1:11" x14ac:dyDescent="0.25">
      <c r="B27" t="s">
        <v>9</v>
      </c>
      <c r="C27">
        <v>2</v>
      </c>
      <c r="E27">
        <f>COUNTIF('Fail Logs'!$B$2:$B$56, B27)</f>
        <v>4</v>
      </c>
      <c r="G27">
        <f>SUM(G13:G14)</f>
        <v>1088</v>
      </c>
      <c r="I27" s="4">
        <f t="shared" si="0"/>
        <v>544</v>
      </c>
      <c r="K27" s="6">
        <f t="shared" si="1"/>
        <v>18.133333333333333</v>
      </c>
    </row>
    <row r="28" spans="1:11" x14ac:dyDescent="0.25">
      <c r="B28" t="s">
        <v>10</v>
      </c>
      <c r="C28">
        <v>4</v>
      </c>
      <c r="E28">
        <f>COUNTIF('Fail Logs'!$B$2:$B$56, B28)</f>
        <v>8</v>
      </c>
      <c r="G28">
        <f>SUM(G13:G16)</f>
        <v>1957</v>
      </c>
      <c r="I28" s="4">
        <f t="shared" si="0"/>
        <v>489.25</v>
      </c>
      <c r="K28" s="6">
        <f t="shared" si="1"/>
        <v>32.616666666666667</v>
      </c>
    </row>
    <row r="29" spans="1:11" x14ac:dyDescent="0.25">
      <c r="B29" t="s">
        <v>12</v>
      </c>
      <c r="C29">
        <v>1</v>
      </c>
      <c r="E29">
        <f>COUNTIF('Fail Logs'!$B$2:$B$56, B29)</f>
        <v>3</v>
      </c>
      <c r="G29">
        <f>SUM(G17)</f>
        <v>455</v>
      </c>
      <c r="I29" s="4">
        <f t="shared" si="0"/>
        <v>455</v>
      </c>
      <c r="K29" s="6">
        <f t="shared" si="1"/>
        <v>7.583333333333333</v>
      </c>
    </row>
    <row r="30" spans="1:11" x14ac:dyDescent="0.25">
      <c r="B30" t="s">
        <v>13</v>
      </c>
      <c r="C30">
        <v>2</v>
      </c>
      <c r="E30">
        <f>COUNTIF('Fail Logs'!$B$2:$B$56, B30)</f>
        <v>5</v>
      </c>
      <c r="G30">
        <f>SUM(G18:G19)</f>
        <v>724</v>
      </c>
      <c r="I30" s="4">
        <f t="shared" si="0"/>
        <v>362</v>
      </c>
      <c r="K30" s="6">
        <f t="shared" si="1"/>
        <v>12.066666666666666</v>
      </c>
    </row>
    <row r="31" spans="1:11" x14ac:dyDescent="0.25">
      <c r="B31" s="5" t="s">
        <v>11</v>
      </c>
      <c r="C31" s="5">
        <f>SUM(C23:C30)</f>
        <v>18</v>
      </c>
      <c r="D31" s="5"/>
      <c r="E31" s="5">
        <f>SUM(E23:E30)</f>
        <v>40</v>
      </c>
      <c r="F31" s="5"/>
      <c r="G31" s="5">
        <f>SUM(G2:G30)</f>
        <v>13142</v>
      </c>
      <c r="H31" s="5"/>
      <c r="I31" s="8">
        <f>SUM(I23:I30)</f>
        <v>2832.25</v>
      </c>
      <c r="J31" s="5"/>
      <c r="K31" s="9">
        <f>SUM(K23:K30)</f>
        <v>112.63333333333331</v>
      </c>
    </row>
  </sheetData>
  <mergeCells count="3">
    <mergeCell ref="K10:S10"/>
    <mergeCell ref="K1:S1"/>
    <mergeCell ref="K6:S6"/>
  </mergeCells>
  <conditionalFormatting sqref="E23:E30">
    <cfRule type="colorScale" priority="3">
      <colorScale>
        <cfvo type="min"/>
        <cfvo type="max"/>
        <color theme="8" tint="0.79998168889431442"/>
        <color theme="8" tint="-0.249977111117893"/>
      </colorScale>
    </cfRule>
  </conditionalFormatting>
  <conditionalFormatting sqref="G23:G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{40AB46F5-5E42-4A74-A2A2-B528DDCB77D6}</x14:id>
        </ext>
      </extLst>
    </cfRule>
  </conditionalFormatting>
  <conditionalFormatting sqref="I23:I3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{2798BAFA-4F49-4AB4-8351-AD4C1A05BE00}</x14:id>
        </ext>
      </extLst>
    </cfRule>
  </conditionalFormatting>
  <conditionalFormatting sqref="E2:F20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20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{C3CE7ABA-DE09-44E2-A704-66672A78F3DC}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AB46F5-5E42-4A74-A2A2-B528DDCB77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G23:G30</xm:sqref>
        </x14:conditionalFormatting>
        <x14:conditionalFormatting xmlns:xm="http://schemas.microsoft.com/office/excel/2006/main">
          <x14:cfRule type="dataBar" id="{2798BAFA-4F49-4AB4-8351-AD4C1A05BE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I23:I30</xm:sqref>
        </x14:conditionalFormatting>
        <x14:conditionalFormatting xmlns:xm="http://schemas.microsoft.com/office/excel/2006/main">
          <x14:cfRule type="dataBar" id="{C3CE7ABA-DE09-44E2-A704-66672A78F3DC}">
            <x14:dataBar minLength="0" maxLength="100" border="1" negativeBarBorderColorSameAsPositive="0">
              <x14:cfvo type="autoMin"/>
              <x14:cfvo type="autoMax"/>
              <x14:borderColor rgb="FFFF0000"/>
              <x14:negativeFillColor rgb="FFFF0000"/>
              <x14:negativeBorderColor rgb="FFFF0000"/>
              <x14:axisColor rgb="FF000000"/>
            </x14:dataBar>
          </x14:cfRule>
          <xm:sqref>G2:G20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Dashboard!L3:Q3</xm:f>
              <xm:sqref>R3</xm:sqref>
            </x14:sparkline>
            <x14:sparkline>
              <xm:f>Dashboard!L4:Q4</xm:f>
              <xm:sqref>R4</xm:sqref>
            </x14:sparkline>
          </x14:sparklines>
        </x14:sparklineGroup>
        <x14:sparklineGroup displayEmptyCellsAs="gap">
          <x14:colorSeries theme="5" tint="-0.499984740745262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theme="5"/>
          <x14:colorLow theme="5"/>
          <x14:sparklines>
            <x14:sparkline>
              <xm:f>Dashboard!L8:Q8</xm:f>
              <xm:sqref>R8</xm:sqref>
            </x14:sparkline>
          </x14:sparklines>
        </x14:sparklineGroup>
        <x14:sparklineGroup displayEmptyCellsAs="gap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Dashboard!L12:Q12</xm:f>
              <xm:sqref>R12</xm:sqref>
            </x14:sparkline>
            <x14:sparkline>
              <xm:f>Dashboard!L13:Q13</xm:f>
              <xm:sqref>R13</xm:sqref>
            </x14:sparkline>
            <x14:sparkline>
              <xm:f>Dashboard!L14:Q14</xm:f>
              <xm:sqref>R14</xm:sqref>
            </x14:sparkline>
          </x14:sparklines>
        </x14:sparklineGroup>
        <x14:sparklineGroup displayEmptyCellsAs="gap">
          <x14:colorSeries theme="7" tint="-0.249977111117893"/>
          <x14:colorNegative theme="8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Dashboard!L15:Q15</xm:f>
              <xm:sqref>R15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defaultRowHeight="15" x14ac:dyDescent="0.25"/>
  <cols>
    <col min="2" max="2" width="14.7109375" bestFit="1" customWidth="1"/>
    <col min="3" max="3" width="10.7109375" style="2" bestFit="1" customWidth="1"/>
    <col min="4" max="4" width="10.7109375" style="2" hidden="1" customWidth="1"/>
    <col min="5" max="5" width="17.5703125" bestFit="1" customWidth="1"/>
    <col min="6" max="6" width="60.7109375" bestFit="1" customWidth="1"/>
  </cols>
  <sheetData>
    <row r="1" spans="1:6" x14ac:dyDescent="0.25">
      <c r="A1" s="1" t="s">
        <v>0</v>
      </c>
      <c r="B1" s="1" t="s">
        <v>1</v>
      </c>
      <c r="C1" s="3" t="s">
        <v>19</v>
      </c>
      <c r="D1" s="3" t="s">
        <v>20</v>
      </c>
      <c r="E1" s="1" t="s">
        <v>21</v>
      </c>
      <c r="F1" s="1" t="s">
        <v>22</v>
      </c>
    </row>
    <row r="2" spans="1:6" x14ac:dyDescent="0.25">
      <c r="A2">
        <v>202</v>
      </c>
      <c r="B2" s="7" t="s">
        <v>7</v>
      </c>
      <c r="C2" s="2">
        <v>43650</v>
      </c>
      <c r="D2" s="2" t="str">
        <f t="shared" ref="D2:D33" si="0">TEXT(C2,"mmmm")</f>
        <v>July</v>
      </c>
      <c r="E2">
        <v>29</v>
      </c>
      <c r="F2" t="s">
        <v>29</v>
      </c>
    </row>
    <row r="3" spans="1:6" x14ac:dyDescent="0.25">
      <c r="A3">
        <v>301</v>
      </c>
      <c r="B3" s="7" t="s">
        <v>9</v>
      </c>
      <c r="C3" s="2">
        <v>43661</v>
      </c>
      <c r="D3" s="2" t="str">
        <f t="shared" si="0"/>
        <v>July</v>
      </c>
      <c r="E3">
        <v>201</v>
      </c>
      <c r="F3" t="s">
        <v>30</v>
      </c>
    </row>
    <row r="4" spans="1:6" x14ac:dyDescent="0.25">
      <c r="A4">
        <v>502</v>
      </c>
      <c r="B4" s="7" t="s">
        <v>13</v>
      </c>
      <c r="C4" s="2">
        <v>43662</v>
      </c>
      <c r="D4" s="2" t="str">
        <f t="shared" si="0"/>
        <v>July</v>
      </c>
      <c r="E4">
        <v>47</v>
      </c>
      <c r="F4" t="s">
        <v>33</v>
      </c>
    </row>
    <row r="5" spans="1:6" x14ac:dyDescent="0.25">
      <c r="A5">
        <v>403</v>
      </c>
      <c r="B5" s="7" t="s">
        <v>10</v>
      </c>
      <c r="C5" s="2">
        <v>43670</v>
      </c>
      <c r="D5" s="2" t="str">
        <f t="shared" si="0"/>
        <v>July</v>
      </c>
      <c r="E5">
        <v>134</v>
      </c>
      <c r="F5" t="s">
        <v>32</v>
      </c>
    </row>
    <row r="6" spans="1:6" x14ac:dyDescent="0.25">
      <c r="A6">
        <v>502</v>
      </c>
      <c r="B6" s="7" t="s">
        <v>13</v>
      </c>
      <c r="C6" s="2">
        <v>43672</v>
      </c>
      <c r="D6" s="2" t="str">
        <f t="shared" si="0"/>
        <v>July</v>
      </c>
      <c r="E6">
        <v>323</v>
      </c>
      <c r="F6" t="s">
        <v>32</v>
      </c>
    </row>
    <row r="7" spans="1:6" x14ac:dyDescent="0.25">
      <c r="A7">
        <v>203</v>
      </c>
      <c r="B7" s="7" t="s">
        <v>7</v>
      </c>
      <c r="C7" s="2">
        <v>43678</v>
      </c>
      <c r="D7" s="2" t="str">
        <f t="shared" si="0"/>
        <v>August</v>
      </c>
      <c r="E7">
        <v>36</v>
      </c>
      <c r="F7" t="s">
        <v>29</v>
      </c>
    </row>
    <row r="8" spans="1:6" x14ac:dyDescent="0.25">
      <c r="A8">
        <v>202</v>
      </c>
      <c r="B8" s="7" t="s">
        <v>7</v>
      </c>
      <c r="C8" s="2">
        <v>43679</v>
      </c>
      <c r="D8" s="2" t="str">
        <f t="shared" si="0"/>
        <v>August</v>
      </c>
      <c r="E8">
        <v>39</v>
      </c>
      <c r="F8" t="s">
        <v>33</v>
      </c>
    </row>
    <row r="9" spans="1:6" x14ac:dyDescent="0.25">
      <c r="A9">
        <v>401</v>
      </c>
      <c r="B9" s="7" t="s">
        <v>10</v>
      </c>
      <c r="C9" s="2">
        <v>43679</v>
      </c>
      <c r="D9" s="2" t="str">
        <f t="shared" si="0"/>
        <v>August</v>
      </c>
      <c r="E9">
        <v>423</v>
      </c>
      <c r="F9" t="s">
        <v>28</v>
      </c>
    </row>
    <row r="10" spans="1:6" x14ac:dyDescent="0.25">
      <c r="A10">
        <v>402</v>
      </c>
      <c r="B10" s="7" t="s">
        <v>10</v>
      </c>
      <c r="C10" s="2">
        <v>43682</v>
      </c>
      <c r="D10" s="2" t="str">
        <f t="shared" si="0"/>
        <v>August</v>
      </c>
      <c r="E10">
        <v>56</v>
      </c>
      <c r="F10" t="s">
        <v>29</v>
      </c>
    </row>
    <row r="11" spans="1:6" x14ac:dyDescent="0.25">
      <c r="A11">
        <v>101</v>
      </c>
      <c r="B11" s="7" t="s">
        <v>5</v>
      </c>
      <c r="C11" s="2">
        <v>43688</v>
      </c>
      <c r="D11" s="2" t="str">
        <f t="shared" si="0"/>
        <v>August</v>
      </c>
      <c r="E11">
        <v>138</v>
      </c>
      <c r="F11" t="s">
        <v>30</v>
      </c>
    </row>
    <row r="12" spans="1:6" x14ac:dyDescent="0.25">
      <c r="A12">
        <v>103</v>
      </c>
      <c r="B12" s="7" t="s">
        <v>5</v>
      </c>
      <c r="C12" s="2">
        <v>43704</v>
      </c>
      <c r="D12" s="2" t="str">
        <f t="shared" si="0"/>
        <v>August</v>
      </c>
      <c r="E12">
        <v>28</v>
      </c>
      <c r="F12" t="s">
        <v>32</v>
      </c>
    </row>
    <row r="13" spans="1:6" x14ac:dyDescent="0.25">
      <c r="A13">
        <v>205</v>
      </c>
      <c r="B13" s="7" t="s">
        <v>8</v>
      </c>
      <c r="C13" s="2">
        <v>43707</v>
      </c>
      <c r="D13" s="2" t="str">
        <f t="shared" si="0"/>
        <v>August</v>
      </c>
      <c r="E13">
        <v>305</v>
      </c>
      <c r="F13" t="s">
        <v>27</v>
      </c>
    </row>
    <row r="14" spans="1:6" x14ac:dyDescent="0.25">
      <c r="A14">
        <v>104</v>
      </c>
      <c r="B14" s="7" t="s">
        <v>6</v>
      </c>
      <c r="C14" s="2">
        <v>43712</v>
      </c>
      <c r="D14" s="2" t="str">
        <f t="shared" si="0"/>
        <v>September</v>
      </c>
      <c r="E14">
        <v>34</v>
      </c>
      <c r="F14" t="s">
        <v>32</v>
      </c>
    </row>
    <row r="15" spans="1:6" x14ac:dyDescent="0.25">
      <c r="A15">
        <v>501</v>
      </c>
      <c r="B15" s="7" t="s">
        <v>12</v>
      </c>
      <c r="C15" s="2">
        <v>43718</v>
      </c>
      <c r="D15" s="2" t="str">
        <f t="shared" si="0"/>
        <v>September</v>
      </c>
      <c r="E15">
        <v>97</v>
      </c>
      <c r="F15" t="s">
        <v>27</v>
      </c>
    </row>
    <row r="16" spans="1:6" x14ac:dyDescent="0.25">
      <c r="A16">
        <v>401</v>
      </c>
      <c r="B16" s="7" t="s">
        <v>10</v>
      </c>
      <c r="C16" s="2">
        <v>43722</v>
      </c>
      <c r="D16" s="2" t="str">
        <f t="shared" si="0"/>
        <v>September</v>
      </c>
      <c r="E16">
        <v>42</v>
      </c>
      <c r="F16" t="s">
        <v>33</v>
      </c>
    </row>
    <row r="17" spans="1:6" x14ac:dyDescent="0.25">
      <c r="A17">
        <v>201</v>
      </c>
      <c r="B17" s="7" t="s">
        <v>7</v>
      </c>
      <c r="C17" s="2">
        <v>43722</v>
      </c>
      <c r="D17" s="2" t="str">
        <f t="shared" si="0"/>
        <v>September</v>
      </c>
      <c r="E17">
        <v>159</v>
      </c>
      <c r="F17" t="s">
        <v>33</v>
      </c>
    </row>
    <row r="18" spans="1:6" x14ac:dyDescent="0.25">
      <c r="A18">
        <v>302</v>
      </c>
      <c r="B18" s="7" t="s">
        <v>9</v>
      </c>
      <c r="C18" s="2">
        <v>43730</v>
      </c>
      <c r="D18" s="2" t="str">
        <f t="shared" si="0"/>
        <v>September</v>
      </c>
      <c r="E18">
        <v>66</v>
      </c>
      <c r="F18" t="s">
        <v>33</v>
      </c>
    </row>
    <row r="19" spans="1:6" x14ac:dyDescent="0.25">
      <c r="A19">
        <v>102</v>
      </c>
      <c r="B19" s="7" t="s">
        <v>5</v>
      </c>
      <c r="C19" s="2">
        <v>43731</v>
      </c>
      <c r="D19" s="2" t="str">
        <f t="shared" si="0"/>
        <v>September</v>
      </c>
      <c r="E19">
        <v>173</v>
      </c>
      <c r="F19" t="s">
        <v>29</v>
      </c>
    </row>
    <row r="20" spans="1:6" x14ac:dyDescent="0.25">
      <c r="A20">
        <v>103</v>
      </c>
      <c r="B20" s="7" t="s">
        <v>5</v>
      </c>
      <c r="C20" s="2">
        <v>43738</v>
      </c>
      <c r="D20" s="2" t="str">
        <f t="shared" si="0"/>
        <v>September</v>
      </c>
      <c r="E20">
        <v>450</v>
      </c>
      <c r="F20" t="s">
        <v>28</v>
      </c>
    </row>
    <row r="21" spans="1:6" x14ac:dyDescent="0.25">
      <c r="A21">
        <v>104</v>
      </c>
      <c r="B21" s="7" t="s">
        <v>6</v>
      </c>
      <c r="C21" s="2">
        <v>43741</v>
      </c>
      <c r="D21" s="2" t="str">
        <f t="shared" si="0"/>
        <v>October</v>
      </c>
      <c r="E21">
        <v>61</v>
      </c>
      <c r="F21" t="s">
        <v>30</v>
      </c>
    </row>
    <row r="22" spans="1:6" x14ac:dyDescent="0.25">
      <c r="A22">
        <v>301</v>
      </c>
      <c r="B22" s="7" t="s">
        <v>9</v>
      </c>
      <c r="C22" s="2">
        <v>43744</v>
      </c>
      <c r="D22" s="2" t="str">
        <f t="shared" si="0"/>
        <v>October</v>
      </c>
      <c r="E22">
        <v>47</v>
      </c>
      <c r="F22" t="s">
        <v>29</v>
      </c>
    </row>
    <row r="23" spans="1:6" x14ac:dyDescent="0.25">
      <c r="A23">
        <v>103</v>
      </c>
      <c r="B23" s="7" t="s">
        <v>5</v>
      </c>
      <c r="C23" s="2">
        <v>43753</v>
      </c>
      <c r="D23" s="2" t="str">
        <f t="shared" si="0"/>
        <v>October</v>
      </c>
      <c r="E23">
        <v>226</v>
      </c>
      <c r="F23" t="s">
        <v>33</v>
      </c>
    </row>
    <row r="24" spans="1:6" x14ac:dyDescent="0.25">
      <c r="A24">
        <v>403</v>
      </c>
      <c r="B24" s="7" t="s">
        <v>10</v>
      </c>
      <c r="C24" s="2">
        <v>43758</v>
      </c>
      <c r="D24" s="2" t="str">
        <f t="shared" si="0"/>
        <v>October</v>
      </c>
      <c r="E24">
        <v>66</v>
      </c>
      <c r="F24" t="s">
        <v>29</v>
      </c>
    </row>
    <row r="25" spans="1:6" x14ac:dyDescent="0.25">
      <c r="A25">
        <v>404</v>
      </c>
      <c r="B25" s="7" t="s">
        <v>10</v>
      </c>
      <c r="C25" s="2">
        <v>43761</v>
      </c>
      <c r="D25" s="2" t="str">
        <f t="shared" si="0"/>
        <v>October</v>
      </c>
      <c r="E25">
        <v>279</v>
      </c>
      <c r="F25" t="s">
        <v>28</v>
      </c>
    </row>
    <row r="26" spans="1:6" x14ac:dyDescent="0.25">
      <c r="A26">
        <v>101</v>
      </c>
      <c r="B26" s="7" t="s">
        <v>5</v>
      </c>
      <c r="C26" s="2">
        <v>43766</v>
      </c>
      <c r="D26" s="2" t="str">
        <f t="shared" si="0"/>
        <v>October</v>
      </c>
      <c r="E26">
        <v>72</v>
      </c>
      <c r="F26" t="s">
        <v>34</v>
      </c>
    </row>
    <row r="27" spans="1:6" x14ac:dyDescent="0.25">
      <c r="A27">
        <v>201</v>
      </c>
      <c r="B27" s="7" t="s">
        <v>7</v>
      </c>
      <c r="C27" s="2">
        <v>43767</v>
      </c>
      <c r="D27" s="2" t="str">
        <f t="shared" si="0"/>
        <v>October</v>
      </c>
      <c r="E27">
        <v>103</v>
      </c>
      <c r="F27" t="s">
        <v>29</v>
      </c>
    </row>
    <row r="28" spans="1:6" x14ac:dyDescent="0.25">
      <c r="A28">
        <v>205</v>
      </c>
      <c r="B28" s="7" t="s">
        <v>8</v>
      </c>
      <c r="C28" s="2">
        <v>43771</v>
      </c>
      <c r="D28" s="2" t="str">
        <f t="shared" si="0"/>
        <v>November</v>
      </c>
      <c r="E28">
        <v>87</v>
      </c>
      <c r="F28" t="s">
        <v>27</v>
      </c>
    </row>
    <row r="29" spans="1:6" x14ac:dyDescent="0.25">
      <c r="A29">
        <v>301</v>
      </c>
      <c r="B29" s="7" t="s">
        <v>9</v>
      </c>
      <c r="C29" s="2">
        <v>43774</v>
      </c>
      <c r="D29" s="2" t="str">
        <f t="shared" si="0"/>
        <v>November</v>
      </c>
      <c r="E29">
        <v>400</v>
      </c>
      <c r="F29" t="s">
        <v>28</v>
      </c>
    </row>
    <row r="30" spans="1:6" x14ac:dyDescent="0.25">
      <c r="A30">
        <v>203</v>
      </c>
      <c r="B30" s="7" t="s">
        <v>7</v>
      </c>
      <c r="C30" s="2">
        <v>43780</v>
      </c>
      <c r="D30" s="2" t="str">
        <f t="shared" si="0"/>
        <v>November</v>
      </c>
      <c r="E30">
        <v>98</v>
      </c>
      <c r="F30" t="s">
        <v>29</v>
      </c>
    </row>
    <row r="31" spans="1:6" x14ac:dyDescent="0.25">
      <c r="A31">
        <v>402</v>
      </c>
      <c r="B31" s="7" t="s">
        <v>10</v>
      </c>
      <c r="C31" s="2">
        <v>43787</v>
      </c>
      <c r="D31" s="2" t="str">
        <f t="shared" si="0"/>
        <v>November</v>
      </c>
      <c r="E31">
        <v>567</v>
      </c>
      <c r="F31" t="s">
        <v>32</v>
      </c>
    </row>
    <row r="32" spans="1:6" x14ac:dyDescent="0.25">
      <c r="A32">
        <v>503</v>
      </c>
      <c r="B32" s="7" t="s">
        <v>13</v>
      </c>
      <c r="C32" s="2">
        <v>43788</v>
      </c>
      <c r="D32" s="2" t="str">
        <f t="shared" si="0"/>
        <v>November</v>
      </c>
      <c r="E32">
        <v>129</v>
      </c>
      <c r="F32" t="s">
        <v>30</v>
      </c>
    </row>
    <row r="33" spans="1:6" x14ac:dyDescent="0.25">
      <c r="A33">
        <v>201</v>
      </c>
      <c r="B33" s="7" t="s">
        <v>7</v>
      </c>
      <c r="C33" s="2">
        <v>43791</v>
      </c>
      <c r="D33" s="2" t="str">
        <f t="shared" si="0"/>
        <v>November</v>
      </c>
      <c r="E33">
        <v>67</v>
      </c>
      <c r="F33" t="s">
        <v>34</v>
      </c>
    </row>
    <row r="34" spans="1:6" x14ac:dyDescent="0.25">
      <c r="A34">
        <v>101</v>
      </c>
      <c r="B34" s="7" t="s">
        <v>5</v>
      </c>
      <c r="C34" s="2">
        <v>43805</v>
      </c>
      <c r="D34" s="2" t="str">
        <f t="shared" ref="D34:D65" si="1">TEXT(C34,"mmmm")</f>
        <v>December</v>
      </c>
      <c r="E34">
        <v>177</v>
      </c>
      <c r="F34" t="s">
        <v>32</v>
      </c>
    </row>
    <row r="35" spans="1:6" x14ac:dyDescent="0.25">
      <c r="A35">
        <v>501</v>
      </c>
      <c r="B35" s="7" t="s">
        <v>12</v>
      </c>
      <c r="C35" s="2">
        <v>43807</v>
      </c>
      <c r="D35" s="2" t="str">
        <f t="shared" si="1"/>
        <v>December</v>
      </c>
      <c r="E35">
        <v>52</v>
      </c>
      <c r="F35" t="s">
        <v>34</v>
      </c>
    </row>
    <row r="36" spans="1:6" x14ac:dyDescent="0.25">
      <c r="A36">
        <v>501</v>
      </c>
      <c r="B36" s="7" t="s">
        <v>12</v>
      </c>
      <c r="C36" s="2">
        <v>43821</v>
      </c>
      <c r="D36" s="2" t="str">
        <f t="shared" si="1"/>
        <v>December</v>
      </c>
      <c r="E36">
        <v>306</v>
      </c>
      <c r="F36" t="s">
        <v>33</v>
      </c>
    </row>
    <row r="37" spans="1:6" x14ac:dyDescent="0.25">
      <c r="A37">
        <v>404</v>
      </c>
      <c r="B37" s="7" t="s">
        <v>10</v>
      </c>
      <c r="C37" s="2">
        <v>43826</v>
      </c>
      <c r="D37" s="2" t="str">
        <f t="shared" si="1"/>
        <v>December</v>
      </c>
      <c r="E37">
        <v>390</v>
      </c>
      <c r="F37" t="s">
        <v>33</v>
      </c>
    </row>
    <row r="38" spans="1:6" x14ac:dyDescent="0.25">
      <c r="A38">
        <v>204</v>
      </c>
      <c r="B38" s="7" t="s">
        <v>8</v>
      </c>
      <c r="C38" s="2">
        <v>43828</v>
      </c>
      <c r="D38" s="2" t="str">
        <f t="shared" si="1"/>
        <v>December</v>
      </c>
      <c r="E38">
        <v>52</v>
      </c>
      <c r="F38" t="s">
        <v>34</v>
      </c>
    </row>
    <row r="39" spans="1:6" x14ac:dyDescent="0.25">
      <c r="A39">
        <v>503</v>
      </c>
      <c r="B39" s="7" t="s">
        <v>13</v>
      </c>
      <c r="C39" s="2">
        <v>43829</v>
      </c>
      <c r="D39" s="2" t="str">
        <f t="shared" si="1"/>
        <v>December</v>
      </c>
      <c r="E39">
        <v>156</v>
      </c>
      <c r="F39" t="s">
        <v>31</v>
      </c>
    </row>
    <row r="40" spans="1:6" x14ac:dyDescent="0.25">
      <c r="A40">
        <v>502</v>
      </c>
      <c r="B40" s="7" t="s">
        <v>13</v>
      </c>
      <c r="C40" s="2">
        <v>43810</v>
      </c>
      <c r="D40" s="2" t="str">
        <f t="shared" si="1"/>
        <v>December</v>
      </c>
      <c r="E40">
        <v>69</v>
      </c>
      <c r="F40" t="s">
        <v>28</v>
      </c>
    </row>
    <row r="41" spans="1:6" x14ac:dyDescent="0.25">
      <c r="A41">
        <v>102</v>
      </c>
      <c r="B41" s="7" t="s">
        <v>5</v>
      </c>
      <c r="C41" s="2">
        <v>43813</v>
      </c>
      <c r="D41" s="2" t="str">
        <f t="shared" si="1"/>
        <v>December</v>
      </c>
      <c r="E41">
        <v>200</v>
      </c>
      <c r="F41" t="s">
        <v>29</v>
      </c>
    </row>
    <row r="42" spans="1:6" x14ac:dyDescent="0.25">
      <c r="B42" s="7"/>
      <c r="D42" s="2" t="str">
        <f t="shared" si="1"/>
        <v>January</v>
      </c>
    </row>
    <row r="43" spans="1:6" x14ac:dyDescent="0.25">
      <c r="D43" s="2" t="str">
        <f t="shared" si="1"/>
        <v>January</v>
      </c>
    </row>
    <row r="44" spans="1:6" x14ac:dyDescent="0.25">
      <c r="D44" s="2" t="str">
        <f t="shared" si="1"/>
        <v>January</v>
      </c>
    </row>
    <row r="45" spans="1:6" x14ac:dyDescent="0.25">
      <c r="D45" s="2" t="str">
        <f t="shared" si="1"/>
        <v>January</v>
      </c>
    </row>
    <row r="46" spans="1:6" x14ac:dyDescent="0.25">
      <c r="D46" s="2" t="str">
        <f t="shared" si="1"/>
        <v>January</v>
      </c>
    </row>
    <row r="47" spans="1:6" x14ac:dyDescent="0.25">
      <c r="D47" s="2" t="str">
        <f t="shared" si="1"/>
        <v>January</v>
      </c>
    </row>
    <row r="48" spans="1:6" x14ac:dyDescent="0.25">
      <c r="D48" s="2" t="str">
        <f t="shared" si="1"/>
        <v>January</v>
      </c>
    </row>
    <row r="49" spans="4:4" x14ac:dyDescent="0.25">
      <c r="D49" s="2" t="str">
        <f t="shared" si="1"/>
        <v>January</v>
      </c>
    </row>
    <row r="50" spans="4:4" x14ac:dyDescent="0.25">
      <c r="D50" s="2" t="str">
        <f t="shared" si="1"/>
        <v>January</v>
      </c>
    </row>
  </sheetData>
  <autoFilter ref="A1:F38">
    <sortState ref="A2:J50">
      <sortCondition ref="C1:C38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615DF89A27984AB5A95B49D6A2D7D1" ma:contentTypeVersion="2" ma:contentTypeDescription="Create a new document." ma:contentTypeScope="" ma:versionID="f62fde8eb05788965effad4e8092e3ef">
  <xsd:schema xmlns:xsd="http://www.w3.org/2001/XMLSchema" xmlns:xs="http://www.w3.org/2001/XMLSchema" xmlns:p="http://schemas.microsoft.com/office/2006/metadata/properties" xmlns:ns2="883aeb64-d00c-4261-bc64-03be61361490" targetNamespace="http://schemas.microsoft.com/office/2006/metadata/properties" ma:root="true" ma:fieldsID="03b1c3c683748322a2f7fe10d843cea3" ns2:_="">
    <xsd:import namespace="883aeb64-d00c-4261-bc64-03be61361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aeb64-d00c-4261-bc64-03be61361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4137EB-0508-4163-8552-7EF5E9C211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3aeb64-d00c-4261-bc64-03be613614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0AA02C-1C51-4CFA-B6B9-69F79E01DB6E}">
  <ds:schemaRefs>
    <ds:schemaRef ds:uri="http://purl.org/dc/elements/1.1/"/>
    <ds:schemaRef ds:uri="http://schemas.microsoft.com/office/2006/metadata/properties"/>
    <ds:schemaRef ds:uri="883aeb64-d00c-4261-bc64-03be61361490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5E3C2E4-BAD5-4790-9EA3-510A8AFD33C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Fail Logs</vt:lpstr>
    </vt:vector>
  </TitlesOfParts>
  <Manager/>
  <Company>Fujitsu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Melanie</dc:creator>
  <cp:keywords/>
  <dc:description/>
  <cp:lastModifiedBy>Fletcher, Mark</cp:lastModifiedBy>
  <cp:revision/>
  <dcterms:created xsi:type="dcterms:W3CDTF">2019-12-17T00:23:39Z</dcterms:created>
  <dcterms:modified xsi:type="dcterms:W3CDTF">2020-05-15T00:27:22Z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0x0101005F615DF89A27984AB5A95B49D6A2D7D1</vt:lpwstr>
  </property>
</Properties>
</file>