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Venkatesh\Desktop\University\Fall 2020\EE 6313\Project 2\EE6313\"/>
    </mc:Choice>
  </mc:AlternateContent>
  <xr:revisionPtr revIDLastSave="0" documentId="13_ncr:1_{D36253B7-E755-4B7C-951D-52F45900B9DE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4" i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52" i="1"/>
  <c r="Z52" i="1" s="1"/>
  <c r="X53" i="1"/>
  <c r="Z53" i="1" s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4" i="1"/>
  <c r="Z4" i="1" s="1"/>
  <c r="T5" i="1"/>
  <c r="T6" i="1"/>
  <c r="T7" i="1"/>
  <c r="T8" i="1"/>
  <c r="W8" i="1" s="1"/>
  <c r="T9" i="1"/>
  <c r="T10" i="1"/>
  <c r="T11" i="1"/>
  <c r="T12" i="1"/>
  <c r="W12" i="1" s="1"/>
  <c r="AA12" i="1" s="1"/>
  <c r="T13" i="1"/>
  <c r="T14" i="1"/>
  <c r="T15" i="1"/>
  <c r="T16" i="1"/>
  <c r="W16" i="1" s="1"/>
  <c r="T17" i="1"/>
  <c r="T18" i="1"/>
  <c r="T19" i="1"/>
  <c r="T20" i="1"/>
  <c r="W20" i="1" s="1"/>
  <c r="AA20" i="1" s="1"/>
  <c r="T21" i="1"/>
  <c r="T22" i="1"/>
  <c r="T23" i="1"/>
  <c r="T24" i="1"/>
  <c r="T25" i="1"/>
  <c r="W25" i="1" s="1"/>
  <c r="T26" i="1"/>
  <c r="T27" i="1"/>
  <c r="T28" i="1"/>
  <c r="W28" i="1" s="1"/>
  <c r="AA28" i="1" s="1"/>
  <c r="T29" i="1"/>
  <c r="T30" i="1"/>
  <c r="T31" i="1"/>
  <c r="T32" i="1"/>
  <c r="W32" i="1" s="1"/>
  <c r="T33" i="1"/>
  <c r="T34" i="1"/>
  <c r="T35" i="1"/>
  <c r="T36" i="1"/>
  <c r="W36" i="1" s="1"/>
  <c r="AA36" i="1" s="1"/>
  <c r="T37" i="1"/>
  <c r="T38" i="1"/>
  <c r="T39" i="1"/>
  <c r="T40" i="1"/>
  <c r="W40" i="1" s="1"/>
  <c r="T41" i="1"/>
  <c r="T42" i="1"/>
  <c r="T43" i="1"/>
  <c r="T44" i="1"/>
  <c r="W44" i="1" s="1"/>
  <c r="AA44" i="1" s="1"/>
  <c r="T45" i="1"/>
  <c r="T46" i="1"/>
  <c r="T47" i="1"/>
  <c r="T48" i="1"/>
  <c r="W48" i="1" s="1"/>
  <c r="T49" i="1"/>
  <c r="T50" i="1"/>
  <c r="T51" i="1"/>
  <c r="T52" i="1"/>
  <c r="W52" i="1" s="1"/>
  <c r="AA52" i="1" s="1"/>
  <c r="T53" i="1"/>
  <c r="T54" i="1"/>
  <c r="T55" i="1"/>
  <c r="T56" i="1"/>
  <c r="W56" i="1" s="1"/>
  <c r="T57" i="1"/>
  <c r="W57" i="1" s="1"/>
  <c r="T58" i="1"/>
  <c r="W58" i="1" s="1"/>
  <c r="AA58" i="1" s="1"/>
  <c r="T59" i="1"/>
  <c r="W59" i="1" s="1"/>
  <c r="AA59" i="1" s="1"/>
  <c r="T60" i="1"/>
  <c r="W60" i="1" s="1"/>
  <c r="AA60" i="1" s="1"/>
  <c r="T61" i="1"/>
  <c r="T62" i="1"/>
  <c r="T63" i="1"/>
  <c r="T4" i="1"/>
  <c r="W29" i="1"/>
  <c r="AA29" i="1" s="1"/>
  <c r="W37" i="1"/>
  <c r="AA37" i="1" s="1"/>
  <c r="W4" i="1"/>
  <c r="W9" i="1"/>
  <c r="AA9" i="1" s="1"/>
  <c r="W24" i="1"/>
  <c r="V5" i="1"/>
  <c r="V6" i="1"/>
  <c r="V7" i="1"/>
  <c r="V8" i="1"/>
  <c r="V9" i="1"/>
  <c r="V10" i="1"/>
  <c r="V11" i="1"/>
  <c r="V12" i="1"/>
  <c r="V13" i="1"/>
  <c r="V14" i="1"/>
  <c r="W14" i="1" s="1"/>
  <c r="V15" i="1"/>
  <c r="V16" i="1"/>
  <c r="V17" i="1"/>
  <c r="V18" i="1"/>
  <c r="V19" i="1"/>
  <c r="V20" i="1"/>
  <c r="V21" i="1"/>
  <c r="V22" i="1"/>
  <c r="V23" i="1"/>
  <c r="W23" i="1" s="1"/>
  <c r="V24" i="1"/>
  <c r="V25" i="1"/>
  <c r="V26" i="1"/>
  <c r="V27" i="1"/>
  <c r="V28" i="1"/>
  <c r="V29" i="1"/>
  <c r="V30" i="1"/>
  <c r="W30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W46" i="1" s="1"/>
  <c r="V47" i="1"/>
  <c r="W47" i="1" s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W62" i="1" s="1"/>
  <c r="V63" i="1"/>
  <c r="V4" i="1"/>
  <c r="U5" i="1"/>
  <c r="W5" i="1" s="1"/>
  <c r="AA5" i="1" s="1"/>
  <c r="U6" i="1"/>
  <c r="U7" i="1"/>
  <c r="W7" i="1" s="1"/>
  <c r="AA7" i="1" s="1"/>
  <c r="U8" i="1"/>
  <c r="U9" i="1"/>
  <c r="U10" i="1"/>
  <c r="U11" i="1"/>
  <c r="U12" i="1"/>
  <c r="U13" i="1"/>
  <c r="W13" i="1" s="1"/>
  <c r="AA13" i="1" s="1"/>
  <c r="U14" i="1"/>
  <c r="U15" i="1"/>
  <c r="W15" i="1" s="1"/>
  <c r="AA15" i="1" s="1"/>
  <c r="U16" i="1"/>
  <c r="U17" i="1"/>
  <c r="U18" i="1"/>
  <c r="U19" i="1"/>
  <c r="U20" i="1"/>
  <c r="U21" i="1"/>
  <c r="W21" i="1" s="1"/>
  <c r="AA21" i="1" s="1"/>
  <c r="U22" i="1"/>
  <c r="U23" i="1"/>
  <c r="U24" i="1"/>
  <c r="U25" i="1"/>
  <c r="U26" i="1"/>
  <c r="U27" i="1"/>
  <c r="U28" i="1"/>
  <c r="U29" i="1"/>
  <c r="U30" i="1"/>
  <c r="U31" i="1"/>
  <c r="W31" i="1" s="1"/>
  <c r="AA31" i="1" s="1"/>
  <c r="U32" i="1"/>
  <c r="U33" i="1"/>
  <c r="U34" i="1"/>
  <c r="U35" i="1"/>
  <c r="U36" i="1"/>
  <c r="U37" i="1"/>
  <c r="U38" i="1"/>
  <c r="U39" i="1"/>
  <c r="W39" i="1" s="1"/>
  <c r="AA39" i="1" s="1"/>
  <c r="U40" i="1"/>
  <c r="U41" i="1"/>
  <c r="W41" i="1" s="1"/>
  <c r="U42" i="1"/>
  <c r="U43" i="1"/>
  <c r="U44" i="1"/>
  <c r="U45" i="1"/>
  <c r="W45" i="1" s="1"/>
  <c r="AA45" i="1" s="1"/>
  <c r="U46" i="1"/>
  <c r="U47" i="1"/>
  <c r="U48" i="1"/>
  <c r="U49" i="1"/>
  <c r="U50" i="1"/>
  <c r="W50" i="1" s="1"/>
  <c r="AA50" i="1" s="1"/>
  <c r="U51" i="1"/>
  <c r="W51" i="1" s="1"/>
  <c r="AA51" i="1" s="1"/>
  <c r="U52" i="1"/>
  <c r="U53" i="1"/>
  <c r="W53" i="1" s="1"/>
  <c r="AA53" i="1" s="1"/>
  <c r="U54" i="1"/>
  <c r="U55" i="1"/>
  <c r="W55" i="1" s="1"/>
  <c r="AA55" i="1" s="1"/>
  <c r="U56" i="1"/>
  <c r="U57" i="1"/>
  <c r="U58" i="1"/>
  <c r="U59" i="1"/>
  <c r="U60" i="1"/>
  <c r="U61" i="1"/>
  <c r="W61" i="1" s="1"/>
  <c r="AA61" i="1" s="1"/>
  <c r="U62" i="1"/>
  <c r="U63" i="1"/>
  <c r="W63" i="1" s="1"/>
  <c r="AA63" i="1" s="1"/>
  <c r="U4" i="1"/>
  <c r="AA57" i="1" l="1"/>
  <c r="AA25" i="1"/>
  <c r="AA23" i="1"/>
  <c r="AA48" i="1"/>
  <c r="AA32" i="1"/>
  <c r="AA16" i="1"/>
  <c r="AA8" i="1"/>
  <c r="AA4" i="1"/>
  <c r="AA47" i="1"/>
  <c r="AA40" i="1"/>
  <c r="AA62" i="1"/>
  <c r="AA46" i="1"/>
  <c r="AA30" i="1"/>
  <c r="AA14" i="1"/>
  <c r="AA56" i="1"/>
  <c r="AA41" i="1"/>
  <c r="AA24" i="1"/>
  <c r="W42" i="1"/>
  <c r="AA42" i="1" s="1"/>
  <c r="W34" i="1"/>
  <c r="AA34" i="1" s="1"/>
  <c r="W26" i="1"/>
  <c r="AA26" i="1" s="1"/>
  <c r="W18" i="1"/>
  <c r="AA18" i="1" s="1"/>
  <c r="W10" i="1"/>
  <c r="AA10" i="1" s="1"/>
  <c r="W35" i="1"/>
  <c r="AA35" i="1" s="1"/>
  <c r="W11" i="1"/>
  <c r="AA11" i="1" s="1"/>
  <c r="W49" i="1"/>
  <c r="AA49" i="1" s="1"/>
  <c r="W33" i="1"/>
  <c r="AA33" i="1" s="1"/>
  <c r="W17" i="1"/>
  <c r="AA17" i="1" s="1"/>
  <c r="W43" i="1"/>
  <c r="AA43" i="1" s="1"/>
  <c r="W19" i="1"/>
  <c r="AA19" i="1" s="1"/>
  <c r="W54" i="1"/>
  <c r="AA54" i="1" s="1"/>
  <c r="W38" i="1"/>
  <c r="AA38" i="1" s="1"/>
  <c r="W22" i="1"/>
  <c r="AA22" i="1" s="1"/>
  <c r="W6" i="1"/>
  <c r="AA6" i="1" s="1"/>
  <c r="W27" i="1"/>
  <c r="AA27" i="1" s="1"/>
</calcChain>
</file>

<file path=xl/sharedStrings.xml><?xml version="1.0" encoding="utf-8"?>
<sst xmlns="http://schemas.openxmlformats.org/spreadsheetml/2006/main" count="105" uniqueCount="44">
  <si>
    <t>Performance Counters</t>
  </si>
  <si>
    <t>BL</t>
  </si>
  <si>
    <t>N</t>
  </si>
  <si>
    <t>WS</t>
  </si>
  <si>
    <t>rdMemoryCount</t>
  </si>
  <si>
    <t>rlCount</t>
  </si>
  <si>
    <t>rlHitCount</t>
  </si>
  <si>
    <t>rlMissCount</t>
  </si>
  <si>
    <t>rlMissDirtyCount</t>
  </si>
  <si>
    <t>Total Bytes Read</t>
  </si>
  <si>
    <t xml:space="preserve"> </t>
  </si>
  <si>
    <t>writeMemoryCount</t>
  </si>
  <si>
    <t>wlCount</t>
  </si>
  <si>
    <t>wlMissCount</t>
  </si>
  <si>
    <t>wlHitCount</t>
  </si>
  <si>
    <t>wlMissDirtyCount</t>
  </si>
  <si>
    <t>writeThroughCount</t>
  </si>
  <si>
    <t>Total bytes written</t>
  </si>
  <si>
    <t>Formulas</t>
  </si>
  <si>
    <t>1.)Read Time</t>
  </si>
  <si>
    <t>2.)Write Time</t>
  </si>
  <si>
    <t>WB</t>
  </si>
  <si>
    <t>WTNA</t>
  </si>
  <si>
    <t>WTA</t>
  </si>
  <si>
    <t>3.)Total Time</t>
  </si>
  <si>
    <t>Read Time + Write Time + FlushCounter*Twm</t>
  </si>
  <si>
    <t>Where Penality = 60ns + (BL-1)17ns</t>
  </si>
  <si>
    <t>Flush Cache Count</t>
  </si>
  <si>
    <t>WriteThrough Time</t>
  </si>
  <si>
    <t>Miss</t>
  </si>
  <si>
    <t xml:space="preserve">Miss and Dirty </t>
  </si>
  <si>
    <t>wlHitCount*1ns + (wlMissCount * TrcPenalty) + (wlMissDirtyCount * TwcPenalty)</t>
  </si>
  <si>
    <t>(writeThroughCount * Twc) + (wlHitCount * 1ns)</t>
  </si>
  <si>
    <t xml:space="preserve">(writeThroughCount * Twm) + (wlHitCount * 1ns) + (wlMissCount * TrcPenalty) </t>
  </si>
  <si>
    <t>Write Time</t>
  </si>
  <si>
    <t>rlHitCount*1ns + (rlMissCount * Penalty) + (rlMissDirtyCount * TwcPenalty)</t>
  </si>
  <si>
    <t>Read Miss Penalty</t>
  </si>
  <si>
    <t>Write Miss Penalty</t>
  </si>
  <si>
    <t>Miss and Dirty</t>
  </si>
  <si>
    <t>Read Time</t>
  </si>
  <si>
    <t>Total Time</t>
  </si>
  <si>
    <t>Best Case</t>
  </si>
  <si>
    <t>Worst Case</t>
  </si>
  <si>
    <t>Profiling Time in Seconds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</si>
</sst>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24" xfId="0" applyBorder="1"/>
    <xf numFmtId="0" fontId="0" fillId="0" borderId="23" xfId="0" applyBorder="1"/>
    <xf numFmtId="0" fontId="0" fillId="33" borderId="14" xfId="0" applyFill="1" applyBorder="1" applyAlignment="1">
      <alignment horizontal="center" vertical="center"/>
    </xf>
    <xf numFmtId="0" fontId="0" fillId="0" borderId="29" xfId="0" applyBorder="1"/>
    <xf numFmtId="0" fontId="0" fillId="33" borderId="32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2" xfId="0" applyFill="1" applyBorder="1"/>
    <xf numFmtId="0" fontId="0" fillId="36" borderId="0" xfId="0" applyFill="1"/>
    <xf numFmtId="0" fontId="0" fillId="36" borderId="11" xfId="0" applyFill="1" applyBorder="1"/>
    <xf numFmtId="0" fontId="0" fillId="36" borderId="10" xfId="0" applyFill="1" applyBorder="1"/>
    <xf numFmtId="0" fontId="18" fillId="36" borderId="11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6" borderId="12" xfId="0" applyFont="1" applyFill="1" applyBorder="1"/>
    <xf numFmtId="0" fontId="18" fillId="36" borderId="0" xfId="0" applyFont="1" applyFill="1"/>
    <xf numFmtId="0" fontId="18" fillId="36" borderId="11" xfId="0" applyFont="1" applyFill="1" applyBorder="1"/>
    <xf numFmtId="0" fontId="18" fillId="36" borderId="10" xfId="0" applyFont="1" applyFill="1" applyBorder="1"/>
    <xf numFmtId="0" fontId="18" fillId="37" borderId="11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7" borderId="12" xfId="0" applyFont="1" applyFill="1" applyBorder="1" applyAlignment="1">
      <alignment horizontal="center" vertical="center"/>
    </xf>
    <xf numFmtId="0" fontId="18" fillId="37" borderId="12" xfId="0" applyFont="1" applyFill="1" applyBorder="1"/>
    <xf numFmtId="0" fontId="18" fillId="37" borderId="0" xfId="0" applyFont="1" applyFill="1"/>
    <xf numFmtId="0" fontId="18" fillId="37" borderId="11" xfId="0" applyFont="1" applyFill="1" applyBorder="1"/>
    <xf numFmtId="0" fontId="18" fillId="37" borderId="10" xfId="0" applyFont="1" applyFill="1" applyBorder="1"/>
    <xf numFmtId="0" fontId="0" fillId="37" borderId="11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2" xfId="0" applyFill="1" applyBorder="1"/>
    <xf numFmtId="0" fontId="0" fillId="37" borderId="0" xfId="0" applyFill="1"/>
    <xf numFmtId="0" fontId="0" fillId="37" borderId="11" xfId="0" applyFill="1" applyBorder="1"/>
    <xf numFmtId="0" fontId="0" fillId="37" borderId="10" xfId="0" applyFill="1" applyBorder="1"/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33" borderId="2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workbookViewId="0">
      <selection activeCell="L24" sqref="L24"/>
    </sheetView>
  </sheetViews>
  <sheetFormatPr defaultRowHeight="14.5" x14ac:dyDescent="0.35"/>
  <cols>
    <col min="4" max="4" width="14.81640625" bestFit="1" customWidth="1"/>
    <col min="5" max="5" width="8.81640625" bestFit="1" customWidth="1"/>
    <col min="6" max="6" width="9.36328125" bestFit="1" customWidth="1"/>
    <col min="7" max="7" width="10.81640625" bestFit="1" customWidth="1"/>
    <col min="8" max="8" width="14.90625" bestFit="1" customWidth="1"/>
    <col min="9" max="9" width="14.6328125" bestFit="1" customWidth="1"/>
    <col min="10" max="10" width="5.08984375" customWidth="1"/>
    <col min="11" max="11" width="17.36328125" bestFit="1" customWidth="1"/>
    <col min="12" max="12" width="7.81640625" bestFit="1" customWidth="1"/>
    <col min="13" max="13" width="11.54296875" bestFit="1" customWidth="1"/>
    <col min="14" max="14" width="10.08984375" bestFit="1" customWidth="1"/>
    <col min="15" max="15" width="15.6328125" bestFit="1" customWidth="1"/>
    <col min="16" max="16" width="17.26953125" bestFit="1" customWidth="1"/>
    <col min="17" max="17" width="16.453125" bestFit="1" customWidth="1"/>
    <col min="18" max="18" width="16.1796875" bestFit="1" customWidth="1"/>
    <col min="20" max="20" width="17.1796875" bestFit="1" customWidth="1"/>
    <col min="21" max="21" width="9.54296875" customWidth="1"/>
    <col min="22" max="22" width="13.26953125" bestFit="1" customWidth="1"/>
    <col min="23" max="23" width="10" bestFit="1" customWidth="1"/>
    <col min="25" max="25" width="12.7265625" bestFit="1" customWidth="1"/>
    <col min="26" max="26" width="11.81640625" bestFit="1" customWidth="1"/>
  </cols>
  <sheetData>
    <row r="1" spans="1:28" ht="15" thickBot="1" x14ac:dyDescent="0.4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T1" s="54" t="s">
        <v>43</v>
      </c>
      <c r="U1" s="55"/>
      <c r="V1" s="55"/>
      <c r="W1" s="55"/>
      <c r="X1" s="55"/>
      <c r="Y1" s="55"/>
      <c r="Z1" s="55"/>
      <c r="AA1" s="55"/>
    </row>
    <row r="2" spans="1:28" ht="15" thickBot="1" x14ac:dyDescent="0.4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  <c r="T2" s="65" t="s">
        <v>28</v>
      </c>
      <c r="U2" s="71" t="s">
        <v>37</v>
      </c>
      <c r="V2" s="71"/>
      <c r="W2" s="67" t="s">
        <v>34</v>
      </c>
      <c r="X2" s="71" t="s">
        <v>36</v>
      </c>
      <c r="Y2" s="71"/>
      <c r="Z2" s="67" t="s">
        <v>39</v>
      </c>
      <c r="AA2" s="69" t="s">
        <v>40</v>
      </c>
    </row>
    <row r="3" spans="1:28" ht="15" thickBot="1" x14ac:dyDescent="0.4">
      <c r="A3" s="22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4" t="s">
        <v>9</v>
      </c>
      <c r="J3" s="10" t="s">
        <v>10</v>
      </c>
      <c r="K3" s="21" t="s">
        <v>11</v>
      </c>
      <c r="L3" s="20" t="s">
        <v>12</v>
      </c>
      <c r="M3" s="20" t="s">
        <v>13</v>
      </c>
      <c r="N3" s="20" t="s">
        <v>14</v>
      </c>
      <c r="O3" s="20" t="s">
        <v>15</v>
      </c>
      <c r="P3" s="20" t="s">
        <v>16</v>
      </c>
      <c r="Q3" s="20" t="s">
        <v>17</v>
      </c>
      <c r="R3" s="25" t="s">
        <v>27</v>
      </c>
      <c r="T3" s="66"/>
      <c r="U3" s="18" t="s">
        <v>29</v>
      </c>
      <c r="V3" s="18" t="s">
        <v>30</v>
      </c>
      <c r="W3" s="68"/>
      <c r="X3" s="18" t="s">
        <v>29</v>
      </c>
      <c r="Y3" s="18" t="s">
        <v>38</v>
      </c>
      <c r="Z3" s="68"/>
      <c r="AA3" s="70"/>
    </row>
    <row r="4" spans="1:28" x14ac:dyDescent="0.35">
      <c r="A4" s="1">
        <v>1</v>
      </c>
      <c r="B4" s="6">
        <v>1</v>
      </c>
      <c r="C4" s="6">
        <v>0</v>
      </c>
      <c r="D4" s="6">
        <v>20362364</v>
      </c>
      <c r="E4" s="6">
        <v>20362364</v>
      </c>
      <c r="F4" s="6">
        <v>19579398</v>
      </c>
      <c r="G4" s="6">
        <v>782966</v>
      </c>
      <c r="H4" s="6">
        <v>9039</v>
      </c>
      <c r="I4" s="2">
        <v>81449456</v>
      </c>
      <c r="J4" s="9" t="s">
        <v>10</v>
      </c>
      <c r="K4" s="1">
        <v>5856511</v>
      </c>
      <c r="L4" s="6">
        <v>5856511</v>
      </c>
      <c r="M4" s="6">
        <v>33268</v>
      </c>
      <c r="N4" s="6">
        <v>5823243</v>
      </c>
      <c r="O4" s="6">
        <v>8389</v>
      </c>
      <c r="P4" s="6">
        <v>0</v>
      </c>
      <c r="Q4" s="6">
        <v>23426044</v>
      </c>
      <c r="R4" s="7">
        <v>16215</v>
      </c>
      <c r="T4" s="16">
        <f>(P4)*(60*(10^-9))</f>
        <v>0</v>
      </c>
      <c r="U4" s="17">
        <f>M4*((60+ ((A4-1)*17))*10^-9)</f>
        <v>1.9960800000000003E-3</v>
      </c>
      <c r="V4" s="17">
        <f>O4*((60+((A4-1)*17))*10^-9)</f>
        <v>5.0334000000000002E-4</v>
      </c>
      <c r="W4" s="17">
        <f>((N4*1)*10^-9)+T4+U4+V4</f>
        <v>8.322663000000001E-3</v>
      </c>
      <c r="X4" s="17">
        <f>(G4*(60+((A4-1)*17)) * 10^-9)</f>
        <v>4.6977960000000006E-2</v>
      </c>
      <c r="Y4" s="17">
        <f>(H4*(60+((A4-1)*17)))*10^-9</f>
        <v>5.4233999999999999E-4</v>
      </c>
      <c r="Z4" s="17">
        <f>(F4*10^-9)+X4+Y4</f>
        <v>6.7099698000000013E-2</v>
      </c>
      <c r="AA4" s="19">
        <f xml:space="preserve">  (R4*((60+(A4-1)*17)*10^-9))+W4 + Z4</f>
        <v>7.639526100000002E-2</v>
      </c>
    </row>
    <row r="5" spans="1:28" x14ac:dyDescent="0.35">
      <c r="A5" s="1">
        <v>1</v>
      </c>
      <c r="B5" s="6">
        <v>1</v>
      </c>
      <c r="C5" s="6">
        <v>1</v>
      </c>
      <c r="D5" s="6">
        <v>20362364</v>
      </c>
      <c r="E5" s="6">
        <v>20362364</v>
      </c>
      <c r="F5" s="6">
        <v>19579398</v>
      </c>
      <c r="G5" s="6">
        <v>782966</v>
      </c>
      <c r="H5" s="6">
        <v>0</v>
      </c>
      <c r="I5" s="2">
        <v>81449456</v>
      </c>
      <c r="J5" s="10" t="s">
        <v>10</v>
      </c>
      <c r="K5" s="1">
        <v>5856511</v>
      </c>
      <c r="L5" s="6">
        <v>5856511</v>
      </c>
      <c r="M5" s="6">
        <v>33268</v>
      </c>
      <c r="N5" s="6">
        <v>5823243</v>
      </c>
      <c r="O5" s="6">
        <v>0</v>
      </c>
      <c r="P5" s="6">
        <v>5856511</v>
      </c>
      <c r="Q5" s="6">
        <v>23426044</v>
      </c>
      <c r="R5" s="7">
        <v>0</v>
      </c>
      <c r="T5" s="13">
        <f t="shared" ref="T5:T63" si="0">(P5)*(60*(10^-9))</f>
        <v>0.35139066000000002</v>
      </c>
      <c r="U5" s="12">
        <f t="shared" ref="U5:U63" si="1">M5*((60+ ((A5-1)*17))*10^-9)</f>
        <v>1.9960800000000003E-3</v>
      </c>
      <c r="V5" s="12">
        <f t="shared" ref="V5:V63" si="2">O5*((60+((A5-1)*17))*10^-9)</f>
        <v>0</v>
      </c>
      <c r="W5" s="12">
        <f t="shared" ref="W5:W63" si="3">((N5*1)*10^-9)+T5+U5+V5</f>
        <v>0.35920998300000001</v>
      </c>
      <c r="X5" s="12">
        <f t="shared" ref="X5:X63" si="4">(G5*(60+((A5-1)*17)) * 10^-9)</f>
        <v>4.6977960000000006E-2</v>
      </c>
      <c r="Y5" s="12">
        <f t="shared" ref="Y5:Y63" si="5">(H5*(60+((A5-1)*17)))*10^-9</f>
        <v>0</v>
      </c>
      <c r="Z5" s="12">
        <f t="shared" ref="Z5:Z63" si="6">(F5*10^-9)+X5+Y5</f>
        <v>6.6557358000000011E-2</v>
      </c>
      <c r="AA5" s="7">
        <f t="shared" ref="AA5:AA63" si="7" xml:space="preserve">  (R5*((60+(A5-1)*17)*10^-9))+W5 + Z5</f>
        <v>0.42576734100000002</v>
      </c>
    </row>
    <row r="6" spans="1:28" x14ac:dyDescent="0.35">
      <c r="A6" s="1">
        <v>1</v>
      </c>
      <c r="B6" s="6">
        <v>1</v>
      </c>
      <c r="C6" s="6">
        <v>2</v>
      </c>
      <c r="D6" s="6">
        <v>20362364</v>
      </c>
      <c r="E6" s="6">
        <v>20362364</v>
      </c>
      <c r="F6" s="6">
        <v>19562525</v>
      </c>
      <c r="G6" s="6">
        <v>799839</v>
      </c>
      <c r="H6" s="6">
        <v>0</v>
      </c>
      <c r="I6" s="2">
        <v>81449456</v>
      </c>
      <c r="J6" s="10" t="s">
        <v>10</v>
      </c>
      <c r="K6" s="1">
        <v>5856511</v>
      </c>
      <c r="L6" s="6">
        <v>5856511</v>
      </c>
      <c r="M6" s="6">
        <v>0</v>
      </c>
      <c r="N6" s="6">
        <v>5822989</v>
      </c>
      <c r="O6" s="6">
        <v>0</v>
      </c>
      <c r="P6" s="6">
        <v>5856511</v>
      </c>
      <c r="Q6" s="6">
        <v>23426044</v>
      </c>
      <c r="R6" s="7">
        <v>0</v>
      </c>
      <c r="T6" s="13">
        <f t="shared" si="0"/>
        <v>0.35139066000000002</v>
      </c>
      <c r="U6" s="12">
        <f t="shared" si="1"/>
        <v>0</v>
      </c>
      <c r="V6" s="12">
        <f t="shared" si="2"/>
        <v>0</v>
      </c>
      <c r="W6" s="12">
        <f t="shared" si="3"/>
        <v>0.35721364900000002</v>
      </c>
      <c r="X6" s="12">
        <f t="shared" si="4"/>
        <v>4.7990340000000006E-2</v>
      </c>
      <c r="Y6" s="12">
        <f t="shared" si="5"/>
        <v>0</v>
      </c>
      <c r="Z6" s="12">
        <f t="shared" si="6"/>
        <v>6.7552865000000004E-2</v>
      </c>
      <c r="AA6" s="7">
        <f t="shared" si="7"/>
        <v>0.42476651400000004</v>
      </c>
    </row>
    <row r="7" spans="1:28" x14ac:dyDescent="0.35">
      <c r="A7" s="26">
        <v>2</v>
      </c>
      <c r="B7" s="27">
        <v>1</v>
      </c>
      <c r="C7" s="27">
        <v>0</v>
      </c>
      <c r="D7" s="27">
        <v>20362364</v>
      </c>
      <c r="E7" s="27">
        <v>20362364</v>
      </c>
      <c r="F7" s="27">
        <v>19941523</v>
      </c>
      <c r="G7" s="27">
        <v>420841</v>
      </c>
      <c r="H7" s="27">
        <v>12821</v>
      </c>
      <c r="I7" s="28">
        <v>81449456</v>
      </c>
      <c r="J7" s="10" t="s">
        <v>10</v>
      </c>
      <c r="K7" s="26">
        <v>5856511</v>
      </c>
      <c r="L7" s="27">
        <v>5856511</v>
      </c>
      <c r="M7" s="27">
        <v>17310</v>
      </c>
      <c r="N7" s="27">
        <v>5839201</v>
      </c>
      <c r="O7" s="27">
        <v>4418</v>
      </c>
      <c r="P7" s="27">
        <v>0</v>
      </c>
      <c r="Q7" s="27">
        <v>23426044</v>
      </c>
      <c r="R7" s="29">
        <v>8107</v>
      </c>
      <c r="S7" s="30"/>
      <c r="T7" s="31">
        <f t="shared" si="0"/>
        <v>0</v>
      </c>
      <c r="U7" s="32">
        <f t="shared" si="1"/>
        <v>1.3328700000000001E-3</v>
      </c>
      <c r="V7" s="32">
        <f t="shared" si="2"/>
        <v>3.4018600000000003E-4</v>
      </c>
      <c r="W7" s="32">
        <f t="shared" si="3"/>
        <v>7.5122570000000005E-3</v>
      </c>
      <c r="X7" s="32">
        <f t="shared" si="4"/>
        <v>3.2404756999999999E-2</v>
      </c>
      <c r="Y7" s="32">
        <f t="shared" si="5"/>
        <v>9.8721700000000009E-4</v>
      </c>
      <c r="Z7" s="32">
        <f t="shared" si="6"/>
        <v>5.3333497000000001E-2</v>
      </c>
      <c r="AA7" s="29">
        <f t="shared" si="7"/>
        <v>6.1469993000000001E-2</v>
      </c>
    </row>
    <row r="8" spans="1:28" x14ac:dyDescent="0.35">
      <c r="A8" s="1">
        <v>2</v>
      </c>
      <c r="B8" s="6">
        <v>1</v>
      </c>
      <c r="C8" s="6">
        <v>1</v>
      </c>
      <c r="D8" s="6">
        <v>20362364</v>
      </c>
      <c r="E8" s="6">
        <v>20362364</v>
      </c>
      <c r="F8" s="6">
        <v>19941523</v>
      </c>
      <c r="G8" s="6">
        <v>420841</v>
      </c>
      <c r="H8" s="6">
        <v>0</v>
      </c>
      <c r="I8" s="2">
        <v>81449456</v>
      </c>
      <c r="J8" s="10" t="s">
        <v>10</v>
      </c>
      <c r="K8" s="1">
        <v>5856511</v>
      </c>
      <c r="L8" s="6">
        <v>5856511</v>
      </c>
      <c r="M8" s="6">
        <v>17310</v>
      </c>
      <c r="N8" s="6">
        <v>5839201</v>
      </c>
      <c r="O8" s="6">
        <v>0</v>
      </c>
      <c r="P8" s="6">
        <v>5856511</v>
      </c>
      <c r="Q8" s="6">
        <v>23426044</v>
      </c>
      <c r="R8" s="7">
        <v>0</v>
      </c>
      <c r="T8" s="13">
        <f t="shared" si="0"/>
        <v>0.35139066000000002</v>
      </c>
      <c r="U8" s="12">
        <f t="shared" si="1"/>
        <v>1.3328700000000001E-3</v>
      </c>
      <c r="V8" s="12">
        <f t="shared" si="2"/>
        <v>0</v>
      </c>
      <c r="W8" s="12">
        <f t="shared" si="3"/>
        <v>0.35856273100000002</v>
      </c>
      <c r="X8" s="12">
        <f t="shared" si="4"/>
        <v>3.2404756999999999E-2</v>
      </c>
      <c r="Y8" s="12">
        <f t="shared" si="5"/>
        <v>0</v>
      </c>
      <c r="Z8" s="12">
        <f t="shared" si="6"/>
        <v>5.2346280000000002E-2</v>
      </c>
      <c r="AA8" s="7">
        <f t="shared" si="7"/>
        <v>0.41090901100000005</v>
      </c>
    </row>
    <row r="9" spans="1:28" x14ac:dyDescent="0.35">
      <c r="A9" s="1">
        <v>2</v>
      </c>
      <c r="B9" s="6">
        <v>1</v>
      </c>
      <c r="C9" s="6">
        <v>2</v>
      </c>
      <c r="D9" s="6">
        <v>20362364</v>
      </c>
      <c r="E9" s="6">
        <v>20362364</v>
      </c>
      <c r="F9" s="6">
        <v>19932989</v>
      </c>
      <c r="G9" s="6">
        <v>429375</v>
      </c>
      <c r="H9" s="6">
        <v>0</v>
      </c>
      <c r="I9" s="2">
        <v>81449456</v>
      </c>
      <c r="J9" s="10" t="s">
        <v>10</v>
      </c>
      <c r="K9" s="1">
        <v>5856511</v>
      </c>
      <c r="L9" s="6">
        <v>5856511</v>
      </c>
      <c r="M9" s="6">
        <v>0</v>
      </c>
      <c r="N9" s="6">
        <v>5839327</v>
      </c>
      <c r="O9" s="6">
        <v>0</v>
      </c>
      <c r="P9" s="6">
        <v>5856511</v>
      </c>
      <c r="Q9" s="6">
        <v>23426044</v>
      </c>
      <c r="R9" s="7">
        <v>0</v>
      </c>
      <c r="T9" s="13">
        <f t="shared" si="0"/>
        <v>0.35139066000000002</v>
      </c>
      <c r="U9" s="12">
        <f t="shared" si="1"/>
        <v>0</v>
      </c>
      <c r="V9" s="12">
        <f t="shared" si="2"/>
        <v>0</v>
      </c>
      <c r="W9" s="12">
        <f t="shared" si="3"/>
        <v>0.35722998700000003</v>
      </c>
      <c r="X9" s="12">
        <f t="shared" si="4"/>
        <v>3.3061875000000004E-2</v>
      </c>
      <c r="Y9" s="12">
        <f t="shared" si="5"/>
        <v>0</v>
      </c>
      <c r="Z9" s="12">
        <f t="shared" si="6"/>
        <v>5.2994864000000003E-2</v>
      </c>
      <c r="AA9" s="7">
        <f t="shared" si="7"/>
        <v>0.41022485100000006</v>
      </c>
    </row>
    <row r="10" spans="1:28" x14ac:dyDescent="0.35">
      <c r="A10" s="33">
        <v>4</v>
      </c>
      <c r="B10" s="34">
        <v>1</v>
      </c>
      <c r="C10" s="34">
        <v>0</v>
      </c>
      <c r="D10" s="34">
        <v>20362364</v>
      </c>
      <c r="E10" s="34">
        <v>20362364</v>
      </c>
      <c r="F10" s="34">
        <v>20130828</v>
      </c>
      <c r="G10" s="34">
        <v>231536</v>
      </c>
      <c r="H10" s="34">
        <v>14977</v>
      </c>
      <c r="I10" s="35">
        <v>81449456</v>
      </c>
      <c r="J10" s="72" t="s">
        <v>10</v>
      </c>
      <c r="K10" s="33">
        <v>5856511</v>
      </c>
      <c r="L10" s="34">
        <v>5856511</v>
      </c>
      <c r="M10" s="34">
        <v>9363</v>
      </c>
      <c r="N10" s="34">
        <v>5847148</v>
      </c>
      <c r="O10" s="34">
        <v>2370</v>
      </c>
      <c r="P10" s="34">
        <v>0</v>
      </c>
      <c r="Q10" s="34">
        <v>23426044</v>
      </c>
      <c r="R10" s="36">
        <v>4052</v>
      </c>
      <c r="S10" s="37"/>
      <c r="T10" s="38">
        <f t="shared" si="0"/>
        <v>0</v>
      </c>
      <c r="U10" s="39">
        <f t="shared" si="1"/>
        <v>1.0392929999999999E-3</v>
      </c>
      <c r="V10" s="39">
        <f t="shared" si="2"/>
        <v>2.6307000000000001E-4</v>
      </c>
      <c r="W10" s="39">
        <f t="shared" si="3"/>
        <v>7.1495110000000008E-3</v>
      </c>
      <c r="X10" s="39">
        <f t="shared" si="4"/>
        <v>2.5700496000000003E-2</v>
      </c>
      <c r="Y10" s="39">
        <f t="shared" si="5"/>
        <v>1.6624470000000001E-3</v>
      </c>
      <c r="Z10" s="39">
        <f t="shared" si="6"/>
        <v>4.7493771000000004E-2</v>
      </c>
      <c r="AA10" s="36">
        <f t="shared" si="7"/>
        <v>5.5093054000000002E-2</v>
      </c>
      <c r="AB10" t="s">
        <v>41</v>
      </c>
    </row>
    <row r="11" spans="1:28" x14ac:dyDescent="0.35">
      <c r="A11" s="1">
        <v>4</v>
      </c>
      <c r="B11" s="6">
        <v>1</v>
      </c>
      <c r="C11" s="6">
        <v>1</v>
      </c>
      <c r="D11" s="6">
        <v>20362364</v>
      </c>
      <c r="E11" s="6">
        <v>20362364</v>
      </c>
      <c r="F11" s="6">
        <v>20130828</v>
      </c>
      <c r="G11" s="6">
        <v>231536</v>
      </c>
      <c r="H11" s="6">
        <v>0</v>
      </c>
      <c r="I11" s="2">
        <v>81449456</v>
      </c>
      <c r="J11" s="10" t="s">
        <v>10</v>
      </c>
      <c r="K11" s="1">
        <v>5856511</v>
      </c>
      <c r="L11" s="6">
        <v>5856511</v>
      </c>
      <c r="M11" s="6">
        <v>9363</v>
      </c>
      <c r="N11" s="6">
        <v>5847148</v>
      </c>
      <c r="O11" s="6">
        <v>0</v>
      </c>
      <c r="P11" s="6">
        <v>5856511</v>
      </c>
      <c r="Q11" s="6">
        <v>23426044</v>
      </c>
      <c r="R11" s="7">
        <v>0</v>
      </c>
      <c r="T11" s="13">
        <f t="shared" si="0"/>
        <v>0.35139066000000002</v>
      </c>
      <c r="U11" s="12">
        <f t="shared" si="1"/>
        <v>1.0392929999999999E-3</v>
      </c>
      <c r="V11" s="12">
        <f t="shared" si="2"/>
        <v>0</v>
      </c>
      <c r="W11" s="12">
        <f t="shared" si="3"/>
        <v>0.35827710100000004</v>
      </c>
      <c r="X11" s="12">
        <f t="shared" si="4"/>
        <v>2.5700496000000003E-2</v>
      </c>
      <c r="Y11" s="12">
        <f t="shared" si="5"/>
        <v>0</v>
      </c>
      <c r="Z11" s="12">
        <f t="shared" si="6"/>
        <v>4.5831324000000007E-2</v>
      </c>
      <c r="AA11" s="7">
        <f t="shared" si="7"/>
        <v>0.40410842500000005</v>
      </c>
    </row>
    <row r="12" spans="1:28" x14ac:dyDescent="0.35">
      <c r="A12" s="1">
        <v>4</v>
      </c>
      <c r="B12" s="6">
        <v>1</v>
      </c>
      <c r="C12" s="6">
        <v>2</v>
      </c>
      <c r="D12" s="6">
        <v>20362364</v>
      </c>
      <c r="E12" s="6">
        <v>20362364</v>
      </c>
      <c r="F12" s="6">
        <v>20126305</v>
      </c>
      <c r="G12" s="6">
        <v>236059</v>
      </c>
      <c r="H12" s="6">
        <v>0</v>
      </c>
      <c r="I12" s="2">
        <v>81449456</v>
      </c>
      <c r="J12" s="10" t="s">
        <v>10</v>
      </c>
      <c r="K12" s="1">
        <v>5856511</v>
      </c>
      <c r="L12" s="6">
        <v>5856511</v>
      </c>
      <c r="M12" s="6">
        <v>0</v>
      </c>
      <c r="N12" s="6">
        <v>5847335</v>
      </c>
      <c r="O12" s="6">
        <v>0</v>
      </c>
      <c r="P12" s="6">
        <v>5856511</v>
      </c>
      <c r="Q12" s="6">
        <v>23426044</v>
      </c>
      <c r="R12" s="7">
        <v>0</v>
      </c>
      <c r="T12" s="13">
        <f t="shared" si="0"/>
        <v>0.35139066000000002</v>
      </c>
      <c r="U12" s="12">
        <f t="shared" si="1"/>
        <v>0</v>
      </c>
      <c r="V12" s="12">
        <f t="shared" si="2"/>
        <v>0</v>
      </c>
      <c r="W12" s="12">
        <f t="shared" si="3"/>
        <v>0.35723799500000003</v>
      </c>
      <c r="X12" s="12">
        <f t="shared" si="4"/>
        <v>2.6202549000000002E-2</v>
      </c>
      <c r="Y12" s="12">
        <f t="shared" si="5"/>
        <v>0</v>
      </c>
      <c r="Z12" s="12">
        <f t="shared" si="6"/>
        <v>4.6328854000000003E-2</v>
      </c>
      <c r="AA12" s="7">
        <f t="shared" si="7"/>
        <v>0.40356684900000006</v>
      </c>
    </row>
    <row r="13" spans="1:28" x14ac:dyDescent="0.35">
      <c r="A13" s="26">
        <v>8</v>
      </c>
      <c r="B13" s="27">
        <v>1</v>
      </c>
      <c r="C13" s="27">
        <v>0</v>
      </c>
      <c r="D13" s="27">
        <v>20362364</v>
      </c>
      <c r="E13" s="27">
        <v>20362364</v>
      </c>
      <c r="F13" s="27">
        <v>20224818</v>
      </c>
      <c r="G13" s="27">
        <v>137546</v>
      </c>
      <c r="H13" s="27">
        <v>16463</v>
      </c>
      <c r="I13" s="28">
        <v>81449456</v>
      </c>
      <c r="J13" s="10" t="s">
        <v>10</v>
      </c>
      <c r="K13" s="26">
        <v>5856511</v>
      </c>
      <c r="L13" s="27">
        <v>5856511</v>
      </c>
      <c r="M13" s="27">
        <v>5737</v>
      </c>
      <c r="N13" s="27">
        <v>5850774</v>
      </c>
      <c r="O13" s="27">
        <v>1350</v>
      </c>
      <c r="P13" s="27">
        <v>0</v>
      </c>
      <c r="Q13" s="27">
        <v>23426044</v>
      </c>
      <c r="R13" s="29">
        <v>2025</v>
      </c>
      <c r="S13" s="30"/>
      <c r="T13" s="31">
        <f t="shared" si="0"/>
        <v>0</v>
      </c>
      <c r="U13" s="32">
        <f t="shared" si="1"/>
        <v>1.0269230000000001E-3</v>
      </c>
      <c r="V13" s="32">
        <f t="shared" si="2"/>
        <v>2.4164999999999999E-4</v>
      </c>
      <c r="W13" s="32">
        <f t="shared" si="3"/>
        <v>7.1193470000000007E-3</v>
      </c>
      <c r="X13" s="32">
        <f t="shared" si="4"/>
        <v>2.4620734000000002E-2</v>
      </c>
      <c r="Y13" s="32">
        <f t="shared" si="5"/>
        <v>2.9468770000000001E-3</v>
      </c>
      <c r="Z13" s="32">
        <f t="shared" si="6"/>
        <v>4.7792429000000004E-2</v>
      </c>
      <c r="AA13" s="29">
        <f t="shared" si="7"/>
        <v>5.5274251000000003E-2</v>
      </c>
    </row>
    <row r="14" spans="1:28" x14ac:dyDescent="0.35">
      <c r="A14" s="1">
        <v>8</v>
      </c>
      <c r="B14" s="6">
        <v>1</v>
      </c>
      <c r="C14" s="6">
        <v>1</v>
      </c>
      <c r="D14" s="6">
        <v>20362364</v>
      </c>
      <c r="E14" s="6">
        <v>20362364</v>
      </c>
      <c r="F14" s="6">
        <v>20224818</v>
      </c>
      <c r="G14" s="6">
        <v>137546</v>
      </c>
      <c r="H14" s="6">
        <v>0</v>
      </c>
      <c r="I14" s="2">
        <v>81449456</v>
      </c>
      <c r="J14" s="10" t="s">
        <v>10</v>
      </c>
      <c r="K14" s="1">
        <v>5856511</v>
      </c>
      <c r="L14" s="6">
        <v>5856511</v>
      </c>
      <c r="M14" s="6">
        <v>5737</v>
      </c>
      <c r="N14" s="6">
        <v>5850774</v>
      </c>
      <c r="O14" s="6">
        <v>0</v>
      </c>
      <c r="P14" s="6">
        <v>5856511</v>
      </c>
      <c r="Q14" s="6">
        <v>23426044</v>
      </c>
      <c r="R14" s="7">
        <v>0</v>
      </c>
      <c r="T14" s="13">
        <f t="shared" si="0"/>
        <v>0.35139066000000002</v>
      </c>
      <c r="U14" s="12">
        <f t="shared" si="1"/>
        <v>1.0269230000000001E-3</v>
      </c>
      <c r="V14" s="12">
        <f t="shared" si="2"/>
        <v>0</v>
      </c>
      <c r="W14" s="12">
        <f t="shared" si="3"/>
        <v>0.35826835700000004</v>
      </c>
      <c r="X14" s="12">
        <f t="shared" si="4"/>
        <v>2.4620734000000002E-2</v>
      </c>
      <c r="Y14" s="12">
        <f t="shared" si="5"/>
        <v>0</v>
      </c>
      <c r="Z14" s="12">
        <f t="shared" si="6"/>
        <v>4.4845552000000004E-2</v>
      </c>
      <c r="AA14" s="7">
        <f t="shared" si="7"/>
        <v>0.40311390900000005</v>
      </c>
    </row>
    <row r="15" spans="1:28" x14ac:dyDescent="0.35">
      <c r="A15" s="1">
        <v>8</v>
      </c>
      <c r="B15" s="6">
        <v>1</v>
      </c>
      <c r="C15" s="6">
        <v>2</v>
      </c>
      <c r="D15" s="6">
        <v>20362364</v>
      </c>
      <c r="E15" s="6">
        <v>20362364</v>
      </c>
      <c r="F15" s="6">
        <v>20221961</v>
      </c>
      <c r="G15" s="6">
        <v>140403</v>
      </c>
      <c r="H15" s="6">
        <v>0</v>
      </c>
      <c r="I15" s="2">
        <v>81449456</v>
      </c>
      <c r="J15" s="10" t="s">
        <v>10</v>
      </c>
      <c r="K15" s="1">
        <v>5856511</v>
      </c>
      <c r="L15" s="6">
        <v>5856511</v>
      </c>
      <c r="M15" s="6">
        <v>0</v>
      </c>
      <c r="N15" s="6">
        <v>5850989</v>
      </c>
      <c r="O15" s="6">
        <v>0</v>
      </c>
      <c r="P15" s="6">
        <v>5856511</v>
      </c>
      <c r="Q15" s="6">
        <v>23426044</v>
      </c>
      <c r="R15" s="7">
        <v>0</v>
      </c>
      <c r="T15" s="13">
        <f t="shared" si="0"/>
        <v>0.35139066000000002</v>
      </c>
      <c r="U15" s="12">
        <f t="shared" si="1"/>
        <v>0</v>
      </c>
      <c r="V15" s="12">
        <f t="shared" si="2"/>
        <v>0</v>
      </c>
      <c r="W15" s="12">
        <f t="shared" si="3"/>
        <v>0.35724164899999999</v>
      </c>
      <c r="X15" s="12">
        <f t="shared" si="4"/>
        <v>2.5132137000000002E-2</v>
      </c>
      <c r="Y15" s="12">
        <f t="shared" si="5"/>
        <v>0</v>
      </c>
      <c r="Z15" s="12">
        <f t="shared" si="6"/>
        <v>4.5354098000000002E-2</v>
      </c>
      <c r="AA15" s="7">
        <f t="shared" si="7"/>
        <v>0.402595747</v>
      </c>
    </row>
    <row r="16" spans="1:28" x14ac:dyDescent="0.35">
      <c r="A16" s="1">
        <v>1</v>
      </c>
      <c r="B16" s="6">
        <v>2</v>
      </c>
      <c r="C16" s="6">
        <v>0</v>
      </c>
      <c r="D16" s="6">
        <v>20362364</v>
      </c>
      <c r="E16" s="6">
        <v>20362364</v>
      </c>
      <c r="F16" s="6">
        <v>19314141</v>
      </c>
      <c r="G16" s="6">
        <v>1048223</v>
      </c>
      <c r="H16" s="6">
        <v>12680</v>
      </c>
      <c r="I16" s="2">
        <v>81449456</v>
      </c>
      <c r="J16" s="10" t="s">
        <v>10</v>
      </c>
      <c r="K16" s="1">
        <v>5856511</v>
      </c>
      <c r="L16" s="6">
        <v>5856511</v>
      </c>
      <c r="M16" s="6">
        <v>33156</v>
      </c>
      <c r="N16" s="6">
        <v>5823355</v>
      </c>
      <c r="O16" s="6">
        <v>8386</v>
      </c>
      <c r="P16" s="6">
        <v>0</v>
      </c>
      <c r="Q16" s="6">
        <v>23426044</v>
      </c>
      <c r="R16" s="7">
        <v>12181</v>
      </c>
      <c r="T16" s="13">
        <f t="shared" si="0"/>
        <v>0</v>
      </c>
      <c r="U16" s="12">
        <f t="shared" si="1"/>
        <v>1.9893600000000003E-3</v>
      </c>
      <c r="V16" s="12">
        <f t="shared" si="2"/>
        <v>5.0316000000000011E-4</v>
      </c>
      <c r="W16" s="12">
        <f t="shared" si="3"/>
        <v>8.3158750000000021E-3</v>
      </c>
      <c r="X16" s="12">
        <f t="shared" si="4"/>
        <v>6.2893379999999999E-2</v>
      </c>
      <c r="Y16" s="12">
        <f t="shared" si="5"/>
        <v>7.6080000000000006E-4</v>
      </c>
      <c r="Z16" s="12">
        <f t="shared" si="6"/>
        <v>8.2968321000000012E-2</v>
      </c>
      <c r="AA16" s="7">
        <f t="shared" si="7"/>
        <v>9.2015056000000012E-2</v>
      </c>
    </row>
    <row r="17" spans="1:27" x14ac:dyDescent="0.35">
      <c r="A17" s="1">
        <v>1</v>
      </c>
      <c r="B17" s="6">
        <v>2</v>
      </c>
      <c r="C17" s="6">
        <v>1</v>
      </c>
      <c r="D17" s="6">
        <v>20362364</v>
      </c>
      <c r="E17" s="6">
        <v>20362364</v>
      </c>
      <c r="F17" s="6">
        <v>19314141</v>
      </c>
      <c r="G17" s="6">
        <v>1048223</v>
      </c>
      <c r="H17" s="6">
        <v>0</v>
      </c>
      <c r="I17" s="2">
        <v>81449456</v>
      </c>
      <c r="J17" s="10" t="s">
        <v>10</v>
      </c>
      <c r="K17" s="1">
        <v>5856511</v>
      </c>
      <c r="L17" s="6">
        <v>5856511</v>
      </c>
      <c r="M17" s="6">
        <v>33156</v>
      </c>
      <c r="N17" s="6">
        <v>5823355</v>
      </c>
      <c r="O17" s="6">
        <v>0</v>
      </c>
      <c r="P17" s="6">
        <v>5856511</v>
      </c>
      <c r="Q17" s="6">
        <v>23426044</v>
      </c>
      <c r="R17" s="7">
        <v>0</v>
      </c>
      <c r="T17" s="13">
        <f t="shared" si="0"/>
        <v>0.35139066000000002</v>
      </c>
      <c r="U17" s="12">
        <f t="shared" si="1"/>
        <v>1.9893600000000003E-3</v>
      </c>
      <c r="V17" s="12">
        <f t="shared" si="2"/>
        <v>0</v>
      </c>
      <c r="W17" s="12">
        <f t="shared" si="3"/>
        <v>0.35920337499999999</v>
      </c>
      <c r="X17" s="12">
        <f t="shared" si="4"/>
        <v>6.2893379999999999E-2</v>
      </c>
      <c r="Y17" s="12">
        <f t="shared" si="5"/>
        <v>0</v>
      </c>
      <c r="Z17" s="12">
        <f t="shared" si="6"/>
        <v>8.2207521000000006E-2</v>
      </c>
      <c r="AA17" s="7">
        <f t="shared" si="7"/>
        <v>0.441410896</v>
      </c>
    </row>
    <row r="18" spans="1:27" x14ac:dyDescent="0.35">
      <c r="A18" s="1">
        <v>1</v>
      </c>
      <c r="B18" s="6">
        <v>2</v>
      </c>
      <c r="C18" s="6">
        <v>2</v>
      </c>
      <c r="D18" s="6">
        <v>20362364</v>
      </c>
      <c r="E18" s="6">
        <v>20362364</v>
      </c>
      <c r="F18" s="6">
        <v>19301407</v>
      </c>
      <c r="G18" s="6">
        <v>1060957</v>
      </c>
      <c r="H18" s="6">
        <v>0</v>
      </c>
      <c r="I18" s="2">
        <v>81449456</v>
      </c>
      <c r="J18" s="10" t="s">
        <v>10</v>
      </c>
      <c r="K18" s="1">
        <v>5856511</v>
      </c>
      <c r="L18" s="6">
        <v>5856511</v>
      </c>
      <c r="M18" s="6">
        <v>0</v>
      </c>
      <c r="N18" s="6">
        <v>5823099</v>
      </c>
      <c r="O18" s="6">
        <v>0</v>
      </c>
      <c r="P18" s="6">
        <v>5856511</v>
      </c>
      <c r="Q18" s="6">
        <v>23426044</v>
      </c>
      <c r="R18" s="7">
        <v>0</v>
      </c>
      <c r="T18" s="13">
        <f t="shared" si="0"/>
        <v>0.35139066000000002</v>
      </c>
      <c r="U18" s="12">
        <f t="shared" si="1"/>
        <v>0</v>
      </c>
      <c r="V18" s="12">
        <f t="shared" si="2"/>
        <v>0</v>
      </c>
      <c r="W18" s="12">
        <f t="shared" si="3"/>
        <v>0.35721375900000002</v>
      </c>
      <c r="X18" s="12">
        <f t="shared" si="4"/>
        <v>6.3657420000000006E-2</v>
      </c>
      <c r="Y18" s="12">
        <f t="shared" si="5"/>
        <v>0</v>
      </c>
      <c r="Z18" s="12">
        <f t="shared" si="6"/>
        <v>8.2958827000000013E-2</v>
      </c>
      <c r="AA18" s="7">
        <f t="shared" si="7"/>
        <v>0.44017258600000003</v>
      </c>
    </row>
    <row r="19" spans="1:27" x14ac:dyDescent="0.35">
      <c r="A19" s="1">
        <v>2</v>
      </c>
      <c r="B19" s="6">
        <v>2</v>
      </c>
      <c r="C19" s="6">
        <v>0</v>
      </c>
      <c r="D19" s="6">
        <v>20362364</v>
      </c>
      <c r="E19" s="6">
        <v>20362364</v>
      </c>
      <c r="F19" s="6">
        <v>19812492</v>
      </c>
      <c r="G19" s="6">
        <v>549872</v>
      </c>
      <c r="H19" s="6">
        <v>16555</v>
      </c>
      <c r="I19" s="2">
        <v>81449456</v>
      </c>
      <c r="J19" s="10" t="s">
        <v>10</v>
      </c>
      <c r="K19" s="1">
        <v>5856511</v>
      </c>
      <c r="L19" s="6">
        <v>5856511</v>
      </c>
      <c r="M19" s="6">
        <v>16772</v>
      </c>
      <c r="N19" s="6">
        <v>5839739</v>
      </c>
      <c r="O19" s="6">
        <v>4289</v>
      </c>
      <c r="P19" s="6">
        <v>0</v>
      </c>
      <c r="Q19" s="6">
        <v>23426044</v>
      </c>
      <c r="R19" s="7">
        <v>6090</v>
      </c>
      <c r="T19" s="13">
        <f t="shared" si="0"/>
        <v>0</v>
      </c>
      <c r="U19" s="12">
        <f t="shared" si="1"/>
        <v>1.2914440000000001E-3</v>
      </c>
      <c r="V19" s="12">
        <f t="shared" si="2"/>
        <v>3.3025300000000002E-4</v>
      </c>
      <c r="W19" s="12">
        <f t="shared" si="3"/>
        <v>7.4614360000000001E-3</v>
      </c>
      <c r="X19" s="12">
        <f t="shared" si="4"/>
        <v>4.2340144000000003E-2</v>
      </c>
      <c r="Y19" s="12">
        <f t="shared" si="5"/>
        <v>1.2747350000000001E-3</v>
      </c>
      <c r="Z19" s="12">
        <f t="shared" si="6"/>
        <v>6.342737100000001E-2</v>
      </c>
      <c r="AA19" s="7">
        <f t="shared" si="7"/>
        <v>7.1357737000000004E-2</v>
      </c>
    </row>
    <row r="20" spans="1:27" x14ac:dyDescent="0.35">
      <c r="A20" s="1">
        <v>2</v>
      </c>
      <c r="B20" s="6">
        <v>2</v>
      </c>
      <c r="C20" s="6">
        <v>1</v>
      </c>
      <c r="D20" s="6">
        <v>20362364</v>
      </c>
      <c r="E20" s="6">
        <v>20362364</v>
      </c>
      <c r="F20" s="6">
        <v>19812492</v>
      </c>
      <c r="G20" s="6">
        <v>549872</v>
      </c>
      <c r="H20" s="6">
        <v>0</v>
      </c>
      <c r="I20" s="2">
        <v>81449456</v>
      </c>
      <c r="J20" s="10" t="s">
        <v>10</v>
      </c>
      <c r="K20" s="1">
        <v>5856511</v>
      </c>
      <c r="L20" s="6">
        <v>5856511</v>
      </c>
      <c r="M20" s="6">
        <v>16772</v>
      </c>
      <c r="N20" s="6">
        <v>5839739</v>
      </c>
      <c r="O20" s="6">
        <v>0</v>
      </c>
      <c r="P20" s="6">
        <v>5856511</v>
      </c>
      <c r="Q20" s="6">
        <v>23426044</v>
      </c>
      <c r="R20" s="7">
        <v>0</v>
      </c>
      <c r="T20" s="13">
        <f t="shared" si="0"/>
        <v>0.35139066000000002</v>
      </c>
      <c r="U20" s="12">
        <f t="shared" si="1"/>
        <v>1.2914440000000001E-3</v>
      </c>
      <c r="V20" s="12">
        <f t="shared" si="2"/>
        <v>0</v>
      </c>
      <c r="W20" s="12">
        <f t="shared" si="3"/>
        <v>0.35852184300000001</v>
      </c>
      <c r="X20" s="12">
        <f t="shared" si="4"/>
        <v>4.2340144000000003E-2</v>
      </c>
      <c r="Y20" s="12">
        <f t="shared" si="5"/>
        <v>0</v>
      </c>
      <c r="Z20" s="12">
        <f t="shared" si="6"/>
        <v>6.2152636000000004E-2</v>
      </c>
      <c r="AA20" s="7">
        <f t="shared" si="7"/>
        <v>0.42067447899999999</v>
      </c>
    </row>
    <row r="21" spans="1:27" x14ac:dyDescent="0.35">
      <c r="A21" s="1">
        <v>2</v>
      </c>
      <c r="B21" s="6">
        <v>2</v>
      </c>
      <c r="C21" s="6">
        <v>2</v>
      </c>
      <c r="D21" s="6">
        <v>20362364</v>
      </c>
      <c r="E21" s="6">
        <v>20362364</v>
      </c>
      <c r="F21" s="6">
        <v>19806155</v>
      </c>
      <c r="G21" s="6">
        <v>556209</v>
      </c>
      <c r="H21" s="6">
        <v>0</v>
      </c>
      <c r="I21" s="2">
        <v>81449456</v>
      </c>
      <c r="J21" s="10" t="s">
        <v>10</v>
      </c>
      <c r="K21" s="1">
        <v>5856511</v>
      </c>
      <c r="L21" s="6">
        <v>5856511</v>
      </c>
      <c r="M21" s="6">
        <v>0</v>
      </c>
      <c r="N21" s="6">
        <v>5839738</v>
      </c>
      <c r="O21" s="6">
        <v>0</v>
      </c>
      <c r="P21" s="6">
        <v>5856511</v>
      </c>
      <c r="Q21" s="6">
        <v>23426044</v>
      </c>
      <c r="R21" s="7">
        <v>0</v>
      </c>
      <c r="T21" s="13">
        <f t="shared" si="0"/>
        <v>0.35139066000000002</v>
      </c>
      <c r="U21" s="12">
        <f t="shared" si="1"/>
        <v>0</v>
      </c>
      <c r="V21" s="12">
        <f t="shared" si="2"/>
        <v>0</v>
      </c>
      <c r="W21" s="12">
        <f t="shared" si="3"/>
        <v>0.357230398</v>
      </c>
      <c r="X21" s="12">
        <f t="shared" si="4"/>
        <v>4.2828093000000005E-2</v>
      </c>
      <c r="Y21" s="12">
        <f t="shared" si="5"/>
        <v>0</v>
      </c>
      <c r="Z21" s="12">
        <f t="shared" si="6"/>
        <v>6.2634248000000003E-2</v>
      </c>
      <c r="AA21" s="7">
        <f t="shared" si="7"/>
        <v>0.41986464600000001</v>
      </c>
    </row>
    <row r="22" spans="1:27" x14ac:dyDescent="0.35">
      <c r="A22" s="26">
        <v>4</v>
      </c>
      <c r="B22" s="27">
        <v>2</v>
      </c>
      <c r="C22" s="27">
        <v>0</v>
      </c>
      <c r="D22" s="27">
        <v>20362364</v>
      </c>
      <c r="E22" s="27">
        <v>20362364</v>
      </c>
      <c r="F22" s="27">
        <v>20071875</v>
      </c>
      <c r="G22" s="27">
        <v>290489</v>
      </c>
      <c r="H22" s="27">
        <v>18619</v>
      </c>
      <c r="I22" s="28">
        <v>81449456</v>
      </c>
      <c r="J22" s="10" t="s">
        <v>10</v>
      </c>
      <c r="K22" s="26">
        <v>5856511</v>
      </c>
      <c r="L22" s="27">
        <v>5856511</v>
      </c>
      <c r="M22" s="27">
        <v>8452</v>
      </c>
      <c r="N22" s="27">
        <v>5848059</v>
      </c>
      <c r="O22" s="27">
        <v>2177</v>
      </c>
      <c r="P22" s="27">
        <v>0</v>
      </c>
      <c r="Q22" s="27">
        <v>23426044</v>
      </c>
      <c r="R22" s="29">
        <v>3045</v>
      </c>
      <c r="S22" s="30"/>
      <c r="T22" s="31">
        <f t="shared" si="0"/>
        <v>0</v>
      </c>
      <c r="U22" s="32">
        <f t="shared" si="1"/>
        <v>9.3817200000000003E-4</v>
      </c>
      <c r="V22" s="32">
        <f t="shared" si="2"/>
        <v>2.41647E-4</v>
      </c>
      <c r="W22" s="32">
        <f t="shared" si="3"/>
        <v>7.0278780000000004E-3</v>
      </c>
      <c r="X22" s="32">
        <f t="shared" si="4"/>
        <v>3.2244279000000001E-2</v>
      </c>
      <c r="Y22" s="32">
        <f t="shared" si="5"/>
        <v>2.0667090000000003E-3</v>
      </c>
      <c r="Z22" s="32">
        <f t="shared" si="6"/>
        <v>5.4382863000000004E-2</v>
      </c>
      <c r="AA22" s="29">
        <f t="shared" si="7"/>
        <v>6.1748736000000005E-2</v>
      </c>
    </row>
    <row r="23" spans="1:27" x14ac:dyDescent="0.35">
      <c r="A23" s="1">
        <v>4</v>
      </c>
      <c r="B23" s="6">
        <v>2</v>
      </c>
      <c r="C23" s="6">
        <v>1</v>
      </c>
      <c r="D23" s="6">
        <v>20362364</v>
      </c>
      <c r="E23" s="6">
        <v>20362364</v>
      </c>
      <c r="F23" s="6">
        <v>20071875</v>
      </c>
      <c r="G23" s="6">
        <v>290489</v>
      </c>
      <c r="H23" s="6">
        <v>0</v>
      </c>
      <c r="I23" s="2">
        <v>81449456</v>
      </c>
      <c r="J23" s="10" t="s">
        <v>10</v>
      </c>
      <c r="K23" s="1">
        <v>5856511</v>
      </c>
      <c r="L23" s="6">
        <v>5856511</v>
      </c>
      <c r="M23" s="6">
        <v>8452</v>
      </c>
      <c r="N23" s="6">
        <v>5848059</v>
      </c>
      <c r="O23" s="6">
        <v>0</v>
      </c>
      <c r="P23" s="6">
        <v>5856511</v>
      </c>
      <c r="Q23" s="6">
        <v>23426044</v>
      </c>
      <c r="R23" s="7">
        <v>0</v>
      </c>
      <c r="T23" s="13">
        <f t="shared" si="0"/>
        <v>0.35139066000000002</v>
      </c>
      <c r="U23" s="12">
        <f t="shared" si="1"/>
        <v>9.3817200000000003E-4</v>
      </c>
      <c r="V23" s="12">
        <f t="shared" si="2"/>
        <v>0</v>
      </c>
      <c r="W23" s="12">
        <f t="shared" si="3"/>
        <v>0.35817689100000005</v>
      </c>
      <c r="X23" s="12">
        <f t="shared" si="4"/>
        <v>3.2244279000000001E-2</v>
      </c>
      <c r="Y23" s="12">
        <f t="shared" si="5"/>
        <v>0</v>
      </c>
      <c r="Z23" s="12">
        <f t="shared" si="6"/>
        <v>5.2316154000000004E-2</v>
      </c>
      <c r="AA23" s="7">
        <f t="shared" si="7"/>
        <v>0.41049304500000006</v>
      </c>
    </row>
    <row r="24" spans="1:27" x14ac:dyDescent="0.35">
      <c r="A24" s="1">
        <v>4</v>
      </c>
      <c r="B24" s="6">
        <v>2</v>
      </c>
      <c r="C24" s="6">
        <v>2</v>
      </c>
      <c r="D24" s="6">
        <v>20362364</v>
      </c>
      <c r="E24" s="6">
        <v>20362364</v>
      </c>
      <c r="F24" s="6">
        <v>20068704</v>
      </c>
      <c r="G24" s="6">
        <v>293660</v>
      </c>
      <c r="H24" s="6">
        <v>0</v>
      </c>
      <c r="I24" s="2">
        <v>81449456</v>
      </c>
      <c r="J24" s="10" t="s">
        <v>10</v>
      </c>
      <c r="K24" s="1">
        <v>5856511</v>
      </c>
      <c r="L24" s="6">
        <v>5856511</v>
      </c>
      <c r="M24" s="6">
        <v>0</v>
      </c>
      <c r="N24" s="6">
        <v>5848059</v>
      </c>
      <c r="O24" s="6">
        <v>0</v>
      </c>
      <c r="P24" s="6">
        <v>5856511</v>
      </c>
      <c r="Q24" s="6">
        <v>23426044</v>
      </c>
      <c r="R24" s="7">
        <v>0</v>
      </c>
      <c r="T24" s="13">
        <f t="shared" si="0"/>
        <v>0.35139066000000002</v>
      </c>
      <c r="U24" s="12">
        <f t="shared" si="1"/>
        <v>0</v>
      </c>
      <c r="V24" s="12">
        <f t="shared" si="2"/>
        <v>0</v>
      </c>
      <c r="W24" s="12">
        <f t="shared" si="3"/>
        <v>0.35723871900000004</v>
      </c>
      <c r="X24" s="12">
        <f t="shared" si="4"/>
        <v>3.2596260000000002E-2</v>
      </c>
      <c r="Y24" s="12">
        <f t="shared" si="5"/>
        <v>0</v>
      </c>
      <c r="Z24" s="12">
        <f t="shared" si="6"/>
        <v>5.2664964000000002E-2</v>
      </c>
      <c r="AA24" s="7">
        <f t="shared" si="7"/>
        <v>0.40990368300000002</v>
      </c>
    </row>
    <row r="25" spans="1:27" x14ac:dyDescent="0.35">
      <c r="A25" s="26">
        <v>8</v>
      </c>
      <c r="B25" s="27">
        <v>2</v>
      </c>
      <c r="C25" s="27">
        <v>0</v>
      </c>
      <c r="D25" s="27">
        <v>20362364</v>
      </c>
      <c r="E25" s="27">
        <v>20362364</v>
      </c>
      <c r="F25" s="27">
        <v>20201474</v>
      </c>
      <c r="G25" s="27">
        <v>160890</v>
      </c>
      <c r="H25" s="27">
        <v>19663</v>
      </c>
      <c r="I25" s="28">
        <v>81449456</v>
      </c>
      <c r="J25" s="10" t="s">
        <v>10</v>
      </c>
      <c r="K25" s="26">
        <v>5856511</v>
      </c>
      <c r="L25" s="27">
        <v>5856511</v>
      </c>
      <c r="M25" s="27">
        <v>4296</v>
      </c>
      <c r="N25" s="27">
        <v>5852215</v>
      </c>
      <c r="O25" s="27">
        <v>1121</v>
      </c>
      <c r="P25" s="27">
        <v>0</v>
      </c>
      <c r="Q25" s="27">
        <v>23426044</v>
      </c>
      <c r="R25" s="29">
        <v>1522</v>
      </c>
      <c r="S25" s="30"/>
      <c r="T25" s="31">
        <f t="shared" si="0"/>
        <v>0</v>
      </c>
      <c r="U25" s="32">
        <f t="shared" si="1"/>
        <v>7.6898400000000001E-4</v>
      </c>
      <c r="V25" s="32">
        <f t="shared" si="2"/>
        <v>2.00659E-4</v>
      </c>
      <c r="W25" s="32">
        <f t="shared" si="3"/>
        <v>6.8218580000000001E-3</v>
      </c>
      <c r="X25" s="32">
        <f t="shared" si="4"/>
        <v>2.8799310000000002E-2</v>
      </c>
      <c r="Y25" s="32">
        <f t="shared" si="5"/>
        <v>3.5196770000000001E-3</v>
      </c>
      <c r="Z25" s="32">
        <f t="shared" si="6"/>
        <v>5.2520461000000004E-2</v>
      </c>
      <c r="AA25" s="29">
        <f t="shared" si="7"/>
        <v>5.9614757000000004E-2</v>
      </c>
    </row>
    <row r="26" spans="1:27" x14ac:dyDescent="0.35">
      <c r="A26" s="1">
        <v>8</v>
      </c>
      <c r="B26" s="6">
        <v>2</v>
      </c>
      <c r="C26" s="6">
        <v>1</v>
      </c>
      <c r="D26" s="6">
        <v>20362364</v>
      </c>
      <c r="E26" s="6">
        <v>20362364</v>
      </c>
      <c r="F26" s="6">
        <v>20201474</v>
      </c>
      <c r="G26" s="6">
        <v>160890</v>
      </c>
      <c r="H26" s="6">
        <v>0</v>
      </c>
      <c r="I26" s="2">
        <v>81449456</v>
      </c>
      <c r="J26" s="10" t="s">
        <v>10</v>
      </c>
      <c r="K26" s="1">
        <v>5856511</v>
      </c>
      <c r="L26" s="6">
        <v>5856511</v>
      </c>
      <c r="M26" s="6">
        <v>4296</v>
      </c>
      <c r="N26" s="6">
        <v>5852215</v>
      </c>
      <c r="O26" s="6">
        <v>0</v>
      </c>
      <c r="P26" s="6">
        <v>5856511</v>
      </c>
      <c r="Q26" s="6">
        <v>23426044</v>
      </c>
      <c r="R26" s="7">
        <v>0</v>
      </c>
      <c r="T26" s="13">
        <f t="shared" si="0"/>
        <v>0.35139066000000002</v>
      </c>
      <c r="U26" s="12">
        <f t="shared" si="1"/>
        <v>7.6898400000000001E-4</v>
      </c>
      <c r="V26" s="12">
        <f t="shared" si="2"/>
        <v>0</v>
      </c>
      <c r="W26" s="12">
        <f t="shared" si="3"/>
        <v>0.35801185899999999</v>
      </c>
      <c r="X26" s="12">
        <f t="shared" si="4"/>
        <v>2.8799310000000002E-2</v>
      </c>
      <c r="Y26" s="12">
        <f t="shared" si="5"/>
        <v>0</v>
      </c>
      <c r="Z26" s="12">
        <f t="shared" si="6"/>
        <v>4.9000784000000006E-2</v>
      </c>
      <c r="AA26" s="7">
        <f t="shared" si="7"/>
        <v>0.40701264300000001</v>
      </c>
    </row>
    <row r="27" spans="1:27" x14ac:dyDescent="0.35">
      <c r="A27" s="1">
        <v>8</v>
      </c>
      <c r="B27" s="6">
        <v>2</v>
      </c>
      <c r="C27" s="6">
        <v>2</v>
      </c>
      <c r="D27" s="6">
        <v>20362364</v>
      </c>
      <c r="E27" s="6">
        <v>20362364</v>
      </c>
      <c r="F27" s="6">
        <v>20199883</v>
      </c>
      <c r="G27" s="6">
        <v>162481</v>
      </c>
      <c r="H27" s="6">
        <v>0</v>
      </c>
      <c r="I27" s="2">
        <v>81449456</v>
      </c>
      <c r="J27" s="10" t="s">
        <v>10</v>
      </c>
      <c r="K27" s="1">
        <v>5856511</v>
      </c>
      <c r="L27" s="6">
        <v>5856511</v>
      </c>
      <c r="M27" s="6">
        <v>0</v>
      </c>
      <c r="N27" s="6">
        <v>5852215</v>
      </c>
      <c r="O27" s="6">
        <v>0</v>
      </c>
      <c r="P27" s="6">
        <v>5856511</v>
      </c>
      <c r="Q27" s="6">
        <v>23426044</v>
      </c>
      <c r="R27" s="7">
        <v>0</v>
      </c>
      <c r="T27" s="13">
        <f t="shared" si="0"/>
        <v>0.35139066000000002</v>
      </c>
      <c r="U27" s="12">
        <f t="shared" si="1"/>
        <v>0</v>
      </c>
      <c r="V27" s="12">
        <f t="shared" si="2"/>
        <v>0</v>
      </c>
      <c r="W27" s="12">
        <f t="shared" si="3"/>
        <v>0.35724287500000002</v>
      </c>
      <c r="X27" s="12">
        <f t="shared" si="4"/>
        <v>2.9084099000000002E-2</v>
      </c>
      <c r="Y27" s="12">
        <f t="shared" si="5"/>
        <v>0</v>
      </c>
      <c r="Z27" s="12">
        <f t="shared" si="6"/>
        <v>4.9283982000000004E-2</v>
      </c>
      <c r="AA27" s="7">
        <f t="shared" si="7"/>
        <v>0.40652685700000002</v>
      </c>
    </row>
    <row r="28" spans="1:27" x14ac:dyDescent="0.35">
      <c r="A28" s="1">
        <v>1</v>
      </c>
      <c r="B28" s="6">
        <v>4</v>
      </c>
      <c r="C28" s="6">
        <v>0</v>
      </c>
      <c r="D28" s="6">
        <v>20362364</v>
      </c>
      <c r="E28" s="6">
        <v>20362364</v>
      </c>
      <c r="F28" s="6">
        <v>19111398</v>
      </c>
      <c r="G28" s="6">
        <v>1250966</v>
      </c>
      <c r="H28" s="6">
        <v>14763</v>
      </c>
      <c r="I28" s="2">
        <v>81449456</v>
      </c>
      <c r="J28" s="10" t="s">
        <v>10</v>
      </c>
      <c r="K28" s="1">
        <v>5856511</v>
      </c>
      <c r="L28" s="6">
        <v>5856511</v>
      </c>
      <c r="M28" s="6">
        <v>33155</v>
      </c>
      <c r="N28" s="6">
        <v>5823356</v>
      </c>
      <c r="O28" s="6">
        <v>8322</v>
      </c>
      <c r="P28" s="6">
        <v>0</v>
      </c>
      <c r="Q28" s="6">
        <v>23426044</v>
      </c>
      <c r="R28" s="7">
        <v>10159</v>
      </c>
      <c r="T28" s="13">
        <f t="shared" si="0"/>
        <v>0</v>
      </c>
      <c r="U28" s="12">
        <f t="shared" si="1"/>
        <v>1.9893000000000003E-3</v>
      </c>
      <c r="V28" s="12">
        <f t="shared" si="2"/>
        <v>4.9932000000000004E-4</v>
      </c>
      <c r="W28" s="12">
        <f t="shared" si="3"/>
        <v>8.3119760000000004E-3</v>
      </c>
      <c r="X28" s="12">
        <f t="shared" si="4"/>
        <v>7.5057960000000007E-2</v>
      </c>
      <c r="Y28" s="12">
        <f t="shared" si="5"/>
        <v>8.8578000000000007E-4</v>
      </c>
      <c r="Z28" s="12">
        <f t="shared" si="6"/>
        <v>9.5055138000000011E-2</v>
      </c>
      <c r="AA28" s="7">
        <f t="shared" si="7"/>
        <v>0.10397665400000002</v>
      </c>
    </row>
    <row r="29" spans="1:27" x14ac:dyDescent="0.35">
      <c r="A29" s="47">
        <v>1</v>
      </c>
      <c r="B29" s="48">
        <v>4</v>
      </c>
      <c r="C29" s="48">
        <v>1</v>
      </c>
      <c r="D29" s="48">
        <v>20362364</v>
      </c>
      <c r="E29" s="48">
        <v>20362364</v>
      </c>
      <c r="F29" s="48">
        <v>19111398</v>
      </c>
      <c r="G29" s="48">
        <v>1250966</v>
      </c>
      <c r="H29" s="48">
        <v>0</v>
      </c>
      <c r="I29" s="49">
        <v>81449456</v>
      </c>
      <c r="J29" s="10" t="s">
        <v>10</v>
      </c>
      <c r="K29" s="47">
        <v>5856511</v>
      </c>
      <c r="L29" s="48">
        <v>5856511</v>
      </c>
      <c r="M29" s="48">
        <v>33155</v>
      </c>
      <c r="N29" s="48">
        <v>5823356</v>
      </c>
      <c r="O29" s="48">
        <v>0</v>
      </c>
      <c r="P29" s="48">
        <v>5856511</v>
      </c>
      <c r="Q29" s="48">
        <v>23426044</v>
      </c>
      <c r="R29" s="50">
        <v>0</v>
      </c>
      <c r="S29" s="51"/>
      <c r="T29" s="52">
        <f t="shared" si="0"/>
        <v>0.35139066000000002</v>
      </c>
      <c r="U29" s="53">
        <f t="shared" si="1"/>
        <v>1.9893000000000003E-3</v>
      </c>
      <c r="V29" s="53">
        <f t="shared" si="2"/>
        <v>0</v>
      </c>
      <c r="W29" s="53">
        <f t="shared" si="3"/>
        <v>0.35920331600000005</v>
      </c>
      <c r="X29" s="53">
        <f t="shared" si="4"/>
        <v>7.5057960000000007E-2</v>
      </c>
      <c r="Y29" s="53">
        <f t="shared" si="5"/>
        <v>0</v>
      </c>
      <c r="Z29" s="53">
        <f t="shared" si="6"/>
        <v>9.4169358000000009E-2</v>
      </c>
      <c r="AA29" s="50">
        <f t="shared" si="7"/>
        <v>0.45337267400000003</v>
      </c>
    </row>
    <row r="30" spans="1:27" x14ac:dyDescent="0.35">
      <c r="A30" s="1">
        <v>1</v>
      </c>
      <c r="B30" s="6">
        <v>4</v>
      </c>
      <c r="C30" s="6">
        <v>2</v>
      </c>
      <c r="D30" s="6">
        <v>20362364</v>
      </c>
      <c r="E30" s="6">
        <v>20362364</v>
      </c>
      <c r="F30" s="6">
        <v>19100751</v>
      </c>
      <c r="G30" s="6">
        <v>1261613</v>
      </c>
      <c r="H30" s="6">
        <v>0</v>
      </c>
      <c r="I30" s="2">
        <v>81449456</v>
      </c>
      <c r="J30" s="10" t="s">
        <v>10</v>
      </c>
      <c r="K30" s="1">
        <v>5856511</v>
      </c>
      <c r="L30" s="6">
        <v>5856511</v>
      </c>
      <c r="M30" s="6">
        <v>0</v>
      </c>
      <c r="N30" s="6">
        <v>5823100</v>
      </c>
      <c r="O30" s="6">
        <v>0</v>
      </c>
      <c r="P30" s="6">
        <v>5856511</v>
      </c>
      <c r="Q30" s="6">
        <v>23426044</v>
      </c>
      <c r="R30" s="7">
        <v>0</v>
      </c>
      <c r="T30" s="13">
        <f t="shared" si="0"/>
        <v>0.35139066000000002</v>
      </c>
      <c r="U30" s="12">
        <f t="shared" si="1"/>
        <v>0</v>
      </c>
      <c r="V30" s="12">
        <f t="shared" si="2"/>
        <v>0</v>
      </c>
      <c r="W30" s="12">
        <f t="shared" si="3"/>
        <v>0.35721376000000005</v>
      </c>
      <c r="X30" s="12">
        <f t="shared" si="4"/>
        <v>7.5696780000000005E-2</v>
      </c>
      <c r="Y30" s="12">
        <f t="shared" si="5"/>
        <v>0</v>
      </c>
      <c r="Z30" s="12">
        <f t="shared" si="6"/>
        <v>9.4797531000000004E-2</v>
      </c>
      <c r="AA30" s="7">
        <f t="shared" si="7"/>
        <v>0.45201129100000004</v>
      </c>
    </row>
    <row r="31" spans="1:27" x14ac:dyDescent="0.35">
      <c r="A31" s="1">
        <v>2</v>
      </c>
      <c r="B31" s="6">
        <v>4</v>
      </c>
      <c r="C31" s="6">
        <v>0</v>
      </c>
      <c r="D31" s="6">
        <v>20362364</v>
      </c>
      <c r="E31" s="6">
        <v>20362364</v>
      </c>
      <c r="F31" s="6">
        <v>19708571</v>
      </c>
      <c r="G31" s="6">
        <v>653793</v>
      </c>
      <c r="H31" s="6">
        <v>18624</v>
      </c>
      <c r="I31" s="2">
        <v>81449456</v>
      </c>
      <c r="J31" s="10" t="s">
        <v>10</v>
      </c>
      <c r="K31" s="1">
        <v>5856511</v>
      </c>
      <c r="L31" s="6">
        <v>5856511</v>
      </c>
      <c r="M31" s="6">
        <v>16770</v>
      </c>
      <c r="N31" s="6">
        <v>5839741</v>
      </c>
      <c r="O31" s="6">
        <v>4257</v>
      </c>
      <c r="P31" s="6">
        <v>0</v>
      </c>
      <c r="Q31" s="6">
        <v>23426044</v>
      </c>
      <c r="R31" s="7">
        <v>5078</v>
      </c>
      <c r="T31" s="13">
        <f t="shared" si="0"/>
        <v>0</v>
      </c>
      <c r="U31" s="12">
        <f t="shared" si="1"/>
        <v>1.2912900000000001E-3</v>
      </c>
      <c r="V31" s="12">
        <f t="shared" si="2"/>
        <v>3.2778899999999999E-4</v>
      </c>
      <c r="W31" s="12">
        <f t="shared" si="3"/>
        <v>7.4588200000000014E-3</v>
      </c>
      <c r="X31" s="12">
        <f t="shared" si="4"/>
        <v>5.0342061E-2</v>
      </c>
      <c r="Y31" s="12">
        <f t="shared" si="5"/>
        <v>1.4340480000000001E-3</v>
      </c>
      <c r="Z31" s="12">
        <f t="shared" si="6"/>
        <v>7.1484679999999995E-2</v>
      </c>
      <c r="AA31" s="7">
        <f t="shared" si="7"/>
        <v>7.9334505999999999E-2</v>
      </c>
    </row>
    <row r="32" spans="1:27" x14ac:dyDescent="0.35">
      <c r="A32" s="1">
        <v>2</v>
      </c>
      <c r="B32" s="6">
        <v>4</v>
      </c>
      <c r="C32" s="6">
        <v>1</v>
      </c>
      <c r="D32" s="6">
        <v>20362364</v>
      </c>
      <c r="E32" s="6">
        <v>20362364</v>
      </c>
      <c r="F32" s="6">
        <v>19708571</v>
      </c>
      <c r="G32" s="6">
        <v>653793</v>
      </c>
      <c r="H32" s="6">
        <v>0</v>
      </c>
      <c r="I32" s="2">
        <v>81449456</v>
      </c>
      <c r="J32" s="10" t="s">
        <v>10</v>
      </c>
      <c r="K32" s="1">
        <v>5856511</v>
      </c>
      <c r="L32" s="6">
        <v>5856511</v>
      </c>
      <c r="M32" s="6">
        <v>16770</v>
      </c>
      <c r="N32" s="6">
        <v>5839741</v>
      </c>
      <c r="O32" s="6">
        <v>0</v>
      </c>
      <c r="P32" s="6">
        <v>5856511</v>
      </c>
      <c r="Q32" s="6">
        <v>23426044</v>
      </c>
      <c r="R32" s="7">
        <v>0</v>
      </c>
      <c r="T32" s="13">
        <f t="shared" si="0"/>
        <v>0.35139066000000002</v>
      </c>
      <c r="U32" s="12">
        <f t="shared" si="1"/>
        <v>1.2912900000000001E-3</v>
      </c>
      <c r="V32" s="12">
        <f t="shared" si="2"/>
        <v>0</v>
      </c>
      <c r="W32" s="12">
        <f t="shared" si="3"/>
        <v>0.35852169100000003</v>
      </c>
      <c r="X32" s="12">
        <f t="shared" si="4"/>
        <v>5.0342061E-2</v>
      </c>
      <c r="Y32" s="12">
        <f t="shared" si="5"/>
        <v>0</v>
      </c>
      <c r="Z32" s="12">
        <f t="shared" si="6"/>
        <v>7.0050632000000002E-2</v>
      </c>
      <c r="AA32" s="7">
        <f t="shared" si="7"/>
        <v>0.42857232300000003</v>
      </c>
    </row>
    <row r="33" spans="1:27" x14ac:dyDescent="0.35">
      <c r="A33" s="1">
        <v>2</v>
      </c>
      <c r="B33" s="6">
        <v>4</v>
      </c>
      <c r="C33" s="6">
        <v>2</v>
      </c>
      <c r="D33" s="6">
        <v>20362364</v>
      </c>
      <c r="E33" s="6">
        <v>20362364</v>
      </c>
      <c r="F33" s="6">
        <v>19703264</v>
      </c>
      <c r="G33" s="6">
        <v>659100</v>
      </c>
      <c r="H33" s="6">
        <v>0</v>
      </c>
      <c r="I33" s="2">
        <v>81449456</v>
      </c>
      <c r="J33" s="10" t="s">
        <v>10</v>
      </c>
      <c r="K33" s="1">
        <v>5856511</v>
      </c>
      <c r="L33" s="6">
        <v>5856511</v>
      </c>
      <c r="M33" s="6">
        <v>0</v>
      </c>
      <c r="N33" s="6">
        <v>5839740</v>
      </c>
      <c r="O33" s="6">
        <v>0</v>
      </c>
      <c r="P33" s="6">
        <v>5856511</v>
      </c>
      <c r="Q33" s="6">
        <v>23426044</v>
      </c>
      <c r="R33" s="7">
        <v>0</v>
      </c>
      <c r="T33" s="13">
        <f t="shared" si="0"/>
        <v>0.35139066000000002</v>
      </c>
      <c r="U33" s="12">
        <f t="shared" si="1"/>
        <v>0</v>
      </c>
      <c r="V33" s="12">
        <f t="shared" si="2"/>
        <v>0</v>
      </c>
      <c r="W33" s="12">
        <f t="shared" si="3"/>
        <v>0.3572304</v>
      </c>
      <c r="X33" s="12">
        <f t="shared" si="4"/>
        <v>5.0750700000000003E-2</v>
      </c>
      <c r="Y33" s="12">
        <f t="shared" si="5"/>
        <v>0</v>
      </c>
      <c r="Z33" s="12">
        <f t="shared" si="6"/>
        <v>7.0453964000000008E-2</v>
      </c>
      <c r="AA33" s="7">
        <f t="shared" si="7"/>
        <v>0.42768436399999998</v>
      </c>
    </row>
    <row r="34" spans="1:27" x14ac:dyDescent="0.35">
      <c r="A34" s="1">
        <v>4</v>
      </c>
      <c r="B34" s="6">
        <v>4</v>
      </c>
      <c r="C34" s="6">
        <v>0</v>
      </c>
      <c r="D34" s="6">
        <v>20362364</v>
      </c>
      <c r="E34" s="6">
        <v>20362364</v>
      </c>
      <c r="F34" s="6">
        <v>20018392</v>
      </c>
      <c r="G34" s="6">
        <v>343972</v>
      </c>
      <c r="H34" s="6">
        <v>20680</v>
      </c>
      <c r="I34" s="2">
        <v>81449456</v>
      </c>
      <c r="J34" s="10" t="s">
        <v>10</v>
      </c>
      <c r="K34" s="1">
        <v>5856511</v>
      </c>
      <c r="L34" s="6">
        <v>5856511</v>
      </c>
      <c r="M34" s="6">
        <v>8449</v>
      </c>
      <c r="N34" s="6">
        <v>5848062</v>
      </c>
      <c r="O34" s="6">
        <v>2161</v>
      </c>
      <c r="P34" s="6">
        <v>0</v>
      </c>
      <c r="Q34" s="6">
        <v>23426044</v>
      </c>
      <c r="R34" s="7">
        <v>2539</v>
      </c>
      <c r="T34" s="13">
        <f t="shared" si="0"/>
        <v>0</v>
      </c>
      <c r="U34" s="12">
        <f t="shared" si="1"/>
        <v>9.3783899999999999E-4</v>
      </c>
      <c r="V34" s="12">
        <f t="shared" si="2"/>
        <v>2.3987100000000001E-4</v>
      </c>
      <c r="W34" s="12">
        <f t="shared" si="3"/>
        <v>7.0257720000000004E-3</v>
      </c>
      <c r="X34" s="12">
        <f t="shared" si="4"/>
        <v>3.8180892000000001E-2</v>
      </c>
      <c r="Y34" s="12">
        <f t="shared" si="5"/>
        <v>2.2954800000000004E-3</v>
      </c>
      <c r="Z34" s="12">
        <f t="shared" si="6"/>
        <v>6.0494764000000006E-2</v>
      </c>
      <c r="AA34" s="7">
        <f t="shared" si="7"/>
        <v>6.7802365000000003E-2</v>
      </c>
    </row>
    <row r="35" spans="1:27" x14ac:dyDescent="0.35">
      <c r="A35" s="1">
        <v>4</v>
      </c>
      <c r="B35" s="6">
        <v>4</v>
      </c>
      <c r="C35" s="6">
        <v>1</v>
      </c>
      <c r="D35" s="6">
        <v>20362364</v>
      </c>
      <c r="E35" s="6">
        <v>20362364</v>
      </c>
      <c r="F35" s="6">
        <v>20018392</v>
      </c>
      <c r="G35" s="6">
        <v>343972</v>
      </c>
      <c r="H35" s="6">
        <v>0</v>
      </c>
      <c r="I35" s="2">
        <v>81449456</v>
      </c>
      <c r="J35" s="10" t="s">
        <v>10</v>
      </c>
      <c r="K35" s="1">
        <v>5856511</v>
      </c>
      <c r="L35" s="6">
        <v>5856511</v>
      </c>
      <c r="M35" s="6">
        <v>8449</v>
      </c>
      <c r="N35" s="6">
        <v>5848062</v>
      </c>
      <c r="O35" s="6">
        <v>0</v>
      </c>
      <c r="P35" s="6">
        <v>5856511</v>
      </c>
      <c r="Q35" s="6">
        <v>23426044</v>
      </c>
      <c r="R35" s="7">
        <v>0</v>
      </c>
      <c r="T35" s="13">
        <f t="shared" si="0"/>
        <v>0.35139066000000002</v>
      </c>
      <c r="U35" s="12">
        <f t="shared" si="1"/>
        <v>9.3783899999999999E-4</v>
      </c>
      <c r="V35" s="12">
        <f t="shared" si="2"/>
        <v>0</v>
      </c>
      <c r="W35" s="12">
        <f t="shared" si="3"/>
        <v>0.358176561</v>
      </c>
      <c r="X35" s="12">
        <f t="shared" si="4"/>
        <v>3.8180892000000001E-2</v>
      </c>
      <c r="Y35" s="12">
        <f t="shared" si="5"/>
        <v>0</v>
      </c>
      <c r="Z35" s="12">
        <f t="shared" si="6"/>
        <v>5.8199284000000004E-2</v>
      </c>
      <c r="AA35" s="7">
        <f t="shared" si="7"/>
        <v>0.41637584500000002</v>
      </c>
    </row>
    <row r="36" spans="1:27" x14ac:dyDescent="0.35">
      <c r="A36" s="1">
        <v>4</v>
      </c>
      <c r="B36" s="6">
        <v>4</v>
      </c>
      <c r="C36" s="6">
        <v>2</v>
      </c>
      <c r="D36" s="6">
        <v>20362364</v>
      </c>
      <c r="E36" s="6">
        <v>20362364</v>
      </c>
      <c r="F36" s="6">
        <v>20015738</v>
      </c>
      <c r="G36" s="6">
        <v>346626</v>
      </c>
      <c r="H36" s="6">
        <v>0</v>
      </c>
      <c r="I36" s="2">
        <v>81449456</v>
      </c>
      <c r="J36" s="10" t="s">
        <v>10</v>
      </c>
      <c r="K36" s="1">
        <v>5856511</v>
      </c>
      <c r="L36" s="6">
        <v>5856511</v>
      </c>
      <c r="M36" s="6">
        <v>0</v>
      </c>
      <c r="N36" s="6">
        <v>5848062</v>
      </c>
      <c r="O36" s="6">
        <v>0</v>
      </c>
      <c r="P36" s="6">
        <v>5856511</v>
      </c>
      <c r="Q36" s="6">
        <v>23426044</v>
      </c>
      <c r="R36" s="7">
        <v>0</v>
      </c>
      <c r="T36" s="13">
        <f t="shared" si="0"/>
        <v>0.35139066000000002</v>
      </c>
      <c r="U36" s="12">
        <f t="shared" si="1"/>
        <v>0</v>
      </c>
      <c r="V36" s="12">
        <f t="shared" si="2"/>
        <v>0</v>
      </c>
      <c r="W36" s="12">
        <f t="shared" si="3"/>
        <v>0.35723872200000001</v>
      </c>
      <c r="X36" s="12">
        <f t="shared" si="4"/>
        <v>3.8475486000000003E-2</v>
      </c>
      <c r="Y36" s="12">
        <f t="shared" si="5"/>
        <v>0</v>
      </c>
      <c r="Z36" s="12">
        <f t="shared" si="6"/>
        <v>5.8491224000000008E-2</v>
      </c>
      <c r="AA36" s="7">
        <f t="shared" si="7"/>
        <v>0.41572994600000002</v>
      </c>
    </row>
    <row r="37" spans="1:27" x14ac:dyDescent="0.35">
      <c r="A37" s="1">
        <v>8</v>
      </c>
      <c r="B37" s="6">
        <v>4</v>
      </c>
      <c r="C37" s="6">
        <v>0</v>
      </c>
      <c r="D37" s="6">
        <v>20362364</v>
      </c>
      <c r="E37" s="6">
        <v>20362364</v>
      </c>
      <c r="F37" s="6">
        <v>20173199</v>
      </c>
      <c r="G37" s="6">
        <v>189165</v>
      </c>
      <c r="H37" s="6">
        <v>21724</v>
      </c>
      <c r="I37" s="2">
        <v>81449456</v>
      </c>
      <c r="J37" s="10" t="s">
        <v>10</v>
      </c>
      <c r="K37" s="1">
        <v>5856511</v>
      </c>
      <c r="L37" s="6">
        <v>5856511</v>
      </c>
      <c r="M37" s="6">
        <v>4289</v>
      </c>
      <c r="N37" s="6">
        <v>5852222</v>
      </c>
      <c r="O37" s="6">
        <v>1113</v>
      </c>
      <c r="P37" s="6">
        <v>0</v>
      </c>
      <c r="Q37" s="6">
        <v>23426044</v>
      </c>
      <c r="R37" s="7">
        <v>1268</v>
      </c>
      <c r="T37" s="13">
        <f t="shared" si="0"/>
        <v>0</v>
      </c>
      <c r="U37" s="12">
        <f t="shared" si="1"/>
        <v>7.6773100000000001E-4</v>
      </c>
      <c r="V37" s="12">
        <f t="shared" si="2"/>
        <v>1.9922700000000001E-4</v>
      </c>
      <c r="W37" s="12">
        <f t="shared" si="3"/>
        <v>6.8191800000000002E-3</v>
      </c>
      <c r="X37" s="12">
        <f t="shared" si="4"/>
        <v>3.3860535000000004E-2</v>
      </c>
      <c r="Y37" s="12">
        <f t="shared" si="5"/>
        <v>3.8885960000000002E-3</v>
      </c>
      <c r="Z37" s="12">
        <f t="shared" si="6"/>
        <v>5.7922330000000008E-2</v>
      </c>
      <c r="AA37" s="7">
        <f t="shared" si="7"/>
        <v>6.4968482000000008E-2</v>
      </c>
    </row>
    <row r="38" spans="1:27" x14ac:dyDescent="0.35">
      <c r="A38" s="1">
        <v>8</v>
      </c>
      <c r="B38" s="6">
        <v>4</v>
      </c>
      <c r="C38" s="6">
        <v>1</v>
      </c>
      <c r="D38" s="6">
        <v>20362364</v>
      </c>
      <c r="E38" s="6">
        <v>20362364</v>
      </c>
      <c r="F38" s="6">
        <v>20173199</v>
      </c>
      <c r="G38" s="6">
        <v>189165</v>
      </c>
      <c r="H38" s="6">
        <v>0</v>
      </c>
      <c r="I38" s="2">
        <v>81449456</v>
      </c>
      <c r="J38" s="10" t="s">
        <v>10</v>
      </c>
      <c r="K38" s="1">
        <v>5856511</v>
      </c>
      <c r="L38" s="6">
        <v>5856511</v>
      </c>
      <c r="M38" s="6">
        <v>4289</v>
      </c>
      <c r="N38" s="6">
        <v>5852222</v>
      </c>
      <c r="O38" s="6">
        <v>0</v>
      </c>
      <c r="P38" s="6">
        <v>5856511</v>
      </c>
      <c r="Q38" s="6">
        <v>23426044</v>
      </c>
      <c r="R38" s="7">
        <v>0</v>
      </c>
      <c r="T38" s="13">
        <f t="shared" si="0"/>
        <v>0.35139066000000002</v>
      </c>
      <c r="U38" s="12">
        <f t="shared" si="1"/>
        <v>7.6773100000000001E-4</v>
      </c>
      <c r="V38" s="12">
        <f t="shared" si="2"/>
        <v>0</v>
      </c>
      <c r="W38" s="12">
        <f t="shared" si="3"/>
        <v>0.35801061300000003</v>
      </c>
      <c r="X38" s="12">
        <f t="shared" si="4"/>
        <v>3.3860535000000004E-2</v>
      </c>
      <c r="Y38" s="12">
        <f t="shared" si="5"/>
        <v>0</v>
      </c>
      <c r="Z38" s="12">
        <f t="shared" si="6"/>
        <v>5.4033734000000007E-2</v>
      </c>
      <c r="AA38" s="7">
        <f t="shared" si="7"/>
        <v>0.41204434700000003</v>
      </c>
    </row>
    <row r="39" spans="1:27" x14ac:dyDescent="0.35">
      <c r="A39" s="1">
        <v>8</v>
      </c>
      <c r="B39" s="6">
        <v>4</v>
      </c>
      <c r="C39" s="6">
        <v>2</v>
      </c>
      <c r="D39" s="6">
        <v>20362364</v>
      </c>
      <c r="E39" s="6">
        <v>20362364</v>
      </c>
      <c r="F39" s="6">
        <v>20171873</v>
      </c>
      <c r="G39" s="6">
        <v>190491</v>
      </c>
      <c r="H39" s="6">
        <v>0</v>
      </c>
      <c r="I39" s="2">
        <v>81449456</v>
      </c>
      <c r="J39" s="10" t="s">
        <v>10</v>
      </c>
      <c r="K39" s="1">
        <v>5856511</v>
      </c>
      <c r="L39" s="6">
        <v>5856511</v>
      </c>
      <c r="M39" s="6">
        <v>0</v>
      </c>
      <c r="N39" s="6">
        <v>5852222</v>
      </c>
      <c r="O39" s="6">
        <v>0</v>
      </c>
      <c r="P39" s="6">
        <v>5856511</v>
      </c>
      <c r="Q39" s="6">
        <v>23426044</v>
      </c>
      <c r="R39" s="7">
        <v>0</v>
      </c>
      <c r="T39" s="13">
        <f t="shared" si="0"/>
        <v>0.35139066000000002</v>
      </c>
      <c r="U39" s="12">
        <f t="shared" si="1"/>
        <v>0</v>
      </c>
      <c r="V39" s="12">
        <f t="shared" si="2"/>
        <v>0</v>
      </c>
      <c r="W39" s="12">
        <f t="shared" si="3"/>
        <v>0.35724288200000004</v>
      </c>
      <c r="X39" s="12">
        <f t="shared" si="4"/>
        <v>3.4097888999999999E-2</v>
      </c>
      <c r="Y39" s="12">
        <f t="shared" si="5"/>
        <v>0</v>
      </c>
      <c r="Z39" s="12">
        <f t="shared" si="6"/>
        <v>5.4269761999999999E-2</v>
      </c>
      <c r="AA39" s="7">
        <f t="shared" si="7"/>
        <v>0.41151264400000004</v>
      </c>
    </row>
    <row r="40" spans="1:27" x14ac:dyDescent="0.35">
      <c r="A40" s="1">
        <v>1</v>
      </c>
      <c r="B40" s="6">
        <v>8</v>
      </c>
      <c r="C40" s="6">
        <v>0</v>
      </c>
      <c r="D40" s="6">
        <v>20362364</v>
      </c>
      <c r="E40" s="6">
        <v>20362364</v>
      </c>
      <c r="F40" s="6">
        <v>18993707</v>
      </c>
      <c r="G40" s="6">
        <v>1368657</v>
      </c>
      <c r="H40" s="6">
        <v>15793</v>
      </c>
      <c r="I40" s="2">
        <v>81449456</v>
      </c>
      <c r="J40" s="10" t="s">
        <v>10</v>
      </c>
      <c r="K40" s="1">
        <v>5856511</v>
      </c>
      <c r="L40" s="6">
        <v>5856511</v>
      </c>
      <c r="M40" s="6">
        <v>33155</v>
      </c>
      <c r="N40" s="6">
        <v>5823356</v>
      </c>
      <c r="O40" s="6">
        <v>8287</v>
      </c>
      <c r="P40" s="6">
        <v>0</v>
      </c>
      <c r="Q40" s="6">
        <v>23426044</v>
      </c>
      <c r="R40" s="7">
        <v>9164</v>
      </c>
      <c r="T40" s="13">
        <f t="shared" si="0"/>
        <v>0</v>
      </c>
      <c r="U40" s="12">
        <f t="shared" si="1"/>
        <v>1.9893000000000003E-3</v>
      </c>
      <c r="V40" s="12">
        <f t="shared" si="2"/>
        <v>4.9722000000000004E-4</v>
      </c>
      <c r="W40" s="12">
        <f t="shared" si="3"/>
        <v>8.3098760000000008E-3</v>
      </c>
      <c r="X40" s="12">
        <f t="shared" si="4"/>
        <v>8.2119419999999999E-2</v>
      </c>
      <c r="Y40" s="12">
        <f t="shared" si="5"/>
        <v>9.4758000000000006E-4</v>
      </c>
      <c r="Z40" s="12">
        <f t="shared" si="6"/>
        <v>0.102060707</v>
      </c>
      <c r="AA40" s="7">
        <f t="shared" si="7"/>
        <v>0.110920423</v>
      </c>
    </row>
    <row r="41" spans="1:27" x14ac:dyDescent="0.35">
      <c r="A41" s="40">
        <v>1</v>
      </c>
      <c r="B41" s="41">
        <v>8</v>
      </c>
      <c r="C41" s="41">
        <v>1</v>
      </c>
      <c r="D41" s="41">
        <v>20362364</v>
      </c>
      <c r="E41" s="41">
        <v>20362364</v>
      </c>
      <c r="F41" s="41">
        <v>18993707</v>
      </c>
      <c r="G41" s="41">
        <v>1368657</v>
      </c>
      <c r="H41" s="41">
        <v>0</v>
      </c>
      <c r="I41" s="42">
        <v>81449456</v>
      </c>
      <c r="J41" s="72" t="s">
        <v>10</v>
      </c>
      <c r="K41" s="40">
        <v>5856511</v>
      </c>
      <c r="L41" s="41">
        <v>5856511</v>
      </c>
      <c r="M41" s="41">
        <v>33155</v>
      </c>
      <c r="N41" s="41">
        <v>5823356</v>
      </c>
      <c r="O41" s="41">
        <v>0</v>
      </c>
      <c r="P41" s="41">
        <v>5856511</v>
      </c>
      <c r="Q41" s="41">
        <v>23426044</v>
      </c>
      <c r="R41" s="43">
        <v>0</v>
      </c>
      <c r="S41" s="44"/>
      <c r="T41" s="45">
        <f t="shared" si="0"/>
        <v>0.35139066000000002</v>
      </c>
      <c r="U41" s="46">
        <f t="shared" si="1"/>
        <v>1.9893000000000003E-3</v>
      </c>
      <c r="V41" s="46">
        <f t="shared" si="2"/>
        <v>0</v>
      </c>
      <c r="W41" s="46">
        <f t="shared" si="3"/>
        <v>0.35920331600000005</v>
      </c>
      <c r="X41" s="46">
        <f t="shared" si="4"/>
        <v>8.2119419999999999E-2</v>
      </c>
      <c r="Y41" s="46">
        <f t="shared" si="5"/>
        <v>0</v>
      </c>
      <c r="Z41" s="46">
        <f t="shared" si="6"/>
        <v>0.101113127</v>
      </c>
      <c r="AA41" s="43">
        <f xml:space="preserve">  (R41*((60+(A41-1)*17)*10^-9))+W41 + Z41</f>
        <v>0.46031644300000008</v>
      </c>
    </row>
    <row r="42" spans="1:27" x14ac:dyDescent="0.35">
      <c r="A42" s="40">
        <v>1</v>
      </c>
      <c r="B42" s="41">
        <v>8</v>
      </c>
      <c r="C42" s="41">
        <v>2</v>
      </c>
      <c r="D42" s="41">
        <v>20362364</v>
      </c>
      <c r="E42" s="41">
        <v>20362364</v>
      </c>
      <c r="F42" s="41">
        <v>18984088</v>
      </c>
      <c r="G42" s="41">
        <v>1378276</v>
      </c>
      <c r="H42" s="41">
        <v>0</v>
      </c>
      <c r="I42" s="42">
        <v>81449456</v>
      </c>
      <c r="J42" s="72" t="s">
        <v>10</v>
      </c>
      <c r="K42" s="40">
        <v>5856511</v>
      </c>
      <c r="L42" s="41">
        <v>5856511</v>
      </c>
      <c r="M42" s="41">
        <v>0</v>
      </c>
      <c r="N42" s="41">
        <v>5823100</v>
      </c>
      <c r="O42" s="41">
        <v>0</v>
      </c>
      <c r="P42" s="41">
        <v>5856511</v>
      </c>
      <c r="Q42" s="41">
        <v>23426044</v>
      </c>
      <c r="R42" s="43">
        <v>0</v>
      </c>
      <c r="S42" s="44"/>
      <c r="T42" s="45">
        <f t="shared" si="0"/>
        <v>0.35139066000000002</v>
      </c>
      <c r="U42" s="46">
        <f t="shared" si="1"/>
        <v>0</v>
      </c>
      <c r="V42" s="46">
        <f t="shared" si="2"/>
        <v>0</v>
      </c>
      <c r="W42" s="46">
        <f t="shared" si="3"/>
        <v>0.35721376000000005</v>
      </c>
      <c r="X42" s="46">
        <f t="shared" si="4"/>
        <v>8.2696560000000002E-2</v>
      </c>
      <c r="Y42" s="46">
        <f t="shared" si="5"/>
        <v>0</v>
      </c>
      <c r="Z42" s="46">
        <f t="shared" si="6"/>
        <v>0.101680648</v>
      </c>
      <c r="AA42" s="43">
        <f t="shared" si="7"/>
        <v>0.45889440800000003</v>
      </c>
    </row>
    <row r="43" spans="1:27" x14ac:dyDescent="0.35">
      <c r="A43" s="1">
        <v>2</v>
      </c>
      <c r="B43" s="6">
        <v>8</v>
      </c>
      <c r="C43" s="6">
        <v>0</v>
      </c>
      <c r="D43" s="6">
        <v>20362364</v>
      </c>
      <c r="E43" s="6">
        <v>20362364</v>
      </c>
      <c r="F43" s="6">
        <v>19648469</v>
      </c>
      <c r="G43" s="6">
        <v>713895</v>
      </c>
      <c r="H43" s="6">
        <v>19643</v>
      </c>
      <c r="I43" s="2">
        <v>81449456</v>
      </c>
      <c r="J43" s="10" t="s">
        <v>10</v>
      </c>
      <c r="K43" s="1">
        <v>5856511</v>
      </c>
      <c r="L43" s="6">
        <v>5856511</v>
      </c>
      <c r="M43" s="6">
        <v>16770</v>
      </c>
      <c r="N43" s="6">
        <v>5839741</v>
      </c>
      <c r="O43" s="6">
        <v>4239</v>
      </c>
      <c r="P43" s="6">
        <v>0</v>
      </c>
      <c r="Q43" s="6">
        <v>23426044</v>
      </c>
      <c r="R43" s="7">
        <v>4582</v>
      </c>
      <c r="T43" s="13">
        <f t="shared" si="0"/>
        <v>0</v>
      </c>
      <c r="U43" s="12">
        <f t="shared" si="1"/>
        <v>1.2912900000000001E-3</v>
      </c>
      <c r="V43" s="12">
        <f t="shared" si="2"/>
        <v>3.2640300000000001E-4</v>
      </c>
      <c r="W43" s="12">
        <f t="shared" si="3"/>
        <v>7.4574340000000015E-3</v>
      </c>
      <c r="X43" s="12">
        <f t="shared" si="4"/>
        <v>5.4969915000000001E-2</v>
      </c>
      <c r="Y43" s="12">
        <f t="shared" si="5"/>
        <v>1.512511E-3</v>
      </c>
      <c r="Z43" s="12">
        <f t="shared" si="6"/>
        <v>7.6130895000000004E-2</v>
      </c>
      <c r="AA43" s="7">
        <f t="shared" si="7"/>
        <v>8.394114300000001E-2</v>
      </c>
    </row>
    <row r="44" spans="1:27" x14ac:dyDescent="0.35">
      <c r="A44" s="1">
        <v>2</v>
      </c>
      <c r="B44" s="6">
        <v>8</v>
      </c>
      <c r="C44" s="6">
        <v>1</v>
      </c>
      <c r="D44" s="6">
        <v>20362364</v>
      </c>
      <c r="E44" s="6">
        <v>20362364</v>
      </c>
      <c r="F44" s="6">
        <v>19648469</v>
      </c>
      <c r="G44" s="6">
        <v>713895</v>
      </c>
      <c r="H44" s="6">
        <v>0</v>
      </c>
      <c r="I44" s="2">
        <v>81449456</v>
      </c>
      <c r="J44" s="10" t="s">
        <v>10</v>
      </c>
      <c r="K44" s="1">
        <v>5856511</v>
      </c>
      <c r="L44" s="6">
        <v>5856511</v>
      </c>
      <c r="M44" s="6">
        <v>16770</v>
      </c>
      <c r="N44" s="6">
        <v>5839741</v>
      </c>
      <c r="O44" s="6">
        <v>0</v>
      </c>
      <c r="P44" s="6">
        <v>5856511</v>
      </c>
      <c r="Q44" s="6">
        <v>23426044</v>
      </c>
      <c r="R44" s="7">
        <v>0</v>
      </c>
      <c r="T44" s="13">
        <f t="shared" si="0"/>
        <v>0.35139066000000002</v>
      </c>
      <c r="U44" s="12">
        <f t="shared" si="1"/>
        <v>1.2912900000000001E-3</v>
      </c>
      <c r="V44" s="12">
        <f t="shared" si="2"/>
        <v>0</v>
      </c>
      <c r="W44" s="12">
        <f t="shared" si="3"/>
        <v>0.35852169100000003</v>
      </c>
      <c r="X44" s="12">
        <f t="shared" si="4"/>
        <v>5.4969915000000001E-2</v>
      </c>
      <c r="Y44" s="12">
        <f t="shared" si="5"/>
        <v>0</v>
      </c>
      <c r="Z44" s="12">
        <f t="shared" si="6"/>
        <v>7.461838400000001E-2</v>
      </c>
      <c r="AA44" s="7">
        <f t="shared" si="7"/>
        <v>0.43314007500000007</v>
      </c>
    </row>
    <row r="45" spans="1:27" x14ac:dyDescent="0.35">
      <c r="A45" s="1">
        <v>2</v>
      </c>
      <c r="B45" s="6">
        <v>8</v>
      </c>
      <c r="C45" s="6">
        <v>2</v>
      </c>
      <c r="D45" s="6">
        <v>20362364</v>
      </c>
      <c r="E45" s="6">
        <v>20362364</v>
      </c>
      <c r="F45" s="6">
        <v>19643666</v>
      </c>
      <c r="G45" s="6">
        <v>718698</v>
      </c>
      <c r="H45" s="6">
        <v>0</v>
      </c>
      <c r="I45" s="2">
        <v>81449456</v>
      </c>
      <c r="J45" s="10" t="s">
        <v>10</v>
      </c>
      <c r="K45" s="1">
        <v>5856511</v>
      </c>
      <c r="L45" s="6">
        <v>5856511</v>
      </c>
      <c r="M45" s="6">
        <v>0</v>
      </c>
      <c r="N45" s="6">
        <v>5839740</v>
      </c>
      <c r="O45" s="6">
        <v>0</v>
      </c>
      <c r="P45" s="6">
        <v>5856511</v>
      </c>
      <c r="Q45" s="6">
        <v>23426044</v>
      </c>
      <c r="R45" s="7">
        <v>0</v>
      </c>
      <c r="T45" s="13">
        <f t="shared" si="0"/>
        <v>0.35139066000000002</v>
      </c>
      <c r="U45" s="12">
        <f t="shared" si="1"/>
        <v>0</v>
      </c>
      <c r="V45" s="12">
        <f t="shared" si="2"/>
        <v>0</v>
      </c>
      <c r="W45" s="12">
        <f t="shared" si="3"/>
        <v>0.3572304</v>
      </c>
      <c r="X45" s="12">
        <f t="shared" si="4"/>
        <v>5.5339746000000002E-2</v>
      </c>
      <c r="Y45" s="12">
        <f t="shared" si="5"/>
        <v>0</v>
      </c>
      <c r="Z45" s="12">
        <f t="shared" si="6"/>
        <v>7.4983411999999999E-2</v>
      </c>
      <c r="AA45" s="7">
        <f t="shared" si="7"/>
        <v>0.43221381199999998</v>
      </c>
    </row>
    <row r="46" spans="1:27" x14ac:dyDescent="0.35">
      <c r="A46" s="1">
        <v>4</v>
      </c>
      <c r="B46" s="6">
        <v>8</v>
      </c>
      <c r="C46" s="6">
        <v>0</v>
      </c>
      <c r="D46" s="6">
        <v>20362364</v>
      </c>
      <c r="E46" s="6">
        <v>20362364</v>
      </c>
      <c r="F46" s="6">
        <v>19987591</v>
      </c>
      <c r="G46" s="6">
        <v>374773</v>
      </c>
      <c r="H46" s="6">
        <v>21694</v>
      </c>
      <c r="I46" s="2">
        <v>81449456</v>
      </c>
      <c r="J46" s="10" t="s">
        <v>10</v>
      </c>
      <c r="K46" s="1">
        <v>5856511</v>
      </c>
      <c r="L46" s="6">
        <v>5856511</v>
      </c>
      <c r="M46" s="6">
        <v>8449</v>
      </c>
      <c r="N46" s="6">
        <v>5848062</v>
      </c>
      <c r="O46" s="6">
        <v>2152</v>
      </c>
      <c r="P46" s="6">
        <v>0</v>
      </c>
      <c r="Q46" s="6">
        <v>23426044</v>
      </c>
      <c r="R46" s="7">
        <v>2291</v>
      </c>
      <c r="T46" s="13">
        <f t="shared" si="0"/>
        <v>0</v>
      </c>
      <c r="U46" s="12">
        <f t="shared" si="1"/>
        <v>9.3783899999999999E-4</v>
      </c>
      <c r="V46" s="12">
        <f t="shared" si="2"/>
        <v>2.38872E-4</v>
      </c>
      <c r="W46" s="12">
        <f t="shared" si="3"/>
        <v>7.0247730000000006E-3</v>
      </c>
      <c r="X46" s="12">
        <f t="shared" si="4"/>
        <v>4.1599803000000005E-2</v>
      </c>
      <c r="Y46" s="12">
        <f t="shared" si="5"/>
        <v>2.4080340000000003E-3</v>
      </c>
      <c r="Z46" s="12">
        <f t="shared" si="6"/>
        <v>6.3995428000000007E-2</v>
      </c>
      <c r="AA46" s="7">
        <f t="shared" si="7"/>
        <v>7.1274502000000003E-2</v>
      </c>
    </row>
    <row r="47" spans="1:27" x14ac:dyDescent="0.35">
      <c r="A47" s="1">
        <v>4</v>
      </c>
      <c r="B47" s="6">
        <v>8</v>
      </c>
      <c r="C47" s="6">
        <v>1</v>
      </c>
      <c r="D47" s="6">
        <v>20362364</v>
      </c>
      <c r="E47" s="6">
        <v>20362364</v>
      </c>
      <c r="F47" s="6">
        <v>19987591</v>
      </c>
      <c r="G47" s="6">
        <v>374773</v>
      </c>
      <c r="H47" s="6">
        <v>0</v>
      </c>
      <c r="I47" s="2">
        <v>81449456</v>
      </c>
      <c r="J47" s="10" t="s">
        <v>10</v>
      </c>
      <c r="K47" s="1">
        <v>5856511</v>
      </c>
      <c r="L47" s="6">
        <v>5856511</v>
      </c>
      <c r="M47" s="6">
        <v>8449</v>
      </c>
      <c r="N47" s="6">
        <v>5848062</v>
      </c>
      <c r="O47" s="6">
        <v>0</v>
      </c>
      <c r="P47" s="6">
        <v>5856511</v>
      </c>
      <c r="Q47" s="6">
        <v>23426044</v>
      </c>
      <c r="R47" s="7">
        <v>0</v>
      </c>
      <c r="T47" s="13">
        <f t="shared" si="0"/>
        <v>0.35139066000000002</v>
      </c>
      <c r="U47" s="12">
        <f t="shared" si="1"/>
        <v>9.3783899999999999E-4</v>
      </c>
      <c r="V47" s="12">
        <f t="shared" si="2"/>
        <v>0</v>
      </c>
      <c r="W47" s="12">
        <f t="shared" si="3"/>
        <v>0.358176561</v>
      </c>
      <c r="X47" s="12">
        <f t="shared" si="4"/>
        <v>4.1599803000000005E-2</v>
      </c>
      <c r="Y47" s="12">
        <f t="shared" si="5"/>
        <v>0</v>
      </c>
      <c r="Z47" s="12">
        <f t="shared" si="6"/>
        <v>6.1587394000000004E-2</v>
      </c>
      <c r="AA47" s="7">
        <f t="shared" si="7"/>
        <v>0.41976395500000002</v>
      </c>
    </row>
    <row r="48" spans="1:27" x14ac:dyDescent="0.35">
      <c r="A48" s="1">
        <v>4</v>
      </c>
      <c r="B48" s="6">
        <v>8</v>
      </c>
      <c r="C48" s="6">
        <v>2</v>
      </c>
      <c r="D48" s="6">
        <v>20362364</v>
      </c>
      <c r="E48" s="6">
        <v>20362364</v>
      </c>
      <c r="F48" s="6">
        <v>19985189</v>
      </c>
      <c r="G48" s="6">
        <v>377175</v>
      </c>
      <c r="H48" s="6">
        <v>0</v>
      </c>
      <c r="I48" s="2">
        <v>81449456</v>
      </c>
      <c r="J48" s="10" t="s">
        <v>10</v>
      </c>
      <c r="K48" s="1">
        <v>5856511</v>
      </c>
      <c r="L48" s="6">
        <v>5856511</v>
      </c>
      <c r="M48" s="6">
        <v>0</v>
      </c>
      <c r="N48" s="6">
        <v>5848062</v>
      </c>
      <c r="O48" s="6">
        <v>0</v>
      </c>
      <c r="P48" s="6">
        <v>5856511</v>
      </c>
      <c r="Q48" s="6">
        <v>23426044</v>
      </c>
      <c r="R48" s="7">
        <v>0</v>
      </c>
      <c r="T48" s="13">
        <f t="shared" si="0"/>
        <v>0.35139066000000002</v>
      </c>
      <c r="U48" s="12">
        <f t="shared" si="1"/>
        <v>0</v>
      </c>
      <c r="V48" s="12">
        <f t="shared" si="2"/>
        <v>0</v>
      </c>
      <c r="W48" s="12">
        <f t="shared" si="3"/>
        <v>0.35723872200000001</v>
      </c>
      <c r="X48" s="12">
        <f t="shared" si="4"/>
        <v>4.1866425000000006E-2</v>
      </c>
      <c r="Y48" s="12">
        <f t="shared" si="5"/>
        <v>0</v>
      </c>
      <c r="Z48" s="12">
        <f t="shared" si="6"/>
        <v>6.1851614000000006E-2</v>
      </c>
      <c r="AA48" s="7">
        <f t="shared" si="7"/>
        <v>0.41909033600000001</v>
      </c>
    </row>
    <row r="49" spans="1:28" x14ac:dyDescent="0.35">
      <c r="A49" s="1">
        <v>8</v>
      </c>
      <c r="B49" s="6">
        <v>8</v>
      </c>
      <c r="C49" s="6">
        <v>0</v>
      </c>
      <c r="D49" s="6">
        <v>20362364</v>
      </c>
      <c r="E49" s="6">
        <v>20362364</v>
      </c>
      <c r="F49" s="6">
        <v>20157086</v>
      </c>
      <c r="G49" s="6">
        <v>205278</v>
      </c>
      <c r="H49" s="6">
        <v>22720</v>
      </c>
      <c r="I49" s="2">
        <v>81449456</v>
      </c>
      <c r="J49" s="10" t="s">
        <v>10</v>
      </c>
      <c r="K49" s="1">
        <v>5856511</v>
      </c>
      <c r="L49" s="6">
        <v>5856511</v>
      </c>
      <c r="M49" s="6">
        <v>4289</v>
      </c>
      <c r="N49" s="6">
        <v>5852222</v>
      </c>
      <c r="O49" s="6">
        <v>1108</v>
      </c>
      <c r="P49" s="6">
        <v>0</v>
      </c>
      <c r="Q49" s="6">
        <v>23426044</v>
      </c>
      <c r="R49" s="7">
        <v>1146</v>
      </c>
      <c r="T49" s="13">
        <f t="shared" si="0"/>
        <v>0</v>
      </c>
      <c r="U49" s="12">
        <f t="shared" si="1"/>
        <v>7.6773100000000001E-4</v>
      </c>
      <c r="V49" s="12">
        <f t="shared" si="2"/>
        <v>1.9833200000000001E-4</v>
      </c>
      <c r="W49" s="12">
        <f t="shared" si="3"/>
        <v>6.8182850000000003E-3</v>
      </c>
      <c r="X49" s="12">
        <f t="shared" si="4"/>
        <v>3.6744762E-2</v>
      </c>
      <c r="Y49" s="12">
        <f t="shared" si="5"/>
        <v>4.0668800000000001E-3</v>
      </c>
      <c r="Z49" s="12">
        <f t="shared" si="6"/>
        <v>6.0968728000000007E-2</v>
      </c>
      <c r="AA49" s="7">
        <f t="shared" si="7"/>
        <v>6.7992147000000003E-2</v>
      </c>
    </row>
    <row r="50" spans="1:28" x14ac:dyDescent="0.35">
      <c r="A50" s="1">
        <v>8</v>
      </c>
      <c r="B50" s="6">
        <v>8</v>
      </c>
      <c r="C50" s="6">
        <v>1</v>
      </c>
      <c r="D50" s="6">
        <v>20362364</v>
      </c>
      <c r="E50" s="6">
        <v>20362364</v>
      </c>
      <c r="F50" s="6">
        <v>20157086</v>
      </c>
      <c r="G50" s="6">
        <v>205278</v>
      </c>
      <c r="H50" s="6">
        <v>0</v>
      </c>
      <c r="I50" s="2">
        <v>81449456</v>
      </c>
      <c r="J50" s="10" t="s">
        <v>10</v>
      </c>
      <c r="K50" s="1">
        <v>5856511</v>
      </c>
      <c r="L50" s="6">
        <v>5856511</v>
      </c>
      <c r="M50" s="6">
        <v>4289</v>
      </c>
      <c r="N50" s="6">
        <v>5852222</v>
      </c>
      <c r="O50" s="6">
        <v>0</v>
      </c>
      <c r="P50" s="6">
        <v>5856511</v>
      </c>
      <c r="Q50" s="6">
        <v>23426044</v>
      </c>
      <c r="R50" s="7">
        <v>0</v>
      </c>
      <c r="T50" s="13">
        <f t="shared" si="0"/>
        <v>0.35139066000000002</v>
      </c>
      <c r="U50" s="12">
        <f t="shared" si="1"/>
        <v>7.6773100000000001E-4</v>
      </c>
      <c r="V50" s="12">
        <f t="shared" si="2"/>
        <v>0</v>
      </c>
      <c r="W50" s="12">
        <f t="shared" si="3"/>
        <v>0.35801061300000003</v>
      </c>
      <c r="X50" s="12">
        <f t="shared" si="4"/>
        <v>3.6744762E-2</v>
      </c>
      <c r="Y50" s="12">
        <f t="shared" si="5"/>
        <v>0</v>
      </c>
      <c r="Z50" s="12">
        <f t="shared" si="6"/>
        <v>5.6901848000000005E-2</v>
      </c>
      <c r="AA50" s="7">
        <f t="shared" si="7"/>
        <v>0.41491246100000001</v>
      </c>
    </row>
    <row r="51" spans="1:28" x14ac:dyDescent="0.35">
      <c r="A51" s="1">
        <v>8</v>
      </c>
      <c r="B51" s="6">
        <v>8</v>
      </c>
      <c r="C51" s="6">
        <v>2</v>
      </c>
      <c r="D51" s="6">
        <v>20362364</v>
      </c>
      <c r="E51" s="6">
        <v>20362364</v>
      </c>
      <c r="F51" s="6">
        <v>20155884</v>
      </c>
      <c r="G51" s="6">
        <v>206480</v>
      </c>
      <c r="H51" s="6">
        <v>0</v>
      </c>
      <c r="I51" s="2">
        <v>81449456</v>
      </c>
      <c r="J51" s="10" t="s">
        <v>10</v>
      </c>
      <c r="K51" s="1">
        <v>5856511</v>
      </c>
      <c r="L51" s="6">
        <v>5856511</v>
      </c>
      <c r="M51" s="6">
        <v>0</v>
      </c>
      <c r="N51" s="6">
        <v>5852222</v>
      </c>
      <c r="O51" s="6">
        <v>0</v>
      </c>
      <c r="P51" s="6">
        <v>5856511</v>
      </c>
      <c r="Q51" s="6">
        <v>23426044</v>
      </c>
      <c r="R51" s="7">
        <v>0</v>
      </c>
      <c r="T51" s="13">
        <f t="shared" si="0"/>
        <v>0.35139066000000002</v>
      </c>
      <c r="U51" s="12">
        <f t="shared" si="1"/>
        <v>0</v>
      </c>
      <c r="V51" s="12">
        <f t="shared" si="2"/>
        <v>0</v>
      </c>
      <c r="W51" s="12">
        <f t="shared" si="3"/>
        <v>0.35724288200000004</v>
      </c>
      <c r="X51" s="12">
        <f t="shared" si="4"/>
        <v>3.695992E-2</v>
      </c>
      <c r="Y51" s="12">
        <f t="shared" si="5"/>
        <v>0</v>
      </c>
      <c r="Z51" s="12">
        <f t="shared" si="6"/>
        <v>5.7115804000000006E-2</v>
      </c>
      <c r="AA51" s="7">
        <f t="shared" si="7"/>
        <v>0.41435868600000003</v>
      </c>
    </row>
    <row r="52" spans="1:28" x14ac:dyDescent="0.35">
      <c r="A52" s="1">
        <v>1</v>
      </c>
      <c r="B52" s="6">
        <v>16</v>
      </c>
      <c r="C52" s="6">
        <v>0</v>
      </c>
      <c r="D52" s="6">
        <v>20362364</v>
      </c>
      <c r="E52" s="6">
        <v>20362364</v>
      </c>
      <c r="F52" s="6">
        <v>18930739</v>
      </c>
      <c r="G52" s="6">
        <v>1431625</v>
      </c>
      <c r="H52" s="6">
        <v>16313</v>
      </c>
      <c r="I52" s="2">
        <v>81449456</v>
      </c>
      <c r="J52" s="10" t="s">
        <v>10</v>
      </c>
      <c r="K52" s="1">
        <v>5856511</v>
      </c>
      <c r="L52" s="6">
        <v>5856511</v>
      </c>
      <c r="M52" s="6">
        <v>33155</v>
      </c>
      <c r="N52" s="6">
        <v>5823356</v>
      </c>
      <c r="O52" s="6">
        <v>8271</v>
      </c>
      <c r="P52" s="6">
        <v>0</v>
      </c>
      <c r="Q52" s="6">
        <v>23426044</v>
      </c>
      <c r="R52" s="7">
        <v>8660</v>
      </c>
      <c r="T52" s="13">
        <f t="shared" si="0"/>
        <v>0</v>
      </c>
      <c r="U52" s="12">
        <f t="shared" si="1"/>
        <v>1.9893000000000003E-3</v>
      </c>
      <c r="V52" s="12">
        <f t="shared" si="2"/>
        <v>4.962600000000001E-4</v>
      </c>
      <c r="W52" s="12">
        <f t="shared" si="3"/>
        <v>8.3089160000000013E-3</v>
      </c>
      <c r="X52" s="12">
        <f t="shared" si="4"/>
        <v>8.5897500000000002E-2</v>
      </c>
      <c r="Y52" s="12">
        <f t="shared" si="5"/>
        <v>9.7878000000000006E-4</v>
      </c>
      <c r="Z52" s="12">
        <f t="shared" si="6"/>
        <v>0.105807019</v>
      </c>
      <c r="AA52" s="7">
        <f t="shared" si="7"/>
        <v>0.11463553500000001</v>
      </c>
    </row>
    <row r="53" spans="1:28" x14ac:dyDescent="0.35">
      <c r="A53" s="47">
        <v>1</v>
      </c>
      <c r="B53" s="48">
        <v>16</v>
      </c>
      <c r="C53" s="48">
        <v>1</v>
      </c>
      <c r="D53" s="48">
        <v>20362364</v>
      </c>
      <c r="E53" s="48">
        <v>20362364</v>
      </c>
      <c r="F53" s="48">
        <v>18930739</v>
      </c>
      <c r="G53" s="48">
        <v>1431625</v>
      </c>
      <c r="H53" s="48">
        <v>0</v>
      </c>
      <c r="I53" s="49">
        <v>81449456</v>
      </c>
      <c r="J53" s="10" t="s">
        <v>10</v>
      </c>
      <c r="K53" s="47">
        <v>5856511</v>
      </c>
      <c r="L53" s="48">
        <v>5856511</v>
      </c>
      <c r="M53" s="48">
        <v>33155</v>
      </c>
      <c r="N53" s="48">
        <v>5823356</v>
      </c>
      <c r="O53" s="48">
        <v>0</v>
      </c>
      <c r="P53" s="48">
        <v>5856511</v>
      </c>
      <c r="Q53" s="48">
        <v>23426044</v>
      </c>
      <c r="R53" s="50">
        <v>0</v>
      </c>
      <c r="S53" s="51"/>
      <c r="T53" s="52">
        <f t="shared" si="0"/>
        <v>0.35139066000000002</v>
      </c>
      <c r="U53" s="53">
        <f t="shared" si="1"/>
        <v>1.9893000000000003E-3</v>
      </c>
      <c r="V53" s="53">
        <f t="shared" si="2"/>
        <v>0</v>
      </c>
      <c r="W53" s="53">
        <f t="shared" si="3"/>
        <v>0.35920331600000005</v>
      </c>
      <c r="X53" s="53">
        <f t="shared" si="4"/>
        <v>8.5897500000000002E-2</v>
      </c>
      <c r="Y53" s="53">
        <f t="shared" si="5"/>
        <v>0</v>
      </c>
      <c r="Z53" s="53">
        <f t="shared" si="6"/>
        <v>0.104828239</v>
      </c>
      <c r="AA53" s="50">
        <f t="shared" si="7"/>
        <v>0.46403155500000004</v>
      </c>
      <c r="AB53" t="s">
        <v>42</v>
      </c>
    </row>
    <row r="54" spans="1:28" x14ac:dyDescent="0.35">
      <c r="A54" s="47">
        <v>1</v>
      </c>
      <c r="B54" s="48">
        <v>16</v>
      </c>
      <c r="C54" s="48">
        <v>2</v>
      </c>
      <c r="D54" s="48">
        <v>20362364</v>
      </c>
      <c r="E54" s="48">
        <v>20362364</v>
      </c>
      <c r="F54" s="48">
        <v>18921640</v>
      </c>
      <c r="G54" s="48">
        <v>1440724</v>
      </c>
      <c r="H54" s="48">
        <v>0</v>
      </c>
      <c r="I54" s="49">
        <v>81449456</v>
      </c>
      <c r="J54" s="10" t="s">
        <v>10</v>
      </c>
      <c r="K54" s="47">
        <v>5856511</v>
      </c>
      <c r="L54" s="48">
        <v>5856511</v>
      </c>
      <c r="M54" s="48">
        <v>0</v>
      </c>
      <c r="N54" s="48">
        <v>5823100</v>
      </c>
      <c r="O54" s="48">
        <v>0</v>
      </c>
      <c r="P54" s="48">
        <v>5856511</v>
      </c>
      <c r="Q54" s="48">
        <v>23426044</v>
      </c>
      <c r="R54" s="50">
        <v>0</v>
      </c>
      <c r="S54" s="51"/>
      <c r="T54" s="52">
        <f t="shared" si="0"/>
        <v>0.35139066000000002</v>
      </c>
      <c r="U54" s="53">
        <f t="shared" si="1"/>
        <v>0</v>
      </c>
      <c r="V54" s="53">
        <f t="shared" si="2"/>
        <v>0</v>
      </c>
      <c r="W54" s="53">
        <f t="shared" si="3"/>
        <v>0.35721376000000005</v>
      </c>
      <c r="X54" s="53">
        <f t="shared" si="4"/>
        <v>8.644344000000001E-2</v>
      </c>
      <c r="Y54" s="53">
        <f t="shared" si="5"/>
        <v>0</v>
      </c>
      <c r="Z54" s="53">
        <f t="shared" si="6"/>
        <v>0.10536508000000001</v>
      </c>
      <c r="AA54" s="50">
        <f t="shared" si="7"/>
        <v>0.46257884000000005</v>
      </c>
    </row>
    <row r="55" spans="1:28" x14ac:dyDescent="0.35">
      <c r="A55" s="1">
        <v>2</v>
      </c>
      <c r="B55" s="6">
        <v>16</v>
      </c>
      <c r="C55" s="6">
        <v>0</v>
      </c>
      <c r="D55" s="6">
        <v>20362364</v>
      </c>
      <c r="E55" s="6">
        <v>20362364</v>
      </c>
      <c r="F55" s="6">
        <v>19616349</v>
      </c>
      <c r="G55" s="6">
        <v>746015</v>
      </c>
      <c r="H55" s="6">
        <v>20159</v>
      </c>
      <c r="I55" s="2">
        <v>81449456</v>
      </c>
      <c r="J55" s="10" t="s">
        <v>10</v>
      </c>
      <c r="K55" s="1">
        <v>5856511</v>
      </c>
      <c r="L55" s="6">
        <v>5856511</v>
      </c>
      <c r="M55" s="6">
        <v>16770</v>
      </c>
      <c r="N55" s="6">
        <v>5839741</v>
      </c>
      <c r="O55" s="6">
        <v>4231</v>
      </c>
      <c r="P55" s="6">
        <v>0</v>
      </c>
      <c r="Q55" s="6">
        <v>23426044</v>
      </c>
      <c r="R55" s="7">
        <v>4330</v>
      </c>
      <c r="T55" s="13">
        <f t="shared" si="0"/>
        <v>0</v>
      </c>
      <c r="U55" s="12">
        <f t="shared" si="1"/>
        <v>1.2912900000000001E-3</v>
      </c>
      <c r="V55" s="12">
        <f t="shared" si="2"/>
        <v>3.2578700000000002E-4</v>
      </c>
      <c r="W55" s="12">
        <f t="shared" si="3"/>
        <v>7.4568180000000013E-3</v>
      </c>
      <c r="X55" s="12">
        <f t="shared" si="4"/>
        <v>5.7443155000000003E-2</v>
      </c>
      <c r="Y55" s="12">
        <f t="shared" si="5"/>
        <v>1.552243E-3</v>
      </c>
      <c r="Z55" s="12">
        <f t="shared" si="6"/>
        <v>7.8611746999999996E-2</v>
      </c>
      <c r="AA55" s="7">
        <f t="shared" si="7"/>
        <v>8.6401974999999992E-2</v>
      </c>
    </row>
    <row r="56" spans="1:28" x14ac:dyDescent="0.35">
      <c r="A56" s="1">
        <v>2</v>
      </c>
      <c r="B56" s="6">
        <v>16</v>
      </c>
      <c r="C56" s="6">
        <v>1</v>
      </c>
      <c r="D56" s="6">
        <v>20362364</v>
      </c>
      <c r="E56" s="6">
        <v>20362364</v>
      </c>
      <c r="F56" s="6">
        <v>19616349</v>
      </c>
      <c r="G56" s="6">
        <v>746015</v>
      </c>
      <c r="H56" s="6">
        <v>0</v>
      </c>
      <c r="I56" s="2">
        <v>81449456</v>
      </c>
      <c r="J56" s="10" t="s">
        <v>10</v>
      </c>
      <c r="K56" s="1">
        <v>5856511</v>
      </c>
      <c r="L56" s="6">
        <v>5856511</v>
      </c>
      <c r="M56" s="6">
        <v>16770</v>
      </c>
      <c r="N56" s="6">
        <v>5839741</v>
      </c>
      <c r="O56" s="6">
        <v>0</v>
      </c>
      <c r="P56" s="6">
        <v>5856511</v>
      </c>
      <c r="Q56" s="6">
        <v>23426044</v>
      </c>
      <c r="R56" s="7">
        <v>0</v>
      </c>
      <c r="T56" s="13">
        <f t="shared" si="0"/>
        <v>0.35139066000000002</v>
      </c>
      <c r="U56" s="12">
        <f t="shared" si="1"/>
        <v>1.2912900000000001E-3</v>
      </c>
      <c r="V56" s="12">
        <f t="shared" si="2"/>
        <v>0</v>
      </c>
      <c r="W56" s="12">
        <f t="shared" si="3"/>
        <v>0.35852169100000003</v>
      </c>
      <c r="X56" s="12">
        <f t="shared" si="4"/>
        <v>5.7443155000000003E-2</v>
      </c>
      <c r="Y56" s="12">
        <f t="shared" si="5"/>
        <v>0</v>
      </c>
      <c r="Z56" s="12">
        <f t="shared" si="6"/>
        <v>7.7059504000000001E-2</v>
      </c>
      <c r="AA56" s="7">
        <f t="shared" si="7"/>
        <v>0.43558119500000003</v>
      </c>
    </row>
    <row r="57" spans="1:28" x14ac:dyDescent="0.35">
      <c r="A57" s="1">
        <v>2</v>
      </c>
      <c r="B57" s="6">
        <v>16</v>
      </c>
      <c r="C57" s="6">
        <v>2</v>
      </c>
      <c r="D57" s="6">
        <v>20362364</v>
      </c>
      <c r="E57" s="6">
        <v>20362364</v>
      </c>
      <c r="F57" s="6">
        <v>19611802</v>
      </c>
      <c r="G57" s="6">
        <v>750562</v>
      </c>
      <c r="H57" s="6">
        <v>0</v>
      </c>
      <c r="I57" s="2">
        <v>81449456</v>
      </c>
      <c r="J57" s="9" t="s">
        <v>10</v>
      </c>
      <c r="K57" s="1">
        <v>5856511</v>
      </c>
      <c r="L57" s="6">
        <v>5856511</v>
      </c>
      <c r="M57" s="6">
        <v>0</v>
      </c>
      <c r="N57" s="6">
        <v>5839740</v>
      </c>
      <c r="O57" s="6">
        <v>0</v>
      </c>
      <c r="P57" s="6">
        <v>5856511</v>
      </c>
      <c r="Q57" s="6">
        <v>23426044</v>
      </c>
      <c r="R57" s="7">
        <v>0</v>
      </c>
      <c r="T57" s="13">
        <f t="shared" si="0"/>
        <v>0.35139066000000002</v>
      </c>
      <c r="U57" s="12">
        <f t="shared" si="1"/>
        <v>0</v>
      </c>
      <c r="V57" s="12">
        <f t="shared" si="2"/>
        <v>0</v>
      </c>
      <c r="W57" s="12">
        <f t="shared" si="3"/>
        <v>0.3572304</v>
      </c>
      <c r="X57" s="12">
        <f t="shared" si="4"/>
        <v>5.7793274000000006E-2</v>
      </c>
      <c r="Y57" s="12">
        <f t="shared" si="5"/>
        <v>0</v>
      </c>
      <c r="Z57" s="12">
        <f t="shared" si="6"/>
        <v>7.7405076000000003E-2</v>
      </c>
      <c r="AA57" s="7">
        <f t="shared" si="7"/>
        <v>0.43463547600000002</v>
      </c>
    </row>
    <row r="58" spans="1:28" x14ac:dyDescent="0.35">
      <c r="A58" s="1">
        <v>4</v>
      </c>
      <c r="B58" s="6">
        <v>16</v>
      </c>
      <c r="C58" s="6">
        <v>0</v>
      </c>
      <c r="D58" s="6">
        <v>20362364</v>
      </c>
      <c r="E58" s="6">
        <v>20362364</v>
      </c>
      <c r="F58" s="6">
        <v>19971151</v>
      </c>
      <c r="G58" s="6">
        <v>391213</v>
      </c>
      <c r="H58" s="6">
        <v>22208</v>
      </c>
      <c r="I58" s="2">
        <v>81449456</v>
      </c>
      <c r="J58" s="9" t="s">
        <v>10</v>
      </c>
      <c r="K58" s="1">
        <v>5856511</v>
      </c>
      <c r="L58" s="6">
        <v>5856511</v>
      </c>
      <c r="M58" s="6">
        <v>8449</v>
      </c>
      <c r="N58" s="6">
        <v>5848062</v>
      </c>
      <c r="O58" s="6">
        <v>2148</v>
      </c>
      <c r="P58" s="6">
        <v>0</v>
      </c>
      <c r="Q58" s="6">
        <v>23426044</v>
      </c>
      <c r="R58" s="7">
        <v>2165</v>
      </c>
      <c r="T58" s="13">
        <f t="shared" si="0"/>
        <v>0</v>
      </c>
      <c r="U58" s="12">
        <f t="shared" si="1"/>
        <v>9.3783899999999999E-4</v>
      </c>
      <c r="V58" s="12">
        <f t="shared" si="2"/>
        <v>2.38428E-4</v>
      </c>
      <c r="W58" s="12">
        <f t="shared" si="3"/>
        <v>7.0243290000000002E-3</v>
      </c>
      <c r="X58" s="12">
        <f t="shared" si="4"/>
        <v>4.3424643000000006E-2</v>
      </c>
      <c r="Y58" s="12">
        <f t="shared" si="5"/>
        <v>2.4650880000000003E-3</v>
      </c>
      <c r="Z58" s="12">
        <f t="shared" si="6"/>
        <v>6.5860882000000009E-2</v>
      </c>
      <c r="AA58" s="7">
        <f t="shared" si="7"/>
        <v>7.312552600000001E-2</v>
      </c>
    </row>
    <row r="59" spans="1:28" x14ac:dyDescent="0.35">
      <c r="A59" s="1">
        <v>4</v>
      </c>
      <c r="B59" s="6">
        <v>16</v>
      </c>
      <c r="C59" s="6">
        <v>1</v>
      </c>
      <c r="D59" s="6">
        <v>20362364</v>
      </c>
      <c r="E59" s="6">
        <v>20362364</v>
      </c>
      <c r="F59" s="6">
        <v>19971151</v>
      </c>
      <c r="G59" s="6">
        <v>391213</v>
      </c>
      <c r="H59" s="6">
        <v>0</v>
      </c>
      <c r="I59" s="2">
        <v>81449456</v>
      </c>
      <c r="J59" s="9" t="s">
        <v>10</v>
      </c>
      <c r="K59" s="1">
        <v>5856511</v>
      </c>
      <c r="L59" s="6">
        <v>5856511</v>
      </c>
      <c r="M59" s="6">
        <v>8449</v>
      </c>
      <c r="N59" s="6">
        <v>5848062</v>
      </c>
      <c r="O59" s="6">
        <v>0</v>
      </c>
      <c r="P59" s="6">
        <v>5856511</v>
      </c>
      <c r="Q59" s="6">
        <v>23426044</v>
      </c>
      <c r="R59" s="7">
        <v>0</v>
      </c>
      <c r="T59" s="13">
        <f t="shared" si="0"/>
        <v>0.35139066000000002</v>
      </c>
      <c r="U59" s="12">
        <f t="shared" si="1"/>
        <v>9.3783899999999999E-4</v>
      </c>
      <c r="V59" s="12">
        <f t="shared" si="2"/>
        <v>0</v>
      </c>
      <c r="W59" s="12">
        <f t="shared" si="3"/>
        <v>0.358176561</v>
      </c>
      <c r="X59" s="12">
        <f t="shared" si="4"/>
        <v>4.3424643000000006E-2</v>
      </c>
      <c r="Y59" s="12">
        <f t="shared" si="5"/>
        <v>0</v>
      </c>
      <c r="Z59" s="12">
        <f t="shared" si="6"/>
        <v>6.3395794000000005E-2</v>
      </c>
      <c r="AA59" s="7">
        <f t="shared" si="7"/>
        <v>0.42157235500000001</v>
      </c>
    </row>
    <row r="60" spans="1:28" x14ac:dyDescent="0.35">
      <c r="A60" s="1">
        <v>4</v>
      </c>
      <c r="B60" s="6">
        <v>16</v>
      </c>
      <c r="C60" s="6">
        <v>2</v>
      </c>
      <c r="D60" s="6">
        <v>20362364</v>
      </c>
      <c r="E60" s="6">
        <v>20362364</v>
      </c>
      <c r="F60" s="6">
        <v>19968877</v>
      </c>
      <c r="G60" s="6">
        <v>393487</v>
      </c>
      <c r="H60" s="6">
        <v>0</v>
      </c>
      <c r="I60" s="2">
        <v>81449456</v>
      </c>
      <c r="J60" s="9" t="s">
        <v>10</v>
      </c>
      <c r="K60" s="1">
        <v>5856511</v>
      </c>
      <c r="L60" s="6">
        <v>5856511</v>
      </c>
      <c r="M60" s="6">
        <v>0</v>
      </c>
      <c r="N60" s="6">
        <v>5848062</v>
      </c>
      <c r="O60" s="6">
        <v>0</v>
      </c>
      <c r="P60" s="6">
        <v>5856511</v>
      </c>
      <c r="Q60" s="6">
        <v>23426044</v>
      </c>
      <c r="R60" s="7">
        <v>0</v>
      </c>
      <c r="T60" s="13">
        <f t="shared" si="0"/>
        <v>0.35139066000000002</v>
      </c>
      <c r="U60" s="12">
        <f t="shared" si="1"/>
        <v>0</v>
      </c>
      <c r="V60" s="12">
        <f t="shared" si="2"/>
        <v>0</v>
      </c>
      <c r="W60" s="12">
        <f t="shared" si="3"/>
        <v>0.35723872200000001</v>
      </c>
      <c r="X60" s="12">
        <f t="shared" si="4"/>
        <v>4.3677057000000005E-2</v>
      </c>
      <c r="Y60" s="12">
        <f t="shared" si="5"/>
        <v>0</v>
      </c>
      <c r="Z60" s="12">
        <f t="shared" si="6"/>
        <v>6.3645934000000015E-2</v>
      </c>
      <c r="AA60" s="7">
        <f t="shared" si="7"/>
        <v>0.42088465600000002</v>
      </c>
    </row>
    <row r="61" spans="1:28" x14ac:dyDescent="0.35">
      <c r="A61" s="1">
        <v>8</v>
      </c>
      <c r="B61" s="6">
        <v>16</v>
      </c>
      <c r="C61" s="6">
        <v>0</v>
      </c>
      <c r="D61" s="6">
        <v>20362364</v>
      </c>
      <c r="E61" s="6">
        <v>20362364</v>
      </c>
      <c r="F61" s="6">
        <v>20148486</v>
      </c>
      <c r="G61" s="6">
        <v>213878</v>
      </c>
      <c r="H61" s="6">
        <v>23233</v>
      </c>
      <c r="I61" s="2">
        <v>81449456</v>
      </c>
      <c r="J61" s="9" t="s">
        <v>10</v>
      </c>
      <c r="K61" s="1">
        <v>5856511</v>
      </c>
      <c r="L61" s="6">
        <v>5856511</v>
      </c>
      <c r="M61" s="6">
        <v>4289</v>
      </c>
      <c r="N61" s="6">
        <v>5852222</v>
      </c>
      <c r="O61" s="6">
        <v>1106</v>
      </c>
      <c r="P61" s="6">
        <v>0</v>
      </c>
      <c r="Q61" s="6">
        <v>23426044</v>
      </c>
      <c r="R61" s="7">
        <v>1083</v>
      </c>
      <c r="T61" s="13">
        <f t="shared" si="0"/>
        <v>0</v>
      </c>
      <c r="U61" s="12">
        <f t="shared" si="1"/>
        <v>7.6773100000000001E-4</v>
      </c>
      <c r="V61" s="12">
        <f t="shared" si="2"/>
        <v>1.9797400000000001E-4</v>
      </c>
      <c r="W61" s="12">
        <f t="shared" si="3"/>
        <v>6.8179270000000005E-3</v>
      </c>
      <c r="X61" s="12">
        <f t="shared" si="4"/>
        <v>3.8284162000000004E-2</v>
      </c>
      <c r="Y61" s="12">
        <f t="shared" si="5"/>
        <v>4.1587070000000002E-3</v>
      </c>
      <c r="Z61" s="12">
        <f t="shared" si="6"/>
        <v>6.2591355000000001E-2</v>
      </c>
      <c r="AA61" s="7">
        <f t="shared" si="7"/>
        <v>6.9603139000000008E-2</v>
      </c>
    </row>
    <row r="62" spans="1:28" x14ac:dyDescent="0.35">
      <c r="A62" s="1">
        <v>8</v>
      </c>
      <c r="B62" s="6">
        <v>16</v>
      </c>
      <c r="C62" s="6">
        <v>1</v>
      </c>
      <c r="D62" s="6">
        <v>20362364</v>
      </c>
      <c r="E62" s="6">
        <v>20362364</v>
      </c>
      <c r="F62" s="6">
        <v>20148486</v>
      </c>
      <c r="G62" s="6">
        <v>213878</v>
      </c>
      <c r="H62" s="6">
        <v>0</v>
      </c>
      <c r="I62" s="2">
        <v>81449456</v>
      </c>
      <c r="J62" s="9" t="s">
        <v>10</v>
      </c>
      <c r="K62" s="1">
        <v>5856511</v>
      </c>
      <c r="L62" s="6">
        <v>5856511</v>
      </c>
      <c r="M62" s="6">
        <v>4289</v>
      </c>
      <c r="N62" s="6">
        <v>5852222</v>
      </c>
      <c r="O62" s="6">
        <v>0</v>
      </c>
      <c r="P62" s="6">
        <v>5856511</v>
      </c>
      <c r="Q62" s="6">
        <v>23426044</v>
      </c>
      <c r="R62" s="7">
        <v>0</v>
      </c>
      <c r="T62" s="13">
        <f t="shared" si="0"/>
        <v>0.35139066000000002</v>
      </c>
      <c r="U62" s="12">
        <f t="shared" si="1"/>
        <v>7.6773100000000001E-4</v>
      </c>
      <c r="V62" s="12">
        <f t="shared" si="2"/>
        <v>0</v>
      </c>
      <c r="W62" s="12">
        <f t="shared" si="3"/>
        <v>0.35801061300000003</v>
      </c>
      <c r="X62" s="12">
        <f t="shared" si="4"/>
        <v>3.8284162000000004E-2</v>
      </c>
      <c r="Y62" s="12">
        <f t="shared" si="5"/>
        <v>0</v>
      </c>
      <c r="Z62" s="12">
        <f t="shared" si="6"/>
        <v>5.8432648000000004E-2</v>
      </c>
      <c r="AA62" s="7">
        <f t="shared" si="7"/>
        <v>0.41644326100000006</v>
      </c>
    </row>
    <row r="63" spans="1:28" ht="15" thickBot="1" x14ac:dyDescent="0.4">
      <c r="A63" s="3">
        <v>8</v>
      </c>
      <c r="B63" s="4">
        <v>16</v>
      </c>
      <c r="C63" s="4">
        <v>2</v>
      </c>
      <c r="D63" s="4">
        <v>20362364</v>
      </c>
      <c r="E63" s="4">
        <v>20362364</v>
      </c>
      <c r="F63" s="4">
        <v>20147348</v>
      </c>
      <c r="G63" s="4">
        <v>215016</v>
      </c>
      <c r="H63" s="4">
        <v>0</v>
      </c>
      <c r="I63" s="5">
        <v>81449456</v>
      </c>
      <c r="J63" s="11" t="s">
        <v>10</v>
      </c>
      <c r="K63" s="3">
        <v>5856511</v>
      </c>
      <c r="L63" s="4">
        <v>5856511</v>
      </c>
      <c r="M63" s="4">
        <v>0</v>
      </c>
      <c r="N63" s="4">
        <v>5852222</v>
      </c>
      <c r="O63" s="4">
        <v>0</v>
      </c>
      <c r="P63" s="4">
        <v>5856511</v>
      </c>
      <c r="Q63" s="4">
        <v>23426044</v>
      </c>
      <c r="R63" s="8">
        <v>0</v>
      </c>
      <c r="T63" s="14">
        <f t="shared" si="0"/>
        <v>0.35139066000000002</v>
      </c>
      <c r="U63" s="15">
        <f t="shared" si="1"/>
        <v>0</v>
      </c>
      <c r="V63" s="15">
        <f t="shared" si="2"/>
        <v>0</v>
      </c>
      <c r="W63" s="15">
        <f t="shared" si="3"/>
        <v>0.35724288200000004</v>
      </c>
      <c r="X63" s="15">
        <f t="shared" si="4"/>
        <v>3.8487864000000004E-2</v>
      </c>
      <c r="Y63" s="15">
        <f t="shared" si="5"/>
        <v>0</v>
      </c>
      <c r="Z63" s="15">
        <f t="shared" si="6"/>
        <v>5.8635212000000006E-2</v>
      </c>
      <c r="AA63" s="8">
        <f t="shared" si="7"/>
        <v>0.41587809400000003</v>
      </c>
    </row>
    <row r="66" spans="1:10" x14ac:dyDescent="0.35">
      <c r="A66" s="60" t="s">
        <v>18</v>
      </c>
      <c r="B66" s="60"/>
      <c r="C66" s="60"/>
      <c r="D66" s="60"/>
      <c r="E66" s="60"/>
      <c r="F66" s="60"/>
      <c r="G66" s="60"/>
      <c r="H66" s="60"/>
      <c r="I66" s="60"/>
      <c r="J66" s="60"/>
    </row>
    <row r="67" spans="1:10" x14ac:dyDescent="0.35">
      <c r="A67" s="61" t="s">
        <v>19</v>
      </c>
      <c r="B67" s="61"/>
      <c r="C67" s="62" t="s">
        <v>35</v>
      </c>
      <c r="D67" s="62"/>
      <c r="E67" s="62"/>
      <c r="F67" s="62"/>
      <c r="G67" s="62"/>
      <c r="H67" s="62"/>
      <c r="I67" s="62"/>
      <c r="J67" s="62"/>
    </row>
    <row r="68" spans="1:10" x14ac:dyDescent="0.35">
      <c r="A68" s="61"/>
      <c r="B68" s="61"/>
      <c r="C68" s="62"/>
      <c r="D68" s="62"/>
      <c r="E68" s="62"/>
      <c r="F68" s="62"/>
      <c r="G68" s="62"/>
      <c r="H68" s="62"/>
      <c r="I68" s="62"/>
      <c r="J68" s="62"/>
    </row>
    <row r="69" spans="1:10" x14ac:dyDescent="0.35">
      <c r="A69" s="61" t="s">
        <v>20</v>
      </c>
      <c r="B69" s="61"/>
      <c r="C69" s="61" t="s">
        <v>21</v>
      </c>
      <c r="D69" s="62" t="s">
        <v>31</v>
      </c>
      <c r="E69" s="62"/>
      <c r="F69" s="62"/>
      <c r="G69" s="62"/>
      <c r="H69" s="62"/>
      <c r="I69" s="62"/>
      <c r="J69" s="62"/>
    </row>
    <row r="70" spans="1:10" x14ac:dyDescent="0.35">
      <c r="A70" s="61"/>
      <c r="B70" s="61"/>
      <c r="C70" s="61"/>
      <c r="D70" s="62"/>
      <c r="E70" s="62"/>
      <c r="F70" s="62"/>
      <c r="G70" s="62"/>
      <c r="H70" s="62"/>
      <c r="I70" s="62"/>
      <c r="J70" s="62"/>
    </row>
    <row r="71" spans="1:10" x14ac:dyDescent="0.35">
      <c r="A71" s="61"/>
      <c r="B71" s="61"/>
      <c r="C71" s="61" t="s">
        <v>22</v>
      </c>
      <c r="D71" s="62" t="s">
        <v>32</v>
      </c>
      <c r="E71" s="62"/>
      <c r="F71" s="62"/>
      <c r="G71" s="62"/>
      <c r="H71" s="62"/>
      <c r="I71" s="62"/>
      <c r="J71" s="62"/>
    </row>
    <row r="72" spans="1:10" x14ac:dyDescent="0.35">
      <c r="A72" s="61"/>
      <c r="B72" s="61"/>
      <c r="C72" s="61"/>
      <c r="D72" s="62"/>
      <c r="E72" s="62"/>
      <c r="F72" s="62"/>
      <c r="G72" s="62"/>
      <c r="H72" s="62"/>
      <c r="I72" s="62"/>
      <c r="J72" s="62"/>
    </row>
    <row r="73" spans="1:10" x14ac:dyDescent="0.35">
      <c r="A73" s="61"/>
      <c r="B73" s="61"/>
      <c r="C73" s="61" t="s">
        <v>23</v>
      </c>
      <c r="D73" s="64" t="s">
        <v>33</v>
      </c>
      <c r="E73" s="64"/>
      <c r="F73" s="64"/>
      <c r="G73" s="64"/>
      <c r="H73" s="64"/>
      <c r="I73" s="64"/>
      <c r="J73" s="64"/>
    </row>
    <row r="74" spans="1:10" ht="31.5" customHeight="1" x14ac:dyDescent="0.35">
      <c r="A74" s="61"/>
      <c r="B74" s="61"/>
      <c r="C74" s="61"/>
      <c r="D74" s="64"/>
      <c r="E74" s="64"/>
      <c r="F74" s="64"/>
      <c r="G74" s="64"/>
      <c r="H74" s="64"/>
      <c r="I74" s="64"/>
      <c r="J74" s="64"/>
    </row>
    <row r="75" spans="1:10" x14ac:dyDescent="0.35">
      <c r="A75" s="61" t="s">
        <v>24</v>
      </c>
      <c r="B75" s="61"/>
      <c r="C75" s="62" t="s">
        <v>25</v>
      </c>
      <c r="D75" s="62"/>
      <c r="E75" s="62"/>
      <c r="F75" s="62"/>
      <c r="G75" s="62"/>
      <c r="H75" s="62"/>
      <c r="I75" s="62"/>
      <c r="J75" s="62"/>
    </row>
    <row r="76" spans="1:10" x14ac:dyDescent="0.35">
      <c r="A76" s="61"/>
      <c r="B76" s="61"/>
      <c r="C76" s="62"/>
      <c r="D76" s="62"/>
      <c r="E76" s="62"/>
      <c r="F76" s="62"/>
      <c r="G76" s="62"/>
      <c r="H76" s="62"/>
      <c r="I76" s="62"/>
      <c r="J76" s="62"/>
    </row>
    <row r="77" spans="1:10" x14ac:dyDescent="0.35">
      <c r="H77" s="63" t="s">
        <v>26</v>
      </c>
      <c r="I77" s="63"/>
      <c r="J77" s="63"/>
    </row>
  </sheetData>
  <mergeCells count="21">
    <mergeCell ref="T2:T3"/>
    <mergeCell ref="W2:W3"/>
    <mergeCell ref="Z2:Z3"/>
    <mergeCell ref="AA2:AA3"/>
    <mergeCell ref="T1:AA1"/>
    <mergeCell ref="U2:V2"/>
    <mergeCell ref="X2:Y2"/>
    <mergeCell ref="A1:R2"/>
    <mergeCell ref="A66:J66"/>
    <mergeCell ref="A67:B68"/>
    <mergeCell ref="C67:J68"/>
    <mergeCell ref="H77:J77"/>
    <mergeCell ref="C73:C74"/>
    <mergeCell ref="D73:J74"/>
    <mergeCell ref="A69:B74"/>
    <mergeCell ref="A75:B76"/>
    <mergeCell ref="C75:J76"/>
    <mergeCell ref="C69:C70"/>
    <mergeCell ref="D69:J70"/>
    <mergeCell ref="C71:C72"/>
    <mergeCell ref="D71:J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Venkatesh</cp:lastModifiedBy>
  <dcterms:created xsi:type="dcterms:W3CDTF">2020-11-28T01:16:03Z</dcterms:created>
  <dcterms:modified xsi:type="dcterms:W3CDTF">2020-12-02T18:04:37Z</dcterms:modified>
</cp:coreProperties>
</file>