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118262019ef66ac/Rohan/Upgrad/Data science using excel/"/>
    </mc:Choice>
  </mc:AlternateContent>
  <xr:revisionPtr revIDLastSave="992" documentId="11_E60897F41BE170836B02CE998F75CCDC64E183C8" xr6:coauthVersionLast="47" xr6:coauthVersionMax="47" xr10:uidLastSave="{01F8CAB2-E143-4C53-BE39-C794B77A21CB}"/>
  <bookViews>
    <workbookView xWindow="-103" yWindow="-103" windowWidth="22149" windowHeight="13200" firstSheet="2" activeTab="5" xr2:uid="{00000000-000D-0000-FFFF-FFFF00000000}"/>
  </bookViews>
  <sheets>
    <sheet name="Tasks" sheetId="1" r:id="rId1"/>
    <sheet name="Data Analysis functions" sheetId="5" r:id="rId2"/>
    <sheet name="Data Cleaning and Preprocessing" sheetId="2" r:id="rId3"/>
    <sheet name="Data Visualization" sheetId="6" r:id="rId4"/>
    <sheet name="Pivot table" sheetId="7" r:id="rId5"/>
    <sheet name="Regression Analysis" sheetId="4" r:id="rId6"/>
    <sheet name="Sheet1" sheetId="8" state="hidden" r:id="rId7"/>
  </sheets>
  <definedNames>
    <definedName name="_xlnm._FilterDatabase" localSheetId="1" hidden="1">'Data Analysis functions'!$A$10:$E$18</definedName>
    <definedName name="_xlnm._FilterDatabase" localSheetId="4" hidden="1">'Pivot table'!$A$1:$D$13</definedName>
    <definedName name="_xlnm._FilterDatabase" localSheetId="0" hidden="1">Tasks!$B$2:$I$2</definedName>
    <definedName name="Slicer_Salesperson">#N/A</definedName>
  </definedNames>
  <calcPr calcId="191028"/>
  <pivotCaches>
    <pivotCache cacheId="1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M14" i="2"/>
  <c r="M15" i="2"/>
  <c r="M16" i="2"/>
  <c r="M17" i="2"/>
  <c r="M18" i="2"/>
  <c r="M19" i="2"/>
  <c r="M20" i="2"/>
  <c r="M21" i="2"/>
  <c r="M12" i="2"/>
  <c r="J22" i="2"/>
  <c r="K22" i="2"/>
  <c r="L22" i="2"/>
  <c r="L13" i="2"/>
  <c r="L14" i="2"/>
  <c r="L15" i="2"/>
  <c r="L16" i="2"/>
  <c r="L17" i="2"/>
  <c r="L18" i="2"/>
  <c r="L19" i="2"/>
  <c r="L20" i="2"/>
  <c r="L21" i="2"/>
  <c r="L12" i="2"/>
  <c r="K13" i="2"/>
  <c r="K14" i="2"/>
  <c r="K15" i="2"/>
  <c r="K16" i="2"/>
  <c r="K17" i="2"/>
  <c r="K18" i="2"/>
  <c r="K19" i="2"/>
  <c r="K20" i="2"/>
  <c r="K21" i="2"/>
  <c r="K12" i="2"/>
  <c r="J13" i="2"/>
  <c r="J14" i="2"/>
  <c r="J15" i="2"/>
  <c r="J16" i="2"/>
  <c r="J17" i="2"/>
  <c r="J18" i="2"/>
  <c r="J19" i="2"/>
  <c r="J20" i="2"/>
  <c r="J21" i="2"/>
  <c r="J12" i="2"/>
  <c r="G13" i="2"/>
  <c r="G14" i="2"/>
  <c r="G15" i="2"/>
  <c r="G16" i="2"/>
  <c r="G17" i="2"/>
  <c r="G18" i="2"/>
  <c r="G19" i="2"/>
  <c r="G20" i="2"/>
  <c r="G21" i="2"/>
  <c r="G12" i="2"/>
  <c r="F11" i="5"/>
  <c r="E17" i="5"/>
  <c r="E16" i="5"/>
  <c r="E15" i="5"/>
  <c r="E14" i="5"/>
  <c r="E13" i="5"/>
  <c r="E12" i="5"/>
  <c r="E11" i="5"/>
  <c r="C18" i="5"/>
</calcChain>
</file>

<file path=xl/sharedStrings.xml><?xml version="1.0" encoding="utf-8"?>
<sst xmlns="http://schemas.openxmlformats.org/spreadsheetml/2006/main" count="246" uniqueCount="156">
  <si>
    <t>Data Analysis Functions</t>
  </si>
  <si>
    <t>Data Cleaning and Preparation functions</t>
  </si>
  <si>
    <t>Data Visualizaion</t>
  </si>
  <si>
    <t>Regression Analysis</t>
  </si>
  <si>
    <t>sumif</t>
  </si>
  <si>
    <t>trim</t>
  </si>
  <si>
    <t>Charts</t>
  </si>
  <si>
    <t>Build machine learning model (linear regression)</t>
  </si>
  <si>
    <t>countif</t>
  </si>
  <si>
    <t>proper</t>
  </si>
  <si>
    <t>Pivot table</t>
  </si>
  <si>
    <t>averageif</t>
  </si>
  <si>
    <t>upper/lower</t>
  </si>
  <si>
    <t>max/min</t>
  </si>
  <si>
    <t>concatenate</t>
  </si>
  <si>
    <t>median</t>
  </si>
  <si>
    <t>right/left</t>
  </si>
  <si>
    <t>Std. Dev</t>
  </si>
  <si>
    <t>substitute</t>
  </si>
  <si>
    <t>Std Dev</t>
  </si>
  <si>
    <t>Emp Name</t>
  </si>
  <si>
    <t>Region</t>
  </si>
  <si>
    <t>Sales (in lakhs)</t>
  </si>
  <si>
    <t>A</t>
  </si>
  <si>
    <t>North</t>
  </si>
  <si>
    <t>B</t>
  </si>
  <si>
    <t>South</t>
  </si>
  <si>
    <t>C</t>
  </si>
  <si>
    <t>East</t>
  </si>
  <si>
    <t>D</t>
  </si>
  <si>
    <t>max</t>
  </si>
  <si>
    <t>E</t>
  </si>
  <si>
    <t>min</t>
  </si>
  <si>
    <t>F</t>
  </si>
  <si>
    <t>West</t>
  </si>
  <si>
    <t>G</t>
  </si>
  <si>
    <t>concat</t>
  </si>
  <si>
    <t>Name</t>
  </si>
  <si>
    <t>Phone</t>
  </si>
  <si>
    <t xml:space="preserve">    john Smith   </t>
  </si>
  <si>
    <t>123-456-7890</t>
  </si>
  <si>
    <t>alice brown</t>
  </si>
  <si>
    <t>456-789-0123</t>
  </si>
  <si>
    <t xml:space="preserve">      bob Jones</t>
  </si>
  <si>
    <t>789-012-3456</t>
  </si>
  <si>
    <t>Sarah Kim</t>
  </si>
  <si>
    <t>012-345-6789</t>
  </si>
  <si>
    <t xml:space="preserve">  Mark Davis  </t>
  </si>
  <si>
    <t>234-567-8901</t>
  </si>
  <si>
    <t xml:space="preserve">      Emily White</t>
  </si>
  <si>
    <t>567-890-1234</t>
  </si>
  <si>
    <t>Jack Lee</t>
  </si>
  <si>
    <t>890-123-4567</t>
  </si>
  <si>
    <t>Grace Chen</t>
  </si>
  <si>
    <t xml:space="preserve">                    David Kim</t>
  </si>
  <si>
    <t>Mary brown</t>
  </si>
  <si>
    <t>Sales 2020</t>
  </si>
  <si>
    <t>Product</t>
  </si>
  <si>
    <t>Sales 2021</t>
  </si>
  <si>
    <t>Product A</t>
  </si>
  <si>
    <t>Product B</t>
  </si>
  <si>
    <t>Product C</t>
  </si>
  <si>
    <t>Product D</t>
  </si>
  <si>
    <t>Product E</t>
  </si>
  <si>
    <t>Product F</t>
  </si>
  <si>
    <t xml:space="preserve"> </t>
  </si>
  <si>
    <t>Salesperson</t>
  </si>
  <si>
    <t>Sales</t>
  </si>
  <si>
    <t>John</t>
  </si>
  <si>
    <t>Sarah</t>
  </si>
  <si>
    <t>Mike</t>
  </si>
  <si>
    <t>Mary</t>
  </si>
  <si>
    <t>X</t>
  </si>
  <si>
    <t>Y</t>
  </si>
  <si>
    <t>Total</t>
  </si>
  <si>
    <t xml:space="preserve">Descriptive Stats </t>
  </si>
  <si>
    <t>Email ID (@gmail)</t>
  </si>
  <si>
    <t>create an email id as name.surname@gmail.com</t>
  </si>
  <si>
    <t>Split phone number separated by hyphen</t>
  </si>
  <si>
    <t>Subsitute "@" with "[at]"</t>
  </si>
  <si>
    <t>john Smith</t>
  </si>
  <si>
    <t>bob Jones</t>
  </si>
  <si>
    <t>Mark Davis</t>
  </si>
  <si>
    <t>Emily White</t>
  </si>
  <si>
    <t>David Kim</t>
  </si>
  <si>
    <t>John Smith</t>
  </si>
  <si>
    <t>Alice Brown</t>
  </si>
  <si>
    <t>Bob Jones</t>
  </si>
  <si>
    <t>Mary Brown</t>
  </si>
  <si>
    <t>Upper</t>
  </si>
  <si>
    <t>john</t>
  </si>
  <si>
    <t>smith</t>
  </si>
  <si>
    <t>alice</t>
  </si>
  <si>
    <t>brown</t>
  </si>
  <si>
    <t>bob</t>
  </si>
  <si>
    <t>jones</t>
  </si>
  <si>
    <t>sarah</t>
  </si>
  <si>
    <t>kim</t>
  </si>
  <si>
    <t>mark</t>
  </si>
  <si>
    <t>davis</t>
  </si>
  <si>
    <t>emily</t>
  </si>
  <si>
    <t>white</t>
  </si>
  <si>
    <t>jack</t>
  </si>
  <si>
    <t>lee</t>
  </si>
  <si>
    <t>grace</t>
  </si>
  <si>
    <t>chen</t>
  </si>
  <si>
    <t>david</t>
  </si>
  <si>
    <t>mary</t>
  </si>
  <si>
    <t>first name</t>
  </si>
  <si>
    <t>last name</t>
  </si>
  <si>
    <t>john.smith@gmail.com</t>
  </si>
  <si>
    <t>alice.brown@gmail.com</t>
  </si>
  <si>
    <t>bob.jones@gmail.com</t>
  </si>
  <si>
    <t>sarah.kim@gmail.com</t>
  </si>
  <si>
    <t>mark.davis@gmail.com</t>
  </si>
  <si>
    <t>emily.white@gmail.com</t>
  </si>
  <si>
    <t>jack.lee@gmail.com</t>
  </si>
  <si>
    <t>grace.chen@gmail.com</t>
  </si>
  <si>
    <t>david.kim@gmail.com</t>
  </si>
  <si>
    <t>mary.brown@gmail.com</t>
  </si>
  <si>
    <t>right</t>
  </si>
  <si>
    <t>left</t>
  </si>
  <si>
    <t>mid</t>
  </si>
  <si>
    <t>Row Labels</t>
  </si>
  <si>
    <t>Grand Total</t>
  </si>
  <si>
    <t>Average of Sales</t>
  </si>
  <si>
    <t>Column Labels</t>
  </si>
  <si>
    <t>(All)</t>
  </si>
  <si>
    <t>SUMMARY OUTPUT</t>
  </si>
  <si>
    <t>Regression Statistics</t>
  </si>
  <si>
    <t>Multiple R</t>
  </si>
  <si>
    <t>R Square</t>
  </si>
  <si>
    <t>Adjusted R Square</t>
  </si>
  <si>
    <t>Standard Error</t>
  </si>
  <si>
    <t>Observations</t>
  </si>
  <si>
    <t>ANOVA</t>
  </si>
  <si>
    <t>Regression</t>
  </si>
  <si>
    <t>Residual</t>
  </si>
  <si>
    <t>Intercept</t>
  </si>
  <si>
    <t>df</t>
  </si>
  <si>
    <t>SS</t>
  </si>
  <si>
    <t>MS</t>
  </si>
  <si>
    <t>Significance F</t>
  </si>
  <si>
    <t>Coefficients</t>
  </si>
  <si>
    <t>t Stat</t>
  </si>
  <si>
    <t>P-value</t>
  </si>
  <si>
    <t>Lower 95%</t>
  </si>
  <si>
    <t>Upper 95%</t>
  </si>
  <si>
    <t>Lower 95.0%</t>
  </si>
  <si>
    <t>Upper 95.0%</t>
  </si>
  <si>
    <t>RESIDUAL OUTPUT</t>
  </si>
  <si>
    <t>Observation</t>
  </si>
  <si>
    <t>Predicted Y</t>
  </si>
  <si>
    <t>Residuals</t>
  </si>
  <si>
    <t>y = 0.96x + 1.2</t>
  </si>
  <si>
    <t>y = 0.96 * 1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</si>
</sst>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theme="0"/>
      <name val="Calibri"/>
      <family val="2"/>
      <scheme val="minor"/>
    </font>
    <font>
      <sz val="9.6"/>
      <color rgb="FF374151"/>
      <name val="Söhne"/>
      <charset val="1"/>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7F7F8"/>
        <bgColor indexed="64"/>
      </patternFill>
    </fill>
    <fill>
      <patternFill patternType="solid">
        <fgColor theme="5"/>
        <bgColor theme="5"/>
      </patternFill>
    </fill>
  </fills>
  <borders count="14">
    <border>
      <left/>
      <right/>
      <top/>
      <bottom/>
      <diagonal/>
    </border>
    <border>
      <left style="thin">
        <color theme="5"/>
      </left>
      <right/>
      <top style="thin">
        <color theme="5"/>
      </top>
      <bottom/>
      <diagonal/>
    </border>
    <border>
      <left style="thin">
        <color theme="5"/>
      </left>
      <right/>
      <top style="thin">
        <color theme="5"/>
      </top>
      <bottom style="thin">
        <color theme="5"/>
      </bottom>
      <diagonal/>
    </border>
    <border>
      <left/>
      <right/>
      <top style="thin">
        <color theme="5"/>
      </top>
      <bottom/>
      <diagonal/>
    </border>
    <border>
      <left/>
      <right/>
      <top style="thin">
        <color theme="5"/>
      </top>
      <bottom style="thin">
        <color theme="5"/>
      </bottom>
      <diagonal/>
    </border>
    <border>
      <left style="thin">
        <color rgb="FFD9D9E3"/>
      </left>
      <right/>
      <top style="thin">
        <color rgb="FFD9D9E3"/>
      </top>
      <bottom style="thin">
        <color rgb="FFD9D9E3"/>
      </bottom>
      <diagonal/>
    </border>
    <border>
      <left style="thin">
        <color rgb="FFD9D9E3"/>
      </left>
      <right style="thin">
        <color rgb="FFD9D9E3"/>
      </right>
      <top style="thin">
        <color rgb="FFD9D9E3"/>
      </top>
      <bottom style="thin">
        <color rgb="FFD9D9E3"/>
      </bottom>
      <diagonal/>
    </border>
    <border>
      <left style="thin">
        <color rgb="FFD9D9E3"/>
      </left>
      <right/>
      <top/>
      <bottom style="thin">
        <color rgb="FFD9D9E3"/>
      </bottom>
      <diagonal/>
    </border>
    <border>
      <left style="thin">
        <color rgb="FFD9D9E3"/>
      </left>
      <right style="thin">
        <color rgb="FFD9D9E3"/>
      </right>
      <top/>
      <bottom style="thin">
        <color rgb="FFD9D9E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D9D9E3"/>
      </left>
      <right style="thin">
        <color rgb="FFD9D9E3"/>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36">
    <xf numFmtId="0" fontId="0" fillId="0" borderId="0" xfId="0"/>
    <xf numFmtId="0" fontId="0" fillId="0" borderId="0" xfId="0" applyAlignment="1">
      <alignment horizontal="center"/>
    </xf>
    <xf numFmtId="0" fontId="1" fillId="0" borderId="0" xfId="0" applyFont="1" applyAlignment="1">
      <alignment horizontal="center"/>
    </xf>
    <xf numFmtId="0" fontId="2" fillId="3" borderId="1"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11" fontId="0" fillId="0" borderId="0" xfId="0" applyNumberFormat="1"/>
    <xf numFmtId="0" fontId="2" fillId="3"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2" borderId="5" xfId="0" applyFont="1" applyFill="1" applyBorder="1"/>
    <xf numFmtId="0" fontId="3" fillId="2" borderId="6" xfId="0" applyFont="1" applyFill="1" applyBorder="1"/>
    <xf numFmtId="0" fontId="1" fillId="0" borderId="0" xfId="0" applyFont="1"/>
    <xf numFmtId="0" fontId="3" fillId="2" borderId="7" xfId="0" applyFont="1" applyFill="1" applyBorder="1"/>
    <xf numFmtId="0" fontId="3" fillId="2" borderId="8" xfId="0" applyFont="1" applyFill="1" applyBorder="1"/>
    <xf numFmtId="2" fontId="3" fillId="2" borderId="7" xfId="0" applyNumberFormat="1" applyFont="1" applyFill="1" applyBorder="1"/>
    <xf numFmtId="2" fontId="3" fillId="2" borderId="8" xfId="0" applyNumberFormat="1" applyFont="1" applyFill="1" applyBorder="1"/>
    <xf numFmtId="2" fontId="0" fillId="0" borderId="0" xfId="0" applyNumberFormat="1"/>
    <xf numFmtId="0" fontId="0" fillId="0" borderId="0" xfId="0" applyAlignment="1">
      <alignment horizontal="left"/>
    </xf>
    <xf numFmtId="0" fontId="3" fillId="2" borderId="5" xfId="0" applyFont="1" applyFill="1" applyBorder="1" applyAlignment="1">
      <alignment horizontal="center"/>
    </xf>
    <xf numFmtId="0" fontId="3" fillId="2" borderId="9" xfId="0" applyFont="1" applyFill="1" applyBorder="1" applyAlignment="1">
      <alignment horizontal="center"/>
    </xf>
    <xf numFmtId="0" fontId="3" fillId="2" borderId="0" xfId="0" applyFont="1" applyFill="1" applyAlignment="1">
      <alignment horizontal="center"/>
    </xf>
    <xf numFmtId="0" fontId="3" fillId="2" borderId="10" xfId="0" applyFont="1" applyFill="1" applyBorder="1" applyAlignment="1">
      <alignment horizontal="center"/>
    </xf>
    <xf numFmtId="9" fontId="3" fillId="2" borderId="0" xfId="1" applyFont="1" applyFill="1" applyBorder="1" applyAlignment="1">
      <alignment horizontal="center"/>
    </xf>
    <xf numFmtId="49" fontId="0" fillId="0" borderId="0" xfId="0" applyNumberFormat="1"/>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2" fillId="3" borderId="0" xfId="0" applyFont="1" applyFill="1" applyBorder="1" applyAlignment="1">
      <alignment horizontal="center"/>
    </xf>
    <xf numFmtId="0" fontId="3" fillId="2" borderId="11" xfId="0" applyFont="1" applyFill="1" applyBorder="1"/>
    <xf numFmtId="0" fontId="0" fillId="0" borderId="0" xfId="0" pivotButton="1"/>
    <xf numFmtId="0" fontId="0" fillId="0" borderId="0" xfId="0" applyNumberFormat="1"/>
    <xf numFmtId="0" fontId="0" fillId="0" borderId="0" xfId="0" applyFill="1" applyBorder="1" applyAlignment="1"/>
    <xf numFmtId="0" fontId="0" fillId="0" borderId="12" xfId="0" applyFill="1" applyBorder="1" applyAlignment="1"/>
    <xf numFmtId="0" fontId="5" fillId="0" borderId="13" xfId="0" applyFont="1" applyFill="1" applyBorder="1" applyAlignment="1">
      <alignment horizontal="center"/>
    </xf>
    <xf numFmtId="0" fontId="5" fillId="0" borderId="13" xfId="0" applyFont="1" applyFill="1" applyBorder="1" applyAlignment="1">
      <alignment horizontal="centerContinuous"/>
    </xf>
  </cellXfs>
  <cellStyles count="2">
    <cellStyle name="Normal" xfId="0" builtinId="0"/>
    <cellStyle name="Percent" xfId="1" builtinId="5"/>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Visualization'!$B$1</c:f>
              <c:strCache>
                <c:ptCount val="1"/>
                <c:pt idx="0">
                  <c:v>Sales 2020</c:v>
                </c:pt>
              </c:strCache>
            </c:strRef>
          </c:tx>
          <c:spPr>
            <a:solidFill>
              <a:schemeClr val="accent1"/>
            </a:solidFill>
            <a:ln>
              <a:noFill/>
            </a:ln>
            <a:effectLst/>
          </c:spPr>
          <c:invertIfNegative val="0"/>
          <c:cat>
            <c:strRef>
              <c:f>'Data Visualization'!$A$2:$A$7</c:f>
              <c:strCache>
                <c:ptCount val="6"/>
                <c:pt idx="0">
                  <c:v>Product A</c:v>
                </c:pt>
                <c:pt idx="1">
                  <c:v>Product B</c:v>
                </c:pt>
                <c:pt idx="2">
                  <c:v>Product C</c:v>
                </c:pt>
                <c:pt idx="3">
                  <c:v>Product D</c:v>
                </c:pt>
                <c:pt idx="4">
                  <c:v>Product E</c:v>
                </c:pt>
                <c:pt idx="5">
                  <c:v>Product F</c:v>
                </c:pt>
              </c:strCache>
            </c:strRef>
          </c:cat>
          <c:val>
            <c:numRef>
              <c:f>'Data Visualization'!$B$2:$B$7</c:f>
              <c:numCache>
                <c:formatCode>0.00</c:formatCode>
                <c:ptCount val="6"/>
                <c:pt idx="0">
                  <c:v>50000</c:v>
                </c:pt>
                <c:pt idx="1">
                  <c:v>30000</c:v>
                </c:pt>
                <c:pt idx="2">
                  <c:v>20000</c:v>
                </c:pt>
                <c:pt idx="3">
                  <c:v>40000</c:v>
                </c:pt>
                <c:pt idx="4">
                  <c:v>25000</c:v>
                </c:pt>
                <c:pt idx="5">
                  <c:v>35000</c:v>
                </c:pt>
              </c:numCache>
            </c:numRef>
          </c:val>
          <c:extLst>
            <c:ext xmlns:c16="http://schemas.microsoft.com/office/drawing/2014/chart" uri="{C3380CC4-5D6E-409C-BE32-E72D297353CC}">
              <c16:uniqueId val="{00000000-7FE8-4B92-BE63-96CC2632BE8E}"/>
            </c:ext>
          </c:extLst>
        </c:ser>
        <c:ser>
          <c:idx val="1"/>
          <c:order val="1"/>
          <c:tx>
            <c:strRef>
              <c:f>'Data Visualization'!$C$1</c:f>
              <c:strCache>
                <c:ptCount val="1"/>
                <c:pt idx="0">
                  <c:v>Sales 2021</c:v>
                </c:pt>
              </c:strCache>
            </c:strRef>
          </c:tx>
          <c:spPr>
            <a:solidFill>
              <a:schemeClr val="accent2"/>
            </a:solidFill>
            <a:ln>
              <a:noFill/>
            </a:ln>
            <a:effectLst/>
          </c:spPr>
          <c:invertIfNegative val="0"/>
          <c:cat>
            <c:strRef>
              <c:f>'Data Visualization'!$A$2:$A$7</c:f>
              <c:strCache>
                <c:ptCount val="6"/>
                <c:pt idx="0">
                  <c:v>Product A</c:v>
                </c:pt>
                <c:pt idx="1">
                  <c:v>Product B</c:v>
                </c:pt>
                <c:pt idx="2">
                  <c:v>Product C</c:v>
                </c:pt>
                <c:pt idx="3">
                  <c:v>Product D</c:v>
                </c:pt>
                <c:pt idx="4">
                  <c:v>Product E</c:v>
                </c:pt>
                <c:pt idx="5">
                  <c:v>Product F</c:v>
                </c:pt>
              </c:strCache>
            </c:strRef>
          </c:cat>
          <c:val>
            <c:numRef>
              <c:f>'Data Visualization'!$C$2:$C$7</c:f>
              <c:numCache>
                <c:formatCode>0.00</c:formatCode>
                <c:ptCount val="6"/>
                <c:pt idx="0">
                  <c:v>65000</c:v>
                </c:pt>
                <c:pt idx="1">
                  <c:v>45000</c:v>
                </c:pt>
                <c:pt idx="2">
                  <c:v>35000</c:v>
                </c:pt>
                <c:pt idx="3">
                  <c:v>55000</c:v>
                </c:pt>
                <c:pt idx="4">
                  <c:v>40000</c:v>
                </c:pt>
                <c:pt idx="5">
                  <c:v>55000</c:v>
                </c:pt>
              </c:numCache>
            </c:numRef>
          </c:val>
          <c:extLst>
            <c:ext xmlns:c16="http://schemas.microsoft.com/office/drawing/2014/chart" uri="{C3380CC4-5D6E-409C-BE32-E72D297353CC}">
              <c16:uniqueId val="{00000001-7FE8-4B92-BE63-96CC2632BE8E}"/>
            </c:ext>
          </c:extLst>
        </c:ser>
        <c:dLbls>
          <c:showLegendKey val="0"/>
          <c:showVal val="0"/>
          <c:showCatName val="0"/>
          <c:showSerName val="0"/>
          <c:showPercent val="0"/>
          <c:showBubbleSize val="0"/>
        </c:dLbls>
        <c:gapWidth val="219"/>
        <c:overlap val="-27"/>
        <c:axId val="55659024"/>
        <c:axId val="168196080"/>
      </c:barChart>
      <c:catAx>
        <c:axId val="556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6080"/>
        <c:crosses val="autoZero"/>
        <c:auto val="1"/>
        <c:lblAlgn val="ctr"/>
        <c:lblOffset val="100"/>
        <c:noMultiLvlLbl val="0"/>
      </c:catAx>
      <c:valAx>
        <c:axId val="16819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'Data Visualization'!$B$1</c:f>
              <c:strCache>
                <c:ptCount val="1"/>
                <c:pt idx="0">
                  <c:v>Sales 2020</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Visualization'!$A$2:$A$7</c:f>
              <c:strCache>
                <c:ptCount val="6"/>
                <c:pt idx="0">
                  <c:v>Product A</c:v>
                </c:pt>
                <c:pt idx="1">
                  <c:v>Product B</c:v>
                </c:pt>
                <c:pt idx="2">
                  <c:v>Product C</c:v>
                </c:pt>
                <c:pt idx="3">
                  <c:v>Product D</c:v>
                </c:pt>
                <c:pt idx="4">
                  <c:v>Product E</c:v>
                </c:pt>
                <c:pt idx="5">
                  <c:v>Product F</c:v>
                </c:pt>
              </c:strCache>
            </c:strRef>
          </c:cat>
          <c:val>
            <c:numRef>
              <c:f>'Data Visualization'!$B$2:$B$7</c:f>
              <c:numCache>
                <c:formatCode>0.00</c:formatCode>
                <c:ptCount val="6"/>
                <c:pt idx="0">
                  <c:v>50000</c:v>
                </c:pt>
                <c:pt idx="1">
                  <c:v>30000</c:v>
                </c:pt>
                <c:pt idx="2">
                  <c:v>20000</c:v>
                </c:pt>
                <c:pt idx="3">
                  <c:v>40000</c:v>
                </c:pt>
                <c:pt idx="4">
                  <c:v>25000</c:v>
                </c:pt>
                <c:pt idx="5">
                  <c:v>35000</c:v>
                </c:pt>
              </c:numCache>
            </c:numRef>
          </c:val>
          <c:extLst>
            <c:ext xmlns:c16="http://schemas.microsoft.com/office/drawing/2014/chart" uri="{C3380CC4-5D6E-409C-BE32-E72D297353CC}">
              <c16:uniqueId val="{00000000-4674-4A25-A957-61DEE5C608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X Line Fit  Plot</a:t>
            </a:r>
          </a:p>
        </c:rich>
      </c:tx>
      <c:overlay val="0"/>
    </c:title>
    <c:autoTitleDeleted val="0"/>
    <c:plotArea>
      <c:layout/>
      <c:scatterChart>
        <c:scatterStyle val="lineMarker"/>
        <c:varyColors val="0"/>
        <c:ser>
          <c:idx val="0"/>
          <c:order val="0"/>
          <c:tx>
            <c:v>Y</c:v>
          </c:tx>
          <c:spPr>
            <a:ln w="19050">
              <a:noFill/>
            </a:ln>
          </c:spPr>
          <c:xVal>
            <c:numRef>
              <c:f>'Regression Analysis'!$A$2:$A$11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'Regression Analysis'!$B$2:$B$11</c:f>
              <c:numCache>
                <c:formatCode>General</c:formatCode>
                <c:ptCount val="10"/>
                <c:pt idx="0">
                  <c:v>2</c:v>
                </c:pt>
                <c:pt idx="1">
                  <c:v>3</c:v>
                </c:pt>
                <c:pt idx="2">
                  <c:v>5</c:v>
                </c:pt>
                <c:pt idx="3">
                  <c:v>4</c:v>
                </c:pt>
                <c:pt idx="4">
                  <c:v>6</c:v>
                </c:pt>
                <c:pt idx="5">
                  <c:v>8</c:v>
                </c:pt>
                <c:pt idx="6">
                  <c:v>7</c:v>
                </c:pt>
                <c:pt idx="7">
                  <c:v>9</c:v>
                </c:pt>
                <c:pt idx="8">
                  <c:v>11</c:v>
                </c:pt>
                <c:pt idx="9">
                  <c:v>10</c:v>
                </c:pt>
              </c:numCache>
            </c:numRef>
          </c:yVal>
          <c:smooth val="0"/>
          <c:extLst>
            <c:ext xmlns:c16="http://schemas.microsoft.com/office/drawing/2014/chart" uri="{C3380CC4-5D6E-409C-BE32-E72D297353CC}">
              <c16:uniqueId val="{00000001-8099-4CA8-8135-06272866D78B}"/>
            </c:ext>
          </c:extLst>
        </c:ser>
        <c:ser>
          <c:idx val="1"/>
          <c:order val="1"/>
          <c:tx>
            <c:v>Predicted Y</c:v>
          </c:tx>
          <c:spPr>
            <a:ln w="19050">
              <a:noFill/>
            </a:ln>
          </c:spPr>
          <c:xVal>
            <c:numRef>
              <c:f>'Regression Analysis'!$A$2:$A$11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'Regression Analysis'!$F$29:$F$38</c:f>
              <c:numCache>
                <c:formatCode>General</c:formatCode>
                <c:ptCount val="10"/>
                <c:pt idx="0">
                  <c:v>2.163636363636364</c:v>
                </c:pt>
                <c:pt idx="1">
                  <c:v>3.1272727272727274</c:v>
                </c:pt>
                <c:pt idx="2">
                  <c:v>4.0909090909090908</c:v>
                </c:pt>
                <c:pt idx="3">
                  <c:v>5.0545454545454547</c:v>
                </c:pt>
                <c:pt idx="4">
                  <c:v>6.0181818181818185</c:v>
                </c:pt>
                <c:pt idx="5">
                  <c:v>6.9818181818181815</c:v>
                </c:pt>
                <c:pt idx="6">
                  <c:v>7.9454545454545453</c:v>
                </c:pt>
                <c:pt idx="7">
                  <c:v>8.9090909090909101</c:v>
                </c:pt>
                <c:pt idx="8">
                  <c:v>9.8727272727272712</c:v>
                </c:pt>
                <c:pt idx="9">
                  <c:v>10.836363636363636</c:v>
                </c:pt>
              </c:numCache>
            </c:numRef>
          </c:yVal>
          <c:smooth val="0"/>
          <c:extLst>
            <c:ext xmlns:c16="http://schemas.microsoft.com/office/drawing/2014/chart" uri="{C3380CC4-5D6E-409C-BE32-E72D297353CC}">
              <c16:uniqueId val="{00000002-8099-4CA8-8135-06272866D78B}"/>
            </c:ext>
          </c:extLst>
        </c:ser>
        <c:dLbls>
          <c:showLegendKey val="0"/>
          <c:showVal val="0"/>
          <c:showCatName val="0"/>
          <c:showSerName val="0"/>
          <c:showPercent val="0"/>
          <c:showBubbleSize val="0"/>
        </c:dLbls>
        <c:axId val="188136144"/>
        <c:axId val="1712437936"/>
      </c:scatterChart>
      <c:valAx>
        <c:axId val="188136144"/>
        <c:scaling>
          <c:orientation val="minMax"/>
        </c:scaling>
        <c:delete val="0"/>
        <c:axPos val="b"/>
        <c:title>
          <c:tx>
            <c:rich>
              <a:bodyPr/>
              <a:lstStyle/>
              <a:p>
                <a:pPr>
                  <a:defRPr/>
                </a:pPr>
                <a:r>
                  <a:rPr lang="en-IN"/>
                  <a:t>X</a:t>
                </a:r>
              </a:p>
            </c:rich>
          </c:tx>
          <c:overlay val="0"/>
        </c:title>
        <c:numFmt formatCode="General" sourceLinked="1"/>
        <c:majorTickMark val="out"/>
        <c:minorTickMark val="none"/>
        <c:tickLblPos val="nextTo"/>
        <c:crossAx val="1712437936"/>
        <c:crosses val="autoZero"/>
        <c:crossBetween val="midCat"/>
      </c:valAx>
      <c:valAx>
        <c:axId val="1712437936"/>
        <c:scaling>
          <c:orientation val="minMax"/>
        </c:scaling>
        <c:delete val="0"/>
        <c:axPos val="l"/>
        <c:title>
          <c:tx>
            <c:rich>
              <a:bodyPr/>
              <a:lstStyle/>
              <a:p>
                <a:pPr>
                  <a:defRPr/>
                </a:pPr>
                <a:r>
                  <a:rPr lang="en-IN"/>
                  <a:t>Y</a:t>
                </a:r>
              </a:p>
            </c:rich>
          </c:tx>
          <c:overlay val="0"/>
        </c:title>
        <c:numFmt formatCode="General" sourceLinked="1"/>
        <c:majorTickMark val="out"/>
        <c:minorTickMark val="none"/>
        <c:tickLblPos val="nextTo"/>
        <c:crossAx val="1881361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19049</xdr:colOff>
      <xdr:row>1</xdr:row>
      <xdr:rowOff>87085</xdr:rowOff>
    </xdr:from>
    <xdr:to>
      <xdr:col>12</xdr:col>
      <xdr:colOff>19049</xdr:colOff>
      <xdr:row>16</xdr:row>
      <xdr:rowOff>54428</xdr:rowOff>
    </xdr:to>
    <xdr:graphicFrame macro="">
      <xdr:nvGraphicFramePr>
        <xdr:cNvPr id="2" name="Chart 1">
          <a:extLst>
            <a:ext uri="{FF2B5EF4-FFF2-40B4-BE49-F238E27FC236}">
              <a16:creationId xmlns:a16="http://schemas.microsoft.com/office/drawing/2014/main" id="{26482498-25BF-B278-DCBB-A88F08AFA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280307</xdr:colOff>
      <xdr:row>1</xdr:row>
      <xdr:rowOff>5442</xdr:rowOff>
    </xdr:from>
    <xdr:to>
      <xdr:col>19</xdr:col>
      <xdr:colOff>280307</xdr:colOff>
      <xdr:row>15</xdr:row>
      <xdr:rowOff>157842</xdr:rowOff>
    </xdr:to>
    <xdr:graphicFrame macro="">
      <xdr:nvGraphicFramePr>
        <xdr:cNvPr id="3" name="Chart 2">
          <a:extLst>
            <a:ext uri="{FF2B5EF4-FFF2-40B4-BE49-F238E27FC236}">
              <a16:creationId xmlns:a16="http://schemas.microsoft.com/office/drawing/2014/main" id="{700D045B-22C2-C738-4E1F-E49F73493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576943</xdr:colOff>
      <xdr:row>9</xdr:row>
      <xdr:rowOff>103414</xdr:rowOff>
    </xdr:from>
    <xdr:to>
      <xdr:col>7</xdr:col>
      <xdr:colOff>729343</xdr:colOff>
      <xdr:row>23</xdr:row>
      <xdr:rowOff>77554</xdr:rowOff>
    </xdr:to>
    <mc:AlternateContent xmlns:mc="http://schemas.openxmlformats.org/markup-compatibility/2006">
      <mc:Choice xmlns:a14="http://schemas.microsoft.com/office/drawing/2010/main" Requires="a14">
        <xdr:graphicFrame macro="">
          <xdr:nvGraphicFramePr>
            <xdr:cNvPr id="2" name="Salesperson">
              <a:extLst>
                <a:ext uri="{FF2B5EF4-FFF2-40B4-BE49-F238E27FC236}">
                  <a16:creationId xmlns:a16="http://schemas.microsoft.com/office/drawing/2014/main" id="{F916EE40-4CD9-0B7A-3BE5-270C3E9E743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343400" y="1768928"/>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255815</xdr:colOff>
      <xdr:row>4</xdr:row>
      <xdr:rowOff>179614</xdr:rowOff>
    </xdr:from>
    <xdr:to>
      <xdr:col>19</xdr:col>
      <xdr:colOff>255815</xdr:colOff>
      <xdr:row>14</xdr:row>
      <xdr:rowOff>179614</xdr:rowOff>
    </xdr:to>
    <xdr:graphicFrame macro="">
      <xdr:nvGraphicFramePr>
        <xdr:cNvPr id="2" name="Chart 1">
          <a:extLst>
            <a:ext uri="{FF2B5EF4-FFF2-40B4-BE49-F238E27FC236}">
              <a16:creationId xmlns:a16="http://schemas.microsoft.com/office/drawing/2014/main" id="{1A2983ED-7022-5544-79C8-4A38BCABD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chikorde" refreshedDate="45005.858154166664" createdVersion="8" refreshedVersion="8" minRefreshableVersion="3" recordCount="12" xr:uid="{D5788EB2-C5A7-4E29-8765-CFE0F2E8D72C}">
  <cacheSource type="worksheet">
    <worksheetSource ref="A1:D13" sheet="Pivot table"/>
  </cacheSource>
  <cacheFields count="4">
    <cacheField name="Salesperson" numFmtId="0">
      <sharedItems count="4">
        <s v="John"/>
        <s v="Sarah"/>
        <s v="Mike"/>
        <s v="Mary"/>
      </sharedItems>
    </cacheField>
    <cacheField name="Product" numFmtId="0">
      <sharedItems count="4">
        <s v="A"/>
        <s v="B"/>
        <s v="C"/>
        <s v="D"/>
      </sharedItems>
    </cacheField>
    <cacheField name="Region" numFmtId="0">
      <sharedItems count="4">
        <s v="North"/>
        <s v="South"/>
        <s v="East"/>
        <s v="West"/>
      </sharedItems>
    </cacheField>
    <cacheField name="Sales" numFmtId="2">
      <sharedItems containsSemiMixedTypes="0" containsString="0" containsNumber="1" containsInteger="1" minValue="4000" maxValue="18000"/>
    </cacheField>
  </cacheFields>
  <extLst>
    <ext xmlns:x14="http://schemas.microsoft.com/office/spreadsheetml/2009/9/main" uri="{725AE2AE-9491-48be-B2B4-4EB974FC3084}">
      <x14:pivotCacheDefinition pivotCacheId="1017244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10000"/>
  </r>
  <r>
    <x v="1"/>
    <x v="1"/>
    <x v="1"/>
    <n v="8000"/>
  </r>
  <r>
    <x v="2"/>
    <x v="2"/>
    <x v="2"/>
    <n v="12000"/>
  </r>
  <r>
    <x v="3"/>
    <x v="0"/>
    <x v="1"/>
    <n v="5000"/>
  </r>
  <r>
    <x v="0"/>
    <x v="3"/>
    <x v="0"/>
    <n v="15000"/>
  </r>
  <r>
    <x v="1"/>
    <x v="2"/>
    <x v="1"/>
    <n v="9000"/>
  </r>
  <r>
    <x v="2"/>
    <x v="1"/>
    <x v="2"/>
    <n v="14000"/>
  </r>
  <r>
    <x v="3"/>
    <x v="3"/>
    <x v="1"/>
    <n v="6000"/>
  </r>
  <r>
    <x v="0"/>
    <x v="0"/>
    <x v="3"/>
    <n v="12000"/>
  </r>
  <r>
    <x v="1"/>
    <x v="3"/>
    <x v="1"/>
    <n v="7000"/>
  </r>
  <r>
    <x v="2"/>
    <x v="0"/>
    <x v="0"/>
    <n v="18000"/>
  </r>
  <r>
    <x v="3"/>
    <x v="2"/>
    <x v="1"/>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C2110-DB8D-40E6-A3D2-2487048024D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L9" firstHeaderRow="1" firstDataRow="2" firstDataCol="1" rowPageCount="1" colPageCount="1"/>
  <pivotFields count="4">
    <pivotField axis="axisPage" showAll="0">
      <items count="5">
        <item x="0"/>
        <item x="3"/>
        <item x="2"/>
        <item x="1"/>
        <item t="default"/>
      </items>
    </pivotField>
    <pivotField axis="axisCol" showAll="0">
      <items count="5">
        <item x="0"/>
        <item x="1"/>
        <item x="2"/>
        <item x="3"/>
        <item t="default"/>
      </items>
    </pivotField>
    <pivotField axis="axisRow" showAll="0">
      <items count="5">
        <item x="2"/>
        <item x="0"/>
        <item x="1"/>
        <item x="3"/>
        <item t="default"/>
      </items>
    </pivotField>
    <pivotField dataField="1" numFmtId="2" showAll="0"/>
  </pivotFields>
  <rowFields count="1">
    <field x="2"/>
  </rowFields>
  <rowItems count="5">
    <i>
      <x/>
    </i>
    <i>
      <x v="1"/>
    </i>
    <i>
      <x v="2"/>
    </i>
    <i>
      <x v="3"/>
    </i>
    <i t="grand">
      <x/>
    </i>
  </rowItems>
  <colFields count="1">
    <field x="1"/>
  </colFields>
  <colItems count="5">
    <i>
      <x/>
    </i>
    <i>
      <x v="1"/>
    </i>
    <i>
      <x v="2"/>
    </i>
    <i>
      <x v="3"/>
    </i>
    <i t="grand">
      <x/>
    </i>
  </colItems>
  <pageFields count="1">
    <pageField fld="0" hier="-1"/>
  </pageFields>
  <dataFields count="1">
    <dataField name="Average of Sales" fld="3" subtotal="average"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5FD3C50-8D07-4929-B767-0E07E6A2C083}" sourceName="Salesperson">
  <pivotTables>
    <pivotTable tabId="7" name="PivotTable5"/>
  </pivotTables>
  <data>
    <tabular pivotCacheId="1017244163">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A20B353F-0A93-434A-B9C0-D03040C739A7}" cache="Slicer_Salesperson" caption="Salesperson"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5E987-0449-4887-AEDE-D99CE871CF67}" name="Table3" displayName="Table3" ref="A1:D7" totalsRowShown="0" headerRowDxfId="5" dataDxfId="4">
  <autoFilter ref="A1:D7" xr:uid="{3485E987-0449-4887-AEDE-D99CE871CF67}"/>
  <tableColumns count="4">
    <tableColumn id="1" xr3:uid="{63FA4A03-081E-49AE-B146-B71E5B8DB74C}" name="Data Analysis Functions" dataDxfId="3"/>
    <tableColumn id="2" xr3:uid="{09E7167A-F9AC-4A42-B4F7-8C5BC3F6EBAE}" name="Data Cleaning and Preparation functions" dataDxfId="2"/>
    <tableColumn id="3" xr3:uid="{0854367B-6A85-4FB1-BFC4-442A4F047624}" name="Data Visualizaion" dataDxfId="1"/>
    <tableColumn id="4" xr3:uid="{14AB33CE-C7FB-4397-88B3-151DB21C61E8}" name="Regression Analysi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92FD70F-FD15-41FE-A0F2-C06183591858}">
  <we:reference id="WA104379190" version="2.0.0.0" store="en-US" storeType="omex"/>
  <we:alternateReferences>
    <we:reference id="WA104379190" version="2.0.0.0" store="omex" storeType="omex"/>
  </we:alternateReferences>
  <we:properties/>
  <we:bindings>
    <we:binding id="RangeSelect" type="matrix" appref="{7BDC2A5B-9D36-477A-8F2B-575B7A7CD520}"/>
    <we:binding id="Input" type="matrix" appref="{8DC25EE1-4E20-4273-BAD7-180F6D62F6AE}"/>
    <we:binding id="Output" type="matrix" appref="{50506416-469E-4A4C-9073-5E2E32F2C1E9}"/>
    <we:binding id="InputY" type="matrix" appref="{F6F5FAAE-2117-4A3F-A734-D010B364FE0B}"/>
    <we:binding id="InputX" type="matrix" appref="{9B73B4D3-38CD-480A-A484-28467D3C3F21}"/>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election activeCell="D2" sqref="D2"/>
    </sheetView>
  </sheetViews>
  <sheetFormatPr defaultRowHeight="14.6"/>
  <cols>
    <col min="1" max="1" width="24.84375" bestFit="1" customWidth="1"/>
    <col min="2" max="2" width="40.3828125" bestFit="1" customWidth="1"/>
    <col min="3" max="3" width="18.84375" bestFit="1" customWidth="1"/>
    <col min="4" max="4" width="44.3828125" bestFit="1" customWidth="1"/>
    <col min="6" max="6" width="21.3046875" bestFit="1" customWidth="1"/>
    <col min="7" max="7" width="12.53515625" bestFit="1" customWidth="1"/>
    <col min="8" max="8" width="21.3046875" bestFit="1" customWidth="1"/>
    <col min="9" max="9" width="12.53515625" bestFit="1" customWidth="1"/>
  </cols>
  <sheetData>
    <row r="1" spans="1:4">
      <c r="A1" s="2" t="s">
        <v>0</v>
      </c>
      <c r="B1" s="2" t="s">
        <v>1</v>
      </c>
      <c r="C1" s="2" t="s">
        <v>2</v>
      </c>
      <c r="D1" s="2" t="s">
        <v>3</v>
      </c>
    </row>
    <row r="2" spans="1:4">
      <c r="A2" s="1" t="s">
        <v>4</v>
      </c>
      <c r="B2" s="1" t="s">
        <v>5</v>
      </c>
      <c r="C2" s="1" t="s">
        <v>6</v>
      </c>
      <c r="D2" s="18" t="s">
        <v>7</v>
      </c>
    </row>
    <row r="3" spans="1:4">
      <c r="A3" s="1" t="s">
        <v>8</v>
      </c>
      <c r="B3" s="1" t="s">
        <v>9</v>
      </c>
      <c r="C3" s="1" t="s">
        <v>10</v>
      </c>
      <c r="D3" s="1"/>
    </row>
    <row r="4" spans="1:4">
      <c r="A4" s="1" t="s">
        <v>11</v>
      </c>
      <c r="B4" s="1" t="s">
        <v>12</v>
      </c>
      <c r="C4" s="1"/>
      <c r="D4" s="1"/>
    </row>
    <row r="5" spans="1:4">
      <c r="A5" s="1" t="s">
        <v>13</v>
      </c>
      <c r="B5" s="1" t="s">
        <v>14</v>
      </c>
      <c r="C5" s="1"/>
      <c r="D5" s="1"/>
    </row>
    <row r="6" spans="1:4">
      <c r="A6" s="1" t="s">
        <v>15</v>
      </c>
      <c r="B6" s="1" t="s">
        <v>16</v>
      </c>
      <c r="C6" s="1"/>
      <c r="D6" s="1"/>
    </row>
    <row r="7" spans="1:4">
      <c r="A7" s="1" t="s">
        <v>17</v>
      </c>
      <c r="B7" s="1" t="s">
        <v>18</v>
      </c>
      <c r="C7" s="1"/>
      <c r="D7" s="1"/>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7BDC2A5B-9D36-477A-8F2B-575B7A7CD520}">
          <xm:f>'Regression Analysis'!1:1048576</xm:f>
        </x15:webExtension>
        <x15:webExtension appRef="{8DC25EE1-4E20-4273-BAD7-180F6D62F6AE}">
          <xm:f>Tasks!$B$3:$B$4</xm:f>
        </x15:webExtension>
        <x15:webExtension appRef="{50506416-469E-4A4C-9073-5E2E32F2C1E9}">
          <xm:f>'Regression Analysis'!#REF!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735C-1E3E-40C6-96E1-6F7AC8D1BBCE}">
  <dimension ref="A1:F103"/>
  <sheetViews>
    <sheetView workbookViewId="0">
      <selection activeCell="F11" sqref="F11"/>
    </sheetView>
  </sheetViews>
  <sheetFormatPr defaultRowHeight="14.6"/>
  <cols>
    <col min="1" max="1" width="22.53515625" bestFit="1" customWidth="1"/>
    <col min="2" max="2" width="18.53515625" bestFit="1" customWidth="1"/>
    <col min="3" max="3" width="31.53515625" bestFit="1" customWidth="1"/>
    <col min="4" max="4" width="35.3046875" bestFit="1" customWidth="1"/>
    <col min="5" max="5" width="23.53515625" customWidth="1"/>
    <col min="6" max="6" width="52.84375" bestFit="1" customWidth="1"/>
    <col min="7" max="7" width="8.84375" bestFit="1" customWidth="1"/>
    <col min="8" max="8" width="50.69140625" bestFit="1" customWidth="1"/>
    <col min="9" max="9" width="20.84375" bestFit="1" customWidth="1"/>
  </cols>
  <sheetData>
    <row r="1" spans="1:6">
      <c r="A1" s="3" t="s">
        <v>0</v>
      </c>
    </row>
    <row r="2" spans="1:6">
      <c r="A2" s="4" t="s">
        <v>4</v>
      </c>
    </row>
    <row r="3" spans="1:6">
      <c r="A3" s="4" t="s">
        <v>8</v>
      </c>
    </row>
    <row r="4" spans="1:6">
      <c r="A4" s="4" t="s">
        <v>11</v>
      </c>
    </row>
    <row r="5" spans="1:6">
      <c r="A5" s="4" t="s">
        <v>13</v>
      </c>
    </row>
    <row r="6" spans="1:6">
      <c r="A6" s="4" t="s">
        <v>15</v>
      </c>
    </row>
    <row r="7" spans="1:6">
      <c r="A7" s="5" t="s">
        <v>19</v>
      </c>
    </row>
    <row r="10" spans="1:6">
      <c r="A10" s="20" t="s">
        <v>20</v>
      </c>
      <c r="B10" s="20" t="s">
        <v>21</v>
      </c>
      <c r="C10" s="20" t="s">
        <v>22</v>
      </c>
      <c r="D10" s="1"/>
      <c r="E10" t="s">
        <v>75</v>
      </c>
    </row>
    <row r="11" spans="1:6">
      <c r="A11" s="20" t="s">
        <v>23</v>
      </c>
      <c r="B11" s="20" t="s">
        <v>24</v>
      </c>
      <c r="C11" s="20">
        <v>15</v>
      </c>
      <c r="D11" s="1" t="s">
        <v>4</v>
      </c>
      <c r="E11">
        <f>SUMIF(B11:B17, "North", C11:C17)</f>
        <v>88</v>
      </c>
      <c r="F11" s="23">
        <f>E11/C18</f>
        <v>0.27500000000000002</v>
      </c>
    </row>
    <row r="12" spans="1:6">
      <c r="A12" s="20" t="s">
        <v>25</v>
      </c>
      <c r="B12" s="20" t="s">
        <v>26</v>
      </c>
      <c r="C12" s="20">
        <v>22</v>
      </c>
      <c r="D12" s="1" t="s">
        <v>8</v>
      </c>
      <c r="E12">
        <f>COUNTIF(B11:B17, "South")</f>
        <v>2</v>
      </c>
      <c r="F12" s="23"/>
    </row>
    <row r="13" spans="1:6">
      <c r="A13" s="20" t="s">
        <v>27</v>
      </c>
      <c r="B13" s="20" t="s">
        <v>28</v>
      </c>
      <c r="C13" s="20">
        <v>87</v>
      </c>
      <c r="D13" s="1" t="s">
        <v>11</v>
      </c>
      <c r="E13">
        <f>AVERAGEIF(B11:B17, "North", C11:C17)</f>
        <v>29.333333333333332</v>
      </c>
      <c r="F13" s="23"/>
    </row>
    <row r="14" spans="1:6">
      <c r="A14" s="20" t="s">
        <v>29</v>
      </c>
      <c r="B14" s="20" t="s">
        <v>24</v>
      </c>
      <c r="C14" s="20">
        <v>5</v>
      </c>
      <c r="D14" s="1" t="s">
        <v>30</v>
      </c>
      <c r="E14">
        <f>MAX(C11:C17)</f>
        <v>87</v>
      </c>
      <c r="F14" s="21"/>
    </row>
    <row r="15" spans="1:6">
      <c r="A15" s="20" t="s">
        <v>31</v>
      </c>
      <c r="B15" s="20" t="s">
        <v>24</v>
      </c>
      <c r="C15" s="20">
        <v>68</v>
      </c>
      <c r="D15" s="1" t="s">
        <v>32</v>
      </c>
      <c r="E15">
        <f>MIN(C11:C17)</f>
        <v>5</v>
      </c>
    </row>
    <row r="16" spans="1:6">
      <c r="A16" s="20" t="s">
        <v>33</v>
      </c>
      <c r="B16" s="20" t="s">
        <v>34</v>
      </c>
      <c r="C16" s="20">
        <v>45</v>
      </c>
      <c r="D16" s="1" t="s">
        <v>15</v>
      </c>
      <c r="E16">
        <f>MEDIAN(C11:C17)</f>
        <v>45</v>
      </c>
    </row>
    <row r="17" spans="1:5">
      <c r="A17" s="20" t="s">
        <v>35</v>
      </c>
      <c r="B17" s="20" t="s">
        <v>26</v>
      </c>
      <c r="C17" s="20">
        <v>78</v>
      </c>
      <c r="D17" s="1" t="s">
        <v>19</v>
      </c>
      <c r="E17">
        <f>_xlfn.STDEV.S(C11:C17)</f>
        <v>32.678812125056837</v>
      </c>
    </row>
    <row r="18" spans="1:5">
      <c r="B18" s="22" t="s">
        <v>74</v>
      </c>
      <c r="C18" s="1">
        <f>SUM(C11:C17)</f>
        <v>320</v>
      </c>
    </row>
    <row r="103" spans="2:2">
      <c r="B103" s="6"/>
    </row>
  </sheetData>
  <autoFilter ref="A10:E18" xr:uid="{DC73735C-1E3E-40C6-96E1-6F7AC8D1BB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DE0D6-2DCA-4961-9CEE-8A9C5330D886}">
  <dimension ref="A1:AG32"/>
  <sheetViews>
    <sheetView topLeftCell="A4" workbookViewId="0">
      <selection activeCell="A12" sqref="A12"/>
    </sheetView>
  </sheetViews>
  <sheetFormatPr defaultRowHeight="14.6"/>
  <cols>
    <col min="1" max="1" width="38.15234375" bestFit="1" customWidth="1"/>
    <col min="2" max="2" width="25.15234375" bestFit="1" customWidth="1"/>
    <col min="3" max="3" width="15.61328125" bestFit="1" customWidth="1"/>
    <col min="5" max="5" width="16.765625" customWidth="1"/>
    <col min="6" max="6" width="16.3046875" customWidth="1"/>
    <col min="7" max="7" width="13.84375" customWidth="1"/>
    <col min="8" max="8" width="10.84375" bestFit="1" customWidth="1"/>
    <col min="33" max="33" width="11.84375" bestFit="1" customWidth="1"/>
    <col min="34" max="34" width="9" customWidth="1"/>
    <col min="35" max="35" width="14.15234375" bestFit="1" customWidth="1"/>
  </cols>
  <sheetData>
    <row r="1" spans="1:33">
      <c r="A1" s="7" t="s">
        <v>1</v>
      </c>
    </row>
    <row r="2" spans="1:33">
      <c r="A2" s="8" t="s">
        <v>5</v>
      </c>
      <c r="B2" t="s">
        <v>77</v>
      </c>
    </row>
    <row r="3" spans="1:33">
      <c r="A3" s="8" t="s">
        <v>9</v>
      </c>
      <c r="B3" t="s">
        <v>78</v>
      </c>
    </row>
    <row r="4" spans="1:33">
      <c r="A4" s="8" t="s">
        <v>12</v>
      </c>
      <c r="B4" t="s">
        <v>79</v>
      </c>
    </row>
    <row r="5" spans="1:33">
      <c r="A5" s="8" t="s">
        <v>36</v>
      </c>
    </row>
    <row r="6" spans="1:33">
      <c r="A6" s="8" t="s">
        <v>16</v>
      </c>
    </row>
    <row r="7" spans="1:33">
      <c r="A7" s="9" t="s">
        <v>18</v>
      </c>
    </row>
    <row r="10" spans="1:33">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3">
      <c r="A11" s="7" t="s">
        <v>37</v>
      </c>
      <c r="B11" s="7" t="s">
        <v>38</v>
      </c>
      <c r="C11" s="7" t="s">
        <v>76</v>
      </c>
      <c r="E11" s="28" t="s">
        <v>5</v>
      </c>
      <c r="F11" s="28" t="s">
        <v>9</v>
      </c>
      <c r="G11" s="28" t="s">
        <v>89</v>
      </c>
      <c r="H11" s="28" t="s">
        <v>108</v>
      </c>
      <c r="I11" s="28" t="s">
        <v>109</v>
      </c>
      <c r="J11" s="28" t="s">
        <v>120</v>
      </c>
      <c r="K11" s="28" t="s">
        <v>121</v>
      </c>
      <c r="L11" s="28" t="s">
        <v>122</v>
      </c>
      <c r="M11" s="28" t="s">
        <v>18</v>
      </c>
      <c r="AG11" s="12"/>
    </row>
    <row r="12" spans="1:33">
      <c r="A12" s="13" t="s">
        <v>39</v>
      </c>
      <c r="B12" s="14" t="s">
        <v>40</v>
      </c>
      <c r="C12" t="s">
        <v>110</v>
      </c>
      <c r="E12" t="s">
        <v>80</v>
      </c>
      <c r="F12" t="s">
        <v>85</v>
      </c>
      <c r="G12" t="str">
        <f>UPPER(F12)</f>
        <v>JOHN SMITH</v>
      </c>
      <c r="H12" t="s">
        <v>90</v>
      </c>
      <c r="I12" s="24" t="s">
        <v>91</v>
      </c>
      <c r="J12" t="str">
        <f>RIGHT(B12, 4)</f>
        <v>7890</v>
      </c>
      <c r="K12" t="str">
        <f>LEFT(B12,3)</f>
        <v>123</v>
      </c>
      <c r="L12" t="str">
        <f>MID(B12, 5, 3)</f>
        <v>456</v>
      </c>
      <c r="M12" t="str">
        <f>SUBSTITUTE(C12, "@", "[at]")</f>
        <v>john.smith[at]gmail.com</v>
      </c>
    </row>
    <row r="13" spans="1:33">
      <c r="A13" s="13" t="s">
        <v>41</v>
      </c>
      <c r="B13" s="14" t="s">
        <v>42</v>
      </c>
      <c r="C13" t="s">
        <v>111</v>
      </c>
      <c r="E13" t="s">
        <v>41</v>
      </c>
      <c r="F13" t="s">
        <v>86</v>
      </c>
      <c r="G13" t="str">
        <f t="shared" ref="G13:G21" si="0">UPPER(F13)</f>
        <v>ALICE BROWN</v>
      </c>
      <c r="H13" t="s">
        <v>92</v>
      </c>
      <c r="I13" s="24" t="s">
        <v>93</v>
      </c>
      <c r="J13" t="str">
        <f t="shared" ref="J13:J22" si="1">RIGHT(B13, 4)</f>
        <v>0123</v>
      </c>
      <c r="K13" t="str">
        <f t="shared" ref="K13:K22" si="2">LEFT(B13,3)</f>
        <v>456</v>
      </c>
      <c r="L13" t="str">
        <f t="shared" ref="L13:L22" si="3">MID(B13, 5, 3)</f>
        <v>789</v>
      </c>
      <c r="M13" t="str">
        <f t="shared" ref="M13:M22" si="4">SUBSTITUTE(C13, "@", "[at]")</f>
        <v>alice.brown[at]gmail.com</v>
      </c>
    </row>
    <row r="14" spans="1:33">
      <c r="A14" s="13" t="s">
        <v>43</v>
      </c>
      <c r="B14" s="14" t="s">
        <v>44</v>
      </c>
      <c r="C14" t="s">
        <v>112</v>
      </c>
      <c r="E14" t="s">
        <v>81</v>
      </c>
      <c r="F14" t="s">
        <v>87</v>
      </c>
      <c r="G14" t="str">
        <f t="shared" si="0"/>
        <v>BOB JONES</v>
      </c>
      <c r="H14" t="s">
        <v>94</v>
      </c>
      <c r="I14" s="24" t="s">
        <v>95</v>
      </c>
      <c r="J14" t="str">
        <f t="shared" si="1"/>
        <v>3456</v>
      </c>
      <c r="K14" t="str">
        <f t="shared" si="2"/>
        <v>789</v>
      </c>
      <c r="L14" t="str">
        <f t="shared" si="3"/>
        <v>012</v>
      </c>
      <c r="M14" t="str">
        <f t="shared" si="4"/>
        <v>bob.jones[at]gmail.com</v>
      </c>
    </row>
    <row r="15" spans="1:33">
      <c r="A15" s="13" t="s">
        <v>45</v>
      </c>
      <c r="B15" s="14" t="s">
        <v>46</v>
      </c>
      <c r="C15" t="s">
        <v>113</v>
      </c>
      <c r="E15" t="s">
        <v>45</v>
      </c>
      <c r="F15" t="s">
        <v>45</v>
      </c>
      <c r="G15" t="str">
        <f t="shared" si="0"/>
        <v>SARAH KIM</v>
      </c>
      <c r="H15" t="s">
        <v>96</v>
      </c>
      <c r="I15" s="24" t="s">
        <v>97</v>
      </c>
      <c r="J15" t="str">
        <f t="shared" si="1"/>
        <v>6789</v>
      </c>
      <c r="K15" t="str">
        <f t="shared" si="2"/>
        <v>012</v>
      </c>
      <c r="L15" t="str">
        <f t="shared" si="3"/>
        <v>345</v>
      </c>
      <c r="M15" t="str">
        <f t="shared" si="4"/>
        <v>sarah.kim[at]gmail.com</v>
      </c>
    </row>
    <row r="16" spans="1:33">
      <c r="A16" s="13" t="s">
        <v>47</v>
      </c>
      <c r="B16" s="14" t="s">
        <v>48</v>
      </c>
      <c r="C16" t="s">
        <v>114</v>
      </c>
      <c r="E16" t="s">
        <v>82</v>
      </c>
      <c r="F16" t="s">
        <v>82</v>
      </c>
      <c r="G16" t="str">
        <f t="shared" si="0"/>
        <v>MARK DAVIS</v>
      </c>
      <c r="H16" t="s">
        <v>98</v>
      </c>
      <c r="I16" s="24" t="s">
        <v>99</v>
      </c>
      <c r="J16" t="str">
        <f t="shared" si="1"/>
        <v>8901</v>
      </c>
      <c r="K16" t="str">
        <f t="shared" si="2"/>
        <v>234</v>
      </c>
      <c r="L16" t="str">
        <f t="shared" si="3"/>
        <v>567</v>
      </c>
      <c r="M16" t="str">
        <f t="shared" si="4"/>
        <v>mark.davis[at]gmail.com</v>
      </c>
    </row>
    <row r="17" spans="1:13">
      <c r="A17" s="13" t="s">
        <v>49</v>
      </c>
      <c r="B17" s="14" t="s">
        <v>50</v>
      </c>
      <c r="C17" t="s">
        <v>115</v>
      </c>
      <c r="E17" t="s">
        <v>83</v>
      </c>
      <c r="F17" t="s">
        <v>83</v>
      </c>
      <c r="G17" t="str">
        <f t="shared" si="0"/>
        <v>EMILY WHITE</v>
      </c>
      <c r="H17" t="s">
        <v>100</v>
      </c>
      <c r="I17" s="24" t="s">
        <v>101</v>
      </c>
      <c r="J17" t="str">
        <f t="shared" si="1"/>
        <v>1234</v>
      </c>
      <c r="K17" t="str">
        <f t="shared" si="2"/>
        <v>567</v>
      </c>
      <c r="L17" t="str">
        <f t="shared" si="3"/>
        <v>890</v>
      </c>
      <c r="M17" t="str">
        <f t="shared" si="4"/>
        <v>emily.white[at]gmail.com</v>
      </c>
    </row>
    <row r="18" spans="1:13">
      <c r="A18" s="13" t="s">
        <v>51</v>
      </c>
      <c r="B18" s="14" t="s">
        <v>52</v>
      </c>
      <c r="C18" t="s">
        <v>116</v>
      </c>
      <c r="E18" t="s">
        <v>51</v>
      </c>
      <c r="F18" t="s">
        <v>51</v>
      </c>
      <c r="G18" t="str">
        <f t="shared" si="0"/>
        <v>JACK LEE</v>
      </c>
      <c r="H18" t="s">
        <v>102</v>
      </c>
      <c r="I18" s="24" t="s">
        <v>103</v>
      </c>
      <c r="J18" t="str">
        <f t="shared" si="1"/>
        <v>4567</v>
      </c>
      <c r="K18" t="str">
        <f t="shared" si="2"/>
        <v>890</v>
      </c>
      <c r="L18" t="str">
        <f t="shared" si="3"/>
        <v>123</v>
      </c>
      <c r="M18" t="str">
        <f t="shared" si="4"/>
        <v>jack.lee[at]gmail.com</v>
      </c>
    </row>
    <row r="19" spans="1:13">
      <c r="A19" s="13" t="s">
        <v>53</v>
      </c>
      <c r="B19" s="14" t="s">
        <v>40</v>
      </c>
      <c r="C19" t="s">
        <v>117</v>
      </c>
      <c r="E19" t="s">
        <v>53</v>
      </c>
      <c r="F19" t="s">
        <v>53</v>
      </c>
      <c r="G19" t="str">
        <f t="shared" si="0"/>
        <v>GRACE CHEN</v>
      </c>
      <c r="H19" t="s">
        <v>104</v>
      </c>
      <c r="I19" s="24" t="s">
        <v>105</v>
      </c>
      <c r="J19" t="str">
        <f t="shared" si="1"/>
        <v>7890</v>
      </c>
      <c r="K19" t="str">
        <f t="shared" si="2"/>
        <v>123</v>
      </c>
      <c r="L19" t="str">
        <f t="shared" si="3"/>
        <v>456</v>
      </c>
      <c r="M19" t="str">
        <f t="shared" si="4"/>
        <v>grace.chen[at]gmail.com</v>
      </c>
    </row>
    <row r="20" spans="1:13">
      <c r="A20" s="13" t="s">
        <v>54</v>
      </c>
      <c r="B20" s="14" t="s">
        <v>42</v>
      </c>
      <c r="C20" t="s">
        <v>118</v>
      </c>
      <c r="E20" t="s">
        <v>84</v>
      </c>
      <c r="F20" t="s">
        <v>84</v>
      </c>
      <c r="G20" t="str">
        <f t="shared" si="0"/>
        <v>DAVID KIM</v>
      </c>
      <c r="H20" t="s">
        <v>106</v>
      </c>
      <c r="I20" s="24" t="s">
        <v>97</v>
      </c>
      <c r="J20" t="str">
        <f t="shared" si="1"/>
        <v>0123</v>
      </c>
      <c r="K20" t="str">
        <f t="shared" si="2"/>
        <v>456</v>
      </c>
      <c r="L20" t="str">
        <f t="shared" si="3"/>
        <v>789</v>
      </c>
      <c r="M20" t="str">
        <f t="shared" si="4"/>
        <v>david.kim[at]gmail.com</v>
      </c>
    </row>
    <row r="21" spans="1:13">
      <c r="A21" s="13" t="s">
        <v>55</v>
      </c>
      <c r="B21" s="14" t="s">
        <v>44</v>
      </c>
      <c r="C21" t="s">
        <v>119</v>
      </c>
      <c r="E21" t="s">
        <v>55</v>
      </c>
      <c r="F21" t="s">
        <v>88</v>
      </c>
      <c r="G21" t="str">
        <f t="shared" si="0"/>
        <v>MARY BROWN</v>
      </c>
      <c r="H21" t="s">
        <v>107</v>
      </c>
      <c r="I21" s="24" t="s">
        <v>93</v>
      </c>
      <c r="J21" t="str">
        <f t="shared" si="1"/>
        <v>3456</v>
      </c>
      <c r="K21" t="str">
        <f t="shared" si="2"/>
        <v>789</v>
      </c>
      <c r="L21" t="str">
        <f t="shared" si="3"/>
        <v>012</v>
      </c>
      <c r="M21" t="str">
        <f t="shared" si="4"/>
        <v>mary.brown[at]gmail.com</v>
      </c>
    </row>
    <row r="22" spans="1:13">
      <c r="B22" s="29" t="s">
        <v>121</v>
      </c>
      <c r="C22" t="s">
        <v>122</v>
      </c>
      <c r="D22" t="s">
        <v>120</v>
      </c>
      <c r="J22" t="str">
        <f t="shared" si="1"/>
        <v>left</v>
      </c>
      <c r="K22" t="str">
        <f t="shared" si="2"/>
        <v>lef</v>
      </c>
      <c r="L22" t="str">
        <f t="shared" si="3"/>
        <v/>
      </c>
    </row>
    <row r="23" spans="1:13">
      <c r="B23" s="14">
        <v>123</v>
      </c>
      <c r="C23">
        <v>456</v>
      </c>
      <c r="D23">
        <v>7890</v>
      </c>
    </row>
    <row r="24" spans="1:13">
      <c r="B24" s="14">
        <v>456</v>
      </c>
      <c r="C24">
        <v>789</v>
      </c>
      <c r="D24">
        <v>123</v>
      </c>
    </row>
    <row r="25" spans="1:13">
      <c r="B25" s="14">
        <v>789</v>
      </c>
      <c r="C25">
        <v>12</v>
      </c>
      <c r="D25">
        <v>3456</v>
      </c>
    </row>
    <row r="26" spans="1:13">
      <c r="B26" s="14">
        <v>12</v>
      </c>
      <c r="C26">
        <v>345</v>
      </c>
      <c r="D26">
        <v>6789</v>
      </c>
    </row>
    <row r="27" spans="1:13">
      <c r="B27" s="14">
        <v>234</v>
      </c>
      <c r="C27">
        <v>567</v>
      </c>
      <c r="D27">
        <v>8901</v>
      </c>
    </row>
    <row r="28" spans="1:13">
      <c r="B28" s="14">
        <v>567</v>
      </c>
      <c r="C28">
        <v>890</v>
      </c>
      <c r="D28">
        <v>1234</v>
      </c>
    </row>
    <row r="29" spans="1:13">
      <c r="B29" s="14">
        <v>890</v>
      </c>
      <c r="C29">
        <v>123</v>
      </c>
      <c r="D29">
        <v>4567</v>
      </c>
    </row>
    <row r="30" spans="1:13">
      <c r="B30" s="14">
        <v>123</v>
      </c>
      <c r="C30">
        <v>456</v>
      </c>
      <c r="D30">
        <v>7890</v>
      </c>
    </row>
    <row r="31" spans="1:13">
      <c r="B31" s="14">
        <v>456</v>
      </c>
      <c r="C31">
        <v>789</v>
      </c>
      <c r="D31">
        <v>123</v>
      </c>
    </row>
    <row r="32" spans="1:13">
      <c r="B32" s="14">
        <v>789</v>
      </c>
      <c r="C32">
        <v>12</v>
      </c>
      <c r="D32">
        <v>3456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BCCC-30C0-4EBD-A958-885DD70B090C}">
  <dimension ref="A1:I16"/>
  <sheetViews>
    <sheetView workbookViewId="0">
      <selection sqref="A1:B7"/>
    </sheetView>
  </sheetViews>
  <sheetFormatPr defaultRowHeight="14.6"/>
  <sheetData>
    <row r="1" spans="1:9">
      <c r="A1" s="10" t="s">
        <v>57</v>
      </c>
      <c r="B1" s="10" t="s">
        <v>56</v>
      </c>
      <c r="C1" s="11" t="s">
        <v>58</v>
      </c>
    </row>
    <row r="2" spans="1:9">
      <c r="A2" s="13" t="s">
        <v>59</v>
      </c>
      <c r="B2" s="15">
        <v>50000</v>
      </c>
      <c r="C2" s="16">
        <v>65000</v>
      </c>
    </row>
    <row r="3" spans="1:9">
      <c r="A3" s="13" t="s">
        <v>60</v>
      </c>
      <c r="B3" s="15">
        <v>30000</v>
      </c>
      <c r="C3" s="16">
        <v>45000</v>
      </c>
    </row>
    <row r="4" spans="1:9">
      <c r="A4" s="13" t="s">
        <v>61</v>
      </c>
      <c r="B4" s="15">
        <v>20000</v>
      </c>
      <c r="C4" s="16">
        <v>35000</v>
      </c>
    </row>
    <row r="5" spans="1:9">
      <c r="A5" s="13" t="s">
        <v>62</v>
      </c>
      <c r="B5" s="15">
        <v>40000</v>
      </c>
      <c r="C5" s="16">
        <v>55000</v>
      </c>
    </row>
    <row r="6" spans="1:9">
      <c r="A6" s="13" t="s">
        <v>63</v>
      </c>
      <c r="B6" s="15">
        <v>25000</v>
      </c>
      <c r="C6" s="16">
        <v>40000</v>
      </c>
    </row>
    <row r="7" spans="1:9">
      <c r="A7" s="13" t="s">
        <v>64</v>
      </c>
      <c r="B7" s="15">
        <v>35000</v>
      </c>
      <c r="C7" s="16">
        <v>55000</v>
      </c>
    </row>
    <row r="16" spans="1:9">
      <c r="I16"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758A4-7D80-43D2-BCB8-A74997E67FD1}">
  <dimension ref="A1:L13"/>
  <sheetViews>
    <sheetView workbookViewId="0">
      <selection activeCell="G3" sqref="G3"/>
    </sheetView>
  </sheetViews>
  <sheetFormatPr defaultRowHeight="14.6"/>
  <cols>
    <col min="1" max="1" width="13.69140625" bestFit="1" customWidth="1"/>
    <col min="2" max="2" width="10.3046875" bestFit="1" customWidth="1"/>
    <col min="3" max="3" width="9.69140625" bestFit="1" customWidth="1"/>
    <col min="4" max="4" width="10.3046875" style="17" customWidth="1"/>
    <col min="7" max="7" width="14.4609375" bestFit="1" customWidth="1"/>
    <col min="8" max="8" width="15.15234375" bestFit="1" customWidth="1"/>
    <col min="9" max="9" width="5.84375" bestFit="1" customWidth="1"/>
    <col min="10" max="12" width="11.84375" bestFit="1" customWidth="1"/>
    <col min="13" max="13" width="11.69140625" bestFit="1" customWidth="1"/>
  </cols>
  <sheetData>
    <row r="1" spans="1:12">
      <c r="A1" t="s">
        <v>66</v>
      </c>
      <c r="B1" t="s">
        <v>57</v>
      </c>
      <c r="C1" t="s">
        <v>21</v>
      </c>
      <c r="D1" s="17" t="s">
        <v>67</v>
      </c>
      <c r="G1" s="30" t="s">
        <v>66</v>
      </c>
      <c r="H1" t="s">
        <v>127</v>
      </c>
    </row>
    <row r="2" spans="1:12">
      <c r="A2" t="s">
        <v>68</v>
      </c>
      <c r="B2" t="s">
        <v>23</v>
      </c>
      <c r="C2" t="s">
        <v>24</v>
      </c>
      <c r="D2" s="17">
        <v>10000</v>
      </c>
    </row>
    <row r="3" spans="1:12">
      <c r="A3" t="s">
        <v>69</v>
      </c>
      <c r="B3" t="s">
        <v>25</v>
      </c>
      <c r="C3" t="s">
        <v>26</v>
      </c>
      <c r="D3" s="17">
        <v>8000</v>
      </c>
      <c r="G3" s="30" t="s">
        <v>125</v>
      </c>
      <c r="H3" s="30" t="s">
        <v>126</v>
      </c>
    </row>
    <row r="4" spans="1:12">
      <c r="A4" t="s">
        <v>70</v>
      </c>
      <c r="B4" t="s">
        <v>27</v>
      </c>
      <c r="C4" t="s">
        <v>28</v>
      </c>
      <c r="D4" s="17">
        <v>12000</v>
      </c>
      <c r="G4" s="30" t="s">
        <v>123</v>
      </c>
      <c r="H4" t="s">
        <v>23</v>
      </c>
      <c r="I4" t="s">
        <v>25</v>
      </c>
      <c r="J4" t="s">
        <v>27</v>
      </c>
      <c r="K4" t="s">
        <v>29</v>
      </c>
      <c r="L4" t="s">
        <v>124</v>
      </c>
    </row>
    <row r="5" spans="1:12">
      <c r="A5" t="s">
        <v>71</v>
      </c>
      <c r="B5" t="s">
        <v>23</v>
      </c>
      <c r="C5" t="s">
        <v>26</v>
      </c>
      <c r="D5" s="17">
        <v>5000</v>
      </c>
      <c r="G5" s="18" t="s">
        <v>28</v>
      </c>
      <c r="H5" s="31"/>
      <c r="I5" s="31">
        <v>14000</v>
      </c>
      <c r="J5" s="31">
        <v>12000</v>
      </c>
      <c r="K5" s="31"/>
      <c r="L5" s="31">
        <v>13000</v>
      </c>
    </row>
    <row r="6" spans="1:12">
      <c r="A6" t="s">
        <v>68</v>
      </c>
      <c r="B6" t="s">
        <v>29</v>
      </c>
      <c r="C6" t="s">
        <v>24</v>
      </c>
      <c r="D6" s="17">
        <v>15000</v>
      </c>
      <c r="G6" s="18" t="s">
        <v>24</v>
      </c>
      <c r="H6" s="31">
        <v>14000</v>
      </c>
      <c r="I6" s="31"/>
      <c r="J6" s="31"/>
      <c r="K6" s="31">
        <v>15000</v>
      </c>
      <c r="L6" s="31">
        <v>14333.333333333334</v>
      </c>
    </row>
    <row r="7" spans="1:12">
      <c r="A7" t="s">
        <v>69</v>
      </c>
      <c r="B7" t="s">
        <v>27</v>
      </c>
      <c r="C7" t="s">
        <v>26</v>
      </c>
      <c r="D7" s="17">
        <v>9000</v>
      </c>
      <c r="G7" s="18" t="s">
        <v>26</v>
      </c>
      <c r="H7" s="31">
        <v>5000</v>
      </c>
      <c r="I7" s="31">
        <v>8000</v>
      </c>
      <c r="J7" s="31">
        <v>6500</v>
      </c>
      <c r="K7" s="31">
        <v>6500</v>
      </c>
      <c r="L7" s="31">
        <v>6500</v>
      </c>
    </row>
    <row r="8" spans="1:12">
      <c r="A8" t="s">
        <v>70</v>
      </c>
      <c r="B8" t="s">
        <v>25</v>
      </c>
      <c r="C8" t="s">
        <v>28</v>
      </c>
      <c r="D8" s="17">
        <v>14000</v>
      </c>
      <c r="G8" s="18" t="s">
        <v>34</v>
      </c>
      <c r="H8" s="31">
        <v>12000</v>
      </c>
      <c r="I8" s="31"/>
      <c r="J8" s="31"/>
      <c r="K8" s="31"/>
      <c r="L8" s="31">
        <v>12000</v>
      </c>
    </row>
    <row r="9" spans="1:12">
      <c r="A9" t="s">
        <v>71</v>
      </c>
      <c r="B9" t="s">
        <v>29</v>
      </c>
      <c r="C9" t="s">
        <v>26</v>
      </c>
      <c r="D9" s="17">
        <v>6000</v>
      </c>
      <c r="G9" s="18" t="s">
        <v>124</v>
      </c>
      <c r="H9" s="31">
        <v>11250</v>
      </c>
      <c r="I9" s="31">
        <v>11000</v>
      </c>
      <c r="J9" s="31">
        <v>8333.3333333333339</v>
      </c>
      <c r="K9" s="31">
        <v>9333.3333333333339</v>
      </c>
      <c r="L9" s="31">
        <v>10000</v>
      </c>
    </row>
    <row r="10" spans="1:12">
      <c r="A10" t="s">
        <v>68</v>
      </c>
      <c r="B10" t="s">
        <v>23</v>
      </c>
      <c r="C10" t="s">
        <v>34</v>
      </c>
      <c r="D10" s="17">
        <v>12000</v>
      </c>
    </row>
    <row r="11" spans="1:12">
      <c r="A11" t="s">
        <v>69</v>
      </c>
      <c r="B11" t="s">
        <v>29</v>
      </c>
      <c r="C11" t="s">
        <v>26</v>
      </c>
      <c r="D11" s="17">
        <v>7000</v>
      </c>
    </row>
    <row r="12" spans="1:12">
      <c r="A12" t="s">
        <v>70</v>
      </c>
      <c r="B12" t="s">
        <v>23</v>
      </c>
      <c r="C12" t="s">
        <v>24</v>
      </c>
      <c r="D12" s="17">
        <v>18000</v>
      </c>
    </row>
    <row r="13" spans="1:12">
      <c r="A13" t="s">
        <v>71</v>
      </c>
      <c r="B13" t="s">
        <v>27</v>
      </c>
      <c r="C13" t="s">
        <v>26</v>
      </c>
      <c r="D13" s="17">
        <v>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969E-4B57-417B-AD6D-96A710EF7F8B}">
  <dimension ref="A1:M38"/>
  <sheetViews>
    <sheetView tabSelected="1" workbookViewId="0">
      <selection sqref="A1:B11"/>
    </sheetView>
  </sheetViews>
  <sheetFormatPr defaultRowHeight="14.6"/>
  <cols>
    <col min="3" max="3" width="9.3046875" bestFit="1" customWidth="1"/>
  </cols>
  <sheetData>
    <row r="1" spans="1:10">
      <c r="A1" s="19" t="s">
        <v>72</v>
      </c>
      <c r="B1" s="25" t="s">
        <v>73</v>
      </c>
    </row>
    <row r="2" spans="1:10">
      <c r="A2" s="26">
        <v>1</v>
      </c>
      <c r="B2" s="27">
        <v>2</v>
      </c>
      <c r="E2" t="s">
        <v>154</v>
      </c>
      <c r="G2" t="s">
        <v>155</v>
      </c>
    </row>
    <row r="3" spans="1:10">
      <c r="A3" s="26">
        <v>2</v>
      </c>
      <c r="B3" s="27">
        <v>3</v>
      </c>
    </row>
    <row r="4" spans="1:10">
      <c r="A4" s="26">
        <v>3</v>
      </c>
      <c r="B4" s="27">
        <v>5</v>
      </c>
    </row>
    <row r="5" spans="1:10">
      <c r="A5" s="26">
        <v>4</v>
      </c>
      <c r="B5" s="27">
        <v>4</v>
      </c>
      <c r="E5" t="s">
        <v>128</v>
      </c>
    </row>
    <row r="6" spans="1:10" ht="15" thickBot="1">
      <c r="A6" s="26">
        <v>5</v>
      </c>
      <c r="B6" s="27">
        <v>6</v>
      </c>
    </row>
    <row r="7" spans="1:10">
      <c r="A7" s="26">
        <v>6</v>
      </c>
      <c r="B7" s="27">
        <v>8</v>
      </c>
      <c r="E7" s="35" t="s">
        <v>129</v>
      </c>
      <c r="F7" s="35"/>
    </row>
    <row r="8" spans="1:10">
      <c r="A8" s="26">
        <v>7</v>
      </c>
      <c r="B8" s="27">
        <v>7</v>
      </c>
      <c r="E8" s="32" t="s">
        <v>130</v>
      </c>
      <c r="F8" s="32">
        <v>0.96363636363636362</v>
      </c>
    </row>
    <row r="9" spans="1:10">
      <c r="A9" s="26">
        <v>8</v>
      </c>
      <c r="B9" s="27">
        <v>9</v>
      </c>
      <c r="E9" s="32" t="s">
        <v>131</v>
      </c>
      <c r="F9" s="32">
        <v>0.92859504132231407</v>
      </c>
    </row>
    <row r="10" spans="1:10">
      <c r="A10" s="26">
        <v>9</v>
      </c>
      <c r="B10" s="27">
        <v>11</v>
      </c>
      <c r="E10" s="32" t="s">
        <v>132</v>
      </c>
      <c r="F10" s="32">
        <v>0.91966942148760333</v>
      </c>
    </row>
    <row r="11" spans="1:10">
      <c r="A11" s="26">
        <v>10</v>
      </c>
      <c r="B11" s="27">
        <v>10</v>
      </c>
      <c r="E11" s="32" t="s">
        <v>133</v>
      </c>
      <c r="F11" s="32">
        <v>0.85811633032103307</v>
      </c>
    </row>
    <row r="12" spans="1:10" ht="15" thickBot="1">
      <c r="E12" s="33" t="s">
        <v>134</v>
      </c>
      <c r="F12" s="33">
        <v>10</v>
      </c>
    </row>
    <row r="14" spans="1:10" ht="15" thickBot="1">
      <c r="E14" t="s">
        <v>135</v>
      </c>
    </row>
    <row r="15" spans="1:10">
      <c r="E15" s="34"/>
      <c r="F15" s="34" t="s">
        <v>139</v>
      </c>
      <c r="G15" s="34" t="s">
        <v>140</v>
      </c>
      <c r="H15" s="34" t="s">
        <v>141</v>
      </c>
      <c r="I15" s="34" t="s">
        <v>33</v>
      </c>
      <c r="J15" s="34" t="s">
        <v>142</v>
      </c>
    </row>
    <row r="16" spans="1:10">
      <c r="E16" s="32" t="s">
        <v>136</v>
      </c>
      <c r="F16" s="32">
        <v>1</v>
      </c>
      <c r="G16" s="32">
        <v>76.609090909090909</v>
      </c>
      <c r="H16" s="32">
        <v>76.609090909090909</v>
      </c>
      <c r="I16" s="32">
        <v>104.03703703703704</v>
      </c>
      <c r="J16" s="32">
        <v>7.3209748095298228E-6</v>
      </c>
    </row>
    <row r="17" spans="5:13">
      <c r="E17" s="32" t="s">
        <v>137</v>
      </c>
      <c r="F17" s="32">
        <v>8</v>
      </c>
      <c r="G17" s="32">
        <v>5.8909090909090907</v>
      </c>
      <c r="H17" s="32">
        <v>0.73636363636363633</v>
      </c>
      <c r="I17" s="32"/>
      <c r="J17" s="32"/>
    </row>
    <row r="18" spans="5:13" ht="15" thickBot="1">
      <c r="E18" s="33" t="s">
        <v>74</v>
      </c>
      <c r="F18" s="33">
        <v>9</v>
      </c>
      <c r="G18" s="33">
        <v>82.5</v>
      </c>
      <c r="H18" s="33"/>
      <c r="I18" s="33"/>
      <c r="J18" s="33"/>
    </row>
    <row r="19" spans="5:13" ht="15" thickBot="1"/>
    <row r="20" spans="5:13">
      <c r="E20" s="34"/>
      <c r="F20" s="34" t="s">
        <v>143</v>
      </c>
      <c r="G20" s="34" t="s">
        <v>133</v>
      </c>
      <c r="H20" s="34" t="s">
        <v>144</v>
      </c>
      <c r="I20" s="34" t="s">
        <v>145</v>
      </c>
      <c r="J20" s="34" t="s">
        <v>146</v>
      </c>
      <c r="K20" s="34" t="s">
        <v>147</v>
      </c>
      <c r="L20" s="34" t="s">
        <v>148</v>
      </c>
      <c r="M20" s="34" t="s">
        <v>149</v>
      </c>
    </row>
    <row r="21" spans="5:13">
      <c r="E21" s="32" t="s">
        <v>138</v>
      </c>
      <c r="F21" s="32">
        <v>1.2000000000000002</v>
      </c>
      <c r="G21" s="32">
        <v>0.58620505255103661</v>
      </c>
      <c r="H21" s="32">
        <v>2.0470652628766364</v>
      </c>
      <c r="I21" s="32">
        <v>7.4848440443362182E-2</v>
      </c>
      <c r="J21" s="32">
        <v>-0.15179127526026637</v>
      </c>
      <c r="K21" s="32">
        <v>2.5517912752602667</v>
      </c>
      <c r="L21" s="32">
        <v>-0.15179127526026637</v>
      </c>
      <c r="M21" s="32">
        <v>2.5517912752602667</v>
      </c>
    </row>
    <row r="22" spans="5:13" ht="15" thickBot="1">
      <c r="E22" s="33" t="s">
        <v>72</v>
      </c>
      <c r="F22" s="33">
        <v>0.96363636363636362</v>
      </c>
      <c r="G22" s="33">
        <v>9.447549859466603E-2</v>
      </c>
      <c r="H22" s="33">
        <v>10.199854755683388</v>
      </c>
      <c r="I22" s="33">
        <v>7.3209748095298228E-6</v>
      </c>
      <c r="J22" s="33">
        <v>0.74577547320158821</v>
      </c>
      <c r="K22" s="33">
        <v>1.181497254071139</v>
      </c>
      <c r="L22" s="33">
        <v>0.74577547320158821</v>
      </c>
      <c r="M22" s="33">
        <v>1.181497254071139</v>
      </c>
    </row>
    <row r="26" spans="5:13">
      <c r="E26" t="s">
        <v>150</v>
      </c>
    </row>
    <row r="27" spans="5:13" ht="15" thickBot="1"/>
    <row r="28" spans="5:13">
      <c r="E28" s="34" t="s">
        <v>151</v>
      </c>
      <c r="F28" s="34" t="s">
        <v>152</v>
      </c>
      <c r="G28" s="34" t="s">
        <v>153</v>
      </c>
    </row>
    <row r="29" spans="5:13">
      <c r="E29" s="32">
        <v>1</v>
      </c>
      <c r="F29" s="32">
        <v>2.163636363636364</v>
      </c>
      <c r="G29" s="32">
        <v>-0.16363636363636402</v>
      </c>
    </row>
    <row r="30" spans="5:13">
      <c r="E30" s="32">
        <v>2</v>
      </c>
      <c r="F30" s="32">
        <v>3.1272727272727274</v>
      </c>
      <c r="G30" s="32">
        <v>-0.12727272727272743</v>
      </c>
    </row>
    <row r="31" spans="5:13">
      <c r="E31" s="32">
        <v>3</v>
      </c>
      <c r="F31" s="32">
        <v>4.0909090909090908</v>
      </c>
      <c r="G31" s="32">
        <v>0.90909090909090917</v>
      </c>
    </row>
    <row r="32" spans="5:13">
      <c r="E32" s="32">
        <v>4</v>
      </c>
      <c r="F32" s="32">
        <v>5.0545454545454547</v>
      </c>
      <c r="G32" s="32">
        <v>-1.0545454545454547</v>
      </c>
    </row>
    <row r="33" spans="5:7">
      <c r="E33" s="32">
        <v>5</v>
      </c>
      <c r="F33" s="32">
        <v>6.0181818181818185</v>
      </c>
      <c r="G33" s="32">
        <v>-1.8181818181818521E-2</v>
      </c>
    </row>
    <row r="34" spans="5:7">
      <c r="E34" s="32">
        <v>6</v>
      </c>
      <c r="F34" s="32">
        <v>6.9818181818181815</v>
      </c>
      <c r="G34" s="32">
        <v>1.0181818181818185</v>
      </c>
    </row>
    <row r="35" spans="5:7">
      <c r="E35" s="32">
        <v>7</v>
      </c>
      <c r="F35" s="32">
        <v>7.9454545454545453</v>
      </c>
      <c r="G35" s="32">
        <v>-0.94545454545454533</v>
      </c>
    </row>
    <row r="36" spans="5:7">
      <c r="E36" s="32">
        <v>8</v>
      </c>
      <c r="F36" s="32">
        <v>8.9090909090909101</v>
      </c>
      <c r="G36" s="32">
        <v>9.090909090908994E-2</v>
      </c>
    </row>
    <row r="37" spans="5:7">
      <c r="E37" s="32">
        <v>9</v>
      </c>
      <c r="F37" s="32">
        <v>9.8727272727272712</v>
      </c>
      <c r="G37" s="32">
        <v>1.1272727272727288</v>
      </c>
    </row>
    <row r="38" spans="5:7" ht="15" thickBot="1">
      <c r="E38" s="33">
        <v>10</v>
      </c>
      <c r="F38" s="33">
        <v>10.836363636363636</v>
      </c>
      <c r="G38" s="33">
        <v>-0.83636363636363598</v>
      </c>
    </row>
  </sheetData>
  <pageMargins left="0.7" right="0.7" top="0.75" bottom="0.75" header="0.3" footer="0.3"/>
  <pageSetup paperSize="9" orientation="portrait" r:id="rId1"/>
  <drawing r:id="rId2"/>
  <extLst>
    <ext xmlns:x15="http://schemas.microsoft.com/office/spreadsheetml/2010/11/main" uri="{F7C9EE02-42E1-4005-9D12-6889AFFD525C}">
      <x15:webExtensions xmlns:xm="http://schemas.microsoft.com/office/excel/2006/main">
        <x15:webExtension appRef="{F6F5FAAE-2117-4A3F-A734-D010B364FE0B}">
          <xm:f>'Regression Analysis'!$B$1:$B$11</xm:f>
        </x15:webExtension>
        <x15:webExtension appRef="{9B73B4D3-38CD-480A-A484-28467D3C3F21}">
          <xm:f>'Regression Analysis'!$A$1:$A$11</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CC08-1246-4A10-BD61-2A2DBA90B9FF}">
  <dimension ref="A1:C20"/>
  <sheetViews>
    <sheetView workbookViewId="0"/>
  </sheetViews>
  <sheetFormatPr defaultRowHeight="14.6"/>
  <sheetData>
    <row r="1" spans="1:3">
      <c r="A1">
        <v>1</v>
      </c>
      <c r="B1">
        <v>-0.16363636363636314</v>
      </c>
      <c r="C1">
        <v>0</v>
      </c>
    </row>
    <row r="2" spans="1:3">
      <c r="A2">
        <v>2</v>
      </c>
      <c r="B2">
        <v>-0.12727272727272698</v>
      </c>
      <c r="C2">
        <v>0</v>
      </c>
    </row>
    <row r="3" spans="1:3">
      <c r="A3">
        <v>3</v>
      </c>
      <c r="B3">
        <v>0.90909090909090917</v>
      </c>
      <c r="C3">
        <v>0</v>
      </c>
    </row>
    <row r="4" spans="1:3">
      <c r="A4">
        <v>4</v>
      </c>
      <c r="B4">
        <v>-1.0545454545454549</v>
      </c>
      <c r="C4">
        <v>0</v>
      </c>
    </row>
    <row r="5" spans="1:3">
      <c r="A5">
        <v>5</v>
      </c>
      <c r="B5">
        <v>-1.8181818181818521E-2</v>
      </c>
      <c r="C5">
        <v>0</v>
      </c>
    </row>
    <row r="6" spans="1:3">
      <c r="A6">
        <v>6</v>
      </c>
      <c r="B6">
        <v>1.0181818181818176</v>
      </c>
      <c r="C6">
        <v>0</v>
      </c>
    </row>
    <row r="7" spans="1:3">
      <c r="A7">
        <v>7</v>
      </c>
      <c r="B7">
        <v>-0.94545454545454621</v>
      </c>
      <c r="C7">
        <v>0</v>
      </c>
    </row>
    <row r="8" spans="1:3">
      <c r="A8">
        <v>8</v>
      </c>
      <c r="B8">
        <v>9.090909090908994E-2</v>
      </c>
      <c r="C8">
        <v>0</v>
      </c>
    </row>
    <row r="9" spans="1:3">
      <c r="A9">
        <v>9</v>
      </c>
      <c r="B9">
        <v>1.1272727272727252</v>
      </c>
      <c r="C9">
        <v>0</v>
      </c>
    </row>
    <row r="10" spans="1:3">
      <c r="A10">
        <v>10</v>
      </c>
      <c r="B10">
        <v>-0.83636363636363775</v>
      </c>
      <c r="C10">
        <v>0</v>
      </c>
    </row>
    <row r="11" spans="1:3">
      <c r="A11">
        <v>1</v>
      </c>
      <c r="B11">
        <v>2.1636363636363631</v>
      </c>
      <c r="C11">
        <v>2</v>
      </c>
    </row>
    <row r="12" spans="1:3">
      <c r="A12">
        <v>2</v>
      </c>
      <c r="B12">
        <v>3.127272727272727</v>
      </c>
      <c r="C12">
        <v>3</v>
      </c>
    </row>
    <row r="13" spans="1:3">
      <c r="A13">
        <v>3</v>
      </c>
      <c r="B13">
        <v>4.0909090909090908</v>
      </c>
      <c r="C13">
        <v>4</v>
      </c>
    </row>
    <row r="14" spans="1:3">
      <c r="A14">
        <v>4</v>
      </c>
      <c r="B14">
        <v>5.0545454545454547</v>
      </c>
      <c r="C14">
        <v>5</v>
      </c>
    </row>
    <row r="15" spans="1:3">
      <c r="A15">
        <v>5</v>
      </c>
      <c r="B15">
        <v>6.0181818181818185</v>
      </c>
      <c r="C15">
        <v>6</v>
      </c>
    </row>
    <row r="16" spans="1:3">
      <c r="A16">
        <v>6</v>
      </c>
      <c r="B16">
        <v>6.9818181818181824</v>
      </c>
      <c r="C16">
        <v>7</v>
      </c>
    </row>
    <row r="17" spans="1:3">
      <c r="A17">
        <v>7</v>
      </c>
      <c r="B17">
        <v>7.9454545454545462</v>
      </c>
      <c r="C17">
        <v>8</v>
      </c>
    </row>
    <row r="18" spans="1:3">
      <c r="A18">
        <v>8</v>
      </c>
      <c r="B18">
        <v>8.9090909090909101</v>
      </c>
      <c r="C18">
        <v>9</v>
      </c>
    </row>
    <row r="19" spans="1:3">
      <c r="A19">
        <v>9</v>
      </c>
      <c r="B19">
        <v>9.8727272727272766</v>
      </c>
      <c r="C19">
        <v>10</v>
      </c>
    </row>
    <row r="20" spans="1:3">
      <c r="A20">
        <v>10</v>
      </c>
      <c r="B20">
        <v>10.836363636363638</v>
      </c>
      <c r="C20">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Data Analysis functions</vt:lpstr>
      <vt:lpstr>Data Cleaning and Preprocessing</vt:lpstr>
      <vt:lpstr>Data Visualization</vt:lpstr>
      <vt:lpstr>Pivot table</vt:lpstr>
      <vt:lpstr>Regression Analysis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rohan chikorde</cp:lastModifiedBy>
  <cp:revision/>
  <dcterms:created xsi:type="dcterms:W3CDTF">2023-02-28T06:48:06Z</dcterms:created>
  <dcterms:modified xsi:type="dcterms:W3CDTF">2023-03-20T15:14:06Z</dcterms:modified>
  <cp:category/>
  <cp:contentStatus/>
</cp:coreProperties>
</file>