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5" yWindow="2235" windowWidth="18480" windowHeight="12240" tabRatio="500"/>
  </bookViews>
  <sheets>
    <sheet name="Sheet1" sheetId="1" r:id="rId1"/>
  </sheets>
  <definedNames>
    <definedName name="solver_adj" localSheetId="0" hidden="1">Sheet1!$B$53:$E$59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Sheet1!$B$87:$B$88</definedName>
    <definedName name="solver_lhs10" localSheetId="0" hidden="1">Sheet1!$B$76</definedName>
    <definedName name="solver_lhs11" localSheetId="0" hidden="1">Sheet1!$B$77</definedName>
    <definedName name="solver_lhs12" localSheetId="0" hidden="1">Sheet1!$B$88</definedName>
    <definedName name="solver_lhs13" localSheetId="0" hidden="1">Sheet1!$B$79</definedName>
    <definedName name="solver_lhs14" localSheetId="0" hidden="1">Sheet1!$B$80</definedName>
    <definedName name="solver_lhs15" localSheetId="0" hidden="1">Sheet1!$B$81</definedName>
    <definedName name="solver_lhs16" localSheetId="0" hidden="1">Sheet1!$B$87</definedName>
    <definedName name="solver_lhs17" localSheetId="0" hidden="1">Sheet1!$B$82</definedName>
    <definedName name="solver_lhs2" localSheetId="0" hidden="1">Sheet1!$B$71:$B$77</definedName>
    <definedName name="solver_lhs3" localSheetId="0" hidden="1">Sheet1!$B$79:$B$85</definedName>
    <definedName name="solver_lhs4" localSheetId="0" hidden="1">Sheet1!$F$79:$F$85</definedName>
    <definedName name="solver_lhs5" localSheetId="0" hidden="1">Sheet1!$J$79:$J$85</definedName>
    <definedName name="solver_lhs6" localSheetId="0" hidden="1">Sheet1!$N$79:$N$85</definedName>
    <definedName name="solver_lhs7" localSheetId="0" hidden="1">Sheet1!$B$66:$B$69</definedName>
    <definedName name="solver_lhs8" localSheetId="0" hidden="1">Sheet1!$B$74</definedName>
    <definedName name="solver_lhs9" localSheetId="0" hidden="1">Sheet1!$B$75</definedName>
    <definedName name="solver_lin" localSheetId="0" hidden="1">2</definedName>
    <definedName name="solver_neg" localSheetId="0" hidden="1">2</definedName>
    <definedName name="solver_num" localSheetId="0" hidden="1">7</definedName>
    <definedName name="solver_nwt" localSheetId="0" hidden="1">1</definedName>
    <definedName name="solver_opt" localSheetId="0" hidden="1">Sheet1!$A$62</definedName>
    <definedName name="solver_pre" localSheetId="0" hidden="1">0.000001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2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2</definedName>
    <definedName name="solver_rel17" localSheetId="0" hidden="1">3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Sheet1!$D$87:$D$88</definedName>
    <definedName name="solver_rhs10" localSheetId="0" hidden="1">Sheet1!$D$76</definedName>
    <definedName name="solver_rhs11" localSheetId="0" hidden="1">Sheet1!$D$77</definedName>
    <definedName name="solver_rhs12" localSheetId="0" hidden="1">Sheet1!$D$88</definedName>
    <definedName name="solver_rhs13" localSheetId="0" hidden="1">Sheet1!$D$79</definedName>
    <definedName name="solver_rhs14" localSheetId="0" hidden="1">Sheet1!$D$80</definedName>
    <definedName name="solver_rhs15" localSheetId="0" hidden="1">Sheet1!$D$81</definedName>
    <definedName name="solver_rhs16" localSheetId="0" hidden="1">Sheet1!$D$87</definedName>
    <definedName name="solver_rhs17" localSheetId="0" hidden="1">Sheet1!$D$82</definedName>
    <definedName name="solver_rhs2" localSheetId="0" hidden="1">Sheet1!$D$71:$D$77</definedName>
    <definedName name="solver_rhs3" localSheetId="0" hidden="1">Sheet1!$D$79:$D$85</definedName>
    <definedName name="solver_rhs4" localSheetId="0" hidden="1">Sheet1!$H$79:$H$85</definedName>
    <definedName name="solver_rhs5" localSheetId="0" hidden="1">Sheet1!$L$79:$L$85</definedName>
    <definedName name="solver_rhs6" localSheetId="0" hidden="1">Sheet1!$P$79:$P$85</definedName>
    <definedName name="solver_rhs7" localSheetId="0" hidden="1">Sheet1!$D$66:$D$69</definedName>
    <definedName name="solver_rhs8" localSheetId="0" hidden="1">Sheet1!$D$74</definedName>
    <definedName name="solver_rhs9" localSheetId="0" hidden="1">Sheet1!$D$75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2" i="1"/>
  <c r="H62"/>
  <c r="J31"/>
  <c r="I31"/>
  <c r="H31"/>
  <c r="G31"/>
  <c r="N85"/>
  <c r="N84"/>
  <c r="N83"/>
  <c r="N82"/>
  <c r="N81"/>
  <c r="N80"/>
  <c r="N79"/>
  <c r="J85"/>
  <c r="J84"/>
  <c r="J83"/>
  <c r="J82"/>
  <c r="J81"/>
  <c r="J80"/>
  <c r="J79"/>
  <c r="F85"/>
  <c r="F84"/>
  <c r="F83"/>
  <c r="F82"/>
  <c r="F81"/>
  <c r="F80"/>
  <c r="F79"/>
  <c r="B85"/>
  <c r="B84"/>
  <c r="B83"/>
  <c r="B82"/>
  <c r="B81"/>
  <c r="B80"/>
  <c r="B79"/>
  <c r="B88"/>
  <c r="B87"/>
  <c r="D77"/>
  <c r="D76"/>
  <c r="D75"/>
  <c r="D74"/>
  <c r="D73"/>
  <c r="D72"/>
  <c r="D71"/>
  <c r="B77"/>
  <c r="B76"/>
  <c r="B75"/>
  <c r="B74"/>
  <c r="B73"/>
  <c r="B72"/>
  <c r="B71"/>
  <c r="D69"/>
  <c r="D68"/>
  <c r="D67"/>
  <c r="D66"/>
  <c r="B69"/>
  <c r="B68"/>
  <c r="B67"/>
  <c r="B66"/>
</calcChain>
</file>

<file path=xl/sharedStrings.xml><?xml version="1.0" encoding="utf-8"?>
<sst xmlns="http://schemas.openxmlformats.org/spreadsheetml/2006/main" count="159" uniqueCount="36">
  <si>
    <t>FILATOI RIUNITI - OPTIMIZING THE PRODUCTION SCHEDULE</t>
  </si>
  <si>
    <t>Machine Hours Required for Production (hours/kg)</t>
  </si>
  <si>
    <t>Spinning Mill</t>
  </si>
  <si>
    <t>Extra Fine</t>
  </si>
  <si>
    <t>Fine</t>
  </si>
  <si>
    <t>Medium</t>
  </si>
  <si>
    <t>Coarse</t>
  </si>
  <si>
    <t>Ambrosi</t>
  </si>
  <si>
    <t>Bresciani</t>
  </si>
  <si>
    <t>Castri</t>
  </si>
  <si>
    <t>De Blasi</t>
  </si>
  <si>
    <t>Estensi</t>
  </si>
  <si>
    <t>Filatoi Riuniti</t>
  </si>
  <si>
    <t>Giuliani</t>
  </si>
  <si>
    <t>Production Capacity (hours/month)</t>
  </si>
  <si>
    <t>Hours</t>
  </si>
  <si>
    <t>Cost of Production ($/kg)</t>
  </si>
  <si>
    <t>Cost of Transportation ($/kg)</t>
  </si>
  <si>
    <t>Demand to Meet (kg/month)</t>
  </si>
  <si>
    <t>Size</t>
  </si>
  <si>
    <t>Demand</t>
  </si>
  <si>
    <t>Decision Variables</t>
  </si>
  <si>
    <t>Constraints</t>
  </si>
  <si>
    <t>Production Capacity</t>
  </si>
  <si>
    <t>Non-Negative Decision Variables</t>
  </si>
  <si>
    <t>Objective</t>
  </si>
  <si>
    <t>To minimize costs - prices charged plus transportation costs</t>
  </si>
  <si>
    <t>LHS</t>
  </si>
  <si>
    <t>SIGN</t>
  </si>
  <si>
    <t>RHS</t>
  </si>
  <si>
    <t>&lt;=</t>
  </si>
  <si>
    <t>&gt;=</t>
  </si>
  <si>
    <t>Ambrosi and De Blasi do not produce extra fine</t>
  </si>
  <si>
    <t>=</t>
  </si>
  <si>
    <t>Ambrosi Extra Fine</t>
  </si>
  <si>
    <t>De Blasi Extra Fine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</si>
</sst>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2" fontId="1" fillId="0" borderId="7" xfId="0" applyNumberFormat="1" applyFont="1" applyBorder="1" applyAlignment="1">
      <alignment horizontal="right" vertical="center" wrapText="1"/>
    </xf>
    <xf numFmtId="2" fontId="1" fillId="0" borderId="8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4" borderId="0" xfId="0" applyFill="1"/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topLeftCell="A18" workbookViewId="0">
      <selection activeCell="I26" sqref="I26"/>
    </sheetView>
  </sheetViews>
  <sheetFormatPr defaultColWidth="11" defaultRowHeight="15.75"/>
  <sheetData>
    <row r="1" spans="1:5">
      <c r="A1" s="13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13" t="s">
        <v>1</v>
      </c>
      <c r="B3" s="1"/>
      <c r="C3" s="1"/>
      <c r="D3" s="1"/>
      <c r="E3" s="1"/>
    </row>
    <row r="4" spans="1:5" ht="16.5" thickBo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5">
      <c r="A5" s="5" t="s">
        <v>7</v>
      </c>
      <c r="B5" s="6"/>
      <c r="C5" s="22">
        <v>0.4</v>
      </c>
      <c r="D5" s="22">
        <v>0.375</v>
      </c>
      <c r="E5" s="23">
        <v>0.25</v>
      </c>
    </row>
    <row r="6" spans="1:5">
      <c r="A6" s="5" t="s">
        <v>8</v>
      </c>
      <c r="B6" s="22">
        <v>0.7</v>
      </c>
      <c r="C6" s="22">
        <v>0.5</v>
      </c>
      <c r="D6" s="22">
        <v>0.35</v>
      </c>
      <c r="E6" s="23">
        <v>0.25</v>
      </c>
    </row>
    <row r="7" spans="1:5">
      <c r="A7" s="5" t="s">
        <v>9</v>
      </c>
      <c r="B7" s="22">
        <v>0.67500000000000004</v>
      </c>
      <c r="C7" s="22">
        <v>0.45</v>
      </c>
      <c r="D7" s="22">
        <v>0.4</v>
      </c>
      <c r="E7" s="23">
        <v>0.25</v>
      </c>
    </row>
    <row r="8" spans="1:5">
      <c r="A8" s="5" t="s">
        <v>10</v>
      </c>
      <c r="B8" s="6"/>
      <c r="C8" s="22">
        <v>0.45</v>
      </c>
      <c r="D8" s="22">
        <v>0.35</v>
      </c>
      <c r="E8" s="23">
        <v>0.2</v>
      </c>
    </row>
    <row r="9" spans="1:5">
      <c r="A9" s="5" t="s">
        <v>11</v>
      </c>
      <c r="B9" s="22">
        <v>0.65</v>
      </c>
      <c r="C9" s="22">
        <v>0.45</v>
      </c>
      <c r="D9" s="22">
        <v>0.4</v>
      </c>
      <c r="E9" s="23">
        <v>0.25</v>
      </c>
    </row>
    <row r="10" spans="1:5">
      <c r="A10" s="5" t="s">
        <v>12</v>
      </c>
      <c r="B10" s="22">
        <v>0.625</v>
      </c>
      <c r="C10" s="22">
        <v>0.5</v>
      </c>
      <c r="D10" s="22">
        <v>0.42499999999999999</v>
      </c>
      <c r="E10" s="23">
        <v>0.42499999999999999</v>
      </c>
    </row>
    <row r="11" spans="1:5" ht="16.5" thickBot="1">
      <c r="A11" s="9" t="s">
        <v>13</v>
      </c>
      <c r="B11" s="24">
        <v>0.7</v>
      </c>
      <c r="C11" s="24">
        <v>0.45</v>
      </c>
      <c r="D11" s="24">
        <v>0.35</v>
      </c>
      <c r="E11" s="25">
        <v>0.4</v>
      </c>
    </row>
    <row r="12" spans="1:5">
      <c r="A12" s="1"/>
      <c r="B12" s="1"/>
      <c r="C12" s="1"/>
      <c r="D12" s="1"/>
      <c r="E12" s="1"/>
    </row>
    <row r="13" spans="1:5" ht="16.5" thickBot="1">
      <c r="A13" s="13" t="s">
        <v>14</v>
      </c>
      <c r="B13" s="1"/>
      <c r="C13" s="1"/>
      <c r="D13" s="1"/>
      <c r="E13" s="1"/>
    </row>
    <row r="14" spans="1:5" ht="16.5" thickBot="1">
      <c r="A14" s="2" t="s">
        <v>2</v>
      </c>
      <c r="B14" s="4" t="s">
        <v>15</v>
      </c>
      <c r="C14" s="1"/>
      <c r="D14" s="1"/>
      <c r="E14" s="1"/>
    </row>
    <row r="15" spans="1:5">
      <c r="A15" s="5" t="s">
        <v>7</v>
      </c>
      <c r="B15" s="8">
        <v>2500</v>
      </c>
      <c r="C15" s="1"/>
      <c r="D15" s="1"/>
      <c r="E15" s="1"/>
    </row>
    <row r="16" spans="1:5">
      <c r="A16" s="5" t="s">
        <v>8</v>
      </c>
      <c r="B16" s="8">
        <v>3000</v>
      </c>
      <c r="C16" s="1"/>
      <c r="D16" s="1"/>
      <c r="E16" s="1"/>
    </row>
    <row r="17" spans="1:10">
      <c r="A17" s="5" t="s">
        <v>9</v>
      </c>
      <c r="B17" s="8">
        <v>2500</v>
      </c>
      <c r="C17" s="1"/>
      <c r="D17" s="1"/>
      <c r="E17" s="1"/>
    </row>
    <row r="18" spans="1:10">
      <c r="A18" s="5" t="s">
        <v>10</v>
      </c>
      <c r="B18" s="8">
        <v>2600</v>
      </c>
      <c r="C18" s="1"/>
      <c r="D18" s="1">
        <v>2600</v>
      </c>
      <c r="E18" s="1"/>
    </row>
    <row r="19" spans="1:10">
      <c r="A19" s="5" t="s">
        <v>11</v>
      </c>
      <c r="B19" s="8">
        <v>2500</v>
      </c>
      <c r="C19" s="1"/>
      <c r="D19" s="1"/>
      <c r="E19" s="1"/>
    </row>
    <row r="20" spans="1:10">
      <c r="A20" s="5" t="s">
        <v>12</v>
      </c>
      <c r="B20" s="8">
        <v>38000</v>
      </c>
      <c r="C20" s="1"/>
      <c r="D20" s="1"/>
      <c r="E20" s="1"/>
    </row>
    <row r="21" spans="1:10" ht="16.5" thickBot="1">
      <c r="A21" s="9" t="s">
        <v>13</v>
      </c>
      <c r="B21" s="10">
        <v>2500</v>
      </c>
      <c r="C21" s="1"/>
      <c r="D21" s="1"/>
      <c r="E21" s="1"/>
    </row>
    <row r="22" spans="1:10">
      <c r="A22" s="1"/>
      <c r="B22" s="1"/>
      <c r="C22" s="1"/>
      <c r="D22" s="1"/>
      <c r="E22" s="1"/>
    </row>
    <row r="23" spans="1:10" ht="16.5" thickBot="1">
      <c r="A23" s="13" t="s">
        <v>16</v>
      </c>
      <c r="B23" s="1"/>
      <c r="C23" s="1"/>
      <c r="D23" s="1"/>
      <c r="E23" s="1"/>
    </row>
    <row r="24" spans="1:10" ht="16.5" thickBot="1">
      <c r="A24" s="2" t="s">
        <v>2</v>
      </c>
      <c r="B24" s="3" t="s">
        <v>3</v>
      </c>
      <c r="C24" s="3" t="s">
        <v>4</v>
      </c>
      <c r="D24" s="3" t="s">
        <v>5</v>
      </c>
      <c r="E24" s="4" t="s">
        <v>6</v>
      </c>
    </row>
    <row r="25" spans="1:10">
      <c r="A25" s="5" t="s">
        <v>7</v>
      </c>
      <c r="B25" s="11"/>
      <c r="C25" s="18">
        <v>13</v>
      </c>
      <c r="D25" s="18">
        <v>10.65</v>
      </c>
      <c r="E25" s="19">
        <v>9.6</v>
      </c>
    </row>
    <row r="26" spans="1:10">
      <c r="A26" s="5" t="s">
        <v>8</v>
      </c>
      <c r="B26" s="18">
        <v>17.399999999999999</v>
      </c>
      <c r="C26" s="18">
        <v>14.1</v>
      </c>
      <c r="D26" s="18">
        <v>11.2</v>
      </c>
      <c r="E26" s="19">
        <v>9.4499999999999993</v>
      </c>
    </row>
    <row r="27" spans="1:10">
      <c r="A27" s="5" t="s">
        <v>9</v>
      </c>
      <c r="B27" s="18">
        <v>17.399999999999999</v>
      </c>
      <c r="C27" s="18">
        <v>14.22</v>
      </c>
      <c r="D27" s="18">
        <v>11</v>
      </c>
      <c r="E27" s="19">
        <v>9.5</v>
      </c>
    </row>
    <row r="28" spans="1:10">
      <c r="A28" s="5" t="s">
        <v>10</v>
      </c>
      <c r="B28" s="11"/>
      <c r="C28" s="18">
        <v>14.3</v>
      </c>
      <c r="D28" s="18">
        <v>11.25</v>
      </c>
      <c r="E28" s="19">
        <v>9.6</v>
      </c>
    </row>
    <row r="29" spans="1:10">
      <c r="A29" s="5" t="s">
        <v>11</v>
      </c>
      <c r="B29" s="18">
        <v>17.5</v>
      </c>
      <c r="C29" s="18">
        <v>13.8</v>
      </c>
      <c r="D29" s="18">
        <v>11.4</v>
      </c>
      <c r="E29" s="19">
        <v>9.6</v>
      </c>
    </row>
    <row r="30" spans="1:10">
      <c r="A30" s="5" t="s">
        <v>12</v>
      </c>
      <c r="B30" s="18">
        <v>18.25</v>
      </c>
      <c r="C30" s="18">
        <v>13.9</v>
      </c>
      <c r="D30" s="18">
        <v>11.4</v>
      </c>
      <c r="E30" s="19">
        <v>8.9</v>
      </c>
      <c r="G30" s="18">
        <v>18.25</v>
      </c>
      <c r="H30" s="18">
        <v>13.9</v>
      </c>
      <c r="I30" s="18">
        <v>11.4</v>
      </c>
      <c r="J30" s="19">
        <v>8.9</v>
      </c>
    </row>
    <row r="31" spans="1:10" ht="16.5" thickBot="1">
      <c r="A31" s="9" t="s">
        <v>13</v>
      </c>
      <c r="B31" s="20">
        <v>19.75</v>
      </c>
      <c r="C31" s="20">
        <v>13.9</v>
      </c>
      <c r="D31" s="20">
        <v>10.75</v>
      </c>
      <c r="E31" s="21">
        <v>9.4</v>
      </c>
      <c r="G31">
        <f>G30*0.95</f>
        <v>17.337499999999999</v>
      </c>
      <c r="H31">
        <f t="shared" ref="H31:J31" si="0">H30*0.95</f>
        <v>13.205</v>
      </c>
      <c r="I31">
        <f t="shared" si="0"/>
        <v>10.83</v>
      </c>
      <c r="J31">
        <f t="shared" si="0"/>
        <v>8.4550000000000001</v>
      </c>
    </row>
    <row r="32" spans="1:10">
      <c r="A32" s="1"/>
      <c r="B32" s="1"/>
      <c r="C32" s="1"/>
      <c r="D32" s="1"/>
      <c r="E32" s="1"/>
    </row>
    <row r="33" spans="1:5" ht="16.5" thickBot="1">
      <c r="A33" s="13" t="s">
        <v>17</v>
      </c>
      <c r="B33" s="1"/>
      <c r="C33" s="1"/>
      <c r="D33" s="1"/>
      <c r="E33" s="1"/>
    </row>
    <row r="34" spans="1:5" ht="16.5" thickBot="1">
      <c r="A34" s="2" t="s">
        <v>2</v>
      </c>
      <c r="B34" s="3" t="s">
        <v>3</v>
      </c>
      <c r="C34" s="3" t="s">
        <v>4</v>
      </c>
      <c r="D34" s="3" t="s">
        <v>5</v>
      </c>
      <c r="E34" s="4" t="s">
        <v>6</v>
      </c>
    </row>
    <row r="35" spans="1:5">
      <c r="A35" s="5" t="s">
        <v>7</v>
      </c>
      <c r="B35" s="6"/>
      <c r="C35" s="14">
        <v>0.3</v>
      </c>
      <c r="D35" s="14">
        <v>0.45</v>
      </c>
      <c r="E35" s="15">
        <v>0.45</v>
      </c>
    </row>
    <row r="36" spans="1:5">
      <c r="A36" s="5" t="s">
        <v>8</v>
      </c>
      <c r="B36" s="14">
        <v>0.4</v>
      </c>
      <c r="C36" s="14">
        <v>0.4</v>
      </c>
      <c r="D36" s="14">
        <v>0.6</v>
      </c>
      <c r="E36" s="15">
        <v>0.6</v>
      </c>
    </row>
    <row r="37" spans="1:5">
      <c r="A37" s="5" t="s">
        <v>9</v>
      </c>
      <c r="B37" s="14">
        <v>0.8</v>
      </c>
      <c r="C37" s="14">
        <v>0.8</v>
      </c>
      <c r="D37" s="14">
        <v>1.2</v>
      </c>
      <c r="E37" s="15">
        <v>1.2</v>
      </c>
    </row>
    <row r="38" spans="1:5">
      <c r="A38" s="5" t="s">
        <v>10</v>
      </c>
      <c r="B38" s="6"/>
      <c r="C38" s="14">
        <v>0.7</v>
      </c>
      <c r="D38" s="14">
        <v>1.05</v>
      </c>
      <c r="E38" s="15">
        <v>1.05</v>
      </c>
    </row>
    <row r="39" spans="1:5">
      <c r="A39" s="5" t="s">
        <v>11</v>
      </c>
      <c r="B39" s="14">
        <v>0.7</v>
      </c>
      <c r="C39" s="14">
        <v>0.7</v>
      </c>
      <c r="D39" s="14">
        <v>1.05</v>
      </c>
      <c r="E39" s="15">
        <v>1.05</v>
      </c>
    </row>
    <row r="40" spans="1:5">
      <c r="A40" s="5" t="s">
        <v>12</v>
      </c>
      <c r="B40" s="14">
        <v>0</v>
      </c>
      <c r="C40" s="14">
        <v>0</v>
      </c>
      <c r="D40" s="14">
        <v>0</v>
      </c>
      <c r="E40" s="15">
        <v>0</v>
      </c>
    </row>
    <row r="41" spans="1:5" ht="16.5" thickBot="1">
      <c r="A41" s="9" t="s">
        <v>13</v>
      </c>
      <c r="B41" s="16">
        <v>0.5</v>
      </c>
      <c r="C41" s="16">
        <v>0.5</v>
      </c>
      <c r="D41" s="16">
        <v>0.75</v>
      </c>
      <c r="E41" s="17">
        <v>0.75</v>
      </c>
    </row>
    <row r="42" spans="1:5">
      <c r="A42" s="1"/>
      <c r="B42" s="1"/>
      <c r="C42" s="1"/>
      <c r="D42" s="1"/>
      <c r="E42" s="1"/>
    </row>
    <row r="43" spans="1:5" ht="16.5" thickBot="1">
      <c r="A43" s="13" t="s">
        <v>18</v>
      </c>
      <c r="B43" s="1"/>
      <c r="C43" s="1"/>
      <c r="D43" s="1"/>
      <c r="E43" s="1"/>
    </row>
    <row r="44" spans="1:5" ht="16.5" thickBot="1">
      <c r="A44" s="2" t="s">
        <v>19</v>
      </c>
      <c r="B44" s="4" t="s">
        <v>20</v>
      </c>
      <c r="C44" s="12"/>
      <c r="D44" s="12"/>
      <c r="E44" s="12"/>
    </row>
    <row r="45" spans="1:5">
      <c r="A45" s="5" t="s">
        <v>3</v>
      </c>
      <c r="B45" s="8">
        <v>25000</v>
      </c>
      <c r="C45" s="7"/>
      <c r="D45" s="7"/>
      <c r="E45" s="7"/>
    </row>
    <row r="46" spans="1:5">
      <c r="A46" s="5" t="s">
        <v>4</v>
      </c>
      <c r="B46" s="8">
        <v>26000</v>
      </c>
      <c r="C46" s="1"/>
      <c r="D46" s="1"/>
      <c r="E46" s="1"/>
    </row>
    <row r="47" spans="1:5">
      <c r="A47" s="5" t="s">
        <v>5</v>
      </c>
      <c r="B47" s="8">
        <v>28000</v>
      </c>
      <c r="C47" s="1"/>
      <c r="D47" s="1"/>
      <c r="E47" s="1"/>
    </row>
    <row r="48" spans="1:5" ht="16.5" thickBot="1">
      <c r="A48" s="9" t="s">
        <v>6</v>
      </c>
      <c r="B48" s="10">
        <v>28000</v>
      </c>
      <c r="C48" s="1"/>
      <c r="D48" s="1"/>
      <c r="E48" s="1"/>
    </row>
    <row r="49" spans="1:8">
      <c r="A49" s="1"/>
      <c r="B49" s="1"/>
      <c r="C49" s="1"/>
      <c r="D49" s="1"/>
      <c r="E49" s="1"/>
    </row>
    <row r="50" spans="1:8">
      <c r="A50" s="1"/>
      <c r="B50" s="1"/>
      <c r="C50" s="1"/>
      <c r="D50" s="1"/>
      <c r="E50" s="1"/>
    </row>
    <row r="51" spans="1:8" ht="16.5" thickBot="1">
      <c r="A51" s="13" t="s">
        <v>21</v>
      </c>
      <c r="B51" s="1"/>
      <c r="C51" s="1"/>
      <c r="D51" s="1"/>
      <c r="E51" s="1"/>
    </row>
    <row r="52" spans="1:8" ht="16.5" thickBot="1">
      <c r="A52" s="2" t="s">
        <v>2</v>
      </c>
      <c r="B52" s="3" t="s">
        <v>3</v>
      </c>
      <c r="C52" s="3" t="s">
        <v>4</v>
      </c>
      <c r="D52" s="3" t="s">
        <v>5</v>
      </c>
      <c r="E52" s="4" t="s">
        <v>6</v>
      </c>
    </row>
    <row r="53" spans="1:8">
      <c r="A53" s="5" t="s">
        <v>7</v>
      </c>
      <c r="B53" s="27">
        <v>0</v>
      </c>
      <c r="C53" s="27">
        <v>6250.0000000000009</v>
      </c>
      <c r="D53" s="27">
        <v>0</v>
      </c>
      <c r="E53" s="28">
        <v>0</v>
      </c>
    </row>
    <row r="54" spans="1:8">
      <c r="A54" s="5" t="s">
        <v>8</v>
      </c>
      <c r="B54" s="26">
        <v>4285.7142857142862</v>
      </c>
      <c r="C54" s="26">
        <v>0</v>
      </c>
      <c r="D54" s="26">
        <v>0</v>
      </c>
      <c r="E54" s="29">
        <v>0</v>
      </c>
    </row>
    <row r="55" spans="1:8">
      <c r="A55" s="5" t="s">
        <v>9</v>
      </c>
      <c r="B55" s="26">
        <v>3703.7037037037035</v>
      </c>
      <c r="C55" s="26">
        <v>0</v>
      </c>
      <c r="D55" s="26">
        <v>0</v>
      </c>
      <c r="E55" s="29">
        <v>0</v>
      </c>
    </row>
    <row r="56" spans="1:8">
      <c r="A56" s="5" t="s">
        <v>10</v>
      </c>
      <c r="B56" s="26">
        <v>0</v>
      </c>
      <c r="C56" s="26">
        <v>0</v>
      </c>
      <c r="D56" s="26">
        <v>2040.1254518901649</v>
      </c>
      <c r="E56" s="29">
        <v>0</v>
      </c>
    </row>
    <row r="57" spans="1:8">
      <c r="A57" s="5" t="s">
        <v>11</v>
      </c>
      <c r="B57" s="26">
        <v>3846.1538461538457</v>
      </c>
      <c r="C57" s="26">
        <v>0</v>
      </c>
      <c r="D57" s="26">
        <v>0</v>
      </c>
      <c r="E57" s="29">
        <v>0</v>
      </c>
    </row>
    <row r="58" spans="1:8">
      <c r="A58" s="5" t="s">
        <v>12</v>
      </c>
      <c r="B58" s="26">
        <v>13164.428164428167</v>
      </c>
      <c r="C58" s="26">
        <v>19749.999999999996</v>
      </c>
      <c r="D58" s="26">
        <v>18817.017405252696</v>
      </c>
      <c r="E58" s="29">
        <v>28000</v>
      </c>
    </row>
    <row r="59" spans="1:8" ht="16.5" thickBot="1">
      <c r="A59" s="9" t="s">
        <v>13</v>
      </c>
      <c r="B59" s="30">
        <v>0</v>
      </c>
      <c r="C59" s="30">
        <v>0</v>
      </c>
      <c r="D59" s="30">
        <v>7142.8571428571431</v>
      </c>
      <c r="E59" s="31">
        <v>0</v>
      </c>
    </row>
    <row r="61" spans="1:8">
      <c r="A61" s="32" t="s">
        <v>25</v>
      </c>
      <c r="B61" t="s">
        <v>26</v>
      </c>
    </row>
    <row r="62" spans="1:8">
      <c r="A62">
        <f xml:space="preserve"> SUMPRODUCT(B53:B59,B25:B31) + SUMPRODUCT(B53:B59,B35:B41) +  SUMPRODUCT(C53:C59,C25:C31) + SUMPRODUCT(C53:C59,C35:C41) + SUMPRODUCT(D53:D59,D25:D31) + SUMPRODUCT(D53:D59,D35:D41) + SUMPRODUCT(E53:E59,E25:E31) + SUMPRODUCT(E53:E59,E35:E41)</f>
        <v>1382544.3343149226</v>
      </c>
      <c r="G62">
        <v>1382544.33</v>
      </c>
      <c r="H62">
        <f>G62-A62</f>
        <v>-4.3149224948137999E-3</v>
      </c>
    </row>
    <row r="64" spans="1:8">
      <c r="A64" s="32" t="s">
        <v>22</v>
      </c>
    </row>
    <row r="65" spans="1:16">
      <c r="A65" s="32" t="s">
        <v>20</v>
      </c>
      <c r="B65" t="s">
        <v>27</v>
      </c>
      <c r="C65" t="s">
        <v>28</v>
      </c>
      <c r="D65" t="s">
        <v>29</v>
      </c>
    </row>
    <row r="66" spans="1:16">
      <c r="A66" s="5" t="s">
        <v>3</v>
      </c>
      <c r="B66" s="34">
        <f>SUM(B53:B59)</f>
        <v>25000</v>
      </c>
      <c r="C66" s="34" t="s">
        <v>31</v>
      </c>
      <c r="D66" s="34">
        <f>B45</f>
        <v>25000</v>
      </c>
    </row>
    <row r="67" spans="1:16">
      <c r="A67" s="5" t="s">
        <v>4</v>
      </c>
      <c r="B67" s="34">
        <f>SUM(C53:C59)</f>
        <v>25999.999999999996</v>
      </c>
      <c r="C67" s="34" t="s">
        <v>31</v>
      </c>
      <c r="D67" s="34">
        <f>B46</f>
        <v>26000</v>
      </c>
    </row>
    <row r="68" spans="1:16">
      <c r="A68" s="5" t="s">
        <v>5</v>
      </c>
      <c r="B68" s="34">
        <f>SUM(D53:D59)</f>
        <v>28000.000000000007</v>
      </c>
      <c r="C68" s="34" t="s">
        <v>31</v>
      </c>
      <c r="D68" s="34">
        <f>B47</f>
        <v>28000</v>
      </c>
    </row>
    <row r="69" spans="1:16" ht="16.5" thickBot="1">
      <c r="A69" s="9" t="s">
        <v>6</v>
      </c>
      <c r="B69" s="34">
        <f>SUM(E53:E59)</f>
        <v>28000</v>
      </c>
      <c r="C69" s="34" t="s">
        <v>31</v>
      </c>
      <c r="D69" s="34">
        <f>B48</f>
        <v>28000</v>
      </c>
    </row>
    <row r="70" spans="1:16" ht="25.5">
      <c r="A70" s="32" t="s">
        <v>23</v>
      </c>
      <c r="B70" t="s">
        <v>27</v>
      </c>
      <c r="C70" t="s">
        <v>28</v>
      </c>
      <c r="D70" t="s">
        <v>29</v>
      </c>
    </row>
    <row r="71" spans="1:16">
      <c r="A71" s="5" t="s">
        <v>7</v>
      </c>
      <c r="B71" s="34">
        <f>SUMPRODUCT(B53:E53,B5:E5)</f>
        <v>2500.0000000000005</v>
      </c>
      <c r="C71" s="34" t="s">
        <v>30</v>
      </c>
      <c r="D71" s="34">
        <f>B15</f>
        <v>2500</v>
      </c>
    </row>
    <row r="72" spans="1:16">
      <c r="A72" s="5" t="s">
        <v>8</v>
      </c>
      <c r="B72" s="34">
        <f>SUMPRODUCT(B54:E54,B6:E6)</f>
        <v>3000</v>
      </c>
      <c r="C72" s="34" t="s">
        <v>30</v>
      </c>
      <c r="D72" s="34">
        <f t="shared" ref="D72:D77" si="1">B16</f>
        <v>3000</v>
      </c>
    </row>
    <row r="73" spans="1:16">
      <c r="A73" s="5" t="s">
        <v>9</v>
      </c>
      <c r="B73" s="34">
        <f>SUMPRODUCT(B55:E55,B7:E7)</f>
        <v>2500</v>
      </c>
      <c r="C73" s="34" t="s">
        <v>30</v>
      </c>
      <c r="D73" s="34">
        <f t="shared" si="1"/>
        <v>2500</v>
      </c>
    </row>
    <row r="74" spans="1:16">
      <c r="A74" s="5" t="s">
        <v>10</v>
      </c>
      <c r="B74" s="34">
        <f>SUMPRODUCT(B56:E56,B8:E8)</f>
        <v>714.04390816155762</v>
      </c>
      <c r="C74" s="34" t="s">
        <v>30</v>
      </c>
      <c r="D74" s="34">
        <f t="shared" si="1"/>
        <v>2600</v>
      </c>
    </row>
    <row r="75" spans="1:16">
      <c r="A75" s="5" t="s">
        <v>11</v>
      </c>
      <c r="B75" s="34">
        <f>SUMPRODUCT(B57:E57,B9:E9)</f>
        <v>2500</v>
      </c>
      <c r="C75" s="34" t="s">
        <v>30</v>
      </c>
      <c r="D75" s="34">
        <f t="shared" si="1"/>
        <v>2500</v>
      </c>
    </row>
    <row r="76" spans="1:16">
      <c r="A76" s="5" t="s">
        <v>12</v>
      </c>
      <c r="B76" s="34">
        <f>SUMPRODUCT(B58:E58,B10:E10)</f>
        <v>38000</v>
      </c>
      <c r="C76" s="34" t="s">
        <v>30</v>
      </c>
      <c r="D76" s="34">
        <f t="shared" si="1"/>
        <v>38000</v>
      </c>
    </row>
    <row r="77" spans="1:16" ht="16.5" thickBot="1">
      <c r="A77" s="9" t="s">
        <v>13</v>
      </c>
      <c r="B77" s="34">
        <f>SUMPRODUCT(B59:E59,B11:E11)</f>
        <v>2500</v>
      </c>
      <c r="C77" s="34" t="s">
        <v>30</v>
      </c>
      <c r="D77" s="34">
        <f t="shared" si="1"/>
        <v>2500</v>
      </c>
    </row>
    <row r="78" spans="1:16" ht="51">
      <c r="A78" s="33" t="s">
        <v>24</v>
      </c>
      <c r="B78" t="s">
        <v>27</v>
      </c>
      <c r="C78" t="s">
        <v>28</v>
      </c>
      <c r="D78" t="s">
        <v>29</v>
      </c>
      <c r="F78" t="s">
        <v>27</v>
      </c>
      <c r="G78" t="s">
        <v>28</v>
      </c>
      <c r="H78" t="s">
        <v>29</v>
      </c>
      <c r="J78" t="s">
        <v>27</v>
      </c>
      <c r="K78" t="s">
        <v>28</v>
      </c>
      <c r="L78" t="s">
        <v>29</v>
      </c>
      <c r="N78" t="s">
        <v>27</v>
      </c>
      <c r="O78" t="s">
        <v>28</v>
      </c>
      <c r="P78" t="s">
        <v>29</v>
      </c>
    </row>
    <row r="79" spans="1:16">
      <c r="A79" s="5" t="s">
        <v>3</v>
      </c>
      <c r="B79" s="34">
        <f>B53</f>
        <v>0</v>
      </c>
      <c r="C79" s="34" t="s">
        <v>31</v>
      </c>
      <c r="D79" s="34">
        <v>0</v>
      </c>
      <c r="F79" s="34">
        <f>C53</f>
        <v>6250.0000000000009</v>
      </c>
      <c r="G79" s="34" t="s">
        <v>31</v>
      </c>
      <c r="H79" s="34">
        <v>0</v>
      </c>
      <c r="J79" s="34">
        <f>D53</f>
        <v>0</v>
      </c>
      <c r="K79" s="34" t="s">
        <v>31</v>
      </c>
      <c r="L79" s="34">
        <v>0</v>
      </c>
      <c r="N79" s="34">
        <f>E53</f>
        <v>0</v>
      </c>
      <c r="O79" s="34" t="s">
        <v>31</v>
      </c>
      <c r="P79" s="34">
        <v>0</v>
      </c>
    </row>
    <row r="80" spans="1:16">
      <c r="A80" s="5" t="s">
        <v>3</v>
      </c>
      <c r="B80" s="34">
        <f t="shared" ref="B80:B85" si="2">B54</f>
        <v>4285.7142857142862</v>
      </c>
      <c r="C80" s="34" t="s">
        <v>31</v>
      </c>
      <c r="D80" s="34">
        <v>0</v>
      </c>
      <c r="F80" s="34">
        <f t="shared" ref="F80:F85" si="3">C54</f>
        <v>0</v>
      </c>
      <c r="G80" s="34" t="s">
        <v>31</v>
      </c>
      <c r="H80" s="34">
        <v>0</v>
      </c>
      <c r="J80" s="34">
        <f t="shared" ref="J80:J85" si="4">D54</f>
        <v>0</v>
      </c>
      <c r="K80" s="34" t="s">
        <v>31</v>
      </c>
      <c r="L80" s="34">
        <v>0</v>
      </c>
      <c r="N80" s="34">
        <f t="shared" ref="N80:N85" si="5">E54</f>
        <v>0</v>
      </c>
      <c r="O80" s="34" t="s">
        <v>31</v>
      </c>
      <c r="P80" s="34">
        <v>0</v>
      </c>
    </row>
    <row r="81" spans="1:16">
      <c r="A81" s="5" t="s">
        <v>3</v>
      </c>
      <c r="B81" s="34">
        <f t="shared" si="2"/>
        <v>3703.7037037037035</v>
      </c>
      <c r="C81" s="34" t="s">
        <v>31</v>
      </c>
      <c r="D81" s="34">
        <v>0</v>
      </c>
      <c r="F81" s="34">
        <f t="shared" si="3"/>
        <v>0</v>
      </c>
      <c r="G81" s="34" t="s">
        <v>31</v>
      </c>
      <c r="H81" s="34">
        <v>0</v>
      </c>
      <c r="J81" s="34">
        <f t="shared" si="4"/>
        <v>0</v>
      </c>
      <c r="K81" s="34" t="s">
        <v>31</v>
      </c>
      <c r="L81" s="34">
        <v>0</v>
      </c>
      <c r="N81" s="34">
        <f t="shared" si="5"/>
        <v>0</v>
      </c>
      <c r="O81" s="34" t="s">
        <v>31</v>
      </c>
      <c r="P81" s="34">
        <v>0</v>
      </c>
    </row>
    <row r="82" spans="1:16">
      <c r="A82" s="5" t="s">
        <v>3</v>
      </c>
      <c r="B82" s="34">
        <f t="shared" si="2"/>
        <v>0</v>
      </c>
      <c r="C82" s="34" t="s">
        <v>31</v>
      </c>
      <c r="D82" s="34">
        <v>0</v>
      </c>
      <c r="F82" s="34">
        <f t="shared" si="3"/>
        <v>0</v>
      </c>
      <c r="G82" s="34" t="s">
        <v>31</v>
      </c>
      <c r="H82" s="34">
        <v>0</v>
      </c>
      <c r="J82" s="34">
        <f t="shared" si="4"/>
        <v>2040.1254518901649</v>
      </c>
      <c r="K82" s="34" t="s">
        <v>31</v>
      </c>
      <c r="L82" s="34">
        <v>0</v>
      </c>
      <c r="N82" s="34">
        <f t="shared" si="5"/>
        <v>0</v>
      </c>
      <c r="O82" s="34" t="s">
        <v>31</v>
      </c>
      <c r="P82" s="34">
        <v>0</v>
      </c>
    </row>
    <row r="83" spans="1:16">
      <c r="A83" s="5" t="s">
        <v>3</v>
      </c>
      <c r="B83" s="34">
        <f t="shared" si="2"/>
        <v>3846.1538461538457</v>
      </c>
      <c r="C83" s="34" t="s">
        <v>31</v>
      </c>
      <c r="D83" s="34">
        <v>0</v>
      </c>
      <c r="F83" s="34">
        <f t="shared" si="3"/>
        <v>0</v>
      </c>
      <c r="G83" s="34" t="s">
        <v>31</v>
      </c>
      <c r="H83" s="34">
        <v>0</v>
      </c>
      <c r="J83" s="34">
        <f t="shared" si="4"/>
        <v>0</v>
      </c>
      <c r="K83" s="34" t="s">
        <v>31</v>
      </c>
      <c r="L83" s="34">
        <v>0</v>
      </c>
      <c r="N83" s="34">
        <f t="shared" si="5"/>
        <v>0</v>
      </c>
      <c r="O83" s="34" t="s">
        <v>31</v>
      </c>
      <c r="P83" s="34">
        <v>0</v>
      </c>
    </row>
    <row r="84" spans="1:16">
      <c r="A84" s="5" t="s">
        <v>3</v>
      </c>
      <c r="B84" s="34">
        <f t="shared" si="2"/>
        <v>13164.428164428167</v>
      </c>
      <c r="C84" s="34" t="s">
        <v>31</v>
      </c>
      <c r="D84" s="34">
        <v>0</v>
      </c>
      <c r="F84" s="34">
        <f t="shared" si="3"/>
        <v>19749.999999999996</v>
      </c>
      <c r="G84" s="34" t="s">
        <v>31</v>
      </c>
      <c r="H84" s="34">
        <v>0</v>
      </c>
      <c r="J84" s="34">
        <f t="shared" si="4"/>
        <v>18817.017405252696</v>
      </c>
      <c r="K84" s="34" t="s">
        <v>31</v>
      </c>
      <c r="L84" s="34">
        <v>0</v>
      </c>
      <c r="N84" s="34">
        <f t="shared" si="5"/>
        <v>28000</v>
      </c>
      <c r="O84" s="34" t="s">
        <v>31</v>
      </c>
      <c r="P84" s="34">
        <v>0</v>
      </c>
    </row>
    <row r="85" spans="1:16">
      <c r="A85" s="5" t="s">
        <v>3</v>
      </c>
      <c r="B85" s="34">
        <f t="shared" si="2"/>
        <v>0</v>
      </c>
      <c r="C85" s="34" t="s">
        <v>31</v>
      </c>
      <c r="D85" s="34">
        <v>0</v>
      </c>
      <c r="F85" s="34">
        <f t="shared" si="3"/>
        <v>0</v>
      </c>
      <c r="G85" s="34" t="s">
        <v>31</v>
      </c>
      <c r="H85" s="34">
        <v>0</v>
      </c>
      <c r="J85" s="34">
        <f t="shared" si="4"/>
        <v>7142.8571428571431</v>
      </c>
      <c r="K85" s="34" t="s">
        <v>31</v>
      </c>
      <c r="L85" s="34">
        <v>0</v>
      </c>
      <c r="N85" s="34">
        <f t="shared" si="5"/>
        <v>0</v>
      </c>
      <c r="O85" s="34" t="s">
        <v>31</v>
      </c>
      <c r="P85" s="34">
        <v>0</v>
      </c>
    </row>
    <row r="86" spans="1:16" ht="51">
      <c r="A86" s="35" t="s">
        <v>32</v>
      </c>
      <c r="B86" t="s">
        <v>27</v>
      </c>
      <c r="C86" t="s">
        <v>28</v>
      </c>
      <c r="D86" t="s">
        <v>29</v>
      </c>
    </row>
    <row r="87" spans="1:16" ht="25.5">
      <c r="A87" s="5" t="s">
        <v>34</v>
      </c>
      <c r="B87" s="34">
        <f>B53</f>
        <v>0</v>
      </c>
      <c r="C87" s="34" t="s">
        <v>33</v>
      </c>
      <c r="D87" s="34">
        <v>0</v>
      </c>
    </row>
    <row r="88" spans="1:16" ht="25.5">
      <c r="A88" s="5" t="s">
        <v>35</v>
      </c>
      <c r="B88" s="34">
        <f>B56</f>
        <v>0</v>
      </c>
      <c r="C88" s="34" t="s">
        <v>33</v>
      </c>
      <c r="D88" s="3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rkaranja</cp:lastModifiedBy>
  <dcterms:created xsi:type="dcterms:W3CDTF">2014-01-19T03:55:05Z</dcterms:created>
  <dcterms:modified xsi:type="dcterms:W3CDTF">2015-05-09T08:12:23Z</dcterms:modified>
</cp:coreProperties>
</file>