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19440" windowHeight="12240" tabRatio="500"/>
  </bookViews>
  <sheets>
    <sheet name="Sheet3" sheetId="3" r:id="rId1"/>
    <sheet name="Sheet1" sheetId="1" r:id="rId2"/>
  </sheets>
  <definedNames>
    <definedName name="solver_adj" localSheetId="1" hidden="1">Sheet1!$B$16:$D$18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Sheet1!$B$25:$B$27</definedName>
    <definedName name="solver_lhs10" localSheetId="1" hidden="1">Sheet1!$B$36</definedName>
    <definedName name="solver_lhs11" localSheetId="1" hidden="1">Sheet1!$B$37:$B$45</definedName>
    <definedName name="solver_lhs2" localSheetId="1" hidden="1">Sheet1!$B$29:$B$31</definedName>
    <definedName name="solver_lhs3" localSheetId="1" hidden="1">Sheet1!$B$33:$B$35</definedName>
    <definedName name="solver_lhs4" localSheetId="1" hidden="1">Sheet1!$B$36</definedName>
    <definedName name="solver_lhs5" localSheetId="1" hidden="1">Sheet1!$B$37:$B$45</definedName>
    <definedName name="solver_lhs6" localSheetId="1" hidden="1">Sheet1!$B$46</definedName>
    <definedName name="solver_lhs7" localSheetId="1" hidden="1">Sheet1!$B$47</definedName>
    <definedName name="solver_lhs8" localSheetId="1" hidden="1">Sheet1!$B$48</definedName>
    <definedName name="solver_lhs9" localSheetId="1" hidden="1">Sheet1!$B$35</definedName>
    <definedName name="solver_lin" localSheetId="1" hidden="1">2</definedName>
    <definedName name="solver_neg" localSheetId="1" hidden="1">2</definedName>
    <definedName name="solver_num" localSheetId="1" hidden="1">8</definedName>
    <definedName name="solver_nwt" localSheetId="1" hidden="1">1</definedName>
    <definedName name="solver_opt" localSheetId="1" hidden="1">Sheet1!$A$21</definedName>
    <definedName name="solver_pre" localSheetId="1" hidden="1">0.000001</definedName>
    <definedName name="solver_rel1" localSheetId="1" hidden="1">1</definedName>
    <definedName name="solver_rel10" localSheetId="1" hidden="1">1</definedName>
    <definedName name="solver_rel11" localSheetId="1" hidden="1">3</definedName>
    <definedName name="solver_rel2" localSheetId="1" hidden="1">3</definedName>
    <definedName name="solver_rel3" localSheetId="1" hidden="1">1</definedName>
    <definedName name="solver_rel4" localSheetId="1" hidden="1">1</definedName>
    <definedName name="solver_rel5" localSheetId="1" hidden="1">3</definedName>
    <definedName name="solver_rel6" localSheetId="1" hidden="1">1</definedName>
    <definedName name="solver_rel7" localSheetId="1" hidden="1">1</definedName>
    <definedName name="solver_rel8" localSheetId="1" hidden="1">1</definedName>
    <definedName name="solver_rel9" localSheetId="1" hidden="1">1</definedName>
    <definedName name="solver_rhs1" localSheetId="1" hidden="1">Sheet1!$D$25:$D$27</definedName>
    <definedName name="solver_rhs10" localSheetId="1" hidden="1">Sheet1!$D$36</definedName>
    <definedName name="solver_rhs11" localSheetId="1" hidden="1">Sheet1!$D$37:$D$45</definedName>
    <definedName name="solver_rhs2" localSheetId="1" hidden="1">Sheet1!$D$29:$D$31</definedName>
    <definedName name="solver_rhs3" localSheetId="1" hidden="1">Sheet1!$D$33:$D$35</definedName>
    <definedName name="solver_rhs4" localSheetId="1" hidden="1">Sheet1!$D$36</definedName>
    <definedName name="solver_rhs5" localSheetId="1" hidden="1">Sheet1!$D$37:$D$45</definedName>
    <definedName name="solver_rhs6" localSheetId="1" hidden="1">Sheet1!$D$46</definedName>
    <definedName name="solver_rhs7" localSheetId="1" hidden="1">Sheet1!$D$47</definedName>
    <definedName name="solver_rhs8" localSheetId="1" hidden="1">Sheet1!$D$48</definedName>
    <definedName name="solver_rhs9" localSheetId="1" hidden="1">Sheet1!$D$35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val" localSheetId="1" hidden="1">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8" i="1"/>
  <c r="B47"/>
  <c r="B46"/>
  <c r="B25"/>
  <c r="A21"/>
  <c r="D35"/>
  <c r="D34"/>
  <c r="D33"/>
  <c r="D31"/>
  <c r="D30"/>
  <c r="D29"/>
  <c r="B31"/>
  <c r="B30"/>
  <c r="B29"/>
  <c r="B35"/>
  <c r="B34"/>
  <c r="B33"/>
  <c r="B45"/>
  <c r="B44"/>
  <c r="B43"/>
  <c r="B42"/>
  <c r="B41"/>
  <c r="B40"/>
  <c r="B39"/>
  <c r="B38"/>
  <c r="B37"/>
  <c r="B36"/>
  <c r="B27"/>
  <c r="B26"/>
</calcChain>
</file>

<file path=xl/sharedStrings.xml><?xml version="1.0" encoding="utf-8"?>
<sst xmlns="http://schemas.openxmlformats.org/spreadsheetml/2006/main" count="96" uniqueCount="49">
  <si>
    <t>Objective: Maximize cash</t>
  </si>
  <si>
    <t>Constraints</t>
  </si>
  <si>
    <t>LHS</t>
  </si>
  <si>
    <t>sign</t>
  </si>
  <si>
    <t>RHS</t>
  </si>
  <si>
    <t>&gt;=</t>
  </si>
  <si>
    <t>&lt;=</t>
  </si>
  <si>
    <t>Gasoline Production</t>
  </si>
  <si>
    <t>Sales</t>
  </si>
  <si>
    <t>Product</t>
  </si>
  <si>
    <t>Sales Price</t>
  </si>
  <si>
    <t>Super Gasoline</t>
  </si>
  <si>
    <t>Regular Gasoline</t>
  </si>
  <si>
    <t>Diesel Fuel</t>
  </si>
  <si>
    <t>Purchase</t>
  </si>
  <si>
    <t>Oil</t>
  </si>
  <si>
    <t>Purchase Price</t>
  </si>
  <si>
    <t>Crude 1</t>
  </si>
  <si>
    <t>Crude 2</t>
  </si>
  <si>
    <t>Crude 3</t>
  </si>
  <si>
    <t>Product or Oil</t>
  </si>
  <si>
    <t>Octane Rating</t>
  </si>
  <si>
    <t>Iron Content</t>
  </si>
  <si>
    <t>at least 10</t>
  </si>
  <si>
    <t>no more than 1</t>
  </si>
  <si>
    <t>at least 8</t>
  </si>
  <si>
    <t>no more than 2</t>
  </si>
  <si>
    <t>at least 6</t>
  </si>
  <si>
    <t>OCTANE</t>
  </si>
  <si>
    <t>IRON</t>
  </si>
  <si>
    <t>Purchase not more than 5000 barrels of CRUDE 1</t>
  </si>
  <si>
    <t>Purchase not more than 5000 barrels of CRUDE 2</t>
  </si>
  <si>
    <t>Purchase not more than 5000 barrels of CRUDE 3</t>
  </si>
  <si>
    <t>Process no more than 14000</t>
  </si>
  <si>
    <t>Non-Negativity</t>
  </si>
  <si>
    <t>Super Demand</t>
  </si>
  <si>
    <t>Regular Demand</t>
  </si>
  <si>
    <t>Diesel Demand</t>
  </si>
  <si>
    <t>large Tomatoes</t>
  </si>
  <si>
    <t>small tomatoes</t>
  </si>
  <si>
    <t>water melon</t>
  </si>
  <si>
    <t>okra</t>
  </si>
  <si>
    <t>basil</t>
  </si>
  <si>
    <t>cucumbers</t>
  </si>
  <si>
    <t>sweet potatoes</t>
  </si>
  <si>
    <t>winter squash</t>
  </si>
  <si>
    <t>Restaurants</t>
  </si>
  <si>
    <t>CSA</t>
  </si>
  <si>
    <t>Farmers Markets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</si>
</sst>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3C3C3C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3" fillId="0" borderId="0" xfId="0" applyFont="1"/>
    <xf numFmtId="0" fontId="0" fillId="2" borderId="3" xfId="0" applyFill="1" applyBorder="1"/>
    <xf numFmtId="0" fontId="0" fillId="3" borderId="1" xfId="0" applyFill="1" applyBorder="1"/>
    <xf numFmtId="0" fontId="1" fillId="0" borderId="0" xfId="0" applyFont="1" applyFill="1" applyBorder="1" applyAlignment="1">
      <alignment horizontal="left" vertical="center"/>
    </xf>
    <xf numFmtId="0" fontId="0" fillId="3" borderId="2" xfId="0" applyFill="1" applyBorder="1" applyAlignment="1"/>
    <xf numFmtId="0" fontId="4" fillId="0" borderId="0" xfId="0" applyFont="1"/>
    <xf numFmtId="0" fontId="1" fillId="0" borderId="1" xfId="0" applyFont="1" applyBorder="1" applyAlignment="1">
      <alignment horizontal="left" vertical="center"/>
    </xf>
    <xf numFmtId="0" fontId="0" fillId="4" borderId="1" xfId="0" applyFill="1" applyBorder="1" applyAlignment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5" borderId="0" xfId="0" applyFill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B2" sqref="B2"/>
    </sheetView>
  </sheetViews>
  <sheetFormatPr defaultRowHeight="15.75"/>
  <cols>
    <col min="1" max="1" width="13.625" bestFit="1" customWidth="1"/>
    <col min="2" max="2" width="10.625" bestFit="1" customWidth="1"/>
    <col min="4" max="4" width="14.625" bestFit="1" customWidth="1"/>
  </cols>
  <sheetData>
    <row r="1" spans="1:4">
      <c r="B1" t="s">
        <v>46</v>
      </c>
      <c r="C1" t="s">
        <v>47</v>
      </c>
      <c r="D1" t="s">
        <v>48</v>
      </c>
    </row>
    <row r="2" spans="1:4">
      <c r="A2" t="s">
        <v>38</v>
      </c>
    </row>
    <row r="3" spans="1:4">
      <c r="A3" t="s">
        <v>39</v>
      </c>
    </row>
    <row r="4" spans="1:4">
      <c r="A4" t="s">
        <v>40</v>
      </c>
    </row>
    <row r="5" spans="1:4">
      <c r="A5" t="s">
        <v>41</v>
      </c>
    </row>
    <row r="6" spans="1:4">
      <c r="A6" t="s">
        <v>42</v>
      </c>
    </row>
    <row r="7" spans="1:4">
      <c r="A7" t="s">
        <v>43</v>
      </c>
    </row>
    <row r="8" spans="1:4">
      <c r="A8" t="s">
        <v>44</v>
      </c>
    </row>
    <row r="9" spans="1:4">
      <c r="A9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8"/>
  <sheetViews>
    <sheetView topLeftCell="A7" workbookViewId="0">
      <selection activeCell="A21" sqref="A21"/>
    </sheetView>
  </sheetViews>
  <sheetFormatPr defaultColWidth="26.375" defaultRowHeight="15.75"/>
  <cols>
    <col min="1" max="1" width="22.625" style="3" bestFit="1" customWidth="1"/>
    <col min="2" max="2" width="17" style="3" customWidth="1"/>
    <col min="3" max="3" width="20.625" style="3" customWidth="1"/>
    <col min="4" max="4" width="23.875" style="3" customWidth="1"/>
    <col min="5" max="5" width="13.125" style="3" customWidth="1"/>
    <col min="6" max="6" width="21.875" style="3" customWidth="1"/>
    <col min="7" max="16384" width="26.375" style="3"/>
  </cols>
  <sheetData>
    <row r="1" spans="1:8">
      <c r="A1" s="1" t="s">
        <v>7</v>
      </c>
      <c r="B1" s="2"/>
      <c r="C1" s="2"/>
      <c r="D1" s="1" t="s">
        <v>20</v>
      </c>
      <c r="E1" s="1" t="s">
        <v>21</v>
      </c>
      <c r="F1" s="1" t="s">
        <v>22</v>
      </c>
    </row>
    <row r="2" spans="1:8">
      <c r="A2" s="2"/>
      <c r="B2" s="2"/>
      <c r="C2" s="2"/>
      <c r="D2" s="10" t="s">
        <v>11</v>
      </c>
      <c r="E2" s="10" t="s">
        <v>23</v>
      </c>
      <c r="F2" s="10" t="s">
        <v>24</v>
      </c>
    </row>
    <row r="3" spans="1:8">
      <c r="A3" s="1" t="s">
        <v>8</v>
      </c>
      <c r="B3" s="2"/>
      <c r="C3" s="2"/>
      <c r="D3" s="10" t="s">
        <v>12</v>
      </c>
      <c r="E3" s="10" t="s">
        <v>25</v>
      </c>
      <c r="F3" s="10" t="s">
        <v>26</v>
      </c>
    </row>
    <row r="4" spans="1:8">
      <c r="A4" s="1" t="s">
        <v>9</v>
      </c>
      <c r="B4" s="1" t="s">
        <v>10</v>
      </c>
      <c r="C4" s="2"/>
      <c r="D4" s="10" t="s">
        <v>13</v>
      </c>
      <c r="E4" s="10" t="s">
        <v>27</v>
      </c>
      <c r="F4" s="10" t="s">
        <v>24</v>
      </c>
    </row>
    <row r="5" spans="1:8">
      <c r="A5" s="10" t="s">
        <v>11</v>
      </c>
      <c r="B5" s="10">
        <v>70</v>
      </c>
      <c r="C5" s="2"/>
      <c r="D5" s="10" t="s">
        <v>17</v>
      </c>
      <c r="E5" s="10">
        <v>12</v>
      </c>
      <c r="F5" s="10">
        <v>0.5</v>
      </c>
      <c r="G5" s="2"/>
    </row>
    <row r="6" spans="1:8">
      <c r="A6" s="10" t="s">
        <v>12</v>
      </c>
      <c r="B6" s="10">
        <v>60</v>
      </c>
      <c r="C6" s="2"/>
      <c r="D6" s="10" t="s">
        <v>18</v>
      </c>
      <c r="E6" s="10">
        <v>6</v>
      </c>
      <c r="F6" s="10">
        <v>2</v>
      </c>
      <c r="G6" s="2"/>
      <c r="H6" s="9"/>
    </row>
    <row r="7" spans="1:8">
      <c r="A7" s="10" t="s">
        <v>13</v>
      </c>
      <c r="B7" s="10">
        <v>50</v>
      </c>
      <c r="C7" s="2"/>
      <c r="D7" s="10" t="s">
        <v>19</v>
      </c>
      <c r="E7" s="10">
        <v>8</v>
      </c>
      <c r="F7" s="10">
        <v>3</v>
      </c>
      <c r="G7" s="2"/>
    </row>
    <row r="8" spans="1:8">
      <c r="A8" s="2"/>
      <c r="B8" s="2"/>
      <c r="C8" s="2"/>
      <c r="D8" s="2"/>
      <c r="E8" s="2"/>
      <c r="F8" s="2"/>
      <c r="G8" s="2"/>
    </row>
    <row r="9" spans="1:8">
      <c r="A9" s="1" t="s">
        <v>14</v>
      </c>
      <c r="B9" s="2"/>
      <c r="C9" s="2"/>
      <c r="D9" s="2"/>
      <c r="E9" s="2"/>
      <c r="F9" s="2"/>
      <c r="G9" s="2"/>
    </row>
    <row r="10" spans="1:8">
      <c r="A10" s="2" t="s">
        <v>15</v>
      </c>
      <c r="B10" s="2" t="s">
        <v>16</v>
      </c>
      <c r="C10" s="2"/>
      <c r="D10" s="2"/>
      <c r="E10" s="2"/>
      <c r="F10" s="2"/>
      <c r="G10" s="2"/>
    </row>
    <row r="11" spans="1:8">
      <c r="A11" s="2" t="s">
        <v>17</v>
      </c>
      <c r="B11" s="2">
        <v>45</v>
      </c>
      <c r="C11" s="2"/>
      <c r="D11" s="2"/>
      <c r="E11" s="2"/>
      <c r="F11" s="2"/>
      <c r="G11" s="2"/>
    </row>
    <row r="12" spans="1:8">
      <c r="A12" s="2" t="s">
        <v>18</v>
      </c>
      <c r="B12" s="2">
        <v>35</v>
      </c>
      <c r="C12" s="2"/>
      <c r="D12" s="2"/>
      <c r="E12" s="2"/>
      <c r="F12" s="2"/>
      <c r="G12" s="2"/>
    </row>
    <row r="13" spans="1:8">
      <c r="A13" s="2" t="s">
        <v>19</v>
      </c>
      <c r="B13" s="2">
        <v>25</v>
      </c>
      <c r="C13" s="2"/>
      <c r="D13" s="2"/>
      <c r="E13" s="2"/>
      <c r="F13" s="2"/>
      <c r="G13" s="2"/>
    </row>
    <row r="15" spans="1:8">
      <c r="B15" s="3" t="s">
        <v>17</v>
      </c>
      <c r="C15" s="3" t="s">
        <v>18</v>
      </c>
      <c r="D15" s="3" t="s">
        <v>19</v>
      </c>
    </row>
    <row r="16" spans="1:8">
      <c r="A16" s="3" t="s">
        <v>11</v>
      </c>
      <c r="B16" s="11">
        <v>2799.9999999999973</v>
      </c>
      <c r="C16" s="11">
        <v>-1.1368683772161603E-13</v>
      </c>
      <c r="D16" s="11">
        <v>700.00000000000261</v>
      </c>
    </row>
    <row r="17" spans="1:4">
      <c r="A17" s="3" t="s">
        <v>12</v>
      </c>
      <c r="B17" s="11">
        <v>800</v>
      </c>
      <c r="C17" s="11">
        <v>0</v>
      </c>
      <c r="D17" s="11">
        <v>1200</v>
      </c>
    </row>
    <row r="18" spans="1:4">
      <c r="A18" s="3" t="s">
        <v>13</v>
      </c>
      <c r="B18" s="11">
        <v>799.99999999999989</v>
      </c>
      <c r="C18" s="11">
        <v>0</v>
      </c>
      <c r="D18" s="11">
        <v>200</v>
      </c>
    </row>
    <row r="19" spans="1:4">
      <c r="A19" s="4"/>
      <c r="B19"/>
    </row>
    <row r="20" spans="1:4" ht="16.5" thickBot="1">
      <c r="A20" s="4" t="s">
        <v>0</v>
      </c>
    </row>
    <row r="21" spans="1:4" ht="16.5" thickBot="1">
      <c r="A21" s="5">
        <f>70*SUM(B16:D16) + 60*SUM(B17:D17) + 50*SUM(B18:D18) - 45*SUM(B16:B18) - 35*SUM(C16:C18) - 25*SUM(D16:D18)</f>
        <v>164500.00000000006</v>
      </c>
    </row>
    <row r="23" spans="1:4">
      <c r="A23" s="4" t="s">
        <v>1</v>
      </c>
      <c r="B23" s="4" t="s">
        <v>2</v>
      </c>
      <c r="C23" s="4" t="s">
        <v>3</v>
      </c>
      <c r="D23" s="4" t="s">
        <v>4</v>
      </c>
    </row>
    <row r="24" spans="1:4">
      <c r="B24" s="4"/>
      <c r="C24" s="4"/>
      <c r="D24" s="4"/>
    </row>
    <row r="25" spans="1:4" ht="31.5">
      <c r="A25" s="13" t="s">
        <v>30</v>
      </c>
      <c r="B25" s="6">
        <f>SUM(B16:B18)</f>
        <v>4399.9999999999973</v>
      </c>
      <c r="C25" s="6" t="s">
        <v>6</v>
      </c>
      <c r="D25" s="6">
        <v>5000</v>
      </c>
    </row>
    <row r="26" spans="1:4" ht="31.5">
      <c r="A26" s="13" t="s">
        <v>31</v>
      </c>
      <c r="B26" s="6">
        <f>SUM(C16:C18)</f>
        <v>-1.1368683772161603E-13</v>
      </c>
      <c r="C26" s="6" t="s">
        <v>6</v>
      </c>
      <c r="D26" s="6">
        <v>5000</v>
      </c>
    </row>
    <row r="27" spans="1:4" ht="31.5">
      <c r="A27" s="13" t="s">
        <v>32</v>
      </c>
      <c r="B27" s="6">
        <f>SUM(D16:D18)</f>
        <v>2100.0000000000027</v>
      </c>
      <c r="C27" s="6" t="s">
        <v>6</v>
      </c>
      <c r="D27" s="6">
        <v>5000</v>
      </c>
    </row>
    <row r="28" spans="1:4">
      <c r="A28" s="12" t="s">
        <v>28</v>
      </c>
    </row>
    <row r="29" spans="1:4">
      <c r="A29" s="3" t="s">
        <v>11</v>
      </c>
      <c r="B29" s="6">
        <f>(12*B16 + 6*C16 + 8*D16)</f>
        <v>39199.999999999993</v>
      </c>
      <c r="C29" s="6" t="s">
        <v>5</v>
      </c>
      <c r="D29" s="6">
        <f>10*(B16 + C16 + D16)</f>
        <v>35000</v>
      </c>
    </row>
    <row r="30" spans="1:4">
      <c r="A30" s="3" t="s">
        <v>12</v>
      </c>
      <c r="B30" s="6">
        <f>(12*B17 + 6*C17 + 8*D17)</f>
        <v>19200</v>
      </c>
      <c r="C30" s="6" t="s">
        <v>5</v>
      </c>
      <c r="D30" s="6">
        <f>8*(B17 + C17 + D17)</f>
        <v>16000</v>
      </c>
    </row>
    <row r="31" spans="1:4">
      <c r="A31" s="3" t="s">
        <v>13</v>
      </c>
      <c r="B31" s="6">
        <f>(12*B18 + 6*C18 + 8*D18)</f>
        <v>11199.999999999998</v>
      </c>
      <c r="C31" s="6" t="s">
        <v>5</v>
      </c>
      <c r="D31" s="6">
        <f>6*(B18 + C18 + D18)</f>
        <v>5999.9999999999991</v>
      </c>
    </row>
    <row r="32" spans="1:4">
      <c r="A32" s="1" t="s">
        <v>29</v>
      </c>
    </row>
    <row r="33" spans="1:4">
      <c r="A33" s="3" t="s">
        <v>11</v>
      </c>
      <c r="B33" s="6">
        <f>0.5*B16+2*C16+3*D16</f>
        <v>3500.0000000000064</v>
      </c>
      <c r="C33" s="6" t="s">
        <v>6</v>
      </c>
      <c r="D33" s="6">
        <f>1* SUM(B16:D16)</f>
        <v>3500</v>
      </c>
    </row>
    <row r="34" spans="1:4">
      <c r="A34" s="3" t="s">
        <v>12</v>
      </c>
      <c r="B34" s="6">
        <f t="shared" ref="B34:B35" si="0">0.5*B17+2*C17+3*D17</f>
        <v>4000</v>
      </c>
      <c r="C34" s="6" t="s">
        <v>6</v>
      </c>
      <c r="D34" s="6">
        <f>2* SUM(B17:D17)</f>
        <v>4000</v>
      </c>
    </row>
    <row r="35" spans="1:4">
      <c r="A35" s="3" t="s">
        <v>13</v>
      </c>
      <c r="B35" s="6">
        <f t="shared" si="0"/>
        <v>1000</v>
      </c>
      <c r="C35" s="6" t="s">
        <v>6</v>
      </c>
      <c r="D35" s="6">
        <f>1* SUM(B18:D18)</f>
        <v>999.99999999999989</v>
      </c>
    </row>
    <row r="36" spans="1:4">
      <c r="A36" s="1" t="s">
        <v>33</v>
      </c>
      <c r="B36" s="6">
        <f>SUM(B16:D18)</f>
        <v>6500</v>
      </c>
      <c r="C36" s="6" t="s">
        <v>6</v>
      </c>
      <c r="D36" s="6">
        <v>14000</v>
      </c>
    </row>
    <row r="37" spans="1:4">
      <c r="A37" s="2" t="s">
        <v>34</v>
      </c>
      <c r="B37" s="6">
        <f>B16</f>
        <v>2799.9999999999973</v>
      </c>
      <c r="C37" s="6" t="s">
        <v>5</v>
      </c>
      <c r="D37" s="6">
        <v>0</v>
      </c>
    </row>
    <row r="38" spans="1:4">
      <c r="A38" s="2" t="s">
        <v>34</v>
      </c>
      <c r="B38" s="6">
        <f t="shared" ref="B38:B46" si="1">B17</f>
        <v>800</v>
      </c>
      <c r="C38" s="6" t="s">
        <v>5</v>
      </c>
      <c r="D38" s="6">
        <v>0</v>
      </c>
    </row>
    <row r="39" spans="1:4">
      <c r="A39" s="2" t="s">
        <v>34</v>
      </c>
      <c r="B39" s="6">
        <f t="shared" si="1"/>
        <v>799.99999999999989</v>
      </c>
      <c r="C39" s="6" t="s">
        <v>5</v>
      </c>
      <c r="D39" s="6">
        <v>0</v>
      </c>
    </row>
    <row r="40" spans="1:4">
      <c r="A40" s="2" t="s">
        <v>34</v>
      </c>
      <c r="B40" s="6">
        <f>C16</f>
        <v>-1.1368683772161603E-13</v>
      </c>
      <c r="C40" s="6" t="s">
        <v>5</v>
      </c>
      <c r="D40" s="6">
        <v>0</v>
      </c>
    </row>
    <row r="41" spans="1:4">
      <c r="A41" s="2" t="s">
        <v>34</v>
      </c>
      <c r="B41" s="6">
        <f>C17</f>
        <v>0</v>
      </c>
      <c r="C41" s="6" t="s">
        <v>5</v>
      </c>
      <c r="D41" s="6">
        <v>0</v>
      </c>
    </row>
    <row r="42" spans="1:4">
      <c r="A42" s="2" t="s">
        <v>34</v>
      </c>
      <c r="B42" s="6">
        <f>C18</f>
        <v>0</v>
      </c>
      <c r="C42" s="6" t="s">
        <v>5</v>
      </c>
      <c r="D42" s="6">
        <v>0</v>
      </c>
    </row>
    <row r="43" spans="1:4">
      <c r="A43" s="2" t="s">
        <v>34</v>
      </c>
      <c r="B43" s="6">
        <f>D16</f>
        <v>700.00000000000261</v>
      </c>
      <c r="C43" s="6" t="s">
        <v>5</v>
      </c>
      <c r="D43" s="6">
        <v>0</v>
      </c>
    </row>
    <row r="44" spans="1:4">
      <c r="A44" s="2" t="s">
        <v>34</v>
      </c>
      <c r="B44" s="6">
        <f>D17</f>
        <v>1200</v>
      </c>
      <c r="C44" s="6" t="s">
        <v>5</v>
      </c>
      <c r="D44" s="6">
        <v>0</v>
      </c>
    </row>
    <row r="45" spans="1:4">
      <c r="A45" s="2" t="s">
        <v>34</v>
      </c>
      <c r="B45" s="6">
        <f>D18</f>
        <v>200</v>
      </c>
      <c r="C45" s="6" t="s">
        <v>5</v>
      </c>
      <c r="D45" s="6">
        <v>0</v>
      </c>
    </row>
    <row r="46" spans="1:4">
      <c r="A46" s="2" t="s">
        <v>35</v>
      </c>
      <c r="B46" s="14">
        <f>B16+C16+D16</f>
        <v>3500</v>
      </c>
      <c r="C46" s="8" t="s">
        <v>6</v>
      </c>
      <c r="D46" s="8">
        <v>3500</v>
      </c>
    </row>
    <row r="47" spans="1:4">
      <c r="A47" s="7" t="s">
        <v>36</v>
      </c>
      <c r="B47" s="14">
        <f>B17+C17+D17</f>
        <v>2000</v>
      </c>
      <c r="C47" s="8" t="s">
        <v>6</v>
      </c>
      <c r="D47" s="8">
        <v>2000</v>
      </c>
    </row>
    <row r="48" spans="1:4">
      <c r="A48" s="7" t="s">
        <v>37</v>
      </c>
      <c r="B48" s="14">
        <f>B18+C18+D18</f>
        <v>999.99999999999989</v>
      </c>
      <c r="C48" s="8" t="s">
        <v>6</v>
      </c>
      <c r="D48" s="8">
        <v>1000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rkaranja</cp:lastModifiedBy>
  <dcterms:created xsi:type="dcterms:W3CDTF">2014-01-19T04:00:32Z</dcterms:created>
  <dcterms:modified xsi:type="dcterms:W3CDTF">2015-05-09T12:28:37Z</dcterms:modified>
</cp:coreProperties>
</file>