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rk IV" sheetId="1" r:id="rId4"/>
    <sheet state="visible" name="Part 2" sheetId="2" r:id="rId5"/>
    <sheet state="visible" name="Part 3" sheetId="3" r:id="rId6"/>
  </sheets>
  <definedNames/>
  <calcPr/>
</workbook>
</file>

<file path=xl/sharedStrings.xml><?xml version="1.0" encoding="utf-8"?>
<sst xmlns="http://schemas.openxmlformats.org/spreadsheetml/2006/main" count="25" uniqueCount="17">
  <si>
    <t>Ipd(mA)</t>
  </si>
  <si>
    <t>Vpd(V)</t>
  </si>
  <si>
    <t>log(abs(Ipd))</t>
  </si>
  <si>
    <t>Calculated Ideality Factor</t>
  </si>
  <si>
    <t>1/m*Vt</t>
  </si>
  <si>
    <t>RED</t>
  </si>
  <si>
    <t>INFRARED</t>
  </si>
  <si>
    <t>BLUE</t>
  </si>
  <si>
    <t>Current (mA)</t>
  </si>
  <si>
    <t>Vout(V)</t>
  </si>
  <si>
    <t>Wavelength (nm)</t>
  </si>
  <si>
    <t>Intensity(lux)</t>
  </si>
  <si>
    <t>expected for 1200 nm and 1000 lux</t>
  </si>
  <si>
    <t>Wavelength</t>
  </si>
  <si>
    <t>1000 lux</t>
  </si>
  <si>
    <t>1500 lux</t>
  </si>
  <si>
    <t>2000 lux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</si>
</sst>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8.0"/>
      <color theme="1"/>
      <name val="&quot;Liberation Sans&quot;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vs 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'Dark IV'!$A$1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'Dark IV'!$B$2:$B$20</c:f>
            </c:strRef>
          </c:cat>
          <c:val>
            <c:numRef>
              <c:f>'Dark IV'!$A$2:$A$20</c:f>
              <c:numCache/>
            </c:numRef>
          </c:val>
          <c:smooth val="0"/>
        </c:ser>
        <c:axId val="782613050"/>
        <c:axId val="1208798241"/>
      </c:lineChart>
      <c:catAx>
        <c:axId val="7826130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8798241"/>
      </c:catAx>
      <c:valAx>
        <c:axId val="12087982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6130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log(I) vs V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'Dark IV'!$B$7:$B$20</c:f>
            </c:strRef>
          </c:cat>
          <c:val>
            <c:numRef>
              <c:f>'Dark IV'!$C$7:$C$20</c:f>
              <c:numCache/>
            </c:numRef>
          </c:val>
          <c:smooth val="0"/>
        </c:ser>
        <c:axId val="765278137"/>
        <c:axId val="2146950209"/>
      </c:lineChart>
      <c:catAx>
        <c:axId val="7652781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950209"/>
      </c:catAx>
      <c:valAx>
        <c:axId val="2146950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52781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 vs V Forward Bias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'Dark IV'!$B$7:$B$20</c:f>
            </c:strRef>
          </c:cat>
          <c:val>
            <c:numRef>
              <c:f>'Dark IV'!$A$7:$A$20</c:f>
              <c:numCache/>
            </c:numRef>
          </c:val>
          <c:smooth val="0"/>
        </c:ser>
        <c:axId val="47124216"/>
        <c:axId val="1564725572"/>
      </c:lineChart>
      <c:catAx>
        <c:axId val="4712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725572"/>
      </c:catAx>
      <c:valAx>
        <c:axId val="1564725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242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log(abs(Ipd)) vs. Vpd(V)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1"/>
          </c:trendline>
          <c:cat>
            <c:strRef>
              <c:f>'Dark IV'!$B$9:$B$13</c:f>
            </c:strRef>
          </c:cat>
          <c:val>
            <c:numRef>
              <c:f>'Dark IV'!$C$9:$C$13</c:f>
              <c:numCache/>
            </c:numRef>
          </c:val>
          <c:smooth val="0"/>
        </c:ser>
        <c:axId val="1725858497"/>
        <c:axId val="2080257965"/>
      </c:lineChart>
      <c:catAx>
        <c:axId val="1725858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Vpd(V)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0257965"/>
      </c:catAx>
      <c:valAx>
        <c:axId val="2080257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log(abs(Ipd))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5858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vs Intensity 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'Part 2'!$D$3:$D$5</c:f>
            </c:strRef>
          </c:cat>
          <c:val>
            <c:numRef>
              <c:f>'Part 2'!$B$3:$B$5</c:f>
              <c:numCache/>
            </c:numRef>
          </c:val>
          <c:smooth val="0"/>
        </c:ser>
        <c:axId val="1566613213"/>
        <c:axId val="119461415"/>
      </c:lineChart>
      <c:catAx>
        <c:axId val="1566613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61415"/>
      </c:catAx>
      <c:valAx>
        <c:axId val="1194614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6613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vs Intensity Infrared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2'!$G$1:$G$2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'Part 2'!$I$3:$I$5</c:f>
            </c:strRef>
          </c:cat>
          <c:val>
            <c:numRef>
              <c:f>'Part 2'!$G$3:$G$5</c:f>
              <c:numCache/>
            </c:numRef>
          </c:val>
          <c:smooth val="0"/>
        </c:ser>
        <c:axId val="672119749"/>
        <c:axId val="580361454"/>
      </c:lineChart>
      <c:catAx>
        <c:axId val="672119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361454"/>
      </c:catAx>
      <c:valAx>
        <c:axId val="5803614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119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vs Intensity Blue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'Part 2'!$L$1:$L$2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'Part 2'!$N$3:$N$5</c:f>
            </c:strRef>
          </c:cat>
          <c:val>
            <c:numRef>
              <c:f>'Part 2'!$L$3:$L$5</c:f>
              <c:numCache/>
            </c:numRef>
          </c:val>
          <c:smooth val="0"/>
        </c:ser>
        <c:axId val="130514687"/>
        <c:axId val="1303727812"/>
      </c:lineChart>
      <c:catAx>
        <c:axId val="130514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3727812"/>
      </c:catAx>
      <c:valAx>
        <c:axId val="1303727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514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Vout vs Wavelength for Different Intensity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'Part 2'!$B$9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'Part 2'!$A$10:$A$12</c:f>
            </c:strRef>
          </c:cat>
          <c:val>
            <c:numRef>
              <c:f>'Part 2'!$B$10:$B$12</c:f>
              <c:numCache/>
            </c:numRef>
          </c:val>
          <c:smooth val="0"/>
        </c:ser>
        <c:ser>
          <c:idx val="1"/>
          <c:order val="1"/>
          <c:tx>
            <c:strRef>
              <c:f>'Part 2'!$C$9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'Part 2'!$A$10:$A$12</c:f>
            </c:strRef>
          </c:cat>
          <c:val>
            <c:numRef>
              <c:f>'Part 2'!$C$10:$C$12</c:f>
              <c:numCache/>
            </c:numRef>
          </c:val>
          <c:smooth val="0"/>
        </c:ser>
        <c:ser>
          <c:idx val="2"/>
          <c:order val="2"/>
          <c:tx>
            <c:strRef>
              <c:f>'Part 2'!$D$9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'Part 2'!$A$10:$A$12</c:f>
            </c:strRef>
          </c:cat>
          <c:val>
            <c:numRef>
              <c:f>'Part 2'!$D$10:$D$12</c:f>
              <c:numCache/>
            </c:numRef>
          </c:val>
          <c:smooth val="0"/>
        </c:ser>
        <c:axId val="751307870"/>
        <c:axId val="1242242622"/>
      </c:lineChart>
      <c:catAx>
        <c:axId val="751307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Wavelength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242622"/>
      </c:catAx>
      <c:valAx>
        <c:axId val="1242242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1307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219075</xdr:colOff>
      <xdr:row>21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21</xdr:row>
      <xdr:rowOff>85725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514350</xdr:colOff>
      <xdr:row>41</xdr:row>
      <xdr:rowOff>76200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419100</xdr:colOff>
      <xdr:row>17</xdr:row>
      <xdr:rowOff>180975</xdr:rowOff>
    </xdr:from>
    <xdr:ext cx="4905375" cy="3038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704850</xdr:colOff>
      <xdr:row>7</xdr:row>
      <xdr:rowOff>171450</xdr:rowOff>
    </xdr:from>
    <xdr:ext cx="5153025" cy="3190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676275</xdr:colOff>
      <xdr:row>6</xdr:row>
      <xdr:rowOff>190500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27</xdr:row>
      <xdr:rowOff>95250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5.38"/>
    <col customWidth="1" min="5" max="5" width="29.13"/>
  </cols>
  <sheetData>
    <row r="1">
      <c r="A1" s="1" t="s">
        <v>0</v>
      </c>
      <c r="B1" s="1" t="s">
        <v>1</v>
      </c>
      <c r="C1" s="1" t="s">
        <v>2</v>
      </c>
    </row>
    <row r="2">
      <c r="A2" s="2">
        <v>-0.004</v>
      </c>
      <c r="B2" s="2">
        <v>-5.0</v>
      </c>
      <c r="C2" s="2">
        <f t="shared" ref="C2:C4" si="1">log(abs(A2))</f>
        <v>-2.397940009</v>
      </c>
    </row>
    <row r="3">
      <c r="A3" s="2">
        <v>-0.003</v>
      </c>
      <c r="B3" s="2">
        <v>-4.0</v>
      </c>
      <c r="C3" s="2">
        <f t="shared" si="1"/>
        <v>-2.522878745</v>
      </c>
    </row>
    <row r="4">
      <c r="A4" s="2">
        <v>-0.001</v>
      </c>
      <c r="B4" s="2">
        <v>-3.0</v>
      </c>
      <c r="C4" s="2">
        <f t="shared" si="1"/>
        <v>-3</v>
      </c>
    </row>
    <row r="5">
      <c r="A5" s="2">
        <v>0.0</v>
      </c>
      <c r="B5" s="2">
        <v>-2.0</v>
      </c>
      <c r="C5" s="2" t="str">
        <f t="shared" ref="C5:C20" si="2">log(A5)</f>
        <v>#NUM!</v>
      </c>
    </row>
    <row r="6">
      <c r="A6" s="2">
        <v>0.0</v>
      </c>
      <c r="B6" s="2">
        <v>-1.0</v>
      </c>
      <c r="C6" s="2" t="str">
        <f t="shared" si="2"/>
        <v>#NUM!</v>
      </c>
    </row>
    <row r="7">
      <c r="A7" s="2">
        <v>0.002</v>
      </c>
      <c r="B7" s="2">
        <v>0.25</v>
      </c>
      <c r="C7" s="2">
        <f t="shared" si="2"/>
        <v>-2.698970004</v>
      </c>
    </row>
    <row r="8">
      <c r="A8" s="2">
        <v>0.006</v>
      </c>
      <c r="B8" s="2">
        <v>0.285</v>
      </c>
      <c r="C8" s="2">
        <f t="shared" si="2"/>
        <v>-2.22184875</v>
      </c>
    </row>
    <row r="9">
      <c r="A9" s="2">
        <v>0.066</v>
      </c>
      <c r="B9" s="2">
        <v>0.363</v>
      </c>
      <c r="C9" s="2">
        <f t="shared" si="2"/>
        <v>-1.180456064</v>
      </c>
    </row>
    <row r="10">
      <c r="A10" s="2">
        <v>0.215</v>
      </c>
      <c r="B10" s="2">
        <v>0.411</v>
      </c>
      <c r="C10" s="2">
        <f t="shared" si="2"/>
        <v>-0.6675615401</v>
      </c>
    </row>
    <row r="11">
      <c r="A11" s="2">
        <v>0.298</v>
      </c>
      <c r="B11" s="2">
        <v>0.43</v>
      </c>
      <c r="C11" s="2">
        <f t="shared" si="2"/>
        <v>-0.5257837359</v>
      </c>
    </row>
    <row r="12">
      <c r="A12" s="2">
        <v>0.458</v>
      </c>
      <c r="B12" s="2">
        <v>0.45</v>
      </c>
      <c r="C12" s="2">
        <f t="shared" si="2"/>
        <v>-0.339134522</v>
      </c>
    </row>
    <row r="13">
      <c r="A13" s="2">
        <v>1.092</v>
      </c>
      <c r="B13" s="2">
        <v>0.5</v>
      </c>
      <c r="C13" s="2">
        <f t="shared" si="2"/>
        <v>0.03822263837</v>
      </c>
    </row>
    <row r="14">
      <c r="A14" s="2">
        <v>2.63</v>
      </c>
      <c r="B14" s="2">
        <v>0.542</v>
      </c>
      <c r="C14" s="2">
        <f t="shared" si="2"/>
        <v>0.4199557485</v>
      </c>
    </row>
    <row r="15">
      <c r="A15" s="2">
        <v>3.88</v>
      </c>
      <c r="B15" s="2">
        <v>0.6</v>
      </c>
      <c r="C15" s="2">
        <f t="shared" si="2"/>
        <v>0.5888317256</v>
      </c>
    </row>
    <row r="16">
      <c r="A16" s="2">
        <v>4.81</v>
      </c>
      <c r="B16" s="2">
        <v>0.62</v>
      </c>
      <c r="C16" s="2">
        <f t="shared" si="2"/>
        <v>0.6821450764</v>
      </c>
    </row>
    <row r="17">
      <c r="A17" s="2">
        <v>6.36</v>
      </c>
      <c r="B17" s="2">
        <v>0.65</v>
      </c>
      <c r="C17" s="2">
        <f t="shared" si="2"/>
        <v>0.8034571156</v>
      </c>
    </row>
    <row r="18">
      <c r="A18" s="2">
        <v>8.15</v>
      </c>
      <c r="B18" s="2">
        <v>0.68</v>
      </c>
      <c r="C18" s="2">
        <f t="shared" si="2"/>
        <v>0.9111576087</v>
      </c>
    </row>
    <row r="19">
      <c r="A19" s="2">
        <v>9.83</v>
      </c>
      <c r="B19" s="2">
        <v>0.7</v>
      </c>
      <c r="C19" s="2">
        <f t="shared" si="2"/>
        <v>0.9925535178</v>
      </c>
    </row>
    <row r="20">
      <c r="A20" s="2">
        <v>10.66</v>
      </c>
      <c r="B20" s="2">
        <v>0.71</v>
      </c>
      <c r="C20" s="2">
        <f t="shared" si="2"/>
        <v>1.027757205</v>
      </c>
    </row>
    <row r="61">
      <c r="B61" s="3" t="s">
        <v>3</v>
      </c>
      <c r="C61" s="4"/>
      <c r="D61" s="3" t="s">
        <v>4</v>
      </c>
      <c r="E61" s="4">
        <f>1/(8.85*0.026)</f>
        <v>4.345936549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0.63"/>
  </cols>
  <sheetData>
    <row r="1">
      <c r="B1" s="5" t="s">
        <v>5</v>
      </c>
      <c r="F1" s="5" t="s">
        <v>6</v>
      </c>
      <c r="K1" s="5" t="s">
        <v>7</v>
      </c>
    </row>
    <row r="2">
      <c r="A2" s="5" t="s">
        <v>8</v>
      </c>
      <c r="B2" s="5" t="s">
        <v>9</v>
      </c>
      <c r="C2" s="5" t="s">
        <v>10</v>
      </c>
      <c r="D2" s="5" t="s">
        <v>11</v>
      </c>
      <c r="E2" s="5"/>
      <c r="F2" s="5" t="s">
        <v>8</v>
      </c>
      <c r="G2" s="5" t="s">
        <v>9</v>
      </c>
      <c r="H2" s="5" t="s">
        <v>10</v>
      </c>
      <c r="I2" s="5" t="s">
        <v>11</v>
      </c>
      <c r="J2" s="5"/>
      <c r="K2" s="5" t="s">
        <v>8</v>
      </c>
      <c r="L2" s="5" t="s">
        <v>9</v>
      </c>
      <c r="M2" s="5" t="s">
        <v>10</v>
      </c>
      <c r="N2" s="5" t="s">
        <v>11</v>
      </c>
    </row>
    <row r="3">
      <c r="A3" s="5">
        <v>2.0</v>
      </c>
      <c r="B3" s="5">
        <v>0.075</v>
      </c>
      <c r="C3" s="5">
        <v>750.0</v>
      </c>
      <c r="D3" s="5">
        <v>1000.0</v>
      </c>
      <c r="F3" s="5">
        <v>4.5</v>
      </c>
      <c r="G3" s="5">
        <v>0.079</v>
      </c>
      <c r="H3" s="5">
        <v>950.0</v>
      </c>
      <c r="I3" s="5">
        <v>1000.0</v>
      </c>
      <c r="K3" s="5">
        <v>0.3</v>
      </c>
      <c r="L3" s="5">
        <v>0.068</v>
      </c>
      <c r="M3" s="5">
        <v>450.0</v>
      </c>
      <c r="N3" s="5">
        <v>1000.0</v>
      </c>
    </row>
    <row r="4">
      <c r="A4" s="5">
        <v>3.0</v>
      </c>
      <c r="B4" s="5">
        <v>0.079</v>
      </c>
      <c r="C4" s="5">
        <v>750.0</v>
      </c>
      <c r="D4" s="5">
        <v>1500.0</v>
      </c>
      <c r="F4" s="5">
        <v>5.2</v>
      </c>
      <c r="G4" s="5">
        <v>0.08</v>
      </c>
      <c r="H4" s="5">
        <v>950.0</v>
      </c>
      <c r="I4" s="5">
        <v>1500.0</v>
      </c>
      <c r="K4" s="5">
        <v>0.42</v>
      </c>
      <c r="L4" s="5">
        <v>0.07</v>
      </c>
      <c r="M4" s="5">
        <v>450.0</v>
      </c>
      <c r="N4" s="5">
        <v>1500.0</v>
      </c>
    </row>
    <row r="5">
      <c r="A5" s="5">
        <v>4.0</v>
      </c>
      <c r="B5" s="5">
        <v>0.082</v>
      </c>
      <c r="C5" s="5">
        <v>750.0</v>
      </c>
      <c r="D5" s="5">
        <v>2000.0</v>
      </c>
      <c r="F5" s="5">
        <v>6.28</v>
      </c>
      <c r="G5" s="5">
        <v>0.082</v>
      </c>
      <c r="H5" s="5">
        <v>950.0</v>
      </c>
      <c r="I5" s="5">
        <v>2000.0</v>
      </c>
      <c r="K5" s="5">
        <v>0.6</v>
      </c>
      <c r="L5" s="5">
        <v>0.071</v>
      </c>
      <c r="M5" s="5">
        <v>450.0</v>
      </c>
      <c r="N5" s="5">
        <v>2000.0</v>
      </c>
    </row>
    <row r="7">
      <c r="H7" s="6" t="s">
        <v>12</v>
      </c>
      <c r="I7" s="7">
        <f>1200/950*G3</f>
        <v>0.09978947368</v>
      </c>
    </row>
    <row r="9">
      <c r="A9" s="5" t="s">
        <v>13</v>
      </c>
      <c r="B9" s="5" t="s">
        <v>14</v>
      </c>
      <c r="C9" s="5" t="s">
        <v>15</v>
      </c>
      <c r="D9" s="5" t="s">
        <v>16</v>
      </c>
    </row>
    <row r="10">
      <c r="A10" s="5">
        <v>450.0</v>
      </c>
      <c r="B10" s="5">
        <v>0.068</v>
      </c>
      <c r="C10" s="5">
        <v>0.07</v>
      </c>
      <c r="D10" s="5">
        <v>0.071</v>
      </c>
    </row>
    <row r="11">
      <c r="A11" s="5">
        <v>750.0</v>
      </c>
      <c r="B11" s="5">
        <v>0.075</v>
      </c>
      <c r="C11" s="5">
        <v>0.079</v>
      </c>
      <c r="D11" s="5">
        <v>0.082</v>
      </c>
    </row>
    <row r="12">
      <c r="A12" s="5">
        <v>950.0</v>
      </c>
      <c r="B12" s="5">
        <v>0.079</v>
      </c>
      <c r="C12" s="5">
        <v>0.08</v>
      </c>
      <c r="D12" s="5">
        <v>0.082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