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d628a14becc4857/Documents/"/>
    </mc:Choice>
  </mc:AlternateContent>
  <xr:revisionPtr revIDLastSave="1" documentId="8_{6FD4E6A9-D0A5-4094-9C04-DB7FF96D36D3}" xr6:coauthVersionLast="47" xr6:coauthVersionMax="47" xr10:uidLastSave="{0F10FB4A-7B83-4638-8AA4-BE96D833F822}"/>
  <bookViews>
    <workbookView xWindow="-110" yWindow="-110" windowWidth="19420" windowHeight="10300" xr2:uid="{30F561DB-1EC4-49BB-9DFF-AD92404EE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5" i="1" l="1"/>
  <c r="E83" i="1"/>
  <c r="E78" i="1"/>
  <c r="E77" i="1"/>
  <c r="E76" i="1"/>
  <c r="E75" i="1"/>
  <c r="E80" i="1" s="1"/>
  <c r="E72" i="1"/>
  <c r="E71" i="1"/>
  <c r="E70" i="1"/>
  <c r="E67" i="1"/>
  <c r="E66" i="1"/>
  <c r="E65" i="1"/>
  <c r="E64" i="1"/>
  <c r="E63" i="1"/>
  <c r="E79" i="1" l="1"/>
  <c r="E74" i="1"/>
  <c r="E82" i="1" s="1"/>
  <c r="E73" i="1"/>
  <c r="E81" i="1"/>
</calcChain>
</file>

<file path=xl/sharedStrings.xml><?xml version="1.0" encoding="utf-8"?>
<sst xmlns="http://schemas.openxmlformats.org/spreadsheetml/2006/main" count="105" uniqueCount="98">
  <si>
    <t>Nagarjuna College Of Information Technology</t>
  </si>
  <si>
    <t>Roll No.:-15</t>
  </si>
  <si>
    <t>Subject:Statistics-I (STA 164)</t>
  </si>
  <si>
    <t>Statistics-I Practical No.02</t>
  </si>
  <si>
    <t xml:space="preserve">Question:-2    </t>
  </si>
  <si>
    <t>x</t>
  </si>
  <si>
    <t>Working Expression: We have,</t>
  </si>
  <si>
    <t>Calculation: Here,</t>
  </si>
  <si>
    <t>a.</t>
  </si>
  <si>
    <t>Find no. of observation, minimum value, maximum value, mean, median, mode, range</t>
  </si>
  <si>
    <t xml:space="preserve">b. </t>
  </si>
  <si>
    <t xml:space="preserve">Find quartile, quartile devaition, inter-quartile range, standard deviation, variance, coefficient of </t>
  </si>
  <si>
    <t>variation.</t>
  </si>
  <si>
    <t xml:space="preserve">c. </t>
  </si>
  <si>
    <t>observations.</t>
  </si>
  <si>
    <t>Find skewness, kurtosis, lower value of outlier and upper value of outlier of the following</t>
  </si>
  <si>
    <t>Now,</t>
  </si>
  <si>
    <t>Using Excel:</t>
  </si>
  <si>
    <t>No. of observation</t>
  </si>
  <si>
    <t>Symbol</t>
  </si>
  <si>
    <t>n</t>
  </si>
  <si>
    <t>Minimum value</t>
  </si>
  <si>
    <t>Maximum value</t>
  </si>
  <si>
    <t>Mean</t>
  </si>
  <si>
    <t>Median</t>
  </si>
  <si>
    <t>Mode</t>
  </si>
  <si>
    <t>Range</t>
  </si>
  <si>
    <t>Quartile</t>
  </si>
  <si>
    <t>L</t>
  </si>
  <si>
    <t>S</t>
  </si>
  <si>
    <t>µ</t>
  </si>
  <si>
    <t>Md</t>
  </si>
  <si>
    <t>Mo</t>
  </si>
  <si>
    <t>R</t>
  </si>
  <si>
    <t>Lower quartile</t>
  </si>
  <si>
    <t>Second quartile</t>
  </si>
  <si>
    <t>Upper quartile</t>
  </si>
  <si>
    <t>Quartile Deviation</t>
  </si>
  <si>
    <t>Inter-Quartile Range</t>
  </si>
  <si>
    <t>Standard Deviation</t>
  </si>
  <si>
    <t>Lower value of outlier</t>
  </si>
  <si>
    <t>Upper value of outlier</t>
  </si>
  <si>
    <t>Measure of Skewness</t>
  </si>
  <si>
    <t>Measure of Kurtosis</t>
  </si>
  <si>
    <t>Q</t>
  </si>
  <si>
    <t>Q1</t>
  </si>
  <si>
    <t>Q2</t>
  </si>
  <si>
    <t>Q3</t>
  </si>
  <si>
    <t>Q.D</t>
  </si>
  <si>
    <t>I.R</t>
  </si>
  <si>
    <t>σ</t>
  </si>
  <si>
    <t>s</t>
  </si>
  <si>
    <t>σ2</t>
  </si>
  <si>
    <t>s2</t>
  </si>
  <si>
    <t>C.V</t>
  </si>
  <si>
    <t>Population Standard Deviation</t>
  </si>
  <si>
    <t>Sample Standard Deviation</t>
  </si>
  <si>
    <t>Population Variance</t>
  </si>
  <si>
    <t>Sample Variance</t>
  </si>
  <si>
    <t>β1</t>
  </si>
  <si>
    <t>β2</t>
  </si>
  <si>
    <t>Value</t>
  </si>
  <si>
    <t>Formula</t>
  </si>
  <si>
    <t>,=COUNT(B49:E57)</t>
  </si>
  <si>
    <t>,=MIN(B49:E57)</t>
  </si>
  <si>
    <t>,=AVERAGE(B49:E57)</t>
  </si>
  <si>
    <t>,=MEDIAN(B49:E57)</t>
  </si>
  <si>
    <t>,=MODE(B49:E57)</t>
  </si>
  <si>
    <t>,=F64-F63</t>
  </si>
  <si>
    <t>,=QUARTILE(B49:E57,1)</t>
  </si>
  <si>
    <t>,=QUARTILE(B49:E57,2)</t>
  </si>
  <si>
    <t>,=QUARTILE(B49:E57,3)</t>
  </si>
  <si>
    <t>,=(F72-F70)/2</t>
  </si>
  <si>
    <t>,=F72-F70</t>
  </si>
  <si>
    <t>,=STDEV.P(B49:E57)</t>
  </si>
  <si>
    <t>,=STDEV(B49:E57)</t>
  </si>
  <si>
    <t>,=VARP(B49:E57)</t>
  </si>
  <si>
    <t>,=VAR(B49:E57)</t>
  </si>
  <si>
    <t>Coefficient of variation for sample</t>
  </si>
  <si>
    <t>,=F76*100/F65</t>
  </si>
  <si>
    <t>Coefficient of variation for Population</t>
  </si>
  <si>
    <t>,=F75*100/F65</t>
  </si>
  <si>
    <t>,=F70-1.5*F74</t>
  </si>
  <si>
    <t>,=F72+1.5*F74</t>
  </si>
  <si>
    <t>,=SKEW(B49:E57)</t>
  </si>
  <si>
    <t>,=KURT(B49:E57)</t>
  </si>
  <si>
    <t xml:space="preserve">Date: </t>
  </si>
  <si>
    <t>Skewness</t>
  </si>
  <si>
    <t>skewness</t>
  </si>
  <si>
    <t>It is negative</t>
  </si>
  <si>
    <t>It is platy kurtosis</t>
  </si>
  <si>
    <t>Column1</t>
  </si>
  <si>
    <t>Standard Error</t>
  </si>
  <si>
    <t>Kurtosis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</si>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</sst>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rgb="FF202124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7"/>
    </xf>
    <xf numFmtId="43" fontId="3" fillId="0" borderId="0" xfId="1" applyFont="1"/>
    <xf numFmtId="0" fontId="4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Continuous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63FB-5FF2-4E8D-B174-AC204C574339}">
  <dimension ref="A1:L85"/>
  <sheetViews>
    <sheetView tabSelected="1" showWhiteSpace="0" view="pageLayout" topLeftCell="A68" zoomScale="85" zoomScaleNormal="100" zoomScalePageLayoutView="85" workbookViewId="0">
      <selection activeCell="H83" sqref="H83:I85"/>
    </sheetView>
  </sheetViews>
  <sheetFormatPr defaultRowHeight="14.5" x14ac:dyDescent="0.35"/>
  <cols>
    <col min="3" max="3" width="13.90625" customWidth="1"/>
    <col min="4" max="4" width="6.453125" customWidth="1"/>
    <col min="6" max="6" width="11.26953125" customWidth="1"/>
    <col min="8" max="8" width="9.453125" bestFit="1" customWidth="1"/>
    <col min="10" max="10" width="8.7265625" customWidth="1"/>
    <col min="11" max="11" width="16.81640625" customWidth="1"/>
  </cols>
  <sheetData>
    <row r="1" spans="1:9" x14ac:dyDescent="0.35">
      <c r="B1" s="12" t="s">
        <v>0</v>
      </c>
      <c r="C1" s="12"/>
      <c r="D1" s="12"/>
      <c r="E1" s="12"/>
      <c r="F1" s="12"/>
      <c r="G1" s="12"/>
      <c r="H1" s="12"/>
      <c r="I1" s="12"/>
    </row>
    <row r="3" spans="1:9" x14ac:dyDescent="0.35">
      <c r="A3" s="13" t="s">
        <v>1</v>
      </c>
      <c r="B3" s="13"/>
      <c r="C3" s="4"/>
      <c r="D3" s="14" t="s">
        <v>3</v>
      </c>
      <c r="E3" s="14"/>
      <c r="F3" s="14"/>
      <c r="G3" s="14"/>
      <c r="H3" s="14"/>
    </row>
    <row r="4" spans="1:9" x14ac:dyDescent="0.35">
      <c r="A4" s="13" t="s">
        <v>2</v>
      </c>
      <c r="B4" s="13"/>
      <c r="C4" s="13"/>
      <c r="G4" s="2"/>
      <c r="H4" s="5" t="s">
        <v>86</v>
      </c>
      <c r="I4" s="4"/>
    </row>
    <row r="6" spans="1:9" x14ac:dyDescent="0.35">
      <c r="A6" s="13" t="s">
        <v>4</v>
      </c>
      <c r="B6" s="13"/>
      <c r="C6" s="13"/>
      <c r="D6" s="13"/>
      <c r="E6" s="13"/>
      <c r="F6" s="13"/>
      <c r="G6" s="13"/>
      <c r="H6" s="13"/>
      <c r="I6" s="13"/>
    </row>
    <row r="7" spans="1:9" x14ac:dyDescent="0.35">
      <c r="A7" t="s">
        <v>8</v>
      </c>
      <c r="B7" t="s">
        <v>9</v>
      </c>
    </row>
    <row r="8" spans="1:9" x14ac:dyDescent="0.35">
      <c r="A8" t="s">
        <v>10</v>
      </c>
      <c r="B8" t="s">
        <v>11</v>
      </c>
    </row>
    <row r="9" spans="1:9" x14ac:dyDescent="0.35">
      <c r="B9" t="s">
        <v>12</v>
      </c>
    </row>
    <row r="10" spans="1:9" x14ac:dyDescent="0.35">
      <c r="A10" t="s">
        <v>13</v>
      </c>
      <c r="B10" t="s">
        <v>15</v>
      </c>
    </row>
    <row r="11" spans="1:9" x14ac:dyDescent="0.35">
      <c r="B11" t="s">
        <v>14</v>
      </c>
    </row>
    <row r="13" spans="1:9" x14ac:dyDescent="0.35">
      <c r="A13" t="s">
        <v>5</v>
      </c>
    </row>
    <row r="14" spans="1:9" x14ac:dyDescent="0.35">
      <c r="A14" s="1">
        <v>61</v>
      </c>
      <c r="B14" s="1">
        <v>75</v>
      </c>
      <c r="C14" s="1">
        <v>36</v>
      </c>
      <c r="D14" s="1">
        <v>55</v>
      </c>
    </row>
    <row r="15" spans="1:9" x14ac:dyDescent="0.35">
      <c r="A15" s="1">
        <v>55</v>
      </c>
      <c r="B15" s="1">
        <v>62</v>
      </c>
      <c r="C15" s="1">
        <v>10</v>
      </c>
      <c r="D15" s="1">
        <v>67</v>
      </c>
    </row>
    <row r="16" spans="1:9" x14ac:dyDescent="0.35">
      <c r="A16" s="1">
        <v>18</v>
      </c>
      <c r="B16" s="1">
        <v>3</v>
      </c>
      <c r="C16" s="1">
        <v>61</v>
      </c>
      <c r="D16" s="1">
        <v>50</v>
      </c>
    </row>
    <row r="17" spans="1:4" x14ac:dyDescent="0.35">
      <c r="A17" s="1">
        <v>90</v>
      </c>
      <c r="B17" s="1">
        <v>7</v>
      </c>
      <c r="C17" s="1">
        <v>51</v>
      </c>
      <c r="D17" s="1">
        <v>50</v>
      </c>
    </row>
    <row r="18" spans="1:4" x14ac:dyDescent="0.35">
      <c r="A18" s="1">
        <v>32</v>
      </c>
      <c r="B18" s="1">
        <v>81</v>
      </c>
      <c r="C18" s="1">
        <v>88</v>
      </c>
      <c r="D18" s="1">
        <v>68</v>
      </c>
    </row>
    <row r="19" spans="1:4" x14ac:dyDescent="0.35">
      <c r="A19" s="1">
        <v>27</v>
      </c>
      <c r="B19" s="1">
        <v>20</v>
      </c>
      <c r="C19" s="1">
        <v>34</v>
      </c>
      <c r="D19" s="1">
        <v>33</v>
      </c>
    </row>
    <row r="20" spans="1:4" x14ac:dyDescent="0.35">
      <c r="A20" s="1">
        <v>85</v>
      </c>
      <c r="B20" s="1">
        <v>42</v>
      </c>
      <c r="C20" s="1">
        <v>65</v>
      </c>
      <c r="D20" s="1">
        <v>23</v>
      </c>
    </row>
    <row r="21" spans="1:4" x14ac:dyDescent="0.35">
      <c r="A21" s="1">
        <v>26</v>
      </c>
      <c r="B21" s="1">
        <v>68</v>
      </c>
      <c r="C21" s="1">
        <v>48</v>
      </c>
      <c r="D21" s="1">
        <v>64</v>
      </c>
    </row>
    <row r="22" spans="1:4" x14ac:dyDescent="0.35">
      <c r="A22" s="1">
        <v>22</v>
      </c>
      <c r="B22" s="1">
        <v>51</v>
      </c>
      <c r="C22" s="1">
        <v>82</v>
      </c>
      <c r="D22" s="1">
        <v>64</v>
      </c>
    </row>
    <row r="24" spans="1:4" x14ac:dyDescent="0.35">
      <c r="A24" t="s">
        <v>6</v>
      </c>
    </row>
    <row r="47" spans="1:12" ht="15" thickBot="1" x14ac:dyDescent="0.4"/>
    <row r="48" spans="1:12" x14ac:dyDescent="0.35">
      <c r="A48" t="s">
        <v>7</v>
      </c>
      <c r="J48" s="1">
        <v>61</v>
      </c>
      <c r="K48" s="11" t="s">
        <v>91</v>
      </c>
      <c r="L48" s="11"/>
    </row>
    <row r="49" spans="1:12" x14ac:dyDescent="0.35">
      <c r="B49" s="1">
        <v>61</v>
      </c>
      <c r="C49" s="1">
        <v>75</v>
      </c>
      <c r="D49" s="1">
        <v>36</v>
      </c>
      <c r="E49" s="1">
        <v>55</v>
      </c>
      <c r="J49" s="1">
        <v>55</v>
      </c>
      <c r="K49" s="9"/>
      <c r="L49" s="9"/>
    </row>
    <row r="50" spans="1:12" x14ac:dyDescent="0.35">
      <c r="B50" s="1">
        <v>55</v>
      </c>
      <c r="C50" s="1">
        <v>62</v>
      </c>
      <c r="D50" s="1">
        <v>10</v>
      </c>
      <c r="E50" s="1">
        <v>67</v>
      </c>
      <c r="J50" s="1">
        <v>18</v>
      </c>
      <c r="K50" s="9" t="s">
        <v>23</v>
      </c>
      <c r="L50" s="9">
        <v>49.277777777777779</v>
      </c>
    </row>
    <row r="51" spans="1:12" x14ac:dyDescent="0.35">
      <c r="B51" s="1">
        <v>18</v>
      </c>
      <c r="C51" s="1">
        <v>3</v>
      </c>
      <c r="D51" s="1">
        <v>61</v>
      </c>
      <c r="E51" s="1">
        <v>50</v>
      </c>
      <c r="J51" s="1">
        <v>90</v>
      </c>
      <c r="K51" s="9" t="s">
        <v>92</v>
      </c>
      <c r="L51" s="9">
        <v>4.0025014224462554</v>
      </c>
    </row>
    <row r="52" spans="1:12" x14ac:dyDescent="0.35">
      <c r="B52" s="1">
        <v>90</v>
      </c>
      <c r="C52" s="1">
        <v>7</v>
      </c>
      <c r="D52" s="1">
        <v>51</v>
      </c>
      <c r="E52" s="1">
        <v>50</v>
      </c>
      <c r="J52" s="1">
        <v>32</v>
      </c>
      <c r="K52" s="9" t="s">
        <v>24</v>
      </c>
      <c r="L52" s="9">
        <v>51</v>
      </c>
    </row>
    <row r="53" spans="1:12" x14ac:dyDescent="0.35">
      <c r="B53" s="1">
        <v>32</v>
      </c>
      <c r="C53" s="1">
        <v>81</v>
      </c>
      <c r="D53" s="1">
        <v>88</v>
      </c>
      <c r="E53" s="1">
        <v>68</v>
      </c>
      <c r="J53" s="1">
        <v>27</v>
      </c>
      <c r="K53" s="9" t="s">
        <v>25</v>
      </c>
      <c r="L53" s="9">
        <v>61</v>
      </c>
    </row>
    <row r="54" spans="1:12" x14ac:dyDescent="0.35">
      <c r="B54" s="1">
        <v>27</v>
      </c>
      <c r="C54" s="1">
        <v>20</v>
      </c>
      <c r="D54" s="1">
        <v>34</v>
      </c>
      <c r="E54" s="1">
        <v>33</v>
      </c>
      <c r="J54" s="1">
        <v>85</v>
      </c>
      <c r="K54" s="9" t="s">
        <v>39</v>
      </c>
      <c r="L54" s="9">
        <v>24.015008534677534</v>
      </c>
    </row>
    <row r="55" spans="1:12" x14ac:dyDescent="0.35">
      <c r="B55" s="1">
        <v>85</v>
      </c>
      <c r="C55" s="1">
        <v>42</v>
      </c>
      <c r="D55" s="1">
        <v>65</v>
      </c>
      <c r="E55" s="1">
        <v>23</v>
      </c>
      <c r="J55" s="1">
        <v>26</v>
      </c>
      <c r="K55" s="9" t="s">
        <v>58</v>
      </c>
      <c r="L55" s="9">
        <v>576.72063492063478</v>
      </c>
    </row>
    <row r="56" spans="1:12" x14ac:dyDescent="0.35">
      <c r="B56" s="1">
        <v>26</v>
      </c>
      <c r="C56" s="1">
        <v>68</v>
      </c>
      <c r="D56" s="1">
        <v>48</v>
      </c>
      <c r="E56" s="1">
        <v>64</v>
      </c>
      <c r="J56" s="1">
        <v>22</v>
      </c>
      <c r="K56" s="9" t="s">
        <v>93</v>
      </c>
      <c r="L56" s="9">
        <v>-0.88292254164301021</v>
      </c>
    </row>
    <row r="57" spans="1:12" x14ac:dyDescent="0.35">
      <c r="B57" s="1">
        <v>22</v>
      </c>
      <c r="C57" s="1">
        <v>51</v>
      </c>
      <c r="D57" s="1">
        <v>82</v>
      </c>
      <c r="E57" s="1">
        <v>64</v>
      </c>
      <c r="J57" s="1">
        <v>75</v>
      </c>
      <c r="K57" s="9" t="s">
        <v>87</v>
      </c>
      <c r="L57" s="9">
        <v>-0.1727057926243051</v>
      </c>
    </row>
    <row r="58" spans="1:12" x14ac:dyDescent="0.35">
      <c r="J58" s="1">
        <v>62</v>
      </c>
      <c r="K58" s="9" t="s">
        <v>26</v>
      </c>
      <c r="L58" s="9">
        <v>87</v>
      </c>
    </row>
    <row r="59" spans="1:12" x14ac:dyDescent="0.35">
      <c r="A59" s="3" t="s">
        <v>16</v>
      </c>
      <c r="J59" s="1">
        <v>3</v>
      </c>
      <c r="K59" s="9" t="s">
        <v>94</v>
      </c>
      <c r="L59" s="9">
        <v>3</v>
      </c>
    </row>
    <row r="60" spans="1:12" x14ac:dyDescent="0.35">
      <c r="A60" t="s">
        <v>17</v>
      </c>
      <c r="J60" s="1">
        <v>7</v>
      </c>
      <c r="K60" s="9" t="s">
        <v>95</v>
      </c>
      <c r="L60" s="9">
        <v>90</v>
      </c>
    </row>
    <row r="61" spans="1:12" x14ac:dyDescent="0.35">
      <c r="D61" t="s">
        <v>19</v>
      </c>
      <c r="E61" t="s">
        <v>61</v>
      </c>
      <c r="F61" t="s">
        <v>62</v>
      </c>
      <c r="J61" s="1">
        <v>81</v>
      </c>
      <c r="K61" s="9" t="s">
        <v>96</v>
      </c>
      <c r="L61" s="9">
        <v>1774</v>
      </c>
    </row>
    <row r="62" spans="1:12" ht="15" thickBot="1" x14ac:dyDescent="0.4">
      <c r="A62" t="s">
        <v>18</v>
      </c>
      <c r="D62" t="s">
        <v>20</v>
      </c>
      <c r="E62">
        <v>36</v>
      </c>
      <c r="F62" t="s">
        <v>63</v>
      </c>
      <c r="J62" s="1">
        <v>20</v>
      </c>
      <c r="K62" s="10" t="s">
        <v>97</v>
      </c>
      <c r="L62" s="10">
        <v>36</v>
      </c>
    </row>
    <row r="63" spans="1:12" x14ac:dyDescent="0.35">
      <c r="A63" t="s">
        <v>21</v>
      </c>
      <c r="D63" t="s">
        <v>29</v>
      </c>
      <c r="E63">
        <f>MIN(B49:E57)</f>
        <v>3</v>
      </c>
      <c r="F63" t="s">
        <v>64</v>
      </c>
      <c r="J63" s="1">
        <v>42</v>
      </c>
    </row>
    <row r="64" spans="1:12" x14ac:dyDescent="0.35">
      <c r="A64" t="s">
        <v>22</v>
      </c>
      <c r="D64" t="s">
        <v>28</v>
      </c>
      <c r="E64">
        <f>MAX(B49:E57)</f>
        <v>90</v>
      </c>
      <c r="F64" t="s">
        <v>64</v>
      </c>
      <c r="J64" s="1">
        <v>68</v>
      </c>
    </row>
    <row r="65" spans="1:10" x14ac:dyDescent="0.35">
      <c r="A65" t="s">
        <v>23</v>
      </c>
      <c r="D65" s="6" t="s">
        <v>30</v>
      </c>
      <c r="E65">
        <f>AVERAGE(B49:E57)</f>
        <v>49.277777777777779</v>
      </c>
      <c r="F65" t="s">
        <v>65</v>
      </c>
      <c r="J65" s="1">
        <v>51</v>
      </c>
    </row>
    <row r="66" spans="1:10" x14ac:dyDescent="0.35">
      <c r="A66" t="s">
        <v>24</v>
      </c>
      <c r="D66" t="s">
        <v>31</v>
      </c>
      <c r="E66">
        <f>MEDIAN(B49:E57)</f>
        <v>51</v>
      </c>
      <c r="F66" t="s">
        <v>66</v>
      </c>
      <c r="J66" s="1">
        <v>36</v>
      </c>
    </row>
    <row r="67" spans="1:10" x14ac:dyDescent="0.35">
      <c r="A67" t="s">
        <v>25</v>
      </c>
      <c r="D67" t="s">
        <v>32</v>
      </c>
      <c r="E67">
        <f>MODE(B49:E57)</f>
        <v>61</v>
      </c>
      <c r="F67" t="s">
        <v>67</v>
      </c>
      <c r="J67" s="1">
        <v>10</v>
      </c>
    </row>
    <row r="68" spans="1:10" x14ac:dyDescent="0.35">
      <c r="A68" t="s">
        <v>26</v>
      </c>
      <c r="D68" t="s">
        <v>33</v>
      </c>
      <c r="E68">
        <v>87</v>
      </c>
      <c r="F68" t="s">
        <v>68</v>
      </c>
      <c r="J68" s="1">
        <v>61</v>
      </c>
    </row>
    <row r="69" spans="1:10" x14ac:dyDescent="0.35">
      <c r="A69" t="s">
        <v>27</v>
      </c>
      <c r="D69" t="s">
        <v>44</v>
      </c>
      <c r="J69" s="1">
        <v>51</v>
      </c>
    </row>
    <row r="70" spans="1:10" x14ac:dyDescent="0.35">
      <c r="A70" t="s">
        <v>34</v>
      </c>
      <c r="D70" t="s">
        <v>45</v>
      </c>
      <c r="E70">
        <f>QUARTILE(B49:E57,1)</f>
        <v>30.75</v>
      </c>
      <c r="F70" t="s">
        <v>69</v>
      </c>
      <c r="J70" s="1">
        <v>88</v>
      </c>
    </row>
    <row r="71" spans="1:10" x14ac:dyDescent="0.35">
      <c r="A71" t="s">
        <v>35</v>
      </c>
      <c r="D71" t="s">
        <v>46</v>
      </c>
      <c r="E71">
        <f>QUARTILE(B49:E57,2)</f>
        <v>51</v>
      </c>
      <c r="F71" t="s">
        <v>70</v>
      </c>
      <c r="J71" s="1">
        <v>34</v>
      </c>
    </row>
    <row r="72" spans="1:10" x14ac:dyDescent="0.35">
      <c r="A72" t="s">
        <v>36</v>
      </c>
      <c r="D72" t="s">
        <v>47</v>
      </c>
      <c r="E72">
        <f>QUARTILE(B49:E57,3)</f>
        <v>65.5</v>
      </c>
      <c r="F72" t="s">
        <v>71</v>
      </c>
      <c r="J72" s="1">
        <v>65</v>
      </c>
    </row>
    <row r="73" spans="1:10" x14ac:dyDescent="0.35">
      <c r="A73" t="s">
        <v>37</v>
      </c>
      <c r="D73" t="s">
        <v>48</v>
      </c>
      <c r="E73">
        <f>(E72-E70)/2</f>
        <v>17.375</v>
      </c>
      <c r="F73" t="s">
        <v>72</v>
      </c>
      <c r="J73" s="1">
        <v>48</v>
      </c>
    </row>
    <row r="74" spans="1:10" x14ac:dyDescent="0.35">
      <c r="A74" t="s">
        <v>38</v>
      </c>
      <c r="D74" t="s">
        <v>49</v>
      </c>
      <c r="E74">
        <f>E72-E70</f>
        <v>34.75</v>
      </c>
      <c r="F74" t="s">
        <v>73</v>
      </c>
      <c r="J74" s="1">
        <v>82</v>
      </c>
    </row>
    <row r="75" spans="1:10" x14ac:dyDescent="0.35">
      <c r="A75" t="s">
        <v>55</v>
      </c>
      <c r="D75" t="s">
        <v>50</v>
      </c>
      <c r="E75">
        <f>_xlfn.STDEV.P(B49:E57)</f>
        <v>23.679117747161751</v>
      </c>
      <c r="F75" t="s">
        <v>74</v>
      </c>
      <c r="J75" s="1">
        <v>55</v>
      </c>
    </row>
    <row r="76" spans="1:10" x14ac:dyDescent="0.35">
      <c r="A76" t="s">
        <v>56</v>
      </c>
      <c r="D76" t="s">
        <v>51</v>
      </c>
      <c r="E76">
        <f>STDEV(B49:E57)</f>
        <v>24.015008534677534</v>
      </c>
      <c r="F76" t="s">
        <v>75</v>
      </c>
      <c r="J76" s="1">
        <v>67</v>
      </c>
    </row>
    <row r="77" spans="1:10" x14ac:dyDescent="0.35">
      <c r="A77" t="s">
        <v>57</v>
      </c>
      <c r="D77" s="7" t="s">
        <v>52</v>
      </c>
      <c r="E77">
        <f>VARP(B49:E57)</f>
        <v>560.70061728395058</v>
      </c>
      <c r="F77" t="s">
        <v>76</v>
      </c>
      <c r="J77" s="1">
        <v>50</v>
      </c>
    </row>
    <row r="78" spans="1:10" x14ac:dyDescent="0.35">
      <c r="A78" t="s">
        <v>58</v>
      </c>
      <c r="D78" t="s">
        <v>53</v>
      </c>
      <c r="E78">
        <f>VAR(B49:E57)</f>
        <v>576.72063492063478</v>
      </c>
      <c r="F78" t="s">
        <v>77</v>
      </c>
      <c r="J78" s="1">
        <v>50</v>
      </c>
    </row>
    <row r="79" spans="1:10" x14ac:dyDescent="0.35">
      <c r="A79" t="s">
        <v>78</v>
      </c>
      <c r="D79" t="s">
        <v>54</v>
      </c>
      <c r="E79">
        <f>E76*100/E65</f>
        <v>48.733951930574477</v>
      </c>
      <c r="F79" t="s">
        <v>79</v>
      </c>
      <c r="J79" s="1">
        <v>68</v>
      </c>
    </row>
    <row r="80" spans="1:10" x14ac:dyDescent="0.35">
      <c r="A80" t="s">
        <v>80</v>
      </c>
      <c r="D80" t="s">
        <v>54</v>
      </c>
      <c r="E80">
        <f>E75*100/E65</f>
        <v>48.052324627836697</v>
      </c>
      <c r="F80" t="s">
        <v>81</v>
      </c>
      <c r="J80" s="1">
        <v>33</v>
      </c>
    </row>
    <row r="81" spans="1:10" x14ac:dyDescent="0.35">
      <c r="A81" t="s">
        <v>40</v>
      </c>
      <c r="E81">
        <f>E70-1.5*E74</f>
        <v>-21.375</v>
      </c>
      <c r="F81" t="s">
        <v>82</v>
      </c>
      <c r="J81" s="1">
        <v>23</v>
      </c>
    </row>
    <row r="82" spans="1:10" x14ac:dyDescent="0.35">
      <c r="A82" t="s">
        <v>41</v>
      </c>
      <c r="E82">
        <f>E72+1.5*E74</f>
        <v>117.625</v>
      </c>
      <c r="F82" t="s">
        <v>83</v>
      </c>
      <c r="J82" s="1">
        <v>64</v>
      </c>
    </row>
    <row r="83" spans="1:10" x14ac:dyDescent="0.35">
      <c r="A83" t="s">
        <v>42</v>
      </c>
      <c r="D83" s="8" t="s">
        <v>59</v>
      </c>
      <c r="E83">
        <f>SKEW(B49:E57)</f>
        <v>-0.17270579262430508</v>
      </c>
      <c r="F83" t="s">
        <v>84</v>
      </c>
      <c r="H83" t="s">
        <v>89</v>
      </c>
      <c r="J83" s="1">
        <v>64</v>
      </c>
    </row>
    <row r="84" spans="1:10" x14ac:dyDescent="0.35">
      <c r="H84" t="s">
        <v>88</v>
      </c>
    </row>
    <row r="85" spans="1:10" x14ac:dyDescent="0.35">
      <c r="A85" t="s">
        <v>43</v>
      </c>
      <c r="D85" s="7" t="s">
        <v>60</v>
      </c>
      <c r="E85">
        <f>KURT(B49:E57)</f>
        <v>-0.88292254164301198</v>
      </c>
      <c r="F85" t="s">
        <v>85</v>
      </c>
      <c r="H85" t="s">
        <v>90</v>
      </c>
    </row>
  </sheetData>
  <mergeCells count="5">
    <mergeCell ref="B1:I1"/>
    <mergeCell ref="A3:B3"/>
    <mergeCell ref="D3:H3"/>
    <mergeCell ref="A4:C4"/>
    <mergeCell ref="A6:I6"/>
  </mergeCells>
  <pageMargins left="0.7" right="0.7" top="0.75" bottom="0.75" header="0.3" footer="0.3"/>
  <pageSetup orientation="portrait" r:id="rId1"/>
  <headerFooter>
    <oddHeader>&amp;CPractical 2</oddHeader>
    <oddFooter>&amp;CRohan Karmacharya&amp;RPage No.:01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Karmacharya</dc:creator>
  <cp:lastModifiedBy>Rohan Karmacharya</cp:lastModifiedBy>
  <cp:lastPrinted>2023-02-20T21:27:19Z</cp:lastPrinted>
  <dcterms:created xsi:type="dcterms:W3CDTF">2023-02-20T19:38:16Z</dcterms:created>
  <dcterms:modified xsi:type="dcterms:W3CDTF">2023-02-20T14:08:33Z</dcterms:modified>
</cp:coreProperties>
</file>