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OneDrive\Documents\"/>
    </mc:Choice>
  </mc:AlternateContent>
  <xr:revisionPtr revIDLastSave="0" documentId="13_ncr:1_{CDC308D9-DD2B-4EEE-BD5E-FB8F5AA8C716}" xr6:coauthVersionLast="47" xr6:coauthVersionMax="47" xr10:uidLastSave="{00000000-0000-0000-0000-000000000000}"/>
  <bookViews>
    <workbookView xWindow="-110" yWindow="200" windowWidth="19420" windowHeight="9990" xr2:uid="{19DD2885-2753-4AD1-93E0-001038B69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E52" i="1"/>
  <c r="E53" i="1"/>
  <c r="E56" i="1"/>
  <c r="E57" i="1"/>
  <c r="E50" i="1"/>
  <c r="D51" i="1"/>
  <c r="D52" i="1"/>
  <c r="D53" i="1"/>
  <c r="D54" i="1"/>
  <c r="E54" i="1" s="1"/>
  <c r="D55" i="1"/>
  <c r="D56" i="1"/>
  <c r="D57" i="1"/>
  <c r="D58" i="1"/>
  <c r="D59" i="1"/>
  <c r="D50" i="1"/>
  <c r="E59" i="1" l="1"/>
  <c r="E51" i="1"/>
  <c r="E58" i="1"/>
  <c r="E55" i="1"/>
  <c r="D64" i="1" l="1"/>
  <c r="D65" i="1" s="1"/>
  <c r="D63" i="1"/>
  <c r="F69" i="1" l="1"/>
  <c r="F54" i="1"/>
  <c r="G54" i="1" s="1"/>
  <c r="H54" i="1" s="1"/>
  <c r="F50" i="1"/>
  <c r="G50" i="1" s="1"/>
  <c r="H50" i="1" s="1"/>
  <c r="F57" i="1"/>
  <c r="G57" i="1" s="1"/>
  <c r="H57" i="1" s="1"/>
  <c r="F53" i="1"/>
  <c r="G53" i="1" s="1"/>
  <c r="H53" i="1" s="1"/>
  <c r="F70" i="1"/>
  <c r="F71" i="1"/>
  <c r="F68" i="1"/>
  <c r="F59" i="1"/>
  <c r="G59" i="1" s="1"/>
  <c r="H59" i="1" s="1"/>
  <c r="F51" i="1"/>
  <c r="G51" i="1" s="1"/>
  <c r="H51" i="1" s="1"/>
  <c r="F58" i="1"/>
  <c r="G58" i="1" s="1"/>
  <c r="H58" i="1" s="1"/>
  <c r="F56" i="1"/>
  <c r="G56" i="1" s="1"/>
  <c r="H56" i="1" s="1"/>
  <c r="F52" i="1"/>
  <c r="G52" i="1" s="1"/>
  <c r="H52" i="1" s="1"/>
  <c r="F55" i="1"/>
  <c r="G55" i="1" s="1"/>
  <c r="H55" i="1" s="1"/>
</calcChain>
</file>

<file path=xl/sharedStrings.xml><?xml version="1.0" encoding="utf-8"?>
<sst xmlns="http://schemas.openxmlformats.org/spreadsheetml/2006/main" count="71" uniqueCount="60">
  <si>
    <t>Nagarjuna  College of Information Technology</t>
  </si>
  <si>
    <t>Subject- Statistics-I(STA 164)</t>
  </si>
  <si>
    <t>Roll no: 15</t>
  </si>
  <si>
    <t>Marks</t>
  </si>
  <si>
    <t>Frequency</t>
  </si>
  <si>
    <t>0-10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</si>
  <si>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</si>
  <si>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</si>
  <si>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</si>
  <si>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</si>
  <si>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</si>
  <si>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</si>
  <si>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</si>
  <si>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</si>
  <si>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r>
      <rPr>
        <b/>
        <sz val="11"/>
        <color theme="1"/>
        <rFont val="Calibri"/>
        <family val="2"/>
        <scheme val="minor"/>
      </rPr>
      <t>Question:</t>
    </r>
    <r>
      <rPr>
        <sz val="11"/>
        <color theme="1"/>
        <rFont val="Calibri"/>
        <family val="2"/>
        <scheme val="minor"/>
      </rPr>
      <t xml:space="preserve"> Fit the normal distribution of the following observations.</t>
    </r>
  </si>
  <si>
    <t>10−20</t>
  </si>
  <si>
    <t>f</t>
  </si>
  <si>
    <t>10-20</t>
  </si>
  <si>
    <t>lb</t>
  </si>
  <si>
    <t>ub</t>
  </si>
  <si>
    <t>Md(x)</t>
  </si>
  <si>
    <t>Cases</t>
  </si>
  <si>
    <t>Total frequency</t>
  </si>
  <si>
    <t>Symbol</t>
  </si>
  <si>
    <t>Value</t>
  </si>
  <si>
    <t>N</t>
  </si>
  <si>
    <t>Mean</t>
  </si>
  <si>
    <t>µ</t>
  </si>
  <si>
    <t>Variance</t>
  </si>
  <si>
    <t>SD</t>
  </si>
  <si>
    <t>σ</t>
  </si>
  <si>
    <t>Then,</t>
  </si>
  <si>
    <t>(ii). P(x&gt;60)</t>
  </si>
  <si>
    <t>(i). P(x&lt;45)</t>
  </si>
  <si>
    <t xml:space="preserve">Also, find (i). P(x&lt;45), (ii). P(40&lt;x&lt;60). (iii). P(x&lt;40 or x&gt;60), (iv). P(x&gt;60). </t>
  </si>
  <si>
    <r>
      <t>σ</t>
    </r>
    <r>
      <rPr>
        <vertAlign val="superscript"/>
        <sz val="11"/>
        <color theme="1"/>
        <rFont val="Calibri"/>
        <family val="2"/>
      </rPr>
      <t>2</t>
    </r>
  </si>
  <si>
    <t>(iii). P(40&lt;x&lt;60)=P(x&lt;60)-P(x&lt;40)</t>
  </si>
  <si>
    <t>P(x&lt;40)+P(x&gt;60)</t>
  </si>
  <si>
    <t>(iv). P(x&lt;40 or x&gt;60)=P(x&lt;40)+(x&gt;60)</t>
  </si>
  <si>
    <t>x</t>
  </si>
  <si>
    <t>P(ld&lt;x&lt;ub)</t>
  </si>
  <si>
    <t>EF</t>
  </si>
  <si>
    <t>REF</t>
  </si>
  <si>
    <t>Date: 2079/11/27</t>
  </si>
  <si>
    <t>Working Expression:</t>
  </si>
  <si>
    <t xml:space="preserve">(i). The probability density function of normal distribution is </t>
  </si>
  <si>
    <t>f(x)=</t>
  </si>
  <si>
    <t xml:space="preserve">where, </t>
  </si>
  <si>
    <t xml:space="preserve">µ=parameter = mean = </t>
  </si>
  <si>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=parameter = variance = </t>
    </r>
  </si>
  <si>
    <t>(ii). Using excel,</t>
  </si>
  <si>
    <r>
      <t>Mean(</t>
    </r>
    <r>
      <rPr>
        <sz val="11"/>
        <color theme="1"/>
        <rFont val="Calibri"/>
        <family val="2"/>
      </rPr>
      <t>µ)=SUMPRODUCT(f,x)/SUM(f)</t>
    </r>
  </si>
  <si>
    <r>
      <t>Variance(</t>
    </r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)=((SUMPRODUCT(f,x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)/SUM(f)-(SUMPRODUCT(f,x)/SUM(f))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)</t>
    </r>
  </si>
  <si>
    <r>
      <t>Standard Deviation(</t>
    </r>
    <r>
      <rPr>
        <sz val="11"/>
        <color theme="1"/>
        <rFont val="Calibri"/>
        <family val="2"/>
      </rPr>
      <t>σ)=SQRT(σ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)</t>
    </r>
  </si>
  <si>
    <r>
      <t>(iii).P(x&lt;x)= NORMDIST(x,</t>
    </r>
    <r>
      <rPr>
        <sz val="11"/>
        <color theme="1"/>
        <rFont val="Calibri"/>
        <family val="2"/>
      </rPr>
      <t>µ,σ,TRUE)</t>
    </r>
  </si>
  <si>
    <r>
      <t xml:space="preserve">       P(x1&lt;x&lt;x2)= NORMDIST(x2,</t>
    </r>
    <r>
      <rPr>
        <sz val="11"/>
        <color theme="1"/>
        <rFont val="Calibri"/>
        <family val="2"/>
      </rPr>
      <t>µ,σ,TRUE)- NORMDIST(x1,µ,σ,TRUE)</t>
    </r>
  </si>
  <si>
    <r>
      <t xml:space="preserve">       P(x&gt;x)= 1-P(x&lt;</t>
    </r>
    <r>
      <rPr>
        <sz val="11"/>
        <color theme="1"/>
        <rFont val="Calibri"/>
        <family val="2"/>
      </rPr>
      <t>̲x)</t>
    </r>
  </si>
  <si>
    <t xml:space="preserve">       P(x1&lt;x&lt;x2)=P(x&lt;x2)-P(x&lt;x1)</t>
  </si>
  <si>
    <t xml:space="preserve">                                                        REF=ROUND(EF,0)</t>
  </si>
  <si>
    <t>(iv). Expected frequency(EF) is, EF=N.P(x1&lt;x&lt;x2)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</si>
</sst>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8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0" fontId="6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273050</xdr:colOff>
      <xdr:row>23</xdr:row>
      <xdr:rowOff>44450</xdr:rowOff>
    </xdr:from>
    <xdr:ext cx="2355196" cy="6267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6FC9E86-4982-44B5-9591-CD975AD483D6}"/>
                </a:ext>
              </a:extLst>
            </xdr:cNvPr>
            <xdr:cNvSpPr txBox="1"/>
          </xdr:nvSpPr>
          <xdr:spPr>
            <a:xfrm>
              <a:off x="895350" y="4279900"/>
              <a:ext cx="2355196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sty m:val="p"/>
                                  </m:rPr>
                                  <a:rPr lang="el-G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σ</m:t>
                                </m:r>
                                <m:rad>
                                  <m:radPr>
                                    <m:degHide m:val="on"/>
                                    <m:ctrlP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π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n-US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 </m:t>
                                    </m:r>
                                  </m:e>
                                </m:rad>
                              </m:den>
                            </m:f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−µ</m:t>
                                        </m:r>
                                      </m:num>
                                      <m:den>
                                        <m:r>
                                          <m:rPr>
                                            <m:sty m:val="p"/>
                                          </m:rPr>
                                          <a:rPr lang="el-G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σ</m:t>
                                        </m:r>
                                      </m:den>
                                    </m:f>
                                  </m:e>
                                </m:d>
                                <m:r>
                                  <a:rPr lang="en-US" sz="1100" b="0" i="1" baseline="300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 baseline="30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              </m:t>
                            </m:r>
                            <m:r>
                              <a:rPr lang="en-US" sz="11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;−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∞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∞</m:t>
                            </m:r>
                            <m:r>
                              <a:rPr lang="en-US" sz="1100" b="0" i="1" baseline="30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  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                                 ;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𝑜𝑡h𝑒𝑟𝑤𝑖𝑠𝑒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6FC9E86-4982-44B5-9591-CD975AD483D6}"/>
                </a:ext>
              </a:extLst>
            </xdr:cNvPr>
            <xdr:cNvSpPr txBox="1"/>
          </xdr:nvSpPr>
          <xdr:spPr>
            <a:xfrm>
              <a:off x="895350" y="4279900"/>
              <a:ext cx="2355196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2"π  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𝑒^((−1)/2 ((𝑥−µ)/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σ)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;−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∞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&lt;𝑥&lt;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"∞</a:t>
              </a:r>
              <a:r>
                <a:rPr lang="en-US" sz="11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  @</a:t>
              </a:r>
              <a:r>
                <a:rPr lang="en-US" sz="1100" b="0" i="0">
                  <a:latin typeface="Cambria Math" panose="02040503050406030204" pitchFamily="18" charset="0"/>
                </a:rPr>
                <a:t>0                                 ;𝑜𝑡ℎ𝑒𝑟𝑤𝑖𝑠𝑒     )┤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177800</xdr:colOff>
      <xdr:row>28</xdr:row>
      <xdr:rowOff>25400</xdr:rowOff>
    </xdr:from>
    <xdr:ext cx="266098" cy="3207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F2E527-2D32-4114-89B2-73D695869046}"/>
                </a:ext>
              </a:extLst>
            </xdr:cNvPr>
            <xdr:cNvSpPr txBox="1"/>
          </xdr:nvSpPr>
          <xdr:spPr>
            <a:xfrm>
              <a:off x="2044700" y="5289550"/>
              <a:ext cx="266098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𝑓𝑥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F2E527-2D32-4114-89B2-73D695869046}"/>
                </a:ext>
              </a:extLst>
            </xdr:cNvPr>
            <xdr:cNvSpPr txBox="1"/>
          </xdr:nvSpPr>
          <xdr:spPr>
            <a:xfrm>
              <a:off x="2044700" y="5289550"/>
              <a:ext cx="266098" cy="320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Ʃ</a:t>
              </a:r>
              <a:r>
                <a:rPr lang="en-US" sz="1100" b="0" i="0">
                  <a:latin typeface="Cambria Math" panose="02040503050406030204" pitchFamily="18" charset="0"/>
                </a:rPr>
                <a:t>𝑓𝑥/𝑁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438150</xdr:colOff>
      <xdr:row>30</xdr:row>
      <xdr:rowOff>50800</xdr:rowOff>
    </xdr:from>
    <xdr:ext cx="673100" cy="251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CCC3A8-388A-4877-BD1E-334C8D07FC5E}"/>
                </a:ext>
              </a:extLst>
            </xdr:cNvPr>
            <xdr:cNvSpPr txBox="1"/>
          </xdr:nvSpPr>
          <xdr:spPr>
            <a:xfrm>
              <a:off x="2305050" y="5854700"/>
              <a:ext cx="67310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i="1">
                          <a:latin typeface="Cambria Math" panose="02040503050406030204" pitchFamily="18" charset="0"/>
                        </a:rPr>
                        <m:t>Ʃ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−µ</m:t>
                          </m:r>
                        </m:e>
                      </m:d>
                      <m:r>
                        <a:rPr lang="en-US" sz="1100" b="0" i="1" baseline="30000">
                          <a:latin typeface="Cambria Math" panose="02040503050406030204" pitchFamily="18" charset="0"/>
                        </a:rPr>
                        <m:t>2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den>
                  </m:f>
                </m:oMath>
              </a14:m>
              <a:r>
                <a:rPr lang="en-US" sz="1100"/>
                <a:t> = 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FCCC3A8-388A-4877-BD1E-334C8D07FC5E}"/>
                </a:ext>
              </a:extLst>
            </xdr:cNvPr>
            <xdr:cNvSpPr txBox="1"/>
          </xdr:nvSpPr>
          <xdr:spPr>
            <a:xfrm>
              <a:off x="2305050" y="5854700"/>
              <a:ext cx="673100" cy="251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Ʃ</a:t>
              </a:r>
              <a:r>
                <a:rPr lang="en-US" sz="1100" b="0" i="0">
                  <a:latin typeface="Cambria Math" panose="02040503050406030204" pitchFamily="18" charset="0"/>
                </a:rPr>
                <a:t>𝑓(𝑥−µ)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</a:t>
              </a:r>
              <a:r>
                <a:rPr lang="en-US" sz="1100" b="0" i="0">
                  <a:latin typeface="Cambria Math" panose="02040503050406030204" pitchFamily="18" charset="0"/>
                </a:rPr>
                <a:t>𝑁</a:t>
              </a:r>
              <a:r>
                <a:rPr lang="en-US" sz="1100"/>
                <a:t> = </a:t>
              </a:r>
            </a:p>
          </xdr:txBody>
        </xdr:sp>
      </mc:Fallback>
    </mc:AlternateContent>
    <xdr:clientData/>
  </xdr:oneCellAnchor>
  <xdr:oneCellAnchor>
    <xdr:from>
      <xdr:col>4</xdr:col>
      <xdr:colOff>400050</xdr:colOff>
      <xdr:row>30</xdr:row>
      <xdr:rowOff>63500</xdr:rowOff>
    </xdr:from>
    <xdr:ext cx="91440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D08BBF-BB44-4D64-A853-2CB239ECDB75}"/>
                </a:ext>
              </a:extLst>
            </xdr:cNvPr>
            <xdr:cNvSpPr txBox="1"/>
          </xdr:nvSpPr>
          <xdr:spPr>
            <a:xfrm>
              <a:off x="2889250" y="5867400"/>
              <a:ext cx="9144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𝑓𝑥</m:t>
                        </m:r>
                        <m:r>
                          <a:rPr lang="en-US" sz="1100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𝑓𝑥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d>
                    <m:r>
                      <a:rPr lang="en-US" sz="1100" b="0" i="1" baseline="30000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n-US" sz="1100" baseline="300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AD08BBF-BB44-4D64-A853-2CB239ECDB75}"/>
                </a:ext>
              </a:extLst>
            </xdr:cNvPr>
            <xdr:cNvSpPr txBox="1"/>
          </xdr:nvSpPr>
          <xdr:spPr>
            <a:xfrm>
              <a:off x="2889250" y="5867400"/>
              <a:ext cx="9144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Ʃ</a:t>
              </a:r>
              <a:r>
                <a:rPr lang="en-US" sz="1100" b="0" i="0">
                  <a:latin typeface="Cambria Math" panose="02040503050406030204" pitchFamily="18" charset="0"/>
                </a:rPr>
                <a:t>𝑓𝑥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</a:t>
              </a:r>
              <a:r>
                <a:rPr lang="en-US" sz="1100" b="0" i="0">
                  <a:latin typeface="Cambria Math" panose="02040503050406030204" pitchFamily="18" charset="0"/>
                </a:rPr>
                <a:t>𝑁−(Ʃ𝑓𝑥/𝑁)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</a:t>
              </a:r>
              <a:endParaRPr lang="en-US" sz="1100" baseline="30000"/>
            </a:p>
          </xdr:txBody>
        </xdr:sp>
      </mc:Fallback>
    </mc:AlternateContent>
    <xdr:clientData/>
  </xdr:oneCellAnchor>
  <xdr:oneCellAnchor>
    <xdr:from>
      <xdr:col>5</xdr:col>
      <xdr:colOff>234950</xdr:colOff>
      <xdr:row>30</xdr:row>
      <xdr:rowOff>50800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24D99F1-91C9-4BC4-B857-0A8A9E14E856}"/>
            </a:ext>
          </a:extLst>
        </xdr:cNvPr>
        <xdr:cNvSpPr txBox="1"/>
      </xdr:nvSpPr>
      <xdr:spPr>
        <a:xfrm>
          <a:off x="3346450" y="585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C6A8-26AB-4384-B522-31020725359F}">
  <dimension ref="A1:H71"/>
  <sheetViews>
    <sheetView tabSelected="1" view="pageLayout" zoomScaleNormal="100" workbookViewId="0">
      <selection activeCell="D10" sqref="D10"/>
    </sheetView>
  </sheetViews>
  <sheetFormatPr defaultRowHeight="14.5" x14ac:dyDescent="0.35"/>
  <cols>
    <col min="7" max="7" width="9" customWidth="1"/>
  </cols>
  <sheetData>
    <row r="1" spans="1:8" x14ac:dyDescent="0.35">
      <c r="C1" s="1" t="s">
        <v>0</v>
      </c>
      <c r="D1" s="2"/>
      <c r="E1" s="2"/>
      <c r="F1" s="2"/>
    </row>
    <row r="2" spans="1:8" x14ac:dyDescent="0.35">
      <c r="A2" t="s">
        <v>1</v>
      </c>
    </row>
    <row r="3" spans="1:8" x14ac:dyDescent="0.35">
      <c r="A3" t="s">
        <v>2</v>
      </c>
      <c r="G3" s="3" t="s">
        <v>43</v>
      </c>
      <c r="H3" s="3"/>
    </row>
    <row r="5" spans="1:8" x14ac:dyDescent="0.35">
      <c r="A5" t="s">
        <v>14</v>
      </c>
    </row>
    <row r="6" spans="1:8" x14ac:dyDescent="0.35">
      <c r="A6" t="s">
        <v>34</v>
      </c>
    </row>
    <row r="9" spans="1:8" x14ac:dyDescent="0.35">
      <c r="B9" s="13" t="s">
        <v>3</v>
      </c>
      <c r="C9" s="13" t="s">
        <v>4</v>
      </c>
    </row>
    <row r="10" spans="1:8" x14ac:dyDescent="0.35">
      <c r="B10" s="4" t="s">
        <v>5</v>
      </c>
      <c r="C10" s="4">
        <v>0</v>
      </c>
    </row>
    <row r="11" spans="1:8" x14ac:dyDescent="0.35">
      <c r="B11" s="5" t="s">
        <v>15</v>
      </c>
      <c r="C11" s="4">
        <v>6</v>
      </c>
    </row>
    <row r="12" spans="1:8" x14ac:dyDescent="0.35">
      <c r="B12" s="4" t="s">
        <v>6</v>
      </c>
      <c r="C12" s="4">
        <v>16</v>
      </c>
    </row>
    <row r="13" spans="1:8" x14ac:dyDescent="0.35">
      <c r="B13" s="4" t="s">
        <v>7</v>
      </c>
      <c r="C13" s="4">
        <v>33</v>
      </c>
    </row>
    <row r="14" spans="1:8" x14ac:dyDescent="0.35">
      <c r="B14" s="4" t="s">
        <v>8</v>
      </c>
      <c r="C14" s="4">
        <v>54</v>
      </c>
    </row>
    <row r="15" spans="1:8" x14ac:dyDescent="0.35">
      <c r="B15" s="4" t="s">
        <v>9</v>
      </c>
      <c r="C15" s="4">
        <v>44</v>
      </c>
    </row>
    <row r="16" spans="1:8" x14ac:dyDescent="0.35">
      <c r="B16" s="4" t="s">
        <v>10</v>
      </c>
      <c r="C16" s="4">
        <v>38</v>
      </c>
    </row>
    <row r="17" spans="1:6" x14ac:dyDescent="0.35">
      <c r="B17" s="4" t="s">
        <v>11</v>
      </c>
      <c r="C17" s="4">
        <v>8</v>
      </c>
    </row>
    <row r="18" spans="1:6" x14ac:dyDescent="0.35">
      <c r="B18" s="4" t="s">
        <v>12</v>
      </c>
      <c r="C18" s="4">
        <v>1</v>
      </c>
    </row>
    <row r="19" spans="1:6" x14ac:dyDescent="0.35">
      <c r="B19" s="4" t="s">
        <v>13</v>
      </c>
      <c r="C19" s="4">
        <v>0</v>
      </c>
    </row>
    <row r="21" spans="1:6" x14ac:dyDescent="0.35">
      <c r="A21" s="12" t="s">
        <v>44</v>
      </c>
      <c r="B21" s="7"/>
    </row>
    <row r="23" spans="1:6" x14ac:dyDescent="0.35">
      <c r="A23" t="s">
        <v>45</v>
      </c>
    </row>
    <row r="24" spans="1:6" x14ac:dyDescent="0.35">
      <c r="B24" s="9"/>
      <c r="C24" s="9"/>
      <c r="D24" s="9"/>
      <c r="E24" s="9"/>
      <c r="F24" s="9"/>
    </row>
    <row r="25" spans="1:6" x14ac:dyDescent="0.35">
      <c r="A25" s="10" t="s">
        <v>46</v>
      </c>
      <c r="B25" s="9"/>
      <c r="C25" s="9"/>
      <c r="D25" s="9"/>
      <c r="E25" s="9"/>
      <c r="F25" s="9"/>
    </row>
    <row r="26" spans="1:6" ht="23" customHeight="1" x14ac:dyDescent="0.35">
      <c r="B26" s="9"/>
      <c r="C26" s="9"/>
      <c r="D26" s="9"/>
      <c r="E26" s="9"/>
      <c r="F26" s="9"/>
    </row>
    <row r="28" spans="1:6" x14ac:dyDescent="0.35">
      <c r="A28" t="s">
        <v>47</v>
      </c>
    </row>
    <row r="29" spans="1:6" ht="28" customHeight="1" x14ac:dyDescent="0.35">
      <c r="B29" s="11" t="s">
        <v>48</v>
      </c>
    </row>
    <row r="31" spans="1:6" ht="16.5" customHeight="1" x14ac:dyDescent="0.35">
      <c r="B31" s="11" t="s">
        <v>49</v>
      </c>
    </row>
    <row r="32" spans="1:6" ht="23" customHeight="1" x14ac:dyDescent="0.35"/>
    <row r="34" spans="1:2" x14ac:dyDescent="0.35">
      <c r="A34" t="s">
        <v>50</v>
      </c>
    </row>
    <row r="35" spans="1:2" x14ac:dyDescent="0.35">
      <c r="B35" t="s">
        <v>51</v>
      </c>
    </row>
    <row r="36" spans="1:2" ht="16.5" x14ac:dyDescent="0.35">
      <c r="B36" t="s">
        <v>52</v>
      </c>
    </row>
    <row r="37" spans="1:2" ht="16.5" x14ac:dyDescent="0.35">
      <c r="B37" t="s">
        <v>53</v>
      </c>
    </row>
    <row r="39" spans="1:2" x14ac:dyDescent="0.35">
      <c r="A39" t="s">
        <v>54</v>
      </c>
    </row>
    <row r="40" spans="1:2" x14ac:dyDescent="0.35">
      <c r="A40" t="s">
        <v>55</v>
      </c>
    </row>
    <row r="41" spans="1:2" x14ac:dyDescent="0.35">
      <c r="A41" t="s">
        <v>56</v>
      </c>
    </row>
    <row r="42" spans="1:2" x14ac:dyDescent="0.35">
      <c r="A42" t="s">
        <v>57</v>
      </c>
    </row>
    <row r="44" spans="1:2" x14ac:dyDescent="0.35">
      <c r="A44" t="s">
        <v>59</v>
      </c>
    </row>
    <row r="45" spans="1:2" x14ac:dyDescent="0.35">
      <c r="A45" t="s">
        <v>58</v>
      </c>
    </row>
    <row r="49" spans="1:8" x14ac:dyDescent="0.35">
      <c r="A49" s="13" t="s">
        <v>3</v>
      </c>
      <c r="B49" s="13" t="s">
        <v>16</v>
      </c>
      <c r="C49" s="13" t="s">
        <v>18</v>
      </c>
      <c r="D49" s="13" t="s">
        <v>19</v>
      </c>
      <c r="E49" s="13" t="s">
        <v>20</v>
      </c>
      <c r="F49" s="13" t="s">
        <v>40</v>
      </c>
      <c r="G49" s="13" t="s">
        <v>41</v>
      </c>
      <c r="H49" s="13" t="s">
        <v>42</v>
      </c>
    </row>
    <row r="50" spans="1:8" x14ac:dyDescent="0.35">
      <c r="A50" s="4" t="s">
        <v>5</v>
      </c>
      <c r="B50" s="4">
        <v>0</v>
      </c>
      <c r="C50" s="4">
        <v>0</v>
      </c>
      <c r="D50" s="4">
        <f>C50+10</f>
        <v>10</v>
      </c>
      <c r="E50" s="4">
        <f>(C50+D50)/2</f>
        <v>5</v>
      </c>
      <c r="F50" s="4">
        <f>NORMDIST(D50,$D$63,$D$65,TRUE)-NORMDIST(C50,$D$63,$D$65,TRUE)</f>
        <v>3.5210119420285881E-3</v>
      </c>
      <c r="G50">
        <f>$D$62*F50</f>
        <v>0.70420238840571758</v>
      </c>
      <c r="H50" s="4">
        <f>ROUND(G50,0)</f>
        <v>1</v>
      </c>
    </row>
    <row r="51" spans="1:8" x14ac:dyDescent="0.35">
      <c r="A51" s="6" t="s">
        <v>17</v>
      </c>
      <c r="B51" s="4">
        <v>6</v>
      </c>
      <c r="C51" s="4">
        <v>10</v>
      </c>
      <c r="D51" s="4">
        <f t="shared" ref="D51:D59" si="0">C51+10</f>
        <v>20</v>
      </c>
      <c r="E51" s="4">
        <f t="shared" ref="E51:E59" si="1">(C51+D51)/2</f>
        <v>15</v>
      </c>
      <c r="F51" s="4">
        <f t="shared" ref="F51:F59" si="2">NORMDIST(D51,$D$63,$D$65,TRUE)-NORMDIST(C51,$D$63,$D$65,TRUE)</f>
        <v>2.0857115230825115E-2</v>
      </c>
      <c r="G51">
        <f t="shared" ref="G51:G59" si="3">$D$62*F51</f>
        <v>4.1714230461650228</v>
      </c>
      <c r="H51" s="4">
        <f t="shared" ref="H51:H59" si="4">ROUND(G51,0)</f>
        <v>4</v>
      </c>
    </row>
    <row r="52" spans="1:8" x14ac:dyDescent="0.35">
      <c r="A52" s="4" t="s">
        <v>6</v>
      </c>
      <c r="B52" s="4">
        <v>16</v>
      </c>
      <c r="C52" s="4">
        <v>20</v>
      </c>
      <c r="D52" s="4">
        <f t="shared" si="0"/>
        <v>30</v>
      </c>
      <c r="E52" s="4">
        <f t="shared" si="1"/>
        <v>25</v>
      </c>
      <c r="F52" s="4">
        <f t="shared" si="2"/>
        <v>7.7505981788792297E-2</v>
      </c>
      <c r="G52">
        <f t="shared" si="3"/>
        <v>15.501196357758459</v>
      </c>
      <c r="H52" s="4">
        <f t="shared" si="4"/>
        <v>16</v>
      </c>
    </row>
    <row r="53" spans="1:8" x14ac:dyDescent="0.35">
      <c r="A53" s="4" t="s">
        <v>7</v>
      </c>
      <c r="B53" s="4">
        <v>33</v>
      </c>
      <c r="C53" s="4">
        <v>30</v>
      </c>
      <c r="D53" s="4">
        <f t="shared" si="0"/>
        <v>40</v>
      </c>
      <c r="E53" s="4">
        <f t="shared" si="1"/>
        <v>35</v>
      </c>
      <c r="F53" s="4">
        <f t="shared" si="2"/>
        <v>0.18087047728261454</v>
      </c>
      <c r="G53">
        <f t="shared" si="3"/>
        <v>36.174095456522906</v>
      </c>
      <c r="H53" s="4">
        <f t="shared" si="4"/>
        <v>36</v>
      </c>
    </row>
    <row r="54" spans="1:8" x14ac:dyDescent="0.35">
      <c r="A54" s="4" t="s">
        <v>8</v>
      </c>
      <c r="B54" s="4">
        <v>54</v>
      </c>
      <c r="C54" s="4">
        <v>40</v>
      </c>
      <c r="D54" s="4">
        <f t="shared" si="0"/>
        <v>50</v>
      </c>
      <c r="E54" s="4">
        <f t="shared" si="1"/>
        <v>45</v>
      </c>
      <c r="F54" s="4">
        <f t="shared" si="2"/>
        <v>0.26525991110846225</v>
      </c>
      <c r="G54">
        <f t="shared" si="3"/>
        <v>53.051982221692448</v>
      </c>
      <c r="H54" s="4">
        <f t="shared" si="4"/>
        <v>53</v>
      </c>
    </row>
    <row r="55" spans="1:8" x14ac:dyDescent="0.35">
      <c r="A55" s="4" t="s">
        <v>9</v>
      </c>
      <c r="B55" s="4">
        <v>44</v>
      </c>
      <c r="C55" s="4">
        <v>50</v>
      </c>
      <c r="D55" s="4">
        <f t="shared" si="0"/>
        <v>60</v>
      </c>
      <c r="E55" s="4">
        <f t="shared" si="1"/>
        <v>55</v>
      </c>
      <c r="F55" s="4">
        <f t="shared" si="2"/>
        <v>0.24456740205092886</v>
      </c>
      <c r="G55">
        <f t="shared" si="3"/>
        <v>48.91348041018577</v>
      </c>
      <c r="H55" s="4">
        <f t="shared" si="4"/>
        <v>49</v>
      </c>
    </row>
    <row r="56" spans="1:8" x14ac:dyDescent="0.35">
      <c r="A56" s="4" t="s">
        <v>10</v>
      </c>
      <c r="B56" s="4">
        <v>38</v>
      </c>
      <c r="C56" s="4">
        <v>60</v>
      </c>
      <c r="D56" s="4">
        <f t="shared" si="0"/>
        <v>70</v>
      </c>
      <c r="E56" s="4">
        <f t="shared" si="1"/>
        <v>65</v>
      </c>
      <c r="F56" s="4">
        <f t="shared" si="2"/>
        <v>0.14174769916272811</v>
      </c>
      <c r="G56">
        <f t="shared" si="3"/>
        <v>28.349539832545624</v>
      </c>
      <c r="H56" s="4">
        <f t="shared" si="4"/>
        <v>28</v>
      </c>
    </row>
    <row r="57" spans="1:8" x14ac:dyDescent="0.35">
      <c r="A57" s="4" t="s">
        <v>11</v>
      </c>
      <c r="B57" s="4">
        <v>8</v>
      </c>
      <c r="C57" s="4">
        <v>70</v>
      </c>
      <c r="D57" s="4">
        <f t="shared" si="0"/>
        <v>80</v>
      </c>
      <c r="E57" s="4">
        <f t="shared" si="1"/>
        <v>75</v>
      </c>
      <c r="F57" s="4">
        <f t="shared" si="2"/>
        <v>5.1619141885443698E-2</v>
      </c>
      <c r="G57">
        <f t="shared" si="3"/>
        <v>10.32382837708874</v>
      </c>
      <c r="H57" s="4">
        <f t="shared" si="4"/>
        <v>10</v>
      </c>
    </row>
    <row r="58" spans="1:8" x14ac:dyDescent="0.35">
      <c r="A58" s="4" t="s">
        <v>12</v>
      </c>
      <c r="B58" s="4">
        <v>1</v>
      </c>
      <c r="C58" s="4">
        <v>80</v>
      </c>
      <c r="D58" s="4">
        <f t="shared" si="0"/>
        <v>90</v>
      </c>
      <c r="E58" s="4">
        <f t="shared" si="1"/>
        <v>85</v>
      </c>
      <c r="F58" s="4">
        <f t="shared" si="2"/>
        <v>1.1800778395419043E-2</v>
      </c>
      <c r="G58">
        <f t="shared" si="3"/>
        <v>2.3601556790838085</v>
      </c>
      <c r="H58" s="4">
        <f t="shared" si="4"/>
        <v>2</v>
      </c>
    </row>
    <row r="59" spans="1:8" x14ac:dyDescent="0.35">
      <c r="A59" s="4" t="s">
        <v>13</v>
      </c>
      <c r="B59" s="4">
        <v>0</v>
      </c>
      <c r="C59" s="4">
        <v>90</v>
      </c>
      <c r="D59" s="4">
        <f t="shared" si="0"/>
        <v>100</v>
      </c>
      <c r="E59" s="4">
        <f t="shared" si="1"/>
        <v>95</v>
      </c>
      <c r="F59" s="4">
        <f t="shared" si="2"/>
        <v>1.6916856250852597E-3</v>
      </c>
      <c r="G59">
        <f t="shared" si="3"/>
        <v>0.33833712501705193</v>
      </c>
      <c r="H59" s="4">
        <f t="shared" si="4"/>
        <v>0</v>
      </c>
    </row>
    <row r="61" spans="1:8" x14ac:dyDescent="0.35">
      <c r="A61" s="14" t="s">
        <v>21</v>
      </c>
      <c r="B61" s="14"/>
      <c r="C61" s="13" t="s">
        <v>23</v>
      </c>
      <c r="D61" s="13" t="s">
        <v>24</v>
      </c>
    </row>
    <row r="62" spans="1:8" x14ac:dyDescent="0.35">
      <c r="A62" t="s">
        <v>22</v>
      </c>
      <c r="C62" s="4" t="s">
        <v>25</v>
      </c>
      <c r="D62" s="4">
        <f>SUM(B50:B59)</f>
        <v>200</v>
      </c>
    </row>
    <row r="63" spans="1:8" x14ac:dyDescent="0.35">
      <c r="A63" t="s">
        <v>26</v>
      </c>
      <c r="C63" s="8" t="s">
        <v>27</v>
      </c>
      <c r="D63" s="4">
        <f>SUMPRODUCT(E50:E59,B50:B59)/SUM(B50:B59)</f>
        <v>48.25</v>
      </c>
    </row>
    <row r="64" spans="1:8" ht="16.5" x14ac:dyDescent="0.35">
      <c r="A64" t="s">
        <v>28</v>
      </c>
      <c r="C64" s="8" t="s">
        <v>35</v>
      </c>
      <c r="D64" s="4">
        <f>SUMPRODUCT(B50:B59,E50:E59^2)/SUM(B50:B59)-(SUMPRODUCT(B50:B59,E50:E59)/SUM(B50:B59))^2</f>
        <v>206.9375</v>
      </c>
    </row>
    <row r="65" spans="1:6" x14ac:dyDescent="0.35">
      <c r="A65" t="s">
        <v>29</v>
      </c>
      <c r="C65" s="8" t="s">
        <v>30</v>
      </c>
      <c r="D65">
        <f>SQRT(D64)</f>
        <v>14.385322380815802</v>
      </c>
    </row>
    <row r="67" spans="1:6" x14ac:dyDescent="0.35">
      <c r="A67" t="s">
        <v>31</v>
      </c>
      <c r="E67" s="13" t="s">
        <v>39</v>
      </c>
      <c r="F67" s="13" t="s">
        <v>24</v>
      </c>
    </row>
    <row r="68" spans="1:6" x14ac:dyDescent="0.35">
      <c r="A68" t="s">
        <v>33</v>
      </c>
      <c r="E68" s="4">
        <v>45</v>
      </c>
      <c r="F68">
        <f>NORMDIST(E68,D63,D65,TRUE)</f>
        <v>0.41062998366617787</v>
      </c>
    </row>
    <row r="69" spans="1:6" x14ac:dyDescent="0.35">
      <c r="A69" t="s">
        <v>32</v>
      </c>
      <c r="E69" s="4">
        <v>60</v>
      </c>
      <c r="F69">
        <f>1-NORMDIST(E69,D63,D65,TRUE)</f>
        <v>0.20702000171211654</v>
      </c>
    </row>
    <row r="70" spans="1:6" x14ac:dyDescent="0.35">
      <c r="A70" t="s">
        <v>36</v>
      </c>
      <c r="F70">
        <f>NORMDIST(60,D63,D65,TRUE)-NORMDIST(40,D63,D65,TRUE)</f>
        <v>0.50982731315939112</v>
      </c>
    </row>
    <row r="71" spans="1:6" x14ac:dyDescent="0.35">
      <c r="A71" t="s">
        <v>38</v>
      </c>
      <c r="C71" t="s">
        <v>37</v>
      </c>
      <c r="F71">
        <f>NORMDIST(40,D63,D65,TRUE)+F69</f>
        <v>0.49017268684060888</v>
      </c>
    </row>
  </sheetData>
  <mergeCells count="1">
    <mergeCell ref="B24:F26"/>
  </mergeCells>
  <phoneticPr fontId="3" type="noConversion"/>
  <printOptions headings="1" gridLines="1"/>
  <pageMargins left="0.7" right="0.7" top="0.75" bottom="0.75" header="0.3" footer="0.3"/>
  <pageSetup orientation="portrait" r:id="rId1"/>
  <headerFooter>
    <oddHeader>&amp;C&amp;"Times New Roman,Regular"Practical 8</oddHeader>
    <oddFooter xml:space="preserve">&amp;C&amp;"Times New Roman,Regular"Rohan Karmacharya&amp;RPage no:&amp;P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Karmacharya</dc:creator>
  <cp:lastModifiedBy>Rohan Karmacharya</cp:lastModifiedBy>
  <cp:lastPrinted>2023-03-13T02:57:33Z</cp:lastPrinted>
  <dcterms:created xsi:type="dcterms:W3CDTF">2023-03-12T05:53:08Z</dcterms:created>
  <dcterms:modified xsi:type="dcterms:W3CDTF">2023-03-13T02:57:56Z</dcterms:modified>
</cp:coreProperties>
</file>