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60" yWindow="-80" windowWidth="21600" windowHeight="14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C11"/>
  <c r="C10"/>
  <c r="C9"/>
  <c r="C8"/>
  <c r="C7"/>
  <c r="C6"/>
  <c r="C5"/>
  <c r="C4"/>
  <c r="C3"/>
  <c r="C2"/>
  <c r="C70"/>
  <c r="C64"/>
  <c r="C58"/>
  <c r="C52"/>
  <c r="C46"/>
  <c r="C40"/>
  <c r="C34"/>
  <c r="C28"/>
  <c r="C22"/>
  <c r="C16"/>
</calcChain>
</file>

<file path=xl/sharedStrings.xml><?xml version="1.0" encoding="utf-8"?>
<sst xmlns="http://schemas.openxmlformats.org/spreadsheetml/2006/main" count="68" uniqueCount="31">
  <si>
    <t>Sample</t>
    <phoneticPr fontId="1" type="noConversion"/>
  </si>
  <si>
    <t>606 1</t>
    <phoneticPr fontId="1" type="noConversion"/>
  </si>
  <si>
    <t>606 2</t>
    <phoneticPr fontId="1" type="noConversion"/>
  </si>
  <si>
    <t>606 3</t>
    <phoneticPr fontId="1" type="noConversion"/>
  </si>
  <si>
    <t>606 4</t>
    <phoneticPr fontId="1" type="noConversion"/>
  </si>
  <si>
    <t>606 5</t>
    <phoneticPr fontId="1" type="noConversion"/>
  </si>
  <si>
    <t>20K 1</t>
    <phoneticPr fontId="1" type="noConversion"/>
  </si>
  <si>
    <t>20K 2</t>
    <phoneticPr fontId="1" type="noConversion"/>
  </si>
  <si>
    <t>20K 3</t>
    <phoneticPr fontId="1" type="noConversion"/>
  </si>
  <si>
    <t>20K 4</t>
    <phoneticPr fontId="1" type="noConversion"/>
  </si>
  <si>
    <t>20K 5</t>
    <phoneticPr fontId="1" type="noConversion"/>
  </si>
  <si>
    <t>Plate count</t>
    <phoneticPr fontId="1" type="noConversion"/>
  </si>
  <si>
    <t>Cells</t>
    <phoneticPr fontId="1" type="noConversion"/>
  </si>
  <si>
    <t>606 2</t>
    <phoneticPr fontId="1" type="noConversion"/>
  </si>
  <si>
    <t>606 1</t>
    <phoneticPr fontId="1" type="noConversion"/>
  </si>
  <si>
    <t>606 3</t>
    <phoneticPr fontId="1" type="noConversion"/>
  </si>
  <si>
    <t>606 4</t>
    <phoneticPr fontId="1" type="noConversion"/>
  </si>
  <si>
    <t>606 4</t>
    <phoneticPr fontId="1" type="noConversion"/>
  </si>
  <si>
    <t>606 5</t>
    <phoneticPr fontId="1" type="noConversion"/>
  </si>
  <si>
    <t>20K 1</t>
    <phoneticPr fontId="1" type="noConversion"/>
  </si>
  <si>
    <t>20K 1</t>
    <phoneticPr fontId="1" type="noConversion"/>
  </si>
  <si>
    <t>20K 2</t>
    <phoneticPr fontId="1" type="noConversion"/>
  </si>
  <si>
    <t>20K 3</t>
    <phoneticPr fontId="1" type="noConversion"/>
  </si>
  <si>
    <t>20K 4</t>
    <phoneticPr fontId="1" type="noConversion"/>
  </si>
  <si>
    <t>20K 4</t>
    <phoneticPr fontId="1" type="noConversion"/>
  </si>
  <si>
    <t>20K 5</t>
    <phoneticPr fontId="1" type="noConversion"/>
  </si>
  <si>
    <t>7mls of cells.</t>
    <phoneticPr fontId="1" type="noConversion"/>
  </si>
  <si>
    <t>Mean</t>
    <phoneticPr fontId="1" type="noConversion"/>
  </si>
  <si>
    <t>Cells per ul</t>
    <phoneticPr fontId="1" type="noConversion"/>
  </si>
  <si>
    <t>DNA/cell in fg</t>
    <phoneticPr fontId="1" type="noConversion"/>
  </si>
  <si>
    <t>final DNA Conc. (ng/ul?)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</si>
</sst>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74"/>
  <sheetViews>
    <sheetView tabSelected="1" workbookViewId="0">
      <selection activeCell="B1" sqref="B1"/>
    </sheetView>
  </sheetViews>
  <sheetFormatPr baseColWidth="10" defaultRowHeight="13"/>
  <cols>
    <col min="3" max="3" width="11" bestFit="1" customWidth="1"/>
    <col min="4" max="4" width="12.28515625" bestFit="1" customWidth="1"/>
  </cols>
  <sheetData>
    <row r="1" spans="1:5">
      <c r="A1" t="s">
        <v>0</v>
      </c>
      <c r="B1" t="s">
        <v>30</v>
      </c>
      <c r="C1" t="s">
        <v>28</v>
      </c>
      <c r="D1" t="s">
        <v>29</v>
      </c>
      <c r="E1" t="s">
        <v>26</v>
      </c>
    </row>
    <row r="2" spans="1:5">
      <c r="A2" t="s">
        <v>1</v>
      </c>
      <c r="B2">
        <v>57.779000000000003</v>
      </c>
      <c r="C2">
        <f>50*204.2</f>
        <v>10210</v>
      </c>
      <c r="D2">
        <f>1000000*B2/(C2*7000)</f>
        <v>0.80843710647824263</v>
      </c>
    </row>
    <row r="3" spans="1:5">
      <c r="A3" t="s">
        <v>2</v>
      </c>
      <c r="B3">
        <v>65.561999999999998</v>
      </c>
      <c r="C3">
        <f>50*175.4</f>
        <v>8770</v>
      </c>
      <c r="D3">
        <f t="shared" ref="D3:D11" si="0">1000000*B3/(C3*7000)</f>
        <v>1.0679589509692131</v>
      </c>
    </row>
    <row r="4" spans="1:5">
      <c r="A4" t="s">
        <v>3</v>
      </c>
      <c r="B4">
        <v>66.165999999999997</v>
      </c>
      <c r="C4">
        <f>50*160.6</f>
        <v>8030</v>
      </c>
      <c r="D4">
        <f t="shared" si="0"/>
        <v>1.177121508628358</v>
      </c>
    </row>
    <row r="5" spans="1:5">
      <c r="A5" t="s">
        <v>4</v>
      </c>
      <c r="B5">
        <v>43.183</v>
      </c>
      <c r="C5">
        <f>50*154</f>
        <v>7700</v>
      </c>
      <c r="D5">
        <f t="shared" si="0"/>
        <v>0.8011688311688312</v>
      </c>
    </row>
    <row r="6" spans="1:5">
      <c r="A6" t="s">
        <v>5</v>
      </c>
      <c r="B6">
        <v>45.189</v>
      </c>
      <c r="C6">
        <f>50*159.2</f>
        <v>7959.9999999999991</v>
      </c>
      <c r="D6">
        <f t="shared" si="0"/>
        <v>0.81100143575017958</v>
      </c>
    </row>
    <row r="7" spans="1:5">
      <c r="A7" t="s">
        <v>6</v>
      </c>
      <c r="B7">
        <v>55.61</v>
      </c>
      <c r="C7">
        <f>25*266.2</f>
        <v>6655</v>
      </c>
      <c r="D7">
        <f t="shared" si="0"/>
        <v>1.193731887946764</v>
      </c>
    </row>
    <row r="8" spans="1:5">
      <c r="A8" t="s">
        <v>7</v>
      </c>
      <c r="B8">
        <v>48.576999999999998</v>
      </c>
      <c r="C8">
        <f>25*271.2</f>
        <v>6780</v>
      </c>
      <c r="D8">
        <f t="shared" si="0"/>
        <v>1.023535608933839</v>
      </c>
    </row>
    <row r="9" spans="1:5">
      <c r="A9" t="s">
        <v>8</v>
      </c>
      <c r="B9">
        <v>35.997999999999998</v>
      </c>
      <c r="C9">
        <f>25*253.6</f>
        <v>6340</v>
      </c>
      <c r="D9">
        <f t="shared" si="0"/>
        <v>0.81113114015322219</v>
      </c>
    </row>
    <row r="10" spans="1:5">
      <c r="A10" t="s">
        <v>9</v>
      </c>
      <c r="B10">
        <v>57.779000000000003</v>
      </c>
      <c r="C10">
        <f>25*262.4</f>
        <v>6559.9999999999991</v>
      </c>
      <c r="D10">
        <f t="shared" si="0"/>
        <v>1.2582534843205577</v>
      </c>
    </row>
    <row r="11" spans="1:5">
      <c r="A11" t="s">
        <v>10</v>
      </c>
      <c r="B11">
        <v>31.183</v>
      </c>
      <c r="C11">
        <f>25*215.2</f>
        <v>5380</v>
      </c>
      <c r="D11">
        <f t="shared" si="0"/>
        <v>0.82801380775358469</v>
      </c>
    </row>
    <row r="15" spans="1:5">
      <c r="A15" t="s">
        <v>11</v>
      </c>
      <c r="B15" t="s">
        <v>12</v>
      </c>
      <c r="C15" t="s">
        <v>27</v>
      </c>
    </row>
    <row r="16" spans="1:5">
      <c r="A16" t="s">
        <v>1</v>
      </c>
      <c r="B16">
        <v>219</v>
      </c>
      <c r="C16">
        <f>AVERAGE(B16:B20)</f>
        <v>204.2</v>
      </c>
    </row>
    <row r="17" spans="1:3">
      <c r="A17" t="s">
        <v>14</v>
      </c>
      <c r="B17">
        <v>198</v>
      </c>
    </row>
    <row r="18" spans="1:3">
      <c r="A18" t="s">
        <v>14</v>
      </c>
      <c r="B18">
        <v>197</v>
      </c>
    </row>
    <row r="19" spans="1:3">
      <c r="A19" t="s">
        <v>14</v>
      </c>
      <c r="B19">
        <v>210</v>
      </c>
    </row>
    <row r="20" spans="1:3">
      <c r="A20" t="s">
        <v>14</v>
      </c>
      <c r="B20">
        <v>197</v>
      </c>
    </row>
    <row r="22" spans="1:3">
      <c r="A22" t="s">
        <v>13</v>
      </c>
      <c r="B22">
        <v>147</v>
      </c>
      <c r="C22">
        <f>AVERAGE(B22:B26)</f>
        <v>175.4</v>
      </c>
    </row>
    <row r="23" spans="1:3">
      <c r="A23" t="s">
        <v>13</v>
      </c>
      <c r="B23">
        <v>180</v>
      </c>
    </row>
    <row r="24" spans="1:3">
      <c r="A24" t="s">
        <v>13</v>
      </c>
      <c r="B24">
        <v>154</v>
      </c>
    </row>
    <row r="25" spans="1:3">
      <c r="A25" t="s">
        <v>2</v>
      </c>
      <c r="B25">
        <v>187</v>
      </c>
    </row>
    <row r="26" spans="1:3">
      <c r="A26" t="s">
        <v>2</v>
      </c>
      <c r="B26">
        <v>209</v>
      </c>
    </row>
    <row r="28" spans="1:3">
      <c r="A28" t="s">
        <v>15</v>
      </c>
      <c r="B28">
        <v>175</v>
      </c>
      <c r="C28">
        <f>AVERAGE(B28:B32)</f>
        <v>160.6</v>
      </c>
    </row>
    <row r="29" spans="1:3">
      <c r="A29" t="s">
        <v>15</v>
      </c>
      <c r="B29">
        <v>129</v>
      </c>
    </row>
    <row r="30" spans="1:3">
      <c r="A30" t="s">
        <v>15</v>
      </c>
      <c r="B30">
        <v>125</v>
      </c>
    </row>
    <row r="31" spans="1:3">
      <c r="A31" t="s">
        <v>15</v>
      </c>
      <c r="B31">
        <v>181</v>
      </c>
    </row>
    <row r="32" spans="1:3">
      <c r="A32" t="s">
        <v>15</v>
      </c>
      <c r="B32">
        <v>193</v>
      </c>
    </row>
    <row r="34" spans="1:3">
      <c r="A34" t="s">
        <v>16</v>
      </c>
      <c r="B34">
        <v>143</v>
      </c>
      <c r="C34">
        <f>AVERAGE(B34:B38)</f>
        <v>154</v>
      </c>
    </row>
    <row r="35" spans="1:3">
      <c r="A35" t="s">
        <v>4</v>
      </c>
      <c r="B35">
        <v>161</v>
      </c>
    </row>
    <row r="36" spans="1:3">
      <c r="A36" t="s">
        <v>4</v>
      </c>
      <c r="B36">
        <v>137</v>
      </c>
    </row>
    <row r="37" spans="1:3">
      <c r="A37" t="s">
        <v>4</v>
      </c>
      <c r="B37">
        <v>181</v>
      </c>
    </row>
    <row r="38" spans="1:3">
      <c r="A38" t="s">
        <v>17</v>
      </c>
      <c r="B38">
        <v>148</v>
      </c>
    </row>
    <row r="40" spans="1:3">
      <c r="A40" t="s">
        <v>5</v>
      </c>
      <c r="B40">
        <v>172</v>
      </c>
      <c r="C40">
        <f>AVERAGE(B40:B44)</f>
        <v>159.19999999999999</v>
      </c>
    </row>
    <row r="41" spans="1:3">
      <c r="A41" t="s">
        <v>18</v>
      </c>
      <c r="B41">
        <v>198</v>
      </c>
    </row>
    <row r="42" spans="1:3">
      <c r="A42" t="s">
        <v>18</v>
      </c>
      <c r="B42">
        <v>113</v>
      </c>
    </row>
    <row r="43" spans="1:3">
      <c r="A43" t="s">
        <v>18</v>
      </c>
      <c r="B43">
        <v>172</v>
      </c>
    </row>
    <row r="44" spans="1:3">
      <c r="A44" t="s">
        <v>18</v>
      </c>
      <c r="B44">
        <v>141</v>
      </c>
    </row>
    <row r="46" spans="1:3">
      <c r="A46" t="s">
        <v>6</v>
      </c>
      <c r="B46">
        <v>344</v>
      </c>
      <c r="C46">
        <f>AVERAGE(B46:B50)</f>
        <v>266.2</v>
      </c>
    </row>
    <row r="47" spans="1:3">
      <c r="A47" t="s">
        <v>6</v>
      </c>
      <c r="B47">
        <v>245</v>
      </c>
    </row>
    <row r="48" spans="1:3">
      <c r="A48" t="s">
        <v>6</v>
      </c>
      <c r="B48">
        <v>246</v>
      </c>
    </row>
    <row r="49" spans="1:3">
      <c r="A49" t="s">
        <v>19</v>
      </c>
      <c r="B49">
        <v>268</v>
      </c>
    </row>
    <row r="50" spans="1:3">
      <c r="A50" t="s">
        <v>20</v>
      </c>
      <c r="B50">
        <v>228</v>
      </c>
    </row>
    <row r="52" spans="1:3">
      <c r="A52" t="s">
        <v>21</v>
      </c>
      <c r="B52">
        <v>302</v>
      </c>
      <c r="C52">
        <f>AVERAGE(B52:B56)</f>
        <v>271.2</v>
      </c>
    </row>
    <row r="53" spans="1:3">
      <c r="A53" t="s">
        <v>21</v>
      </c>
      <c r="B53">
        <v>224</v>
      </c>
    </row>
    <row r="54" spans="1:3">
      <c r="A54" t="s">
        <v>21</v>
      </c>
      <c r="B54">
        <v>312</v>
      </c>
    </row>
    <row r="55" spans="1:3">
      <c r="A55" t="s">
        <v>21</v>
      </c>
      <c r="B55">
        <v>304</v>
      </c>
    </row>
    <row r="56" spans="1:3">
      <c r="A56" t="s">
        <v>21</v>
      </c>
      <c r="B56">
        <v>214</v>
      </c>
    </row>
    <row r="58" spans="1:3">
      <c r="A58" t="s">
        <v>22</v>
      </c>
      <c r="B58">
        <v>247</v>
      </c>
      <c r="C58">
        <f>AVERAGE(B58:B62)</f>
        <v>253.6</v>
      </c>
    </row>
    <row r="59" spans="1:3">
      <c r="A59" t="s">
        <v>22</v>
      </c>
      <c r="B59">
        <v>282</v>
      </c>
    </row>
    <row r="60" spans="1:3">
      <c r="A60" t="s">
        <v>22</v>
      </c>
      <c r="B60">
        <v>250</v>
      </c>
    </row>
    <row r="61" spans="1:3">
      <c r="A61" t="s">
        <v>22</v>
      </c>
      <c r="B61">
        <v>200</v>
      </c>
    </row>
    <row r="62" spans="1:3">
      <c r="A62" t="s">
        <v>22</v>
      </c>
      <c r="B62">
        <v>289</v>
      </c>
    </row>
    <row r="64" spans="1:3">
      <c r="A64" t="s">
        <v>23</v>
      </c>
      <c r="B64">
        <v>323</v>
      </c>
      <c r="C64">
        <f>AVERAGE(B64:B68)</f>
        <v>262.39999999999998</v>
      </c>
    </row>
    <row r="65" spans="1:3">
      <c r="A65" t="s">
        <v>24</v>
      </c>
      <c r="B65">
        <v>248</v>
      </c>
    </row>
    <row r="66" spans="1:3">
      <c r="A66" t="s">
        <v>23</v>
      </c>
      <c r="B66">
        <v>248</v>
      </c>
    </row>
    <row r="67" spans="1:3">
      <c r="A67" t="s">
        <v>23</v>
      </c>
      <c r="B67">
        <v>285</v>
      </c>
    </row>
    <row r="68" spans="1:3">
      <c r="A68" t="s">
        <v>23</v>
      </c>
      <c r="B68">
        <v>208</v>
      </c>
    </row>
    <row r="70" spans="1:3">
      <c r="A70" t="s">
        <v>25</v>
      </c>
      <c r="B70">
        <v>266</v>
      </c>
      <c r="C70">
        <f>AVERAGE(B70:B74)</f>
        <v>215.2</v>
      </c>
    </row>
    <row r="71" spans="1:3">
      <c r="A71" t="s">
        <v>25</v>
      </c>
      <c r="B71">
        <v>243</v>
      </c>
    </row>
    <row r="72" spans="1:3">
      <c r="A72" t="s">
        <v>25</v>
      </c>
      <c r="B72">
        <v>245</v>
      </c>
    </row>
    <row r="73" spans="1:3">
      <c r="A73" t="s">
        <v>25</v>
      </c>
      <c r="B73">
        <v>173</v>
      </c>
    </row>
    <row r="74" spans="1:3">
      <c r="A74" t="s">
        <v>25</v>
      </c>
      <c r="B74">
        <v>149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</cp:lastModifiedBy>
  <dcterms:created xsi:type="dcterms:W3CDTF">2011-02-16T19:50:48Z</dcterms:created>
  <dcterms:modified xsi:type="dcterms:W3CDTF">2011-02-17T00:09:37Z</dcterms:modified>
</cp:coreProperties>
</file>