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seth/Documents/CSE614/HW4/"/>
    </mc:Choice>
  </mc:AlternateContent>
  <xr:revisionPtr revIDLastSave="0" documentId="8_{C7D12FD3-890C-5E40-8B7B-D14B22206BA0}" xr6:coauthVersionLast="40" xr6:coauthVersionMax="40" xr10:uidLastSave="{00000000-0000-0000-0000-000000000000}"/>
  <bookViews>
    <workbookView xWindow="0" yWindow="460" windowWidth="28800" windowHeight="16120" xr2:uid="{63C36D21-054A-1E47-819F-CF37A3C1884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D113" i="1"/>
  <c r="E113" i="1"/>
  <c r="F113" i="1"/>
  <c r="G113" i="1"/>
  <c r="H113" i="1"/>
  <c r="I113" i="1"/>
  <c r="J113" i="1"/>
  <c r="K113" i="1"/>
  <c r="L113" i="1"/>
  <c r="M113" i="1"/>
  <c r="N113" i="1"/>
  <c r="B113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29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8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7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2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7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6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5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1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6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5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4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3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0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9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8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7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3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1" i="1"/>
  <c r="C80" i="1" l="1"/>
  <c r="D80" i="1"/>
  <c r="E80" i="1"/>
  <c r="F80" i="1"/>
  <c r="G80" i="1"/>
  <c r="H80" i="1"/>
  <c r="I80" i="1"/>
  <c r="J80" i="1"/>
  <c r="K80" i="1"/>
  <c r="L80" i="1"/>
  <c r="M80" i="1"/>
  <c r="N80" i="1"/>
  <c r="O80" i="1"/>
  <c r="B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79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8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7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6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5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4" i="1"/>
  <c r="P47" i="1" l="1"/>
  <c r="Q47" i="1"/>
  <c r="R47" i="1"/>
  <c r="S47" i="1"/>
  <c r="T47" i="1"/>
  <c r="U47" i="1"/>
  <c r="V47" i="1"/>
  <c r="W47" i="1"/>
  <c r="X47" i="1"/>
  <c r="P15" i="1"/>
  <c r="Q15" i="1"/>
  <c r="R15" i="1"/>
  <c r="S15" i="1"/>
  <c r="T15" i="1"/>
  <c r="U15" i="1"/>
  <c r="V15" i="1"/>
  <c r="W15" i="1"/>
  <c r="X15" i="1"/>
  <c r="P63" i="1"/>
  <c r="Q63" i="1"/>
  <c r="R63" i="1"/>
  <c r="S63" i="1"/>
  <c r="T63" i="1"/>
  <c r="U63" i="1"/>
  <c r="V63" i="1"/>
  <c r="W63" i="1"/>
  <c r="X63" i="1"/>
  <c r="AA57" i="1"/>
  <c r="Y57" i="1"/>
  <c r="E60" i="1"/>
  <c r="F60" i="1"/>
  <c r="M60" i="1"/>
  <c r="N60" i="1"/>
  <c r="U60" i="1"/>
  <c r="V60" i="1"/>
  <c r="F59" i="1"/>
  <c r="G59" i="1"/>
  <c r="N59" i="1"/>
  <c r="O59" i="1"/>
  <c r="P59" i="1"/>
  <c r="Q59" i="1"/>
  <c r="R59" i="1"/>
  <c r="S59" i="1"/>
  <c r="T59" i="1"/>
  <c r="U59" i="1"/>
  <c r="V59" i="1"/>
  <c r="W59" i="1"/>
  <c r="X59" i="1"/>
  <c r="C58" i="1"/>
  <c r="C60" i="1" s="1"/>
  <c r="D58" i="1"/>
  <c r="D60" i="1" s="1"/>
  <c r="E58" i="1"/>
  <c r="F58" i="1"/>
  <c r="G58" i="1"/>
  <c r="G60" i="1" s="1"/>
  <c r="H58" i="1"/>
  <c r="H60" i="1" s="1"/>
  <c r="I58" i="1"/>
  <c r="AB58" i="1" s="1"/>
  <c r="J58" i="1"/>
  <c r="J60" i="1" s="1"/>
  <c r="K58" i="1"/>
  <c r="K60" i="1" s="1"/>
  <c r="L58" i="1"/>
  <c r="L60" i="1" s="1"/>
  <c r="M58" i="1"/>
  <c r="N58" i="1"/>
  <c r="O58" i="1"/>
  <c r="O60" i="1" s="1"/>
  <c r="P58" i="1"/>
  <c r="AA58" i="1" s="1"/>
  <c r="Q58" i="1"/>
  <c r="Q60" i="1" s="1"/>
  <c r="R58" i="1"/>
  <c r="R60" i="1" s="1"/>
  <c r="S58" i="1"/>
  <c r="S60" i="1" s="1"/>
  <c r="T58" i="1"/>
  <c r="T60" i="1" s="1"/>
  <c r="U58" i="1"/>
  <c r="V58" i="1"/>
  <c r="W58" i="1"/>
  <c r="W60" i="1" s="1"/>
  <c r="X58" i="1"/>
  <c r="X60" i="1" s="1"/>
  <c r="B58" i="1"/>
  <c r="AC58" i="1" s="1"/>
  <c r="C57" i="1"/>
  <c r="C59" i="1" s="1"/>
  <c r="D57" i="1"/>
  <c r="D59" i="1" s="1"/>
  <c r="E57" i="1"/>
  <c r="E59" i="1" s="1"/>
  <c r="F57" i="1"/>
  <c r="G57" i="1"/>
  <c r="H57" i="1"/>
  <c r="H59" i="1" s="1"/>
  <c r="I57" i="1"/>
  <c r="AB57" i="1" s="1"/>
  <c r="J57" i="1"/>
  <c r="J59" i="1" s="1"/>
  <c r="K57" i="1"/>
  <c r="K59" i="1" s="1"/>
  <c r="L57" i="1"/>
  <c r="L59" i="1" s="1"/>
  <c r="M57" i="1"/>
  <c r="M59" i="1" s="1"/>
  <c r="N57" i="1"/>
  <c r="O57" i="1"/>
  <c r="B57" i="1"/>
  <c r="Z57" i="1" s="1"/>
  <c r="AA41" i="1"/>
  <c r="AA26" i="1"/>
  <c r="AA47" i="1" s="1"/>
  <c r="AA9" i="1"/>
  <c r="Z10" i="3"/>
  <c r="S45" i="3"/>
  <c r="Y43" i="3"/>
  <c r="Y45" i="3" s="1"/>
  <c r="X43" i="3"/>
  <c r="X45" i="3" s="1"/>
  <c r="W43" i="3"/>
  <c r="W45" i="3" s="1"/>
  <c r="V43" i="3"/>
  <c r="V45" i="3" s="1"/>
  <c r="U43" i="3"/>
  <c r="U45" i="3" s="1"/>
  <c r="T43" i="3"/>
  <c r="T45" i="3" s="1"/>
  <c r="S43" i="3"/>
  <c r="R43" i="3"/>
  <c r="R45" i="3" s="1"/>
  <c r="Q43" i="3"/>
  <c r="Q45" i="3" s="1"/>
  <c r="O43" i="3"/>
  <c r="O45" i="3" s="1"/>
  <c r="N43" i="3"/>
  <c r="N45" i="3" s="1"/>
  <c r="M43" i="3"/>
  <c r="M45" i="3" s="1"/>
  <c r="L43" i="3"/>
  <c r="L45" i="3" s="1"/>
  <c r="K43" i="3"/>
  <c r="K45" i="3" s="1"/>
  <c r="J43" i="3"/>
  <c r="J45" i="3" s="1"/>
  <c r="I43" i="3"/>
  <c r="I45" i="3" s="1"/>
  <c r="H43" i="3"/>
  <c r="H45" i="3" s="1"/>
  <c r="G43" i="3"/>
  <c r="G45" i="3" s="1"/>
  <c r="F43" i="3"/>
  <c r="F45" i="3" s="1"/>
  <c r="E43" i="3"/>
  <c r="E45" i="3" s="1"/>
  <c r="D43" i="3"/>
  <c r="D45" i="3" s="1"/>
  <c r="C43" i="3"/>
  <c r="C45" i="3" s="1"/>
  <c r="B43" i="3"/>
  <c r="P43" i="3" s="1"/>
  <c r="Y42" i="3"/>
  <c r="Y44" i="3" s="1"/>
  <c r="X42" i="3"/>
  <c r="X44" i="3" s="1"/>
  <c r="W42" i="3"/>
  <c r="W44" i="3" s="1"/>
  <c r="V42" i="3"/>
  <c r="V44" i="3" s="1"/>
  <c r="U42" i="3"/>
  <c r="U44" i="3" s="1"/>
  <c r="T42" i="3"/>
  <c r="T44" i="3" s="1"/>
  <c r="S42" i="3"/>
  <c r="S44" i="3" s="1"/>
  <c r="R42" i="3"/>
  <c r="R44" i="3" s="1"/>
  <c r="Q42" i="3"/>
  <c r="Q44" i="3" s="1"/>
  <c r="O42" i="3"/>
  <c r="O44" i="3" s="1"/>
  <c r="N42" i="3"/>
  <c r="N44" i="3" s="1"/>
  <c r="M42" i="3"/>
  <c r="M44" i="3" s="1"/>
  <c r="M47" i="3" s="1"/>
  <c r="L42" i="3"/>
  <c r="L44" i="3" s="1"/>
  <c r="L47" i="3" s="1"/>
  <c r="K42" i="3"/>
  <c r="K44" i="3" s="1"/>
  <c r="J42" i="3"/>
  <c r="J44" i="3" s="1"/>
  <c r="I42" i="3"/>
  <c r="I44" i="3" s="1"/>
  <c r="H42" i="3"/>
  <c r="H44" i="3" s="1"/>
  <c r="G42" i="3"/>
  <c r="G44" i="3" s="1"/>
  <c r="F42" i="3"/>
  <c r="F44" i="3" s="1"/>
  <c r="E42" i="3"/>
  <c r="E44" i="3" s="1"/>
  <c r="D42" i="3"/>
  <c r="D44" i="3" s="1"/>
  <c r="C42" i="3"/>
  <c r="C44" i="3" s="1"/>
  <c r="B42" i="3"/>
  <c r="B44" i="3" s="1"/>
  <c r="P44" i="3" s="1"/>
  <c r="Y28" i="3"/>
  <c r="Y48" i="3" s="1"/>
  <c r="X28" i="3"/>
  <c r="X48" i="3" s="1"/>
  <c r="W28" i="3"/>
  <c r="V28" i="3"/>
  <c r="V30" i="3" s="1"/>
  <c r="U28" i="3"/>
  <c r="U30" i="3" s="1"/>
  <c r="T28" i="3"/>
  <c r="T30" i="3" s="1"/>
  <c r="S28" i="3"/>
  <c r="S30" i="3" s="1"/>
  <c r="R28" i="3"/>
  <c r="R48" i="3" s="1"/>
  <c r="Q28" i="3"/>
  <c r="O28" i="3"/>
  <c r="O30" i="3" s="1"/>
  <c r="N28" i="3"/>
  <c r="M28" i="3"/>
  <c r="M30" i="3" s="1"/>
  <c r="L28" i="3"/>
  <c r="L30" i="3" s="1"/>
  <c r="K28" i="3"/>
  <c r="K30" i="3" s="1"/>
  <c r="J28" i="3"/>
  <c r="J30" i="3" s="1"/>
  <c r="I28" i="3"/>
  <c r="I48" i="3" s="1"/>
  <c r="H28" i="3"/>
  <c r="G28" i="3"/>
  <c r="G48" i="3" s="1"/>
  <c r="F28" i="3"/>
  <c r="F30" i="3" s="1"/>
  <c r="E28" i="3"/>
  <c r="D28" i="3"/>
  <c r="D30" i="3" s="1"/>
  <c r="C28" i="3"/>
  <c r="C30" i="3" s="1"/>
  <c r="B28" i="3"/>
  <c r="B30" i="3" s="1"/>
  <c r="Y27" i="3"/>
  <c r="Y29" i="3" s="1"/>
  <c r="X27" i="3"/>
  <c r="X29" i="3" s="1"/>
  <c r="W27" i="3"/>
  <c r="W29" i="3" s="1"/>
  <c r="V27" i="3"/>
  <c r="V29" i="3" s="1"/>
  <c r="U27" i="3"/>
  <c r="U29" i="3" s="1"/>
  <c r="T27" i="3"/>
  <c r="T29" i="3" s="1"/>
  <c r="S27" i="3"/>
  <c r="S29" i="3" s="1"/>
  <c r="R27" i="3"/>
  <c r="R29" i="3" s="1"/>
  <c r="Q27" i="3"/>
  <c r="Q29" i="3" s="1"/>
  <c r="O27" i="3"/>
  <c r="O29" i="3" s="1"/>
  <c r="N27" i="3"/>
  <c r="N29" i="3" s="1"/>
  <c r="M27" i="3"/>
  <c r="M29" i="3" s="1"/>
  <c r="L27" i="3"/>
  <c r="L29" i="3" s="1"/>
  <c r="K27" i="3"/>
  <c r="K29" i="3" s="1"/>
  <c r="J27" i="3"/>
  <c r="J29" i="3" s="1"/>
  <c r="I27" i="3"/>
  <c r="I29" i="3" s="1"/>
  <c r="H27" i="3"/>
  <c r="H29" i="3" s="1"/>
  <c r="G27" i="3"/>
  <c r="G29" i="3" s="1"/>
  <c r="F27" i="3"/>
  <c r="F29" i="3" s="1"/>
  <c r="E27" i="3"/>
  <c r="E29" i="3" s="1"/>
  <c r="D27" i="3"/>
  <c r="D29" i="3" s="1"/>
  <c r="C27" i="3"/>
  <c r="C29" i="3" s="1"/>
  <c r="B27" i="3"/>
  <c r="B29" i="3" s="1"/>
  <c r="P29" i="3" s="1"/>
  <c r="V16" i="3"/>
  <c r="Y12" i="3"/>
  <c r="Y15" i="3" s="1"/>
  <c r="Y11" i="3"/>
  <c r="Y16" i="3" s="1"/>
  <c r="X11" i="3"/>
  <c r="X13" i="3" s="1"/>
  <c r="W11" i="3"/>
  <c r="W13" i="3" s="1"/>
  <c r="V11" i="3"/>
  <c r="V13" i="3" s="1"/>
  <c r="U11" i="3"/>
  <c r="T11" i="3"/>
  <c r="S11" i="3"/>
  <c r="R11" i="3"/>
  <c r="R13" i="3" s="1"/>
  <c r="Q11" i="3"/>
  <c r="Q16" i="3" s="1"/>
  <c r="O11" i="3"/>
  <c r="O16" i="3" s="1"/>
  <c r="N11" i="3"/>
  <c r="N16" i="3" s="1"/>
  <c r="M11" i="3"/>
  <c r="M13" i="3" s="1"/>
  <c r="L11" i="3"/>
  <c r="K11" i="3"/>
  <c r="J11" i="3"/>
  <c r="I11" i="3"/>
  <c r="I13" i="3" s="1"/>
  <c r="H11" i="3"/>
  <c r="H16" i="3" s="1"/>
  <c r="G11" i="3"/>
  <c r="G16" i="3" s="1"/>
  <c r="F11" i="3"/>
  <c r="F13" i="3" s="1"/>
  <c r="E11" i="3"/>
  <c r="E13" i="3" s="1"/>
  <c r="D11" i="3"/>
  <c r="C11" i="3"/>
  <c r="B11" i="3"/>
  <c r="P11" i="3" s="1"/>
  <c r="Y10" i="3"/>
  <c r="X10" i="3"/>
  <c r="X12" i="3" s="1"/>
  <c r="X15" i="3" s="1"/>
  <c r="W10" i="3"/>
  <c r="W12" i="3" s="1"/>
  <c r="W15" i="3" s="1"/>
  <c r="V10" i="3"/>
  <c r="V12" i="3" s="1"/>
  <c r="U10" i="3"/>
  <c r="U12" i="3" s="1"/>
  <c r="T10" i="3"/>
  <c r="T12" i="3" s="1"/>
  <c r="S10" i="3"/>
  <c r="S12" i="3" s="1"/>
  <c r="R10" i="3"/>
  <c r="R12" i="3" s="1"/>
  <c r="Q10" i="3"/>
  <c r="Q12" i="3" s="1"/>
  <c r="Q15" i="3" s="1"/>
  <c r="O10" i="3"/>
  <c r="O12" i="3" s="1"/>
  <c r="O15" i="3" s="1"/>
  <c r="N10" i="3"/>
  <c r="N12" i="3" s="1"/>
  <c r="N15" i="3" s="1"/>
  <c r="M10" i="3"/>
  <c r="M12" i="3" s="1"/>
  <c r="L10" i="3"/>
  <c r="L12" i="3" s="1"/>
  <c r="K10" i="3"/>
  <c r="K12" i="3" s="1"/>
  <c r="J10" i="3"/>
  <c r="J12" i="3" s="1"/>
  <c r="I10" i="3"/>
  <c r="I12" i="3" s="1"/>
  <c r="H10" i="3"/>
  <c r="H12" i="3" s="1"/>
  <c r="G10" i="3"/>
  <c r="G12" i="3" s="1"/>
  <c r="G15" i="3" s="1"/>
  <c r="F10" i="3"/>
  <c r="F12" i="3" s="1"/>
  <c r="F15" i="3" s="1"/>
  <c r="E10" i="3"/>
  <c r="E12" i="3" s="1"/>
  <c r="D10" i="3"/>
  <c r="D12" i="3" s="1"/>
  <c r="C10" i="3"/>
  <c r="C12" i="3" s="1"/>
  <c r="B10" i="3"/>
  <c r="B12" i="3" s="1"/>
  <c r="P12" i="3" l="1"/>
  <c r="P15" i="3" s="1"/>
  <c r="R62" i="1"/>
  <c r="B48" i="3"/>
  <c r="J48" i="3"/>
  <c r="B45" i="3"/>
  <c r="P45" i="3" s="1"/>
  <c r="B60" i="1"/>
  <c r="I60" i="1"/>
  <c r="AB60" i="1" s="1"/>
  <c r="I47" i="3"/>
  <c r="R47" i="3"/>
  <c r="B59" i="1"/>
  <c r="I59" i="1"/>
  <c r="P60" i="1"/>
  <c r="AA60" i="1" s="1"/>
  <c r="AA63" i="1"/>
  <c r="I15" i="3"/>
  <c r="R15" i="3"/>
  <c r="B16" i="3"/>
  <c r="J16" i="3"/>
  <c r="S16" i="3"/>
  <c r="M16" i="3"/>
  <c r="P27" i="3"/>
  <c r="Z27" i="3" s="1"/>
  <c r="AA15" i="1"/>
  <c r="Z58" i="1"/>
  <c r="AC57" i="1"/>
  <c r="AA59" i="1"/>
  <c r="P10" i="3"/>
  <c r="P42" i="3"/>
  <c r="Z42" i="3" s="1"/>
  <c r="Z11" i="3"/>
  <c r="Y58" i="1"/>
  <c r="P28" i="3"/>
  <c r="Z28" i="3" s="1"/>
  <c r="N48" i="3"/>
  <c r="W48" i="3"/>
  <c r="G47" i="3"/>
  <c r="O47" i="3"/>
  <c r="Z12" i="3"/>
  <c r="F16" i="3"/>
  <c r="K47" i="3"/>
  <c r="D48" i="3"/>
  <c r="G13" i="3"/>
  <c r="E48" i="3"/>
  <c r="N13" i="3"/>
  <c r="F47" i="3"/>
  <c r="N47" i="3"/>
  <c r="W47" i="3"/>
  <c r="K48" i="3"/>
  <c r="Z29" i="3"/>
  <c r="Z15" i="3" s="1"/>
  <c r="O13" i="3"/>
  <c r="O14" i="3" s="1"/>
  <c r="X47" i="3"/>
  <c r="L48" i="3"/>
  <c r="S48" i="3"/>
  <c r="T47" i="3"/>
  <c r="C16" i="3"/>
  <c r="T16" i="3"/>
  <c r="Q48" i="3"/>
  <c r="L16" i="3"/>
  <c r="U16" i="3"/>
  <c r="W16" i="3"/>
  <c r="N30" i="3"/>
  <c r="N46" i="3" s="1"/>
  <c r="Z43" i="3"/>
  <c r="T48" i="3"/>
  <c r="C48" i="3"/>
  <c r="C47" i="3"/>
  <c r="K16" i="3"/>
  <c r="H48" i="3"/>
  <c r="D16" i="3"/>
  <c r="E16" i="3"/>
  <c r="X16" i="3"/>
  <c r="U48" i="3"/>
  <c r="T46" i="3"/>
  <c r="T31" i="3"/>
  <c r="U31" i="3"/>
  <c r="U46" i="3"/>
  <c r="V14" i="3"/>
  <c r="V46" i="3"/>
  <c r="V31" i="3"/>
  <c r="B15" i="3"/>
  <c r="J15" i="3"/>
  <c r="S15" i="3"/>
  <c r="H15" i="3"/>
  <c r="O46" i="3"/>
  <c r="O31" i="3"/>
  <c r="U47" i="3"/>
  <c r="C15" i="3"/>
  <c r="K15" i="3"/>
  <c r="T15" i="3"/>
  <c r="H47" i="3"/>
  <c r="Q47" i="3"/>
  <c r="Y47" i="3"/>
  <c r="V47" i="3"/>
  <c r="K31" i="3"/>
  <c r="K46" i="3"/>
  <c r="L31" i="3"/>
  <c r="L46" i="3"/>
  <c r="M31" i="3"/>
  <c r="M46" i="3"/>
  <c r="M14" i="3"/>
  <c r="L15" i="3"/>
  <c r="D47" i="3"/>
  <c r="C31" i="3"/>
  <c r="C46" i="3"/>
  <c r="D31" i="3"/>
  <c r="D46" i="3"/>
  <c r="F31" i="3"/>
  <c r="F46" i="3"/>
  <c r="F14" i="3"/>
  <c r="D15" i="3"/>
  <c r="U15" i="3"/>
  <c r="E15" i="3"/>
  <c r="M15" i="3"/>
  <c r="V15" i="3"/>
  <c r="B31" i="3"/>
  <c r="B14" i="3"/>
  <c r="J31" i="3"/>
  <c r="J46" i="3"/>
  <c r="S31" i="3"/>
  <c r="S46" i="3"/>
  <c r="Z44" i="3"/>
  <c r="B47" i="3"/>
  <c r="J47" i="3"/>
  <c r="S47" i="3"/>
  <c r="E47" i="3"/>
  <c r="E30" i="3"/>
  <c r="P30" i="3" s="1"/>
  <c r="W30" i="3"/>
  <c r="Y13" i="3"/>
  <c r="G30" i="3"/>
  <c r="X30" i="3"/>
  <c r="H30" i="3"/>
  <c r="Q30" i="3"/>
  <c r="Y30" i="3"/>
  <c r="M48" i="3"/>
  <c r="V48" i="3"/>
  <c r="H13" i="3"/>
  <c r="B13" i="3"/>
  <c r="J13" i="3"/>
  <c r="J14" i="3" s="1"/>
  <c r="S13" i="3"/>
  <c r="S14" i="3" s="1"/>
  <c r="I16" i="3"/>
  <c r="R16" i="3"/>
  <c r="I30" i="3"/>
  <c r="R30" i="3"/>
  <c r="F48" i="3"/>
  <c r="Q13" i="3"/>
  <c r="Z13" i="3" s="1"/>
  <c r="C13" i="3"/>
  <c r="C14" i="3" s="1"/>
  <c r="K13" i="3"/>
  <c r="K14" i="3" s="1"/>
  <c r="T13" i="3"/>
  <c r="T14" i="3" s="1"/>
  <c r="O48" i="3"/>
  <c r="D13" i="3"/>
  <c r="D14" i="3" s="1"/>
  <c r="L13" i="3"/>
  <c r="L14" i="3" s="1"/>
  <c r="U13" i="3"/>
  <c r="U14" i="3" s="1"/>
  <c r="Q42" i="1"/>
  <c r="Q44" i="1" s="1"/>
  <c r="R42" i="1"/>
  <c r="R44" i="1" s="1"/>
  <c r="X42" i="1"/>
  <c r="W42" i="1"/>
  <c r="W44" i="1" s="1"/>
  <c r="S42" i="1"/>
  <c r="S44" i="1" s="1"/>
  <c r="P42" i="1"/>
  <c r="X43" i="1"/>
  <c r="X46" i="1" s="1"/>
  <c r="W43" i="1"/>
  <c r="T43" i="1"/>
  <c r="P43" i="1"/>
  <c r="V43" i="1"/>
  <c r="U43" i="1"/>
  <c r="T42" i="1"/>
  <c r="T44" i="1" s="1"/>
  <c r="Q43" i="1"/>
  <c r="Q27" i="1"/>
  <c r="Q29" i="1" s="1"/>
  <c r="Q61" i="1" s="1"/>
  <c r="R27" i="1"/>
  <c r="R29" i="1" s="1"/>
  <c r="R61" i="1" s="1"/>
  <c r="W27" i="1"/>
  <c r="W29" i="1" s="1"/>
  <c r="W61" i="1" s="1"/>
  <c r="T27" i="1"/>
  <c r="T29" i="1" s="1"/>
  <c r="T61" i="1" s="1"/>
  <c r="S27" i="1"/>
  <c r="S29" i="1" s="1"/>
  <c r="T28" i="1"/>
  <c r="T62" i="1" s="1"/>
  <c r="X28" i="1"/>
  <c r="X62" i="1" s="1"/>
  <c r="W28" i="1"/>
  <c r="W62" i="1" s="1"/>
  <c r="P28" i="1"/>
  <c r="U42" i="1"/>
  <c r="U44" i="1" s="1"/>
  <c r="V42" i="1"/>
  <c r="S43" i="1"/>
  <c r="P27" i="1"/>
  <c r="U27" i="1"/>
  <c r="U29" i="1" s="1"/>
  <c r="U61" i="1" s="1"/>
  <c r="V27" i="1"/>
  <c r="V29" i="1" s="1"/>
  <c r="X27" i="1"/>
  <c r="X29" i="1" s="1"/>
  <c r="Q28" i="1"/>
  <c r="Q62" i="1" s="1"/>
  <c r="R28" i="1"/>
  <c r="S28" i="1"/>
  <c r="S62" i="1" s="1"/>
  <c r="U28" i="1"/>
  <c r="U62" i="1" s="1"/>
  <c r="V28" i="1"/>
  <c r="V62" i="1" s="1"/>
  <c r="P10" i="1"/>
  <c r="Q10" i="1"/>
  <c r="Q12" i="1" s="1"/>
  <c r="R10" i="1"/>
  <c r="R12" i="1" s="1"/>
  <c r="S10" i="1"/>
  <c r="S12" i="1" s="1"/>
  <c r="T10" i="1"/>
  <c r="T12" i="1" s="1"/>
  <c r="U10" i="1"/>
  <c r="U12" i="1" s="1"/>
  <c r="V10" i="1"/>
  <c r="V12" i="1" s="1"/>
  <c r="W10" i="1"/>
  <c r="W12" i="1" s="1"/>
  <c r="X10" i="1"/>
  <c r="X12" i="1" s="1"/>
  <c r="P11" i="1"/>
  <c r="Q11" i="1"/>
  <c r="R11" i="1"/>
  <c r="S11" i="1"/>
  <c r="T11" i="1"/>
  <c r="U11" i="1"/>
  <c r="V11" i="1"/>
  <c r="V14" i="1" s="1"/>
  <c r="W11" i="1"/>
  <c r="X11" i="1"/>
  <c r="C42" i="1"/>
  <c r="C44" i="1" s="1"/>
  <c r="D42" i="1"/>
  <c r="D44" i="1" s="1"/>
  <c r="E42" i="1"/>
  <c r="E44" i="1" s="1"/>
  <c r="F42" i="1"/>
  <c r="F44" i="1" s="1"/>
  <c r="G42" i="1"/>
  <c r="G44" i="1" s="1"/>
  <c r="H42" i="1"/>
  <c r="H44" i="1" s="1"/>
  <c r="I42" i="1"/>
  <c r="J42" i="1"/>
  <c r="J44" i="1" s="1"/>
  <c r="K42" i="1"/>
  <c r="K44" i="1" s="1"/>
  <c r="L42" i="1"/>
  <c r="L44" i="1" s="1"/>
  <c r="M42" i="1"/>
  <c r="M44" i="1" s="1"/>
  <c r="N42" i="1"/>
  <c r="N44" i="1" s="1"/>
  <c r="O42" i="1"/>
  <c r="O44" i="1" s="1"/>
  <c r="C41" i="1"/>
  <c r="C43" i="1" s="1"/>
  <c r="D41" i="1"/>
  <c r="D43" i="1" s="1"/>
  <c r="E41" i="1"/>
  <c r="E43" i="1" s="1"/>
  <c r="F41" i="1"/>
  <c r="F43" i="1" s="1"/>
  <c r="G41" i="1"/>
  <c r="G43" i="1" s="1"/>
  <c r="H41" i="1"/>
  <c r="H43" i="1" s="1"/>
  <c r="I41" i="1"/>
  <c r="J41" i="1"/>
  <c r="J43" i="1" s="1"/>
  <c r="K41" i="1"/>
  <c r="K43" i="1" s="1"/>
  <c r="L41" i="1"/>
  <c r="L43" i="1" s="1"/>
  <c r="M41" i="1"/>
  <c r="M43" i="1" s="1"/>
  <c r="N41" i="1"/>
  <c r="N43" i="1" s="1"/>
  <c r="O41" i="1"/>
  <c r="O43" i="1" s="1"/>
  <c r="B42" i="1"/>
  <c r="B41" i="1"/>
  <c r="C27" i="1"/>
  <c r="D27" i="1"/>
  <c r="E27" i="1"/>
  <c r="F27" i="1"/>
  <c r="F29" i="1" s="1"/>
  <c r="G27" i="1"/>
  <c r="H27" i="1"/>
  <c r="H29" i="1" s="1"/>
  <c r="H61" i="1" s="1"/>
  <c r="I27" i="1"/>
  <c r="J27" i="1"/>
  <c r="J29" i="1" s="1"/>
  <c r="J61" i="1" s="1"/>
  <c r="K27" i="1"/>
  <c r="L27" i="1"/>
  <c r="L29" i="1" s="1"/>
  <c r="L61" i="1" s="1"/>
  <c r="M27" i="1"/>
  <c r="N27" i="1"/>
  <c r="O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6" i="1"/>
  <c r="B11" i="1"/>
  <c r="C10" i="1"/>
  <c r="C12" i="1" s="1"/>
  <c r="D10" i="1"/>
  <c r="D12" i="1" s="1"/>
  <c r="E10" i="1"/>
  <c r="E12" i="1" s="1"/>
  <c r="F10" i="1"/>
  <c r="F12" i="1" s="1"/>
  <c r="G10" i="1"/>
  <c r="G12" i="1" s="1"/>
  <c r="H10" i="1"/>
  <c r="H12" i="1" s="1"/>
  <c r="I10" i="1"/>
  <c r="J10" i="1"/>
  <c r="J12" i="1" s="1"/>
  <c r="K10" i="1"/>
  <c r="K12" i="1" s="1"/>
  <c r="L10" i="1"/>
  <c r="L12" i="1" s="1"/>
  <c r="M10" i="1"/>
  <c r="M12" i="1" s="1"/>
  <c r="N10" i="1"/>
  <c r="N12" i="1" s="1"/>
  <c r="O10" i="1"/>
  <c r="O12" i="1" s="1"/>
  <c r="B10" i="1"/>
  <c r="C9" i="1"/>
  <c r="C11" i="1" s="1"/>
  <c r="D9" i="1"/>
  <c r="D11" i="1" s="1"/>
  <c r="E9" i="1"/>
  <c r="E11" i="1" s="1"/>
  <c r="F9" i="1"/>
  <c r="F11" i="1" s="1"/>
  <c r="G9" i="1"/>
  <c r="G11" i="1" s="1"/>
  <c r="H9" i="1"/>
  <c r="H11" i="1" s="1"/>
  <c r="I9" i="1"/>
  <c r="J9" i="1"/>
  <c r="J11" i="1" s="1"/>
  <c r="K9" i="1"/>
  <c r="K11" i="1" s="1"/>
  <c r="L9" i="1"/>
  <c r="L11" i="1" s="1"/>
  <c r="M9" i="1"/>
  <c r="M11" i="1" s="1"/>
  <c r="N9" i="1"/>
  <c r="N11" i="1" s="1"/>
  <c r="O9" i="1"/>
  <c r="O11" i="1" s="1"/>
  <c r="B9" i="1"/>
  <c r="P46" i="3" l="1"/>
  <c r="D28" i="1"/>
  <c r="D62" i="1" s="1"/>
  <c r="D63" i="1"/>
  <c r="D15" i="1"/>
  <c r="D47" i="1"/>
  <c r="I43" i="1"/>
  <c r="AB43" i="1" s="1"/>
  <c r="AB41" i="1"/>
  <c r="U14" i="1"/>
  <c r="B46" i="3"/>
  <c r="I28" i="1"/>
  <c r="I63" i="1"/>
  <c r="AB26" i="1"/>
  <c r="I15" i="1"/>
  <c r="I47" i="1"/>
  <c r="P13" i="3"/>
  <c r="P14" i="3" s="1"/>
  <c r="AC59" i="1"/>
  <c r="Y59" i="1"/>
  <c r="Z59" i="1"/>
  <c r="B43" i="1"/>
  <c r="Z41" i="1"/>
  <c r="AC41" i="1"/>
  <c r="K28" i="1"/>
  <c r="K62" i="1" s="1"/>
  <c r="K15" i="1"/>
  <c r="K47" i="1"/>
  <c r="K63" i="1"/>
  <c r="I29" i="1"/>
  <c r="AB27" i="1"/>
  <c r="AC11" i="1"/>
  <c r="Z11" i="1"/>
  <c r="C14" i="1"/>
  <c r="F30" i="1"/>
  <c r="F61" i="1"/>
  <c r="X13" i="1"/>
  <c r="X61" i="1"/>
  <c r="Z47" i="3"/>
  <c r="L28" i="1"/>
  <c r="L62" i="1" s="1"/>
  <c r="L63" i="1"/>
  <c r="L15" i="1"/>
  <c r="L47" i="1"/>
  <c r="AC27" i="1"/>
  <c r="Z27" i="1"/>
  <c r="D14" i="1"/>
  <c r="B12" i="1"/>
  <c r="AC10" i="1"/>
  <c r="Z10" i="1"/>
  <c r="O28" i="1"/>
  <c r="O62" i="1" s="1"/>
  <c r="O63" i="1"/>
  <c r="O15" i="1"/>
  <c r="O47" i="1"/>
  <c r="G28" i="1"/>
  <c r="G62" i="1" s="1"/>
  <c r="G63" i="1"/>
  <c r="G15" i="1"/>
  <c r="G47" i="1"/>
  <c r="I44" i="1"/>
  <c r="AB44" i="1" s="1"/>
  <c r="AB42" i="1"/>
  <c r="AA11" i="1"/>
  <c r="V30" i="1"/>
  <c r="V61" i="1"/>
  <c r="C28" i="1"/>
  <c r="C62" i="1" s="1"/>
  <c r="C15" i="1"/>
  <c r="C47" i="1"/>
  <c r="C63" i="1"/>
  <c r="J28" i="1"/>
  <c r="J62" i="1" s="1"/>
  <c r="J47" i="1"/>
  <c r="J63" i="1"/>
  <c r="J15" i="1"/>
  <c r="B28" i="1"/>
  <c r="B47" i="1"/>
  <c r="Z26" i="1"/>
  <c r="B63" i="1"/>
  <c r="B15" i="1"/>
  <c r="AC26" i="1"/>
  <c r="AA42" i="1"/>
  <c r="I11" i="1"/>
  <c r="AB11" i="1" s="1"/>
  <c r="AB9" i="1"/>
  <c r="N28" i="1"/>
  <c r="N62" i="1" s="1"/>
  <c r="N63" i="1"/>
  <c r="N15" i="1"/>
  <c r="N47" i="1"/>
  <c r="F28" i="1"/>
  <c r="F62" i="1" s="1"/>
  <c r="F63" i="1"/>
  <c r="F15" i="1"/>
  <c r="F47" i="1"/>
  <c r="B44" i="1"/>
  <c r="AC42" i="1"/>
  <c r="Z42" i="1"/>
  <c r="Z45" i="3"/>
  <c r="I62" i="1"/>
  <c r="AB59" i="1"/>
  <c r="AA28" i="1"/>
  <c r="AA14" i="1" s="1"/>
  <c r="I12" i="1"/>
  <c r="AB12" i="1" s="1"/>
  <c r="AB10" i="1"/>
  <c r="H28" i="1"/>
  <c r="H62" i="1" s="1"/>
  <c r="H63" i="1"/>
  <c r="H15" i="1"/>
  <c r="H47" i="1"/>
  <c r="AC9" i="1"/>
  <c r="Z9" i="1"/>
  <c r="M28" i="1"/>
  <c r="M62" i="1" s="1"/>
  <c r="M63" i="1"/>
  <c r="M15" i="1"/>
  <c r="M47" i="1"/>
  <c r="E28" i="1"/>
  <c r="E62" i="1" s="1"/>
  <c r="E63" i="1"/>
  <c r="E15" i="1"/>
  <c r="E47" i="1"/>
  <c r="S30" i="1"/>
  <c r="S61" i="1"/>
  <c r="AC60" i="1"/>
  <c r="Y60" i="1"/>
  <c r="Z60" i="1"/>
  <c r="P62" i="1"/>
  <c r="R45" i="1"/>
  <c r="R14" i="1"/>
  <c r="S13" i="1"/>
  <c r="P29" i="1"/>
  <c r="AA27" i="1"/>
  <c r="Q13" i="1"/>
  <c r="P12" i="1"/>
  <c r="AA12" i="1" s="1"/>
  <c r="AA10" i="1"/>
  <c r="AA12" i="3"/>
  <c r="AA44" i="3"/>
  <c r="N31" i="3"/>
  <c r="N14" i="3"/>
  <c r="Q46" i="3"/>
  <c r="Q31" i="3"/>
  <c r="Q14" i="3"/>
  <c r="W46" i="3"/>
  <c r="W31" i="3"/>
  <c r="W14" i="3"/>
  <c r="E14" i="3"/>
  <c r="E46" i="3"/>
  <c r="E31" i="3"/>
  <c r="I46" i="3"/>
  <c r="I31" i="3"/>
  <c r="I14" i="3"/>
  <c r="X31" i="3"/>
  <c r="X46" i="3"/>
  <c r="X14" i="3"/>
  <c r="Y31" i="3"/>
  <c r="Y14" i="3"/>
  <c r="Y46" i="3"/>
  <c r="R46" i="3"/>
  <c r="R31" i="3"/>
  <c r="R14" i="3"/>
  <c r="H14" i="3"/>
  <c r="H46" i="3"/>
  <c r="H31" i="3"/>
  <c r="Z48" i="3"/>
  <c r="AA43" i="3"/>
  <c r="AA11" i="3"/>
  <c r="Z16" i="3"/>
  <c r="G31" i="3"/>
  <c r="G46" i="3"/>
  <c r="G14" i="3"/>
  <c r="Z30" i="3"/>
  <c r="AA10" i="3"/>
  <c r="AA42" i="3"/>
  <c r="S14" i="1"/>
  <c r="U45" i="1"/>
  <c r="S45" i="1"/>
  <c r="O14" i="1"/>
  <c r="R13" i="1"/>
  <c r="Q14" i="1"/>
  <c r="J14" i="1"/>
  <c r="I14" i="1"/>
  <c r="U46" i="1"/>
  <c r="M46" i="1"/>
  <c r="W14" i="1"/>
  <c r="W46" i="1"/>
  <c r="H14" i="1"/>
  <c r="H46" i="1"/>
  <c r="E14" i="1"/>
  <c r="Y9" i="1"/>
  <c r="N29" i="1"/>
  <c r="G46" i="1"/>
  <c r="L13" i="1"/>
  <c r="F46" i="1"/>
  <c r="K29" i="1"/>
  <c r="X14" i="1"/>
  <c r="P14" i="1"/>
  <c r="Q46" i="1"/>
  <c r="R30" i="1"/>
  <c r="Q30" i="1"/>
  <c r="Y27" i="1"/>
  <c r="D29" i="1"/>
  <c r="E46" i="1"/>
  <c r="C29" i="1"/>
  <c r="C61" i="1" s="1"/>
  <c r="S46" i="1"/>
  <c r="V46" i="1"/>
  <c r="Q45" i="1"/>
  <c r="T14" i="1"/>
  <c r="U13" i="1"/>
  <c r="T13" i="1"/>
  <c r="P46" i="1"/>
  <c r="Y26" i="1"/>
  <c r="F14" i="1"/>
  <c r="W13" i="1"/>
  <c r="T46" i="1"/>
  <c r="Y42" i="1"/>
  <c r="J30" i="1"/>
  <c r="J45" i="1"/>
  <c r="J13" i="1"/>
  <c r="I45" i="1"/>
  <c r="I30" i="1"/>
  <c r="D46" i="1"/>
  <c r="H13" i="1"/>
  <c r="H30" i="1"/>
  <c r="H45" i="1"/>
  <c r="C46" i="1"/>
  <c r="J46" i="1"/>
  <c r="O29" i="1"/>
  <c r="O61" i="1" s="1"/>
  <c r="G29" i="1"/>
  <c r="G61" i="1" s="1"/>
  <c r="V13" i="1"/>
  <c r="F13" i="1"/>
  <c r="U30" i="1"/>
  <c r="T45" i="1"/>
  <c r="L45" i="1"/>
  <c r="D45" i="1"/>
  <c r="Y41" i="1"/>
  <c r="B14" i="1"/>
  <c r="T30" i="1"/>
  <c r="L30" i="1"/>
  <c r="M29" i="1"/>
  <c r="M61" i="1" s="1"/>
  <c r="E29" i="1"/>
  <c r="E61" i="1" s="1"/>
  <c r="X30" i="1"/>
  <c r="P30" i="1"/>
  <c r="W45" i="1"/>
  <c r="W30" i="1"/>
  <c r="F45" i="1"/>
  <c r="Y10" i="1"/>
  <c r="B29" i="1"/>
  <c r="R43" i="1"/>
  <c r="R46" i="1" s="1"/>
  <c r="V44" i="1"/>
  <c r="V45" i="1" s="1"/>
  <c r="X44" i="1"/>
  <c r="X45" i="1" s="1"/>
  <c r="P44" i="1"/>
  <c r="N30" i="1" l="1"/>
  <c r="N61" i="1"/>
  <c r="AC28" i="1"/>
  <c r="Z28" i="1"/>
  <c r="Z14" i="1" s="1"/>
  <c r="D13" i="1"/>
  <c r="D61" i="1"/>
  <c r="AB14" i="1"/>
  <c r="AB62" i="1"/>
  <c r="I61" i="1"/>
  <c r="AB29" i="1"/>
  <c r="Y63" i="1"/>
  <c r="Y47" i="1"/>
  <c r="Y15" i="1"/>
  <c r="B46" i="1"/>
  <c r="L14" i="1"/>
  <c r="AA62" i="1"/>
  <c r="AC12" i="1"/>
  <c r="Z12" i="1"/>
  <c r="AB47" i="1"/>
  <c r="AB15" i="1"/>
  <c r="AB63" i="1"/>
  <c r="N46" i="1"/>
  <c r="B61" i="1"/>
  <c r="AC29" i="1"/>
  <c r="Z29" i="1"/>
  <c r="K46" i="1"/>
  <c r="L46" i="1"/>
  <c r="I46" i="1"/>
  <c r="G14" i="1"/>
  <c r="AC63" i="1"/>
  <c r="AC47" i="1"/>
  <c r="AC15" i="1"/>
  <c r="AB28" i="1"/>
  <c r="Z44" i="1"/>
  <c r="AC44" i="1"/>
  <c r="AB46" i="1"/>
  <c r="K45" i="1"/>
  <c r="K61" i="1"/>
  <c r="M14" i="1"/>
  <c r="D30" i="1"/>
  <c r="Y28" i="1"/>
  <c r="Y62" i="1" s="1"/>
  <c r="N14" i="1"/>
  <c r="AC62" i="1"/>
  <c r="Z15" i="1"/>
  <c r="Z63" i="1"/>
  <c r="Z47" i="1"/>
  <c r="K14" i="1"/>
  <c r="AC14" i="1"/>
  <c r="AA13" i="1"/>
  <c r="Z43" i="1"/>
  <c r="Z46" i="1" s="1"/>
  <c r="AC43" i="1"/>
  <c r="AC46" i="1" s="1"/>
  <c r="Y11" i="1"/>
  <c r="Y14" i="1" s="1"/>
  <c r="I13" i="1"/>
  <c r="O46" i="1"/>
  <c r="AA29" i="1"/>
  <c r="AA61" i="1" s="1"/>
  <c r="P61" i="1"/>
  <c r="B62" i="1"/>
  <c r="AA44" i="1"/>
  <c r="AA45" i="1" s="1"/>
  <c r="AA43" i="1"/>
  <c r="AA46" i="1" s="1"/>
  <c r="P13" i="1"/>
  <c r="Y12" i="1"/>
  <c r="Z46" i="3"/>
  <c r="AA45" i="3"/>
  <c r="Z14" i="3"/>
  <c r="AA13" i="3"/>
  <c r="Y44" i="1"/>
  <c r="C30" i="1"/>
  <c r="C13" i="1"/>
  <c r="N13" i="1"/>
  <c r="K30" i="1"/>
  <c r="K13" i="1"/>
  <c r="Y43" i="1"/>
  <c r="Y46" i="1" s="1"/>
  <c r="N45" i="1"/>
  <c r="C45" i="1"/>
  <c r="B30" i="1"/>
  <c r="B45" i="1"/>
  <c r="Y29" i="1"/>
  <c r="Y61" i="1" s="1"/>
  <c r="B13" i="1"/>
  <c r="G13" i="1"/>
  <c r="G30" i="1"/>
  <c r="G45" i="1"/>
  <c r="O13" i="1"/>
  <c r="O30" i="1"/>
  <c r="O45" i="1"/>
  <c r="P45" i="1"/>
  <c r="E45" i="1"/>
  <c r="E13" i="1"/>
  <c r="E30" i="1"/>
  <c r="M45" i="1"/>
  <c r="M13" i="1"/>
  <c r="M30" i="1"/>
  <c r="Z62" i="1" l="1"/>
  <c r="Z13" i="1"/>
  <c r="Z61" i="1"/>
  <c r="Z45" i="1"/>
  <c r="AB13" i="1"/>
  <c r="AB61" i="1"/>
  <c r="AB45" i="1"/>
  <c r="AC45" i="1"/>
  <c r="AC61" i="1"/>
  <c r="AC13" i="1"/>
  <c r="Y45" i="1"/>
  <c r="Y13" i="1"/>
</calcChain>
</file>

<file path=xl/sharedStrings.xml><?xml version="1.0" encoding="utf-8"?>
<sst xmlns="http://schemas.openxmlformats.org/spreadsheetml/2006/main" count="516" uniqueCount="60">
  <si>
    <t>float_cactusADM</t>
  </si>
  <si>
    <t>float_calculix</t>
  </si>
  <si>
    <t>float_lbm</t>
  </si>
  <si>
    <t>float_leslie3d</t>
  </si>
  <si>
    <t>float_milc</t>
  </si>
  <si>
    <t>float_namd</t>
  </si>
  <si>
    <t>float_soplex</t>
  </si>
  <si>
    <t>int_bzip2</t>
  </si>
  <si>
    <t>int_gcc</t>
  </si>
  <si>
    <t>int_hmmer</t>
  </si>
  <si>
    <t>int_libquantum</t>
  </si>
  <si>
    <t>int_mcf</t>
  </si>
  <si>
    <t>int_sjeng</t>
  </si>
  <si>
    <t>int_xalancbmk</t>
  </si>
  <si>
    <t>Instructions</t>
  </si>
  <si>
    <t>Cycles</t>
  </si>
  <si>
    <t>Ccyles</t>
  </si>
  <si>
    <t>mGets</t>
  </si>
  <si>
    <t>mGetXIM</t>
  </si>
  <si>
    <t>mGetXSM</t>
  </si>
  <si>
    <t>LRU</t>
  </si>
  <si>
    <t>LFU</t>
  </si>
  <si>
    <t>Total Cycles</t>
  </si>
  <si>
    <t>Total Misses</t>
  </si>
  <si>
    <t>IPC</t>
  </si>
  <si>
    <t>MPKI</t>
  </si>
  <si>
    <t>SRRIP</t>
  </si>
  <si>
    <t>mt_blackschoels</t>
  </si>
  <si>
    <t>mt_bodytrack</t>
  </si>
  <si>
    <t>mt_canneal</t>
  </si>
  <si>
    <t>mt_dedup</t>
  </si>
  <si>
    <t>mt_fluidanimate</t>
  </si>
  <si>
    <t>mt_freqmine</t>
  </si>
  <si>
    <t>mt_streamcluster</t>
  </si>
  <si>
    <t>mt_swaptions</t>
  </si>
  <si>
    <t>mt_x264</t>
  </si>
  <si>
    <t>% Fewer misses than LRU</t>
  </si>
  <si>
    <t>% Lesser MPKI than LRU</t>
  </si>
  <si>
    <t>All</t>
  </si>
  <si>
    <t>% Higher IPC than LRU</t>
  </si>
  <si>
    <t>Spec total</t>
  </si>
  <si>
    <t>Spec All</t>
  </si>
  <si>
    <t>Parsec All</t>
  </si>
  <si>
    <t>SRRIP_3</t>
  </si>
  <si>
    <t>Int_all</t>
  </si>
  <si>
    <t>Float_all</t>
  </si>
  <si>
    <t>int_all</t>
  </si>
  <si>
    <t>float_all</t>
  </si>
  <si>
    <t>% Higher cycles than LRU</t>
  </si>
  <si>
    <t>% Lesser cycles than LRU</t>
  </si>
  <si>
    <t>int_xalan</t>
  </si>
  <si>
    <t>ADP_I1_HP_LS</t>
  </si>
  <si>
    <t>ADP_I2_HP_LS</t>
  </si>
  <si>
    <t>ADP_I1_FP_LS</t>
  </si>
  <si>
    <t>float_libquantum</t>
  </si>
  <si>
    <t>float_xalan</t>
  </si>
  <si>
    <t>ADP_I2_FP_LS</t>
  </si>
  <si>
    <t>ADP_I1_FP_LS_HOA</t>
  </si>
  <si>
    <t>ADP_I1_HP_LS_HOA</t>
  </si>
  <si>
    <t>ADP_I2_FP_LS_HOA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</si>
</sst>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0" xfId="0" applyFont="1"/>
    <xf numFmtId="0" fontId="5" fillId="0" borderId="0" xfId="0" applyFont="1" applyFill="1" applyBorder="1"/>
    <xf numFmtId="0" fontId="1" fillId="0" borderId="0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LFU</c:v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Sheet1!$B$12:$AC$12</c:f>
              <c:numCache>
                <c:formatCode>General</c:formatCode>
                <c:ptCount val="28"/>
                <c:pt idx="0">
                  <c:v>4.7903731417292068</c:v>
                </c:pt>
                <c:pt idx="1">
                  <c:v>5.8895087560746559E-2</c:v>
                </c:pt>
                <c:pt idx="2">
                  <c:v>30.952907908446974</c:v>
                </c:pt>
                <c:pt idx="3">
                  <c:v>23.831080174319531</c:v>
                </c:pt>
                <c:pt idx="4">
                  <c:v>14.945298153165171</c:v>
                </c:pt>
                <c:pt idx="5">
                  <c:v>0.26814829296466763</c:v>
                </c:pt>
                <c:pt idx="6">
                  <c:v>21.364406897369008</c:v>
                </c:pt>
                <c:pt idx="7">
                  <c:v>2.7411070893856091</c:v>
                </c:pt>
                <c:pt idx="8">
                  <c:v>2.6318085429082076</c:v>
                </c:pt>
                <c:pt idx="9">
                  <c:v>1.5207631207678722</c:v>
                </c:pt>
                <c:pt idx="10">
                  <c:v>25.045659752093261</c:v>
                </c:pt>
                <c:pt idx="11">
                  <c:v>77.336293855712739</c:v>
                </c:pt>
                <c:pt idx="12">
                  <c:v>0.36205422529740378</c:v>
                </c:pt>
                <c:pt idx="13">
                  <c:v>1.2188355436113711</c:v>
                </c:pt>
                <c:pt idx="14">
                  <c:v>7.2486278669155173E-3</c:v>
                </c:pt>
                <c:pt idx="15">
                  <c:v>2.8647666138466064E-2</c:v>
                </c:pt>
                <c:pt idx="16">
                  <c:v>11.850872643766825</c:v>
                </c:pt>
                <c:pt idx="17">
                  <c:v>1.1987583967935826</c:v>
                </c:pt>
                <c:pt idx="18">
                  <c:v>0.8775083574481658</c:v>
                </c:pt>
                <c:pt idx="19">
                  <c:v>1.0551847877297638</c:v>
                </c:pt>
                <c:pt idx="20">
                  <c:v>3.3036675995423885</c:v>
                </c:pt>
                <c:pt idx="21">
                  <c:v>2.2461761995169901E-3</c:v>
                </c:pt>
                <c:pt idx="22">
                  <c:v>0.79013397583280021</c:v>
                </c:pt>
                <c:pt idx="23">
                  <c:v>1.4093576816249687</c:v>
                </c:pt>
                <c:pt idx="24">
                  <c:v>3.8668105260423831</c:v>
                </c:pt>
                <c:pt idx="25">
                  <c:v>0.2932054036612734</c:v>
                </c:pt>
                <c:pt idx="26">
                  <c:v>3.6935117931808721</c:v>
                </c:pt>
                <c:pt idx="27">
                  <c:v>4.0482403960148821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1D46-A660-D5E7169FCA89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Sheet1!$B$29:$AC$29</c:f>
              <c:numCache>
                <c:formatCode>General</c:formatCode>
                <c:ptCount val="28"/>
                <c:pt idx="0">
                  <c:v>4.8304360480188659</c:v>
                </c:pt>
                <c:pt idx="1">
                  <c:v>5.8898293127465168E-2</c:v>
                </c:pt>
                <c:pt idx="2">
                  <c:v>30.952610594055443</c:v>
                </c:pt>
                <c:pt idx="3">
                  <c:v>23.835273122789392</c:v>
                </c:pt>
                <c:pt idx="4">
                  <c:v>14.945109416935153</c:v>
                </c:pt>
                <c:pt idx="5">
                  <c:v>0.26814822862150006</c:v>
                </c:pt>
                <c:pt idx="6">
                  <c:v>21.725317389310483</c:v>
                </c:pt>
                <c:pt idx="7">
                  <c:v>2.8207996801153143</c:v>
                </c:pt>
                <c:pt idx="8">
                  <c:v>2.5908292125383094</c:v>
                </c:pt>
                <c:pt idx="9">
                  <c:v>1.5395621927010146</c:v>
                </c:pt>
                <c:pt idx="10">
                  <c:v>25.045544343930757</c:v>
                </c:pt>
                <c:pt idx="11">
                  <c:v>80.89268694530152</c:v>
                </c:pt>
                <c:pt idx="12">
                  <c:v>0.36213342302808399</c:v>
                </c:pt>
                <c:pt idx="13">
                  <c:v>1.2380549580049347</c:v>
                </c:pt>
                <c:pt idx="14">
                  <c:v>7.2535504819519828E-3</c:v>
                </c:pt>
                <c:pt idx="15">
                  <c:v>2.9728444690490248E-2</c:v>
                </c:pt>
                <c:pt idx="16">
                  <c:v>13.235917713120216</c:v>
                </c:pt>
                <c:pt idx="17">
                  <c:v>1.3972376282171146</c:v>
                </c:pt>
                <c:pt idx="18">
                  <c:v>0.89781820813076285</c:v>
                </c:pt>
                <c:pt idx="19">
                  <c:v>1.0561076793295117</c:v>
                </c:pt>
                <c:pt idx="20">
                  <c:v>6.4191988418466837</c:v>
                </c:pt>
                <c:pt idx="21">
                  <c:v>2.2461783064099167E-3</c:v>
                </c:pt>
                <c:pt idx="22">
                  <c:v>0.68427703566255116</c:v>
                </c:pt>
                <c:pt idx="23">
                  <c:v>1.4692357126336404</c:v>
                </c:pt>
                <c:pt idx="24">
                  <c:v>3.8976906629803789</c:v>
                </c:pt>
                <c:pt idx="25">
                  <c:v>0.32209046289426607</c:v>
                </c:pt>
                <c:pt idx="26">
                  <c:v>3.7392069776725947</c:v>
                </c:pt>
                <c:pt idx="27">
                  <c:v>4.0628915689872898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1D46-A660-D5E7169FCA89}"/>
            </c:ext>
          </c:extLst>
        </c:ser>
        <c:ser>
          <c:idx val="2"/>
          <c:order val="2"/>
          <c:tx>
            <c:v>SRRIP(2)</c:v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Sheet1!$B$44:$AC$44</c:f>
              <c:numCache>
                <c:formatCode>General</c:formatCode>
                <c:ptCount val="28"/>
                <c:pt idx="0">
                  <c:v>4.7489485906616098</c:v>
                </c:pt>
                <c:pt idx="1">
                  <c:v>5.8862344952038986E-2</c:v>
                </c:pt>
                <c:pt idx="2">
                  <c:v>30.983361392390844</c:v>
                </c:pt>
                <c:pt idx="3">
                  <c:v>23.874242771891812</c:v>
                </c:pt>
                <c:pt idx="4">
                  <c:v>14.953519252589919</c:v>
                </c:pt>
                <c:pt idx="5">
                  <c:v>0.2683012944445074</c:v>
                </c:pt>
                <c:pt idx="6">
                  <c:v>21.082209768297187</c:v>
                </c:pt>
                <c:pt idx="7">
                  <c:v>2.7308810631652265</c:v>
                </c:pt>
                <c:pt idx="8">
                  <c:v>2.3792702706532305</c:v>
                </c:pt>
                <c:pt idx="9">
                  <c:v>1.5330935567998474</c:v>
                </c:pt>
                <c:pt idx="10">
                  <c:v>25.050388989338099</c:v>
                </c:pt>
                <c:pt idx="11">
                  <c:v>76.844996594219211</c:v>
                </c:pt>
                <c:pt idx="12">
                  <c:v>0.36924585336906668</c:v>
                </c:pt>
                <c:pt idx="13">
                  <c:v>1.2040309302425622</c:v>
                </c:pt>
                <c:pt idx="14">
                  <c:v>7.2537965790400224E-3</c:v>
                </c:pt>
                <c:pt idx="15">
                  <c:v>2.8328061906363819E-2</c:v>
                </c:pt>
                <c:pt idx="16">
                  <c:v>11.919336499141483</c:v>
                </c:pt>
                <c:pt idx="17">
                  <c:v>1.1049861373730951</c:v>
                </c:pt>
                <c:pt idx="18">
                  <c:v>0.88107758564352823</c:v>
                </c:pt>
                <c:pt idx="19">
                  <c:v>1.0663329712830196</c:v>
                </c:pt>
                <c:pt idx="20">
                  <c:v>1.7971453347715176</c:v>
                </c:pt>
                <c:pt idx="21">
                  <c:v>2.2463891962157998E-3</c:v>
                </c:pt>
                <c:pt idx="22">
                  <c:v>0.66660595874398876</c:v>
                </c:pt>
                <c:pt idx="23">
                  <c:v>1.3514919387295508</c:v>
                </c:pt>
                <c:pt idx="24">
                  <c:v>3.8354786920960851</c:v>
                </c:pt>
                <c:pt idx="25">
                  <c:v>0.26677017952748933</c:v>
                </c:pt>
                <c:pt idx="26">
                  <c:v>3.6435804746527203</c:v>
                </c:pt>
                <c:pt idx="27">
                  <c:v>4.0374837058937842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1D46-A660-D5E7169FCA89}"/>
            </c:ext>
          </c:extLst>
        </c:ser>
        <c:ser>
          <c:idx val="3"/>
          <c:order val="3"/>
          <c:tx>
            <c:v>SRRIP(3)</c:v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Sheet1!$B$60:$AC$60</c:f>
              <c:numCache>
                <c:formatCode>General</c:formatCode>
                <c:ptCount val="28"/>
                <c:pt idx="0">
                  <c:v>4.5852721913576646</c:v>
                </c:pt>
                <c:pt idx="1">
                  <c:v>5.8895087560746559E-2</c:v>
                </c:pt>
                <c:pt idx="2">
                  <c:v>30.98225549640042</c:v>
                </c:pt>
                <c:pt idx="3">
                  <c:v>23.887110562140972</c:v>
                </c:pt>
                <c:pt idx="4">
                  <c:v>14.953131966969433</c:v>
                </c:pt>
                <c:pt idx="5">
                  <c:v>0.26849285268766471</c:v>
                </c:pt>
                <c:pt idx="6">
                  <c:v>21.004953146243629</c:v>
                </c:pt>
                <c:pt idx="7">
                  <c:v>2.7706050564597198</c:v>
                </c:pt>
                <c:pt idx="8">
                  <c:v>2.4685449204672238</c:v>
                </c:pt>
                <c:pt idx="9">
                  <c:v>1.5312448955712297</c:v>
                </c:pt>
                <c:pt idx="10">
                  <c:v>25.050394480102479</c:v>
                </c:pt>
                <c:pt idx="11">
                  <c:v>70.29649271483666</c:v>
                </c:pt>
                <c:pt idx="12">
                  <c:v>0.36922688741733906</c:v>
                </c:pt>
                <c:pt idx="13">
                  <c:v>1.207953845941391</c:v>
                </c:pt>
                <c:pt idx="14">
                  <c:v>7.2537965790400224E-3</c:v>
                </c:pt>
                <c:pt idx="15">
                  <c:v>2.8109420393521354E-2</c:v>
                </c:pt>
                <c:pt idx="16">
                  <c:v>11.29939439487279</c:v>
                </c:pt>
                <c:pt idx="17">
                  <c:v>1.1829032404126458</c:v>
                </c:pt>
                <c:pt idx="18">
                  <c:v>0.87635880752192441</c:v>
                </c:pt>
                <c:pt idx="19">
                  <c:v>1.0811862269609094</c:v>
                </c:pt>
                <c:pt idx="20">
                  <c:v>1.4536990350116668</c:v>
                </c:pt>
                <c:pt idx="21">
                  <c:v>2.2461702000599556E-3</c:v>
                </c:pt>
                <c:pt idx="22">
                  <c:v>0.71517631067636822</c:v>
                </c:pt>
                <c:pt idx="23">
                  <c:v>1.3398368409638333</c:v>
                </c:pt>
                <c:pt idx="24">
                  <c:v>3.815587381578101</c:v>
                </c:pt>
                <c:pt idx="25">
                  <c:v>0.26304930285560207</c:v>
                </c:pt>
                <c:pt idx="26">
                  <c:v>3.6249953751886896</c:v>
                </c:pt>
                <c:pt idx="27">
                  <c:v>4.0162001767244222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7-1D46-A660-D5E7169F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865148831"/>
        <c:axId val="768016831"/>
      </c:barChart>
      <c:catAx>
        <c:axId val="8651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16831"/>
        <c:crosses val="autoZero"/>
        <c:auto val="1"/>
        <c:lblAlgn val="ctr"/>
        <c:lblOffset val="100"/>
        <c:noMultiLvlLbl val="0"/>
      </c:catAx>
      <c:valAx>
        <c:axId val="76801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LFU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Sheet1!$B$13:$AC$13</c:f>
              <c:numCache>
                <c:formatCode>General</c:formatCode>
                <c:ptCount val="28"/>
                <c:pt idx="0">
                  <c:v>0.82938488143509037</c:v>
                </c:pt>
                <c:pt idx="1">
                  <c:v>5.4425460372363775E-3</c:v>
                </c:pt>
                <c:pt idx="2">
                  <c:v>-9.605470615404088E-4</c:v>
                </c:pt>
                <c:pt idx="3">
                  <c:v>1.7591359026012842E-2</c:v>
                </c:pt>
                <c:pt idx="4">
                  <c:v>-1.262862818542903E-3</c:v>
                </c:pt>
                <c:pt idx="5">
                  <c:v>-2.3995372970588956E-5</c:v>
                </c:pt>
                <c:pt idx="6">
                  <c:v>1.6612438174047284</c:v>
                </c:pt>
                <c:pt idx="7">
                  <c:v>2.8251772464199734</c:v>
                </c:pt>
                <c:pt idx="8">
                  <c:v>-1.5817071295776222</c:v>
                </c:pt>
                <c:pt idx="9">
                  <c:v>1.2210660941316809</c:v>
                </c:pt>
                <c:pt idx="10">
                  <c:v>-4.6079318907616161E-4</c:v>
                </c:pt>
                <c:pt idx="11">
                  <c:v>4.3964333784505918</c:v>
                </c:pt>
                <c:pt idx="12">
                  <c:v>2.1869765573687999E-2</c:v>
                </c:pt>
                <c:pt idx="13">
                  <c:v>1.5523878216629987</c:v>
                </c:pt>
                <c:pt idx="14">
                  <c:v>6.7864903521574552E-2</c:v>
                </c:pt>
                <c:pt idx="15">
                  <c:v>3.6355031797876447</c:v>
                </c:pt>
                <c:pt idx="16">
                  <c:v>10.464291931797467</c:v>
                </c:pt>
                <c:pt idx="17">
                  <c:v>14.205116396471007</c:v>
                </c:pt>
                <c:pt idx="18">
                  <c:v>2.2621339708493662</c:v>
                </c:pt>
                <c:pt idx="19">
                  <c:v>8.7386127173491729E-2</c:v>
                </c:pt>
                <c:pt idx="20">
                  <c:v>48.534580701787618</c:v>
                </c:pt>
                <c:pt idx="21">
                  <c:v>9.3799006098664231E-5</c:v>
                </c:pt>
                <c:pt idx="22">
                  <c:v>-15.469895181818147</c:v>
                </c:pt>
                <c:pt idx="23">
                  <c:v>4.0754543667699794</c:v>
                </c:pt>
                <c:pt idx="24">
                  <c:v>0.79226751448723942</c:v>
                </c:pt>
                <c:pt idx="25">
                  <c:v>8.9679958150374937</c:v>
                </c:pt>
                <c:pt idx="26">
                  <c:v>1.222055499055706</c:v>
                </c:pt>
                <c:pt idx="27">
                  <c:v>0.36060949999853498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7-6C48-B69A-D3732B1F68BA}"/>
            </c:ext>
          </c:extLst>
        </c:ser>
        <c:ser>
          <c:idx val="1"/>
          <c:order val="1"/>
          <c:tx>
            <c:v>SRRIP(2)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Sheet1!$B$45:$AC$45</c:f>
              <c:numCache>
                <c:formatCode>General</c:formatCode>
                <c:ptCount val="28"/>
                <c:pt idx="0">
                  <c:v>1.6869586212755485</c:v>
                </c:pt>
                <c:pt idx="1">
                  <c:v>6.1034324625306106E-2</c:v>
                </c:pt>
                <c:pt idx="2">
                  <c:v>-9.9347996001689517E-2</c:v>
                </c:pt>
                <c:pt idx="3">
                  <c:v>-0.16349571033511651</c:v>
                </c:pt>
                <c:pt idx="4">
                  <c:v>-5.6271489355813026E-2</c:v>
                </c:pt>
                <c:pt idx="5">
                  <c:v>-5.708254117292496E-2</c:v>
                </c:pt>
                <c:pt idx="6">
                  <c:v>2.9601759527330311</c:v>
                </c:pt>
                <c:pt idx="7">
                  <c:v>3.1876994876294078</c:v>
                </c:pt>
                <c:pt idx="8">
                  <c:v>8.1656845947714398</c:v>
                </c:pt>
                <c:pt idx="9">
                  <c:v>0.42016073997105596</c:v>
                </c:pt>
                <c:pt idx="10">
                  <c:v>-1.9343342435741786E-2</c:v>
                </c:pt>
                <c:pt idx="11">
                  <c:v>5.0037778493120149</c:v>
                </c:pt>
                <c:pt idx="12">
                  <c:v>-1.9640358742670128</c:v>
                </c:pt>
                <c:pt idx="13">
                  <c:v>2.7481839592323527</c:v>
                </c:pt>
                <c:pt idx="14">
                  <c:v>-3.3927810753085355E-3</c:v>
                </c:pt>
                <c:pt idx="15">
                  <c:v>4.7105820661193007</c:v>
                </c:pt>
                <c:pt idx="16">
                  <c:v>9.9470338401519403</c:v>
                </c:pt>
                <c:pt idx="17">
                  <c:v>20.916377067294881</c:v>
                </c:pt>
                <c:pt idx="18">
                  <c:v>1.864589327285779</c:v>
                </c:pt>
                <c:pt idx="19">
                  <c:v>-0.96820543526391822</c:v>
                </c:pt>
                <c:pt idx="20">
                  <c:v>72.003588312984661</c:v>
                </c:pt>
                <c:pt idx="21">
                  <c:v>-9.3888274711447905E-3</c:v>
                </c:pt>
                <c:pt idx="22">
                  <c:v>2.5824448282781232</c:v>
                </c:pt>
                <c:pt idx="23">
                  <c:v>8.013947176183942</c:v>
                </c:pt>
                <c:pt idx="24">
                  <c:v>1.5961238657334427</c:v>
                </c:pt>
                <c:pt idx="25">
                  <c:v>17.175386961065332</c:v>
                </c:pt>
                <c:pt idx="26">
                  <c:v>2.5574006357731895</c:v>
                </c:pt>
                <c:pt idx="27">
                  <c:v>0.62536404583001548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7-6C48-B69A-D3732B1F68BA}"/>
            </c:ext>
          </c:extLst>
        </c:ser>
        <c:ser>
          <c:idx val="2"/>
          <c:order val="2"/>
          <c:tx>
            <c:v>SRRIP(3)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Sheet1!$B$2:$AC$2</c:f>
              <c:strCache>
                <c:ptCount val="28"/>
                <c:pt idx="0">
                  <c:v>float_cactusADM</c:v>
                </c:pt>
                <c:pt idx="1">
                  <c:v>float_calculix</c:v>
                </c:pt>
                <c:pt idx="2">
                  <c:v>float_lbm</c:v>
                </c:pt>
                <c:pt idx="3">
                  <c:v>float_leslie3d</c:v>
                </c:pt>
                <c:pt idx="4">
                  <c:v>float_milc</c:v>
                </c:pt>
                <c:pt idx="5">
                  <c:v>float_namd</c:v>
                </c:pt>
                <c:pt idx="6">
                  <c:v>float_soplex</c:v>
                </c:pt>
                <c:pt idx="7">
                  <c:v>int_bzip2</c:v>
                </c:pt>
                <c:pt idx="8">
                  <c:v>int_gcc</c:v>
                </c:pt>
                <c:pt idx="9">
                  <c:v>int_hmmer</c:v>
                </c:pt>
                <c:pt idx="10">
                  <c:v>int_libquantum</c:v>
                </c:pt>
                <c:pt idx="11">
                  <c:v>int_mcf</c:v>
                </c:pt>
                <c:pt idx="12">
                  <c:v>int_sjeng</c:v>
                </c:pt>
                <c:pt idx="13">
                  <c:v>int_xalancbmk</c:v>
                </c:pt>
                <c:pt idx="14">
                  <c:v>mt_blackschoels</c:v>
                </c:pt>
                <c:pt idx="15">
                  <c:v>mt_bodytrack</c:v>
                </c:pt>
                <c:pt idx="16">
                  <c:v>mt_canneal</c:v>
                </c:pt>
                <c:pt idx="17">
                  <c:v>mt_dedup</c:v>
                </c:pt>
                <c:pt idx="18">
                  <c:v>mt_fluidanimate</c:v>
                </c:pt>
                <c:pt idx="19">
                  <c:v>mt_freqmine</c:v>
                </c:pt>
                <c:pt idx="20">
                  <c:v>mt_streamcluster</c:v>
                </c:pt>
                <c:pt idx="21">
                  <c:v>mt_swaptions</c:v>
                </c:pt>
                <c:pt idx="22">
                  <c:v>mt_x264</c:v>
                </c:pt>
                <c:pt idx="23">
                  <c:v>All</c:v>
                </c:pt>
                <c:pt idx="24">
                  <c:v>Spec All</c:v>
                </c:pt>
                <c:pt idx="25">
                  <c:v>Parsec All</c:v>
                </c:pt>
                <c:pt idx="26">
                  <c:v>Int_all</c:v>
                </c:pt>
                <c:pt idx="27">
                  <c:v>Float_all</c:v>
                </c:pt>
              </c:strCache>
            </c:strRef>
          </c:cat>
          <c:val>
            <c:numRef>
              <c:f>Sheet1!$B$61:$AC$61</c:f>
              <c:numCache>
                <c:formatCode>General</c:formatCode>
                <c:ptCount val="28"/>
                <c:pt idx="0">
                  <c:v>5.0753980432419095</c:v>
                </c:pt>
                <c:pt idx="1">
                  <c:v>5.4425460372363775E-3</c:v>
                </c:pt>
                <c:pt idx="2">
                  <c:v>-9.5775127771194041E-2</c:v>
                </c:pt>
                <c:pt idx="3">
                  <c:v>-0.21748204471807409</c:v>
                </c:pt>
                <c:pt idx="4">
                  <c:v>-5.3680102369736193E-2</c:v>
                </c:pt>
                <c:pt idx="5">
                  <c:v>-0.12851998610480958</c:v>
                </c:pt>
                <c:pt idx="6">
                  <c:v>3.3157823665273352</c:v>
                </c:pt>
                <c:pt idx="7">
                  <c:v>1.7794465877684236</c:v>
                </c:pt>
                <c:pt idx="8">
                  <c:v>4.7198901216371647</c:v>
                </c:pt>
                <c:pt idx="9">
                  <c:v>0.54023781366006429</c:v>
                </c:pt>
                <c:pt idx="10">
                  <c:v>-1.9365265554299946E-2</c:v>
                </c:pt>
                <c:pt idx="11">
                  <c:v>13.099075615611403</c:v>
                </c:pt>
                <c:pt idx="12">
                  <c:v>-1.9587985913978887</c:v>
                </c:pt>
                <c:pt idx="13">
                  <c:v>2.4313227671290285</c:v>
                </c:pt>
                <c:pt idx="14">
                  <c:v>-3.3927810753085355E-3</c:v>
                </c:pt>
                <c:pt idx="15">
                  <c:v>5.446044398975233</c:v>
                </c:pt>
                <c:pt idx="16">
                  <c:v>14.630820168425728</c:v>
                </c:pt>
                <c:pt idx="17">
                  <c:v>15.339866567862263</c:v>
                </c:pt>
                <c:pt idx="18">
                  <c:v>2.3901721322311369</c:v>
                </c:pt>
                <c:pt idx="19">
                  <c:v>-2.3746203272870123</c:v>
                </c:pt>
                <c:pt idx="20">
                  <c:v>77.35388681941086</c:v>
                </c:pt>
                <c:pt idx="21">
                  <c:v>3.6089521201182668E-4</c:v>
                </c:pt>
                <c:pt idx="22">
                  <c:v>-4.5156089424948833</c:v>
                </c:pt>
                <c:pt idx="23">
                  <c:v>8.8072234126310835</c:v>
                </c:pt>
                <c:pt idx="24">
                  <c:v>2.106459657819471</c:v>
                </c:pt>
                <c:pt idx="25">
                  <c:v>18.330614172219583</c:v>
                </c:pt>
                <c:pt idx="26">
                  <c:v>3.0544338188787319</c:v>
                </c:pt>
                <c:pt idx="27">
                  <c:v>1.1492158102192667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7-6C48-B69A-D3732B1F6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57087"/>
        <c:axId val="867439615"/>
      </c:barChart>
      <c:catAx>
        <c:axId val="7887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9615"/>
        <c:crosses val="autoZero"/>
        <c:auto val="1"/>
        <c:lblAlgn val="ctr"/>
        <c:lblOffset val="300"/>
        <c:noMultiLvlLbl val="0"/>
      </c:catAx>
      <c:valAx>
        <c:axId val="867439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Lesser MPKI than LRU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87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709084</xdr:colOff>
      <xdr:row>88</xdr:row>
      <xdr:rowOff>169333</xdr:rowOff>
    </xdr:from>
    <xdr:to>
      <xdr:col>15</xdr:col>
      <xdr:colOff>709084</xdr:colOff>
      <xdr:row>100</xdr:row>
      <xdr:rowOff>74083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A187476-CF20-324A-A9CF-8AA90B7AA2AA}"/>
            </a:ext>
          </a:extLst>
        </xdr:cNvPr>
        <xdr:cNvCxnSpPr/>
      </xdr:nvCxnSpPr>
      <xdr:spPr>
        <a:xfrm flipV="1">
          <a:off x="15483417" y="18224500"/>
          <a:ext cx="0" cy="2317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624417</xdr:colOff>
      <xdr:row>89</xdr:row>
      <xdr:rowOff>21167</xdr:rowOff>
    </xdr:from>
    <xdr:to>
      <xdr:col>17</xdr:col>
      <xdr:colOff>628651</xdr:colOff>
      <xdr:row>100</xdr:row>
      <xdr:rowOff>152400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BA7CB0A-2C29-B345-9636-AB2D23F14E52}"/>
            </a:ext>
          </a:extLst>
        </xdr:cNvPr>
        <xdr:cNvCxnSpPr/>
      </xdr:nvCxnSpPr>
      <xdr:spPr>
        <a:xfrm flipH="1" flipV="1">
          <a:off x="17303750" y="18277417"/>
          <a:ext cx="4234" cy="234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88</xdr:row>
      <xdr:rowOff>173567</xdr:rowOff>
    </xdr:from>
    <xdr:to>
      <xdr:col>20</xdr:col>
      <xdr:colOff>124884</xdr:colOff>
      <xdr:row>100</xdr:row>
      <xdr:rowOff>103717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CB6F4AD-B7CE-B142-A78F-D125CD81FA12}"/>
            </a:ext>
          </a:extLst>
        </xdr:cNvPr>
        <xdr:cNvCxnSpPr/>
      </xdr:nvCxnSpPr>
      <xdr:spPr>
        <a:xfrm flipH="1" flipV="1">
          <a:off x="19657483" y="18228734"/>
          <a:ext cx="4234" cy="234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624418</xdr:colOff>
      <xdr:row>109</xdr:row>
      <xdr:rowOff>7056</xdr:rowOff>
    </xdr:from>
    <xdr:to>
      <xdr:col>17</xdr:col>
      <xdr:colOff>624418</xdr:colOff>
      <xdr:row>120</xdr:row>
      <xdr:rowOff>115006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6AB3C11-45C2-5942-B0CD-798B67C27502}"/>
            </a:ext>
          </a:extLst>
        </xdr:cNvPr>
        <xdr:cNvCxnSpPr/>
      </xdr:nvCxnSpPr>
      <xdr:spPr>
        <a:xfrm flipV="1">
          <a:off x="17289640" y="21935723"/>
          <a:ext cx="0" cy="2281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113596</xdr:colOff>
      <xdr:row>109</xdr:row>
      <xdr:rowOff>18345</xdr:rowOff>
    </xdr:from>
    <xdr:to>
      <xdr:col>20</xdr:col>
      <xdr:colOff>113596</xdr:colOff>
      <xdr:row>120</xdr:row>
      <xdr:rowOff>126295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EF04E8B-9352-EA43-80BA-9C31D91D205D}"/>
            </a:ext>
          </a:extLst>
        </xdr:cNvPr>
        <xdr:cNvCxnSpPr/>
      </xdr:nvCxnSpPr>
      <xdr:spPr>
        <a:xfrm flipV="1">
          <a:off x="19657485" y="21947012"/>
          <a:ext cx="0" cy="2281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635707</xdr:colOff>
      <xdr:row>128</xdr:row>
      <xdr:rowOff>145346</xdr:rowOff>
    </xdr:from>
    <xdr:to>
      <xdr:col>17</xdr:col>
      <xdr:colOff>635707</xdr:colOff>
      <xdr:row>140</xdr:row>
      <xdr:rowOff>55740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8FB5D50-C9DE-0C4A-A195-2B6186B825D1}"/>
            </a:ext>
          </a:extLst>
        </xdr:cNvPr>
        <xdr:cNvCxnSpPr/>
      </xdr:nvCxnSpPr>
      <xdr:spPr>
        <a:xfrm flipV="1">
          <a:off x="17300929" y="25827568"/>
          <a:ext cx="0" cy="2281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110773</xdr:colOff>
      <xdr:row>128</xdr:row>
      <xdr:rowOff>128413</xdr:rowOff>
    </xdr:from>
    <xdr:to>
      <xdr:col>20</xdr:col>
      <xdr:colOff>110773</xdr:colOff>
      <xdr:row>140</xdr:row>
      <xdr:rowOff>38807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882E415-C27F-B54B-B1D0-DA70AD3EE571}"/>
            </a:ext>
          </a:extLst>
        </xdr:cNvPr>
        <xdr:cNvCxnSpPr/>
      </xdr:nvCxnSpPr>
      <xdr:spPr>
        <a:xfrm flipV="1">
          <a:off x="19654662" y="25810635"/>
          <a:ext cx="0" cy="2281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777874</xdr:colOff>
      <xdr:row>146</xdr:row>
      <xdr:rowOff>257031</xdr:rowOff>
    </xdr:from>
    <xdr:to>
      <xdr:col>56</xdr:col>
      <xdr:colOff>695613</xdr:colOff>
      <xdr:row>166</xdr:row>
      <xdr:rowOff>181840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4D67992-9C16-4A4B-B150-90B35019D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230909</xdr:colOff>
      <xdr:row>167</xdr:row>
      <xdr:rowOff>192088</xdr:rowOff>
    </xdr:from>
    <xdr:to>
      <xdr:col>52</xdr:col>
      <xdr:colOff>148648</xdr:colOff>
      <xdr:row>187</xdr:row>
      <xdr:rowOff>190500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4B23AEB-21E9-C545-9B16-8D4C1B20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699207</xdr:colOff>
      <xdr:row>149</xdr:row>
      <xdr:rowOff>45157</xdr:rowOff>
    </xdr:from>
    <xdr:to>
      <xdr:col>15</xdr:col>
      <xdr:colOff>699207</xdr:colOff>
      <xdr:row>160</xdr:row>
      <xdr:rowOff>158751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1D0B144-68D8-C64C-A83A-83782939F535}"/>
            </a:ext>
          </a:extLst>
        </xdr:cNvPr>
        <xdr:cNvCxnSpPr/>
      </xdr:nvCxnSpPr>
      <xdr:spPr>
        <a:xfrm flipV="1">
          <a:off x="15443907" y="306775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623007</xdr:colOff>
      <xdr:row>149</xdr:row>
      <xdr:rowOff>32457</xdr:rowOff>
    </xdr:from>
    <xdr:to>
      <xdr:col>17</xdr:col>
      <xdr:colOff>623007</xdr:colOff>
      <xdr:row>160</xdr:row>
      <xdr:rowOff>146051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A5F9058-BC47-5742-9750-B5369E143365}"/>
            </a:ext>
          </a:extLst>
        </xdr:cNvPr>
        <xdr:cNvCxnSpPr/>
      </xdr:nvCxnSpPr>
      <xdr:spPr>
        <a:xfrm flipV="1">
          <a:off x="17272707" y="306648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102307</xdr:colOff>
      <xdr:row>149</xdr:row>
      <xdr:rowOff>45157</xdr:rowOff>
    </xdr:from>
    <xdr:to>
      <xdr:col>20</xdr:col>
      <xdr:colOff>102307</xdr:colOff>
      <xdr:row>160</xdr:row>
      <xdr:rowOff>158751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5F92E1CD-9FDF-BD4B-93A8-B4FFE98E6EF0}"/>
            </a:ext>
          </a:extLst>
        </xdr:cNvPr>
        <xdr:cNvCxnSpPr/>
      </xdr:nvCxnSpPr>
      <xdr:spPr>
        <a:xfrm flipV="1">
          <a:off x="19609507" y="306775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686507</xdr:colOff>
      <xdr:row>169</xdr:row>
      <xdr:rowOff>7057</xdr:rowOff>
    </xdr:from>
    <xdr:to>
      <xdr:col>15</xdr:col>
      <xdr:colOff>686507</xdr:colOff>
      <xdr:row>180</xdr:row>
      <xdr:rowOff>120651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1B6A8888-966C-064E-9D99-3370EA021016}"/>
            </a:ext>
          </a:extLst>
        </xdr:cNvPr>
        <xdr:cNvCxnSpPr/>
      </xdr:nvCxnSpPr>
      <xdr:spPr>
        <a:xfrm flipV="1">
          <a:off x="15431207" y="347034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610307</xdr:colOff>
      <xdr:row>169</xdr:row>
      <xdr:rowOff>32457</xdr:rowOff>
    </xdr:from>
    <xdr:to>
      <xdr:col>17</xdr:col>
      <xdr:colOff>610307</xdr:colOff>
      <xdr:row>180</xdr:row>
      <xdr:rowOff>146051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94B6CA7D-0C2E-2D4A-91A5-164CA78A0C00}"/>
            </a:ext>
          </a:extLst>
        </xdr:cNvPr>
        <xdr:cNvCxnSpPr/>
      </xdr:nvCxnSpPr>
      <xdr:spPr>
        <a:xfrm flipV="1">
          <a:off x="17260007" y="347288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89607</xdr:colOff>
      <xdr:row>169</xdr:row>
      <xdr:rowOff>70557</xdr:rowOff>
    </xdr:from>
    <xdr:to>
      <xdr:col>20</xdr:col>
      <xdr:colOff>89607</xdr:colOff>
      <xdr:row>180</xdr:row>
      <xdr:rowOff>184151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FC6C1E5-B9D7-FC48-826A-D4968486EAB7}"/>
            </a:ext>
          </a:extLst>
        </xdr:cNvPr>
        <xdr:cNvCxnSpPr/>
      </xdr:nvCxnSpPr>
      <xdr:spPr>
        <a:xfrm flipV="1">
          <a:off x="19596807" y="34766957"/>
          <a:ext cx="0" cy="2348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7896-17A8-2641-80CE-D374E29E2521}">
  <dimension ref="A1:AC193"/>
  <sheetViews>
    <sheetView tabSelected="1" topLeftCell="A94" zoomScale="110" zoomScaleNormal="110" workbookViewId="0">
      <pane xSplit="1" topLeftCell="B1" activePane="topRight" state="frozen"/>
      <selection pane="topRight" activeCell="F198" sqref="F198"/>
    </sheetView>
  </sheetViews>
  <sheetFormatPr baseColWidth="10" defaultRowHeight="16" x14ac:dyDescent="0.2"/>
  <cols>
    <col min="1" max="1" width="25.1640625" customWidth="1"/>
    <col min="2" max="2" width="15.5" bestFit="1" customWidth="1"/>
    <col min="3" max="3" width="12.33203125" bestFit="1" customWidth="1"/>
    <col min="4" max="11" width="11.5" bestFit="1" customWidth="1"/>
    <col min="12" max="12" width="14" bestFit="1" customWidth="1"/>
    <col min="13" max="14" width="11.5" bestFit="1" customWidth="1"/>
    <col min="15" max="15" width="13.33203125" bestFit="1" customWidth="1"/>
    <col min="16" max="17" width="12.5" bestFit="1" customWidth="1"/>
    <col min="18" max="18" width="12.5" customWidth="1"/>
    <col min="19" max="24" width="12.5" bestFit="1" customWidth="1"/>
    <col min="25" max="25" width="13.6640625" bestFit="1" customWidth="1"/>
    <col min="26" max="26" width="13.6640625" customWidth="1"/>
    <col min="27" max="27" width="12.6640625" bestFit="1" customWidth="1"/>
    <col min="28" max="28" width="11.83203125" bestFit="1" customWidth="1"/>
  </cols>
  <sheetData>
    <row r="1" spans="1:29" ht="21" x14ac:dyDescent="0.25">
      <c r="A1" s="2" t="s">
        <v>21</v>
      </c>
    </row>
    <row r="2" spans="1:2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27</v>
      </c>
      <c r="Q2" s="6" t="s">
        <v>28</v>
      </c>
      <c r="R2" s="6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38</v>
      </c>
      <c r="Z2" s="6" t="s">
        <v>41</v>
      </c>
      <c r="AA2" s="6" t="s">
        <v>42</v>
      </c>
      <c r="AB2" s="8" t="s">
        <v>44</v>
      </c>
      <c r="AC2" s="8" t="s">
        <v>45</v>
      </c>
    </row>
    <row r="3" spans="1:29" x14ac:dyDescent="0.2">
      <c r="A3" t="s">
        <v>14</v>
      </c>
      <c r="B3">
        <v>100008702</v>
      </c>
      <c r="C3">
        <v>100008341</v>
      </c>
      <c r="D3">
        <v>100003819</v>
      </c>
      <c r="E3">
        <v>100006923</v>
      </c>
      <c r="F3">
        <v>100000280</v>
      </c>
      <c r="G3">
        <v>100019283</v>
      </c>
      <c r="H3">
        <v>100003291</v>
      </c>
      <c r="I3">
        <v>100000471</v>
      </c>
      <c r="J3">
        <v>100004235</v>
      </c>
      <c r="K3">
        <v>100007028</v>
      </c>
      <c r="L3">
        <v>100001638</v>
      </c>
      <c r="M3">
        <v>100000370</v>
      </c>
      <c r="N3">
        <v>100004357</v>
      </c>
      <c r="O3">
        <v>100011852</v>
      </c>
      <c r="P3" s="4">
        <v>4062699940</v>
      </c>
      <c r="Q3" s="4">
        <v>5000128084</v>
      </c>
      <c r="R3" s="4">
        <v>1721922057</v>
      </c>
      <c r="S3" s="4">
        <v>5000040889</v>
      </c>
      <c r="T3" s="4">
        <v>5000007080</v>
      </c>
      <c r="U3" s="4">
        <v>5000041757</v>
      </c>
      <c r="V3" s="4">
        <v>5000029362</v>
      </c>
      <c r="W3" s="4">
        <v>5000052980</v>
      </c>
      <c r="X3" s="4">
        <v>5000041918</v>
      </c>
    </row>
    <row r="4" spans="1:29" x14ac:dyDescent="0.2">
      <c r="A4" t="s">
        <v>15</v>
      </c>
      <c r="B4">
        <v>84250930</v>
      </c>
      <c r="C4">
        <v>49240001</v>
      </c>
      <c r="D4">
        <v>146942570</v>
      </c>
      <c r="E4">
        <v>170842303</v>
      </c>
      <c r="F4">
        <v>126091927</v>
      </c>
      <c r="G4">
        <v>53010003</v>
      </c>
      <c r="H4">
        <v>194102182</v>
      </c>
      <c r="I4">
        <v>91220086</v>
      </c>
      <c r="J4">
        <v>118220701</v>
      </c>
      <c r="K4">
        <v>67150017</v>
      </c>
      <c r="L4">
        <v>158362370</v>
      </c>
      <c r="M4">
        <v>632042817</v>
      </c>
      <c r="N4">
        <v>81510087</v>
      </c>
      <c r="O4">
        <v>59290465</v>
      </c>
      <c r="P4" s="4"/>
      <c r="Q4" s="4"/>
      <c r="R4" s="4"/>
      <c r="S4" s="4"/>
      <c r="T4" s="4"/>
      <c r="U4" s="4"/>
      <c r="V4" s="4"/>
      <c r="W4" s="4"/>
      <c r="X4" s="4"/>
    </row>
    <row r="5" spans="1:29" x14ac:dyDescent="0.2">
      <c r="A5" t="s">
        <v>16</v>
      </c>
      <c r="B5">
        <v>9988142</v>
      </c>
      <c r="C5">
        <v>186206</v>
      </c>
      <c r="D5">
        <v>26906953</v>
      </c>
      <c r="E5">
        <v>44556178</v>
      </c>
      <c r="F5">
        <v>26220893</v>
      </c>
      <c r="G5">
        <v>322859</v>
      </c>
      <c r="H5">
        <v>37302489</v>
      </c>
      <c r="I5">
        <v>6917069</v>
      </c>
      <c r="J5">
        <v>7505113</v>
      </c>
      <c r="K5">
        <v>9175299</v>
      </c>
      <c r="L5">
        <v>36863638</v>
      </c>
      <c r="M5">
        <v>142365342</v>
      </c>
      <c r="N5">
        <v>1082332</v>
      </c>
      <c r="O5">
        <v>2480368</v>
      </c>
      <c r="P5" s="4"/>
      <c r="Q5" s="4"/>
      <c r="R5" s="4"/>
      <c r="S5" s="4"/>
      <c r="T5" s="4"/>
      <c r="U5" s="4"/>
      <c r="V5" s="4"/>
      <c r="W5" s="4"/>
      <c r="X5" s="4"/>
    </row>
    <row r="6" spans="1:29" x14ac:dyDescent="0.2">
      <c r="A6" t="s">
        <v>17</v>
      </c>
      <c r="B6">
        <v>343633</v>
      </c>
      <c r="C6">
        <v>5677</v>
      </c>
      <c r="D6">
        <v>786423</v>
      </c>
      <c r="E6">
        <v>1745980</v>
      </c>
      <c r="F6">
        <v>1454526</v>
      </c>
      <c r="G6">
        <v>1020</v>
      </c>
      <c r="H6">
        <v>1729636</v>
      </c>
      <c r="I6">
        <v>77050</v>
      </c>
      <c r="J6">
        <v>214889</v>
      </c>
      <c r="K6">
        <v>4463</v>
      </c>
      <c r="L6">
        <v>2504592</v>
      </c>
      <c r="M6">
        <v>7618502</v>
      </c>
      <c r="N6">
        <v>33552</v>
      </c>
      <c r="O6">
        <v>63436</v>
      </c>
      <c r="P6" s="4">
        <v>25181</v>
      </c>
      <c r="Q6" s="4">
        <v>76705</v>
      </c>
      <c r="R6" s="4">
        <v>20405480</v>
      </c>
      <c r="S6" s="4">
        <v>2974062</v>
      </c>
      <c r="T6" s="4">
        <v>3025642</v>
      </c>
      <c r="U6" s="4">
        <v>2432076</v>
      </c>
      <c r="V6" s="4">
        <v>16345946</v>
      </c>
      <c r="W6" s="4">
        <v>2373</v>
      </c>
      <c r="X6" s="4">
        <v>2789327</v>
      </c>
    </row>
    <row r="7" spans="1:29" x14ac:dyDescent="0.2">
      <c r="A7" t="s">
        <v>18</v>
      </c>
      <c r="B7">
        <v>135446</v>
      </c>
      <c r="C7">
        <v>213</v>
      </c>
      <c r="D7">
        <v>2308986</v>
      </c>
      <c r="E7">
        <v>637293</v>
      </c>
      <c r="F7">
        <v>40008</v>
      </c>
      <c r="G7">
        <v>25800</v>
      </c>
      <c r="H7">
        <v>406875</v>
      </c>
      <c r="I7">
        <v>197062</v>
      </c>
      <c r="J7">
        <v>48303</v>
      </c>
      <c r="K7">
        <v>147624</v>
      </c>
      <c r="L7">
        <v>15</v>
      </c>
      <c r="M7">
        <v>115156</v>
      </c>
      <c r="N7">
        <v>2655</v>
      </c>
      <c r="O7">
        <v>58462</v>
      </c>
      <c r="P7" s="4">
        <v>4268</v>
      </c>
      <c r="Q7" s="4">
        <v>66537</v>
      </c>
      <c r="R7" s="4">
        <v>799</v>
      </c>
      <c r="S7" s="4">
        <v>3019779</v>
      </c>
      <c r="T7" s="4">
        <v>1361906</v>
      </c>
      <c r="U7" s="4">
        <v>2843892</v>
      </c>
      <c r="V7" s="4">
        <v>172489</v>
      </c>
      <c r="W7" s="4">
        <v>8858</v>
      </c>
      <c r="X7" s="4">
        <v>1161376</v>
      </c>
    </row>
    <row r="8" spans="1:29" x14ac:dyDescent="0.2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spans="1:29" x14ac:dyDescent="0.2">
      <c r="A9" s="1" t="s">
        <v>22</v>
      </c>
      <c r="B9">
        <f>B4+B5</f>
        <v>94239072</v>
      </c>
      <c r="C9">
        <f t="shared" ref="C9:O9" si="0">C4+C5</f>
        <v>49426207</v>
      </c>
      <c r="D9">
        <f t="shared" si="0"/>
        <v>173849523</v>
      </c>
      <c r="E9">
        <f t="shared" si="0"/>
        <v>215398481</v>
      </c>
      <c r="F9">
        <f t="shared" si="0"/>
        <v>152312820</v>
      </c>
      <c r="G9">
        <f t="shared" si="0"/>
        <v>53332862</v>
      </c>
      <c r="H9">
        <f t="shared" si="0"/>
        <v>231404671</v>
      </c>
      <c r="I9">
        <f t="shared" si="0"/>
        <v>98137155</v>
      </c>
      <c r="J9">
        <f t="shared" si="0"/>
        <v>125725814</v>
      </c>
      <c r="K9">
        <f t="shared" si="0"/>
        <v>76325316</v>
      </c>
      <c r="L9">
        <f t="shared" si="0"/>
        <v>195226008</v>
      </c>
      <c r="M9">
        <f t="shared" si="0"/>
        <v>774408159</v>
      </c>
      <c r="N9">
        <f t="shared" si="0"/>
        <v>82592419</v>
      </c>
      <c r="O9">
        <f t="shared" si="0"/>
        <v>61770833</v>
      </c>
      <c r="P9">
        <v>372195207</v>
      </c>
      <c r="Q9">
        <v>401974926</v>
      </c>
      <c r="R9">
        <v>726895244</v>
      </c>
      <c r="S9">
        <v>494159947</v>
      </c>
      <c r="T9">
        <v>525810397</v>
      </c>
      <c r="U9">
        <v>1674339774</v>
      </c>
      <c r="V9">
        <v>733838120</v>
      </c>
      <c r="W9">
        <v>392918046</v>
      </c>
      <c r="X9">
        <v>438106905</v>
      </c>
      <c r="Y9">
        <f>GEOMEAN(B9:X9)</f>
        <v>226200001.43553066</v>
      </c>
      <c r="Z9">
        <f>GEOMEAN(B9:O9)</f>
        <v>125414441.17296578</v>
      </c>
      <c r="AA9">
        <f>GEOMEAN(P9:X9)</f>
        <v>566161676.00100219</v>
      </c>
      <c r="AB9">
        <f>GEOMEAN(I9:O9)</f>
        <v>132746334.66895047</v>
      </c>
      <c r="AC9">
        <f>GEOMEAN(B9:H9)</f>
        <v>118487505.4663658</v>
      </c>
    </row>
    <row r="10" spans="1:29" x14ac:dyDescent="0.2">
      <c r="A10" s="1" t="s">
        <v>23</v>
      </c>
      <c r="B10">
        <f>B6+B7+B8</f>
        <v>479079</v>
      </c>
      <c r="C10">
        <f t="shared" ref="C10:X10" si="1">C6+C7+C8</f>
        <v>5890</v>
      </c>
      <c r="D10">
        <f t="shared" si="1"/>
        <v>3095409</v>
      </c>
      <c r="E10">
        <f t="shared" si="1"/>
        <v>2383273</v>
      </c>
      <c r="F10">
        <f t="shared" si="1"/>
        <v>1494534</v>
      </c>
      <c r="G10">
        <f t="shared" si="1"/>
        <v>26820</v>
      </c>
      <c r="H10">
        <f t="shared" si="1"/>
        <v>2136511</v>
      </c>
      <c r="I10">
        <f t="shared" si="1"/>
        <v>274112</v>
      </c>
      <c r="J10">
        <f t="shared" si="1"/>
        <v>263192</v>
      </c>
      <c r="K10">
        <f t="shared" si="1"/>
        <v>152087</v>
      </c>
      <c r="L10">
        <f t="shared" si="1"/>
        <v>2504607</v>
      </c>
      <c r="M10">
        <f t="shared" si="1"/>
        <v>7733658</v>
      </c>
      <c r="N10">
        <f t="shared" si="1"/>
        <v>36207</v>
      </c>
      <c r="O10">
        <f t="shared" si="1"/>
        <v>121898</v>
      </c>
      <c r="P10">
        <f t="shared" si="1"/>
        <v>29449</v>
      </c>
      <c r="Q10">
        <f t="shared" si="1"/>
        <v>143242</v>
      </c>
      <c r="R10">
        <f t="shared" si="1"/>
        <v>20406279</v>
      </c>
      <c r="S10">
        <f t="shared" si="1"/>
        <v>5993841</v>
      </c>
      <c r="T10">
        <f t="shared" si="1"/>
        <v>4387548</v>
      </c>
      <c r="U10">
        <f t="shared" si="1"/>
        <v>5275968</v>
      </c>
      <c r="V10">
        <f t="shared" si="1"/>
        <v>16518435</v>
      </c>
      <c r="W10">
        <f t="shared" si="1"/>
        <v>11231</v>
      </c>
      <c r="X10">
        <f t="shared" si="1"/>
        <v>3950703</v>
      </c>
      <c r="Y10">
        <f>GEOMEAN(B10:X10)</f>
        <v>616316.43198974931</v>
      </c>
      <c r="Z10">
        <f t="shared" ref="Z10:Z12" si="2">GEOMEAN(B10:O10)</f>
        <v>386703.31113059894</v>
      </c>
      <c r="AA10">
        <f t="shared" ref="AA10:AA12" si="3">GEOMEAN(P10:X10)</f>
        <v>1272589.7239147304</v>
      </c>
      <c r="AB10">
        <f>GEOMEAN(I10:O10)</f>
        <v>369366.98253154656</v>
      </c>
      <c r="AC10">
        <f t="shared" ref="AC10:AC12" si="4">GEOMEAN(B10:H10)</f>
        <v>404853.32450254151</v>
      </c>
    </row>
    <row r="11" spans="1:29" x14ac:dyDescent="0.2">
      <c r="A11" s="1" t="s">
        <v>24</v>
      </c>
      <c r="B11">
        <f>B3/B9</f>
        <v>1.0612233320803499</v>
      </c>
      <c r="C11">
        <f t="shared" ref="C11:X11" si="5">C3/C9</f>
        <v>2.0233869250780261</v>
      </c>
      <c r="D11">
        <f t="shared" si="5"/>
        <v>0.5752320585889672</v>
      </c>
      <c r="E11">
        <f t="shared" si="5"/>
        <v>0.46428796775033898</v>
      </c>
      <c r="F11">
        <f t="shared" si="5"/>
        <v>0.65654539125465605</v>
      </c>
      <c r="G11">
        <f t="shared" si="5"/>
        <v>1.8753781299042229</v>
      </c>
      <c r="H11">
        <f t="shared" si="5"/>
        <v>0.43215761621337367</v>
      </c>
      <c r="I11">
        <f t="shared" si="5"/>
        <v>1.0189868556919139</v>
      </c>
      <c r="J11">
        <f t="shared" si="5"/>
        <v>0.79541529156454693</v>
      </c>
      <c r="K11">
        <f t="shared" si="5"/>
        <v>1.3102733567457487</v>
      </c>
      <c r="L11">
        <f t="shared" si="5"/>
        <v>0.5122352243149898</v>
      </c>
      <c r="M11">
        <f t="shared" si="5"/>
        <v>0.12913134867939841</v>
      </c>
      <c r="N11">
        <f t="shared" si="5"/>
        <v>1.2108176296422557</v>
      </c>
      <c r="O11">
        <f t="shared" si="5"/>
        <v>1.6190788944031238</v>
      </c>
      <c r="P11">
        <f t="shared" si="5"/>
        <v>10.915508484772078</v>
      </c>
      <c r="Q11">
        <f t="shared" si="5"/>
        <v>12.438905415707447</v>
      </c>
      <c r="R11">
        <f>R3/R9</f>
        <v>2.3688723667037777</v>
      </c>
      <c r="S11">
        <f t="shared" si="5"/>
        <v>10.118264176113003</v>
      </c>
      <c r="T11">
        <f t="shared" si="5"/>
        <v>9.5091445671813144</v>
      </c>
      <c r="U11">
        <f t="shared" si="5"/>
        <v>2.9862766414817306</v>
      </c>
      <c r="V11">
        <f t="shared" si="5"/>
        <v>6.813531793633179</v>
      </c>
      <c r="W11">
        <f t="shared" si="5"/>
        <v>12.725434809883993</v>
      </c>
      <c r="X11">
        <f t="shared" si="5"/>
        <v>11.412835225685384</v>
      </c>
      <c r="Y11">
        <f>GEOMEAN(B11:X11)</f>
        <v>1.9332584478365995</v>
      </c>
      <c r="Z11">
        <f t="shared" si="2"/>
        <v>0.79740223985331593</v>
      </c>
      <c r="AA11">
        <f>GEOMEAN(P11:X11)</f>
        <v>7.6661263678770002</v>
      </c>
      <c r="AB11">
        <f>GEOMEAN(I11:O11)</f>
        <v>0.75334869991750553</v>
      </c>
      <c r="AC11">
        <f t="shared" si="4"/>
        <v>0.84403189677331769</v>
      </c>
    </row>
    <row r="12" spans="1:29" x14ac:dyDescent="0.2">
      <c r="A12" s="1" t="s">
        <v>25</v>
      </c>
      <c r="B12">
        <f>(B10/B3)*1000</f>
        <v>4.7903731417292068</v>
      </c>
      <c r="C12">
        <f t="shared" ref="C12:X12" si="6">(C10/C3)*1000</f>
        <v>5.8895087560746559E-2</v>
      </c>
      <c r="D12">
        <f t="shared" si="6"/>
        <v>30.952907908446974</v>
      </c>
      <c r="E12">
        <f t="shared" si="6"/>
        <v>23.831080174319531</v>
      </c>
      <c r="F12">
        <f t="shared" si="6"/>
        <v>14.945298153165171</v>
      </c>
      <c r="G12">
        <f t="shared" si="6"/>
        <v>0.26814829296466763</v>
      </c>
      <c r="H12">
        <f t="shared" si="6"/>
        <v>21.364406897369008</v>
      </c>
      <c r="I12">
        <f t="shared" si="6"/>
        <v>2.7411070893856091</v>
      </c>
      <c r="J12">
        <f t="shared" si="6"/>
        <v>2.6318085429082076</v>
      </c>
      <c r="K12">
        <f t="shared" si="6"/>
        <v>1.5207631207678722</v>
      </c>
      <c r="L12">
        <f t="shared" si="6"/>
        <v>25.045659752093261</v>
      </c>
      <c r="M12">
        <f t="shared" si="6"/>
        <v>77.336293855712739</v>
      </c>
      <c r="N12">
        <f t="shared" si="6"/>
        <v>0.36205422529740378</v>
      </c>
      <c r="O12">
        <f t="shared" si="6"/>
        <v>1.2188355436113711</v>
      </c>
      <c r="P12">
        <f t="shared" si="6"/>
        <v>7.2486278669155173E-3</v>
      </c>
      <c r="Q12">
        <f t="shared" si="6"/>
        <v>2.8647666138466064E-2</v>
      </c>
      <c r="R12">
        <f t="shared" si="6"/>
        <v>11.850872643766825</v>
      </c>
      <c r="S12">
        <f t="shared" si="6"/>
        <v>1.1987583967935826</v>
      </c>
      <c r="T12">
        <f t="shared" si="6"/>
        <v>0.8775083574481658</v>
      </c>
      <c r="U12">
        <f t="shared" si="6"/>
        <v>1.0551847877297638</v>
      </c>
      <c r="V12">
        <f t="shared" si="6"/>
        <v>3.3036675995423885</v>
      </c>
      <c r="W12">
        <f t="shared" si="6"/>
        <v>2.2461761995169901E-3</v>
      </c>
      <c r="X12">
        <f t="shared" si="6"/>
        <v>0.79013397583280021</v>
      </c>
      <c r="Y12">
        <f>GEOMEAN(B12:X12)</f>
        <v>1.4093576816249687</v>
      </c>
      <c r="Z12">
        <f t="shared" si="2"/>
        <v>3.8668105260423831</v>
      </c>
      <c r="AA12">
        <f t="shared" si="3"/>
        <v>0.2932054036612734</v>
      </c>
      <c r="AB12">
        <f>GEOMEAN(I12:O12)</f>
        <v>3.6935117931808721</v>
      </c>
      <c r="AC12">
        <f t="shared" si="4"/>
        <v>4.0482403960148821</v>
      </c>
    </row>
    <row r="13" spans="1:29" x14ac:dyDescent="0.2">
      <c r="A13" s="1" t="s">
        <v>37</v>
      </c>
      <c r="B13">
        <f>((B29-B12)/B29)*100</f>
        <v>0.82938488143509037</v>
      </c>
      <c r="C13">
        <f t="shared" ref="C13:Y13" si="7">((C29-C12)/C29)*100</f>
        <v>5.4425460372363775E-3</v>
      </c>
      <c r="D13">
        <f t="shared" si="7"/>
        <v>-9.605470615404088E-4</v>
      </c>
      <c r="E13">
        <f t="shared" si="7"/>
        <v>1.7591359026012842E-2</v>
      </c>
      <c r="F13">
        <f t="shared" si="7"/>
        <v>-1.262862818542903E-3</v>
      </c>
      <c r="G13">
        <f t="shared" si="7"/>
        <v>-2.3995372970588956E-5</v>
      </c>
      <c r="H13">
        <f t="shared" si="7"/>
        <v>1.6612438174047284</v>
      </c>
      <c r="I13">
        <f t="shared" si="7"/>
        <v>2.8251772464199734</v>
      </c>
      <c r="J13">
        <f t="shared" si="7"/>
        <v>-1.5817071295776222</v>
      </c>
      <c r="K13">
        <f t="shared" si="7"/>
        <v>1.2210660941316809</v>
      </c>
      <c r="L13">
        <f t="shared" si="7"/>
        <v>-4.6079318907616161E-4</v>
      </c>
      <c r="M13">
        <f t="shared" si="7"/>
        <v>4.3964333784505918</v>
      </c>
      <c r="N13">
        <f t="shared" si="7"/>
        <v>2.1869765573687999E-2</v>
      </c>
      <c r="O13">
        <f t="shared" si="7"/>
        <v>1.5523878216629987</v>
      </c>
      <c r="P13">
        <f t="shared" si="7"/>
        <v>6.7864903521574552E-2</v>
      </c>
      <c r="Q13">
        <f t="shared" si="7"/>
        <v>3.6355031797876447</v>
      </c>
      <c r="R13">
        <f t="shared" si="7"/>
        <v>10.464291931797467</v>
      </c>
      <c r="S13">
        <f t="shared" si="7"/>
        <v>14.205116396471007</v>
      </c>
      <c r="T13">
        <f t="shared" si="7"/>
        <v>2.2621339708493662</v>
      </c>
      <c r="U13">
        <f t="shared" si="7"/>
        <v>8.7386127173491729E-2</v>
      </c>
      <c r="V13">
        <f t="shared" si="7"/>
        <v>48.534580701787618</v>
      </c>
      <c r="W13">
        <f t="shared" si="7"/>
        <v>9.3799006098664231E-5</v>
      </c>
      <c r="X13">
        <f t="shared" si="7"/>
        <v>-15.469895181818147</v>
      </c>
      <c r="Y13">
        <f t="shared" si="7"/>
        <v>4.0754543667699794</v>
      </c>
      <c r="Z13">
        <f>((Z29-Z12)/Z29)*100</f>
        <v>0.79226751448723942</v>
      </c>
      <c r="AA13">
        <f>((AA29-AA12)/AA29)*100</f>
        <v>8.9679958150374937</v>
      </c>
      <c r="AB13">
        <f>((AB29-AB12)/AB29)*100</f>
        <v>1.222055499055706</v>
      </c>
      <c r="AC13">
        <f>((AC29-AC12)/AC29)*100</f>
        <v>0.36060949999853498</v>
      </c>
    </row>
    <row r="14" spans="1:29" x14ac:dyDescent="0.2">
      <c r="A14" s="1" t="s">
        <v>39</v>
      </c>
      <c r="B14">
        <f>((B11-B28)/B28)*100</f>
        <v>0.26899703293808985</v>
      </c>
      <c r="C14">
        <f t="shared" ref="C14:AA14" si="8">((C11-C28)/C28)*100</f>
        <v>1.1009018389548672E-2</v>
      </c>
      <c r="D14">
        <f t="shared" si="8"/>
        <v>-8.5934804113759426E-3</v>
      </c>
      <c r="E14">
        <f t="shared" si="8"/>
        <v>-1.40871305177287E-2</v>
      </c>
      <c r="F14">
        <f t="shared" si="8"/>
        <v>1.71770867083063E-2</v>
      </c>
      <c r="G14">
        <f t="shared" si="8"/>
        <v>1.2078902239777594E-3</v>
      </c>
      <c r="H14">
        <f t="shared" si="8"/>
        <v>0.77664247769697647</v>
      </c>
      <c r="I14">
        <f t="shared" si="8"/>
        <v>0.54186625513881592</v>
      </c>
      <c r="J14">
        <f t="shared" si="8"/>
        <v>-0.68565307873215586</v>
      </c>
      <c r="K14">
        <f t="shared" si="8"/>
        <v>-9.6119175727250461</v>
      </c>
      <c r="L14">
        <f t="shared" si="8"/>
        <v>0.20354285965029872</v>
      </c>
      <c r="M14">
        <f t="shared" si="8"/>
        <v>3.2152098126734279</v>
      </c>
      <c r="N14">
        <f t="shared" si="8"/>
        <v>-6.4045114118986748E-3</v>
      </c>
      <c r="O14">
        <f t="shared" si="8"/>
        <v>0.266598122237163</v>
      </c>
      <c r="P14">
        <f t="shared" si="8"/>
        <v>1.0537946137894218E-2</v>
      </c>
      <c r="Q14">
        <f t="shared" si="8"/>
        <v>-1.7099778245481214</v>
      </c>
      <c r="R14">
        <f t="shared" si="8"/>
        <v>2.6622500678219381</v>
      </c>
      <c r="S14">
        <f t="shared" si="8"/>
        <v>4.9845370333928667</v>
      </c>
      <c r="T14">
        <f t="shared" si="8"/>
        <v>3.8494713526502147E-2</v>
      </c>
      <c r="U14">
        <f t="shared" si="8"/>
        <v>-0.45362014164627923</v>
      </c>
      <c r="V14">
        <f t="shared" si="8"/>
        <v>28.914188067281358</v>
      </c>
      <c r="W14">
        <f t="shared" si="8"/>
        <v>-2.2891481592218416E-4</v>
      </c>
      <c r="X14">
        <f t="shared" si="8"/>
        <v>-5.4839768075793867</v>
      </c>
      <c r="Y14">
        <f t="shared" si="8"/>
        <v>0.85327511674154422</v>
      </c>
      <c r="Z14">
        <f t="shared" si="8"/>
        <v>-0.39753775417677145</v>
      </c>
      <c r="AA14">
        <f t="shared" si="8"/>
        <v>2.8302781563230761</v>
      </c>
      <c r="AB14">
        <f>((AB11-AB28)/AB28)*100</f>
        <v>-0.94205013533051196</v>
      </c>
      <c r="AC14">
        <f>((AC11-AC28)/AC28)*100</f>
        <v>0.14996776113361335</v>
      </c>
    </row>
    <row r="15" spans="1:29" x14ac:dyDescent="0.2">
      <c r="A15" s="1" t="s">
        <v>49</v>
      </c>
      <c r="B15">
        <f t="shared" ref="B15:X15" si="9">((B26-B9)/B26)*100</f>
        <v>0.26153663856139481</v>
      </c>
      <c r="C15">
        <f t="shared" si="9"/>
        <v>5.5655634092064005E-3</v>
      </c>
      <c r="D15">
        <f t="shared" si="9"/>
        <v>-1.189848588991332E-2</v>
      </c>
      <c r="E15">
        <f t="shared" si="9"/>
        <v>-1.5571243427888213E-2</v>
      </c>
      <c r="F15">
        <f t="shared" si="9"/>
        <v>2.2116029659307004E-2</v>
      </c>
      <c r="G15">
        <f t="shared" si="9"/>
        <v>1.2318707115500855E-3</v>
      </c>
      <c r="H15">
        <f t="shared" si="9"/>
        <v>0.7720622476792538</v>
      </c>
      <c r="I15">
        <f t="shared" si="9"/>
        <v>0.54448255181028682</v>
      </c>
      <c r="J15">
        <f t="shared" si="9"/>
        <v>-0.68801362066755434</v>
      </c>
      <c r="K15">
        <f t="shared" si="9"/>
        <v>-10.633363782446642</v>
      </c>
      <c r="L15">
        <f t="shared" si="9"/>
        <v>0.20621896910573778</v>
      </c>
      <c r="M15">
        <f t="shared" si="9"/>
        <v>3.1150707521139602</v>
      </c>
      <c r="N15">
        <f t="shared" si="9"/>
        <v>-3.4229494680152921E-3</v>
      </c>
      <c r="O15">
        <f t="shared" si="9"/>
        <v>0.26091985705646575</v>
      </c>
      <c r="P15">
        <f t="shared" si="9"/>
        <v>1.0539862996019391E-2</v>
      </c>
      <c r="Q15">
        <f t="shared" si="9"/>
        <v>-1.7404325624589874</v>
      </c>
      <c r="R15">
        <f t="shared" si="9"/>
        <v>2.597440424883652</v>
      </c>
      <c r="S15">
        <f t="shared" si="9"/>
        <v>4.7485416840374439</v>
      </c>
      <c r="T15">
        <f t="shared" si="9"/>
        <v>3.8894139035042623E-2</v>
      </c>
      <c r="U15">
        <f t="shared" si="9"/>
        <v>-0.45602007890486235</v>
      </c>
      <c r="V15">
        <f t="shared" si="9"/>
        <v>22.429568623599337</v>
      </c>
      <c r="W15">
        <f t="shared" si="9"/>
        <v>-3.2271464874935934E-4</v>
      </c>
      <c r="X15">
        <f t="shared" si="9"/>
        <v>-5.8029350807552147</v>
      </c>
      <c r="Y15">
        <f>((Y26-Y9)/Y26)*100</f>
        <v>0.84620146721877054</v>
      </c>
      <c r="Z15">
        <f t="shared" ref="Z15:AC15" si="10">((Z26-Z9)/Z26)*100</f>
        <v>-0.39919201673156524</v>
      </c>
      <c r="AA15">
        <f t="shared" si="10"/>
        <v>2.7528448124376159</v>
      </c>
      <c r="AB15">
        <f t="shared" si="10"/>
        <v>-0.94961602695424019</v>
      </c>
      <c r="AC15">
        <f t="shared" si="10"/>
        <v>0.14823082713750804</v>
      </c>
    </row>
    <row r="17" spans="1:29" ht="21" x14ac:dyDescent="0.25">
      <c r="A17" s="2" t="s">
        <v>20</v>
      </c>
    </row>
    <row r="18" spans="1:29" ht="21" x14ac:dyDescent="0.25">
      <c r="A18" s="3"/>
    </row>
    <row r="19" spans="1:29" x14ac:dyDescent="0.2">
      <c r="B19" s="5" t="s">
        <v>0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5" t="s">
        <v>13</v>
      </c>
      <c r="P19" s="5" t="s">
        <v>27</v>
      </c>
      <c r="Q19" s="5" t="s">
        <v>28</v>
      </c>
      <c r="R19" s="5" t="s">
        <v>29</v>
      </c>
      <c r="S19" s="5" t="s">
        <v>30</v>
      </c>
      <c r="T19" s="5" t="s">
        <v>31</v>
      </c>
      <c r="U19" s="5" t="s">
        <v>32</v>
      </c>
      <c r="V19" s="5" t="s">
        <v>33</v>
      </c>
      <c r="W19" s="5" t="s">
        <v>34</v>
      </c>
      <c r="X19" s="5" t="s">
        <v>35</v>
      </c>
      <c r="Y19" s="5" t="s">
        <v>38</v>
      </c>
      <c r="Z19" s="6" t="s">
        <v>41</v>
      </c>
      <c r="AA19" s="6" t="s">
        <v>42</v>
      </c>
      <c r="AB19" s="9" t="s">
        <v>46</v>
      </c>
      <c r="AC19" s="9" t="s">
        <v>47</v>
      </c>
    </row>
    <row r="20" spans="1:29" x14ac:dyDescent="0.2">
      <c r="A20" t="s">
        <v>14</v>
      </c>
      <c r="B20">
        <v>100001945</v>
      </c>
      <c r="C20">
        <v>100002898</v>
      </c>
      <c r="D20">
        <v>100000515</v>
      </c>
      <c r="E20">
        <v>100005441</v>
      </c>
      <c r="F20">
        <v>100005223</v>
      </c>
      <c r="G20">
        <v>100019307</v>
      </c>
      <c r="H20">
        <v>100004707</v>
      </c>
      <c r="I20">
        <v>100006038</v>
      </c>
      <c r="J20">
        <v>100006592</v>
      </c>
      <c r="K20">
        <v>100007652</v>
      </c>
      <c r="L20">
        <v>100004734</v>
      </c>
      <c r="M20">
        <v>100000387</v>
      </c>
      <c r="N20">
        <v>100007339</v>
      </c>
      <c r="O20">
        <v>100006869</v>
      </c>
      <c r="P20">
        <v>4062700063</v>
      </c>
      <c r="Q20">
        <v>5000093397</v>
      </c>
      <c r="R20">
        <v>1721996804</v>
      </c>
      <c r="S20">
        <v>5000075763</v>
      </c>
      <c r="T20">
        <v>5000027800</v>
      </c>
      <c r="U20">
        <v>5000025190</v>
      </c>
      <c r="V20">
        <v>5000064773</v>
      </c>
      <c r="W20">
        <v>5000048290</v>
      </c>
      <c r="X20">
        <v>5000005585</v>
      </c>
    </row>
    <row r="21" spans="1:29" x14ac:dyDescent="0.2">
      <c r="A21" t="s">
        <v>15</v>
      </c>
      <c r="B21">
        <v>84431244</v>
      </c>
      <c r="C21">
        <v>49240002</v>
      </c>
      <c r="D21">
        <v>146932512</v>
      </c>
      <c r="E21">
        <v>170822107</v>
      </c>
      <c r="F21">
        <v>126111907</v>
      </c>
      <c r="G21">
        <v>53010003</v>
      </c>
      <c r="H21">
        <v>195572383</v>
      </c>
      <c r="I21">
        <v>91610002</v>
      </c>
      <c r="J21">
        <v>117580537</v>
      </c>
      <c r="K21">
        <v>63610002</v>
      </c>
      <c r="L21">
        <v>158682350</v>
      </c>
      <c r="M21">
        <v>651252834</v>
      </c>
      <c r="N21">
        <v>81510130</v>
      </c>
      <c r="O21">
        <v>59410586</v>
      </c>
    </row>
    <row r="22" spans="1:29" x14ac:dyDescent="0.2">
      <c r="A22" t="s">
        <v>16</v>
      </c>
      <c r="B22">
        <v>10054944</v>
      </c>
      <c r="C22">
        <v>188956</v>
      </c>
      <c r="D22">
        <v>26896328</v>
      </c>
      <c r="E22">
        <v>44542839</v>
      </c>
      <c r="F22">
        <v>26234606</v>
      </c>
      <c r="G22">
        <v>323516</v>
      </c>
      <c r="H22">
        <v>37632777</v>
      </c>
      <c r="I22">
        <v>7064418</v>
      </c>
      <c r="J22">
        <v>7286177</v>
      </c>
      <c r="K22">
        <v>5379418</v>
      </c>
      <c r="L22">
        <v>36947083</v>
      </c>
      <c r="M22">
        <v>148054308</v>
      </c>
      <c r="N22">
        <v>1079462</v>
      </c>
      <c r="O22">
        <v>2521841</v>
      </c>
    </row>
    <row r="23" spans="1:29" x14ac:dyDescent="0.2">
      <c r="A23" t="s">
        <v>17</v>
      </c>
      <c r="B23">
        <v>346287</v>
      </c>
      <c r="C23">
        <v>5677</v>
      </c>
      <c r="D23">
        <v>786289</v>
      </c>
      <c r="E23">
        <v>1746198</v>
      </c>
      <c r="F23">
        <v>1454581</v>
      </c>
      <c r="G23">
        <v>1020</v>
      </c>
      <c r="H23">
        <v>1764398</v>
      </c>
      <c r="I23">
        <v>99038</v>
      </c>
      <c r="J23">
        <v>205919</v>
      </c>
      <c r="K23">
        <v>4587</v>
      </c>
      <c r="L23">
        <v>2504657</v>
      </c>
      <c r="M23">
        <v>7967807</v>
      </c>
      <c r="N23">
        <v>33559</v>
      </c>
      <c r="O23">
        <v>66210</v>
      </c>
      <c r="P23">
        <v>25201</v>
      </c>
      <c r="Q23">
        <v>78422</v>
      </c>
      <c r="R23">
        <v>22791407</v>
      </c>
      <c r="S23">
        <v>3445018</v>
      </c>
      <c r="T23">
        <v>3118750</v>
      </c>
      <c r="U23">
        <v>2441174</v>
      </c>
      <c r="V23">
        <v>31913033</v>
      </c>
      <c r="W23">
        <v>2373</v>
      </c>
      <c r="X23">
        <v>2262152</v>
      </c>
    </row>
    <row r="24" spans="1:29" x14ac:dyDescent="0.2">
      <c r="A24" t="s">
        <v>18</v>
      </c>
      <c r="B24">
        <v>136766</v>
      </c>
      <c r="C24">
        <v>213</v>
      </c>
      <c r="D24">
        <v>2308988</v>
      </c>
      <c r="E24">
        <v>637459</v>
      </c>
      <c r="F24">
        <v>40008</v>
      </c>
      <c r="G24">
        <v>25800</v>
      </c>
      <c r="H24">
        <v>408236</v>
      </c>
      <c r="I24">
        <v>183059</v>
      </c>
      <c r="J24">
        <v>53181</v>
      </c>
      <c r="K24">
        <v>149381</v>
      </c>
      <c r="L24">
        <v>16</v>
      </c>
      <c r="M24">
        <v>121493</v>
      </c>
      <c r="N24">
        <v>2657</v>
      </c>
      <c r="O24">
        <v>57604</v>
      </c>
      <c r="P24">
        <v>4268</v>
      </c>
      <c r="Q24">
        <v>70223</v>
      </c>
      <c r="R24">
        <v>801</v>
      </c>
      <c r="S24">
        <v>3541276</v>
      </c>
      <c r="T24">
        <v>1370366</v>
      </c>
      <c r="U24">
        <v>2839391</v>
      </c>
      <c r="V24">
        <v>183377</v>
      </c>
      <c r="W24">
        <v>8858</v>
      </c>
      <c r="X24">
        <v>1159237</v>
      </c>
    </row>
    <row r="25" spans="1:29" x14ac:dyDescent="0.2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9" x14ac:dyDescent="0.2">
      <c r="A26" s="1" t="s">
        <v>22</v>
      </c>
      <c r="B26">
        <f>B21+B22</f>
        <v>94486188</v>
      </c>
      <c r="C26">
        <f t="shared" ref="C26:O26" si="11">C21+C22</f>
        <v>49428958</v>
      </c>
      <c r="D26">
        <f t="shared" si="11"/>
        <v>173828840</v>
      </c>
      <c r="E26">
        <f t="shared" si="11"/>
        <v>215364946</v>
      </c>
      <c r="F26">
        <f t="shared" si="11"/>
        <v>152346513</v>
      </c>
      <c r="G26">
        <f t="shared" si="11"/>
        <v>53333519</v>
      </c>
      <c r="H26">
        <f t="shared" si="11"/>
        <v>233205160</v>
      </c>
      <c r="I26">
        <f t="shared" si="11"/>
        <v>98674420</v>
      </c>
      <c r="J26">
        <f t="shared" si="11"/>
        <v>124866714</v>
      </c>
      <c r="K26">
        <f t="shared" si="11"/>
        <v>68989420</v>
      </c>
      <c r="L26">
        <f t="shared" si="11"/>
        <v>195629433</v>
      </c>
      <c r="M26">
        <f t="shared" si="11"/>
        <v>799307142</v>
      </c>
      <c r="N26">
        <f t="shared" si="11"/>
        <v>82589592</v>
      </c>
      <c r="O26">
        <f t="shared" si="11"/>
        <v>61932427</v>
      </c>
      <c r="P26">
        <v>372234440</v>
      </c>
      <c r="Q26">
        <v>395098503</v>
      </c>
      <c r="R26">
        <v>746279407</v>
      </c>
      <c r="S26">
        <v>518795151</v>
      </c>
      <c r="T26">
        <v>526014986</v>
      </c>
      <c r="U26">
        <v>1666739109</v>
      </c>
      <c r="V26">
        <v>946028154</v>
      </c>
      <c r="W26">
        <v>392916778</v>
      </c>
      <c r="X26">
        <v>414078215</v>
      </c>
      <c r="Y26">
        <f>GEOMEAN(B26:X26)</f>
        <v>228130444.60495046</v>
      </c>
      <c r="Z26">
        <f>GEOMEAN(B26:O26)</f>
        <v>124915787.32233763</v>
      </c>
      <c r="AA26">
        <f>GEOMEAN(P26:X26)</f>
        <v>582188419.7116468</v>
      </c>
      <c r="AB26">
        <f>GEOMEAN(I26:O26)</f>
        <v>131497612.26779336</v>
      </c>
      <c r="AC26">
        <f>GEOMEAN(B26:H26)</f>
        <v>118663401.20748515</v>
      </c>
    </row>
    <row r="27" spans="1:29" x14ac:dyDescent="0.2">
      <c r="A27" s="1" t="s">
        <v>23</v>
      </c>
      <c r="B27">
        <f>B23+B24+B25</f>
        <v>483053</v>
      </c>
      <c r="C27">
        <f t="shared" ref="C27:X27" si="12">C23+C24+C25</f>
        <v>5890</v>
      </c>
      <c r="D27">
        <f t="shared" si="12"/>
        <v>3095277</v>
      </c>
      <c r="E27">
        <f t="shared" si="12"/>
        <v>2383657</v>
      </c>
      <c r="F27">
        <f t="shared" si="12"/>
        <v>1494589</v>
      </c>
      <c r="G27">
        <f t="shared" si="12"/>
        <v>26820</v>
      </c>
      <c r="H27">
        <f t="shared" si="12"/>
        <v>2172634</v>
      </c>
      <c r="I27">
        <f t="shared" si="12"/>
        <v>282097</v>
      </c>
      <c r="J27">
        <f t="shared" si="12"/>
        <v>259100</v>
      </c>
      <c r="K27">
        <f t="shared" si="12"/>
        <v>153968</v>
      </c>
      <c r="L27">
        <f t="shared" si="12"/>
        <v>2504673</v>
      </c>
      <c r="M27">
        <f t="shared" si="12"/>
        <v>8089300</v>
      </c>
      <c r="N27">
        <f t="shared" si="12"/>
        <v>36216</v>
      </c>
      <c r="O27">
        <f t="shared" si="12"/>
        <v>123814</v>
      </c>
      <c r="P27">
        <f t="shared" si="12"/>
        <v>29469</v>
      </c>
      <c r="Q27">
        <f t="shared" si="12"/>
        <v>148645</v>
      </c>
      <c r="R27">
        <f t="shared" si="12"/>
        <v>22792208</v>
      </c>
      <c r="S27">
        <f t="shared" si="12"/>
        <v>6986294</v>
      </c>
      <c r="T27">
        <f t="shared" si="12"/>
        <v>4489116</v>
      </c>
      <c r="U27">
        <f t="shared" si="12"/>
        <v>5280565</v>
      </c>
      <c r="V27">
        <f t="shared" si="12"/>
        <v>32096410</v>
      </c>
      <c r="W27">
        <f t="shared" si="12"/>
        <v>11231</v>
      </c>
      <c r="X27">
        <f t="shared" si="12"/>
        <v>3421389</v>
      </c>
      <c r="Y27">
        <f>GEOMEAN(B27:X27)</f>
        <v>642502.22144242853</v>
      </c>
      <c r="Z27">
        <f t="shared" ref="Z27:Z29" si="13">GEOMEAN(B27:O27)</f>
        <v>389791.24015836592</v>
      </c>
      <c r="AA27">
        <f t="shared" ref="AA27:AA29" si="14">GEOMEAN(P27:X27)</f>
        <v>1397965.2996737873</v>
      </c>
      <c r="AB27">
        <f>GEOMEAN(I27:O27)</f>
        <v>373941.85676991945</v>
      </c>
      <c r="AC27">
        <f t="shared" ref="AC27:AC29" si="15">GEOMEAN(B27:H27)</f>
        <v>406312.39363418327</v>
      </c>
    </row>
    <row r="28" spans="1:29" x14ac:dyDescent="0.2">
      <c r="A28" s="1" t="s">
        <v>24</v>
      </c>
      <c r="B28">
        <f>B20/B26</f>
        <v>1.0583763311522314</v>
      </c>
      <c r="C28">
        <f t="shared" ref="C28:X28" si="16">C20/C26</f>
        <v>2.0231641945597962</v>
      </c>
      <c r="D28">
        <f t="shared" si="16"/>
        <v>0.57528149529157535</v>
      </c>
      <c r="E28">
        <f t="shared" si="16"/>
        <v>0.46435338181729907</v>
      </c>
      <c r="F28">
        <f t="shared" si="16"/>
        <v>0.65643263525171724</v>
      </c>
      <c r="G28">
        <f t="shared" si="16"/>
        <v>1.8753554776687433</v>
      </c>
      <c r="H28">
        <f t="shared" si="16"/>
        <v>0.42882716231493334</v>
      </c>
      <c r="I28">
        <f t="shared" si="16"/>
        <v>1.0134950679213519</v>
      </c>
      <c r="J28">
        <f t="shared" si="16"/>
        <v>0.80090673323877171</v>
      </c>
      <c r="K28">
        <f t="shared" si="16"/>
        <v>1.4496085341781393</v>
      </c>
      <c r="L28">
        <f t="shared" si="16"/>
        <v>0.51119472395546939</v>
      </c>
      <c r="M28">
        <f t="shared" si="16"/>
        <v>0.12510883707329618</v>
      </c>
      <c r="N28">
        <f t="shared" si="16"/>
        <v>1.210895181562345</v>
      </c>
      <c r="O28">
        <f t="shared" si="16"/>
        <v>1.61477393740762</v>
      </c>
      <c r="P28">
        <f t="shared" si="16"/>
        <v>10.914358335569379</v>
      </c>
      <c r="Q28">
        <f t="shared" si="16"/>
        <v>12.655308382679445</v>
      </c>
      <c r="R28">
        <f t="shared" si="16"/>
        <v>2.3074424777742797</v>
      </c>
      <c r="S28">
        <f t="shared" si="16"/>
        <v>9.6378614051464027</v>
      </c>
      <c r="T28">
        <f t="shared" si="16"/>
        <v>9.5054854577850367</v>
      </c>
      <c r="U28">
        <f t="shared" si="16"/>
        <v>2.9998847228105689</v>
      </c>
      <c r="V28">
        <f t="shared" si="16"/>
        <v>5.2853234355221952</v>
      </c>
      <c r="W28">
        <f t="shared" si="16"/>
        <v>12.725463940356347</v>
      </c>
      <c r="X28">
        <f t="shared" si="16"/>
        <v>12.075026900413006</v>
      </c>
      <c r="Y28">
        <f>GEOMEAN(B28:X28)</f>
        <v>1.9169020000577854</v>
      </c>
      <c r="Z28">
        <f t="shared" si="13"/>
        <v>0.80058486695368269</v>
      </c>
      <c r="AA28">
        <f t="shared" si="14"/>
        <v>7.4551255771407314</v>
      </c>
      <c r="AB28">
        <f>GEOMEAN(I28:O28)</f>
        <v>0.76051311474415917</v>
      </c>
      <c r="AC28">
        <f t="shared" si="15"/>
        <v>0.84276801644750121</v>
      </c>
    </row>
    <row r="29" spans="1:29" x14ac:dyDescent="0.2">
      <c r="A29" s="1" t="s">
        <v>25</v>
      </c>
      <c r="B29">
        <f>(B27/B20)*1000</f>
        <v>4.8304360480188659</v>
      </c>
      <c r="C29">
        <f t="shared" ref="C29:X29" si="17">(C27/C20)*1000</f>
        <v>5.8898293127465168E-2</v>
      </c>
      <c r="D29">
        <f t="shared" si="17"/>
        <v>30.952610594055443</v>
      </c>
      <c r="E29">
        <f t="shared" si="17"/>
        <v>23.835273122789392</v>
      </c>
      <c r="F29">
        <f t="shared" si="17"/>
        <v>14.945109416935153</v>
      </c>
      <c r="G29">
        <f t="shared" si="17"/>
        <v>0.26814822862150006</v>
      </c>
      <c r="H29">
        <f t="shared" si="17"/>
        <v>21.725317389310483</v>
      </c>
      <c r="I29">
        <f t="shared" si="17"/>
        <v>2.8207996801153143</v>
      </c>
      <c r="J29">
        <f t="shared" si="17"/>
        <v>2.5908292125383094</v>
      </c>
      <c r="K29">
        <f t="shared" si="17"/>
        <v>1.5395621927010146</v>
      </c>
      <c r="L29">
        <f t="shared" si="17"/>
        <v>25.045544343930757</v>
      </c>
      <c r="M29">
        <f t="shared" si="17"/>
        <v>80.89268694530152</v>
      </c>
      <c r="N29">
        <f t="shared" si="17"/>
        <v>0.36213342302808399</v>
      </c>
      <c r="O29">
        <f t="shared" si="17"/>
        <v>1.2380549580049347</v>
      </c>
      <c r="P29">
        <f t="shared" si="17"/>
        <v>7.2535504819519828E-3</v>
      </c>
      <c r="Q29">
        <f t="shared" si="17"/>
        <v>2.9728444690490248E-2</v>
      </c>
      <c r="R29">
        <f t="shared" si="17"/>
        <v>13.235917713120216</v>
      </c>
      <c r="S29">
        <f t="shared" si="17"/>
        <v>1.3972376282171146</v>
      </c>
      <c r="T29">
        <f t="shared" si="17"/>
        <v>0.89781820813076285</v>
      </c>
      <c r="U29">
        <f t="shared" si="17"/>
        <v>1.0561076793295117</v>
      </c>
      <c r="V29">
        <f t="shared" si="17"/>
        <v>6.4191988418466837</v>
      </c>
      <c r="W29">
        <f t="shared" si="17"/>
        <v>2.2461783064099167E-3</v>
      </c>
      <c r="X29">
        <f t="shared" si="17"/>
        <v>0.68427703566255116</v>
      </c>
      <c r="Y29">
        <f>GEOMEAN(B29:X29)</f>
        <v>1.4692357126336404</v>
      </c>
      <c r="Z29">
        <f t="shared" si="13"/>
        <v>3.8976906629803789</v>
      </c>
      <c r="AA29">
        <f t="shared" si="14"/>
        <v>0.32209046289426607</v>
      </c>
      <c r="AB29">
        <f>GEOMEAN(I29:O29)</f>
        <v>3.7392069776725947</v>
      </c>
      <c r="AC29">
        <f t="shared" si="15"/>
        <v>4.0628915689872898</v>
      </c>
    </row>
    <row r="30" spans="1:29" x14ac:dyDescent="0.2">
      <c r="A30" s="1" t="s">
        <v>37</v>
      </c>
      <c r="B30">
        <f>((B29-B29)/B29)*100</f>
        <v>0</v>
      </c>
      <c r="C30">
        <f t="shared" ref="C30:X30" si="18">((C29-C29)/C29)*100</f>
        <v>0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0</v>
      </c>
      <c r="I30">
        <f t="shared" si="18"/>
        <v>0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</v>
      </c>
      <c r="O30">
        <f t="shared" si="18"/>
        <v>0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0</v>
      </c>
      <c r="U30">
        <f t="shared" si="18"/>
        <v>0</v>
      </c>
      <c r="V30">
        <f t="shared" si="18"/>
        <v>0</v>
      </c>
      <c r="W30">
        <f t="shared" si="18"/>
        <v>0</v>
      </c>
      <c r="X30">
        <f t="shared" si="18"/>
        <v>0</v>
      </c>
      <c r="Y30">
        <v>0</v>
      </c>
      <c r="Z30">
        <v>0</v>
      </c>
      <c r="AA30">
        <v>0</v>
      </c>
      <c r="AB30">
        <v>0</v>
      </c>
    </row>
    <row r="31" spans="1:29" x14ac:dyDescent="0.2">
      <c r="A31" s="1" t="s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9" x14ac:dyDescent="0.2">
      <c r="A32" s="1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9" ht="21" x14ac:dyDescent="0.25">
      <c r="A33" s="2" t="s">
        <v>26</v>
      </c>
    </row>
    <row r="34" spans="1:29" x14ac:dyDescent="0.2">
      <c r="B34" s="5" t="s">
        <v>0</v>
      </c>
      <c r="C34" s="5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5" t="s">
        <v>6</v>
      </c>
      <c r="I34" s="5" t="s">
        <v>7</v>
      </c>
      <c r="J34" s="5" t="s">
        <v>8</v>
      </c>
      <c r="K34" s="5" t="s">
        <v>9</v>
      </c>
      <c r="L34" s="5" t="s">
        <v>10</v>
      </c>
      <c r="M34" s="5" t="s">
        <v>11</v>
      </c>
      <c r="N34" s="5" t="s">
        <v>12</v>
      </c>
      <c r="O34" s="5" t="s">
        <v>13</v>
      </c>
      <c r="P34" s="5" t="s">
        <v>27</v>
      </c>
      <c r="Q34" s="5" t="s">
        <v>28</v>
      </c>
      <c r="R34" s="5" t="s">
        <v>29</v>
      </c>
      <c r="S34" s="5" t="s">
        <v>30</v>
      </c>
      <c r="T34" s="5" t="s">
        <v>31</v>
      </c>
      <c r="U34" s="5" t="s">
        <v>32</v>
      </c>
      <c r="V34" s="5" t="s">
        <v>33</v>
      </c>
      <c r="W34" s="5" t="s">
        <v>34</v>
      </c>
      <c r="X34" s="5" t="s">
        <v>35</v>
      </c>
      <c r="Y34" s="5" t="s">
        <v>38</v>
      </c>
      <c r="Z34" s="6" t="s">
        <v>41</v>
      </c>
      <c r="AA34" s="6" t="s">
        <v>42</v>
      </c>
      <c r="AB34" s="9" t="s">
        <v>44</v>
      </c>
      <c r="AC34" s="9" t="s">
        <v>45</v>
      </c>
    </row>
    <row r="35" spans="1:29" x14ac:dyDescent="0.2">
      <c r="A35" t="s">
        <v>14</v>
      </c>
      <c r="B35">
        <v>100005294</v>
      </c>
      <c r="C35">
        <v>100013005</v>
      </c>
      <c r="D35">
        <v>100001577</v>
      </c>
      <c r="E35">
        <v>100009329</v>
      </c>
      <c r="F35">
        <v>100007428</v>
      </c>
      <c r="G35">
        <v>100010699</v>
      </c>
      <c r="H35">
        <v>100001851</v>
      </c>
      <c r="I35">
        <v>100021932</v>
      </c>
      <c r="J35">
        <v>100003351</v>
      </c>
      <c r="K35">
        <v>100018684</v>
      </c>
      <c r="L35">
        <v>100002998</v>
      </c>
      <c r="M35">
        <v>100000564</v>
      </c>
      <c r="N35">
        <v>100001123</v>
      </c>
      <c r="O35">
        <v>100004906</v>
      </c>
      <c r="P35">
        <v>4062700088</v>
      </c>
      <c r="Q35">
        <v>5000024374</v>
      </c>
      <c r="R35">
        <v>1721951050</v>
      </c>
      <c r="S35">
        <v>5000031053</v>
      </c>
      <c r="T35">
        <v>5000020511</v>
      </c>
      <c r="U35">
        <v>5000007637</v>
      </c>
      <c r="V35">
        <v>5000089768</v>
      </c>
      <c r="W35">
        <v>5000024047</v>
      </c>
      <c r="X35">
        <v>5000039313</v>
      </c>
    </row>
    <row r="36" spans="1:29" x14ac:dyDescent="0.2">
      <c r="A36" t="s">
        <v>15</v>
      </c>
      <c r="B36">
        <v>84171282</v>
      </c>
      <c r="C36">
        <v>49240001</v>
      </c>
      <c r="D36">
        <v>147192587</v>
      </c>
      <c r="E36">
        <v>171283005</v>
      </c>
      <c r="F36">
        <v>126191869</v>
      </c>
      <c r="G36">
        <v>53010001</v>
      </c>
      <c r="H36">
        <v>193692417</v>
      </c>
      <c r="I36">
        <v>91490084</v>
      </c>
      <c r="J36">
        <v>114911096</v>
      </c>
      <c r="K36">
        <v>67270002</v>
      </c>
      <c r="L36">
        <v>158392209</v>
      </c>
      <c r="M36">
        <v>629672623</v>
      </c>
      <c r="N36">
        <v>81570044</v>
      </c>
      <c r="O36">
        <v>59240388</v>
      </c>
    </row>
    <row r="37" spans="1:29" x14ac:dyDescent="0.2">
      <c r="A37" t="s">
        <v>16</v>
      </c>
      <c r="B37">
        <v>9895879</v>
      </c>
      <c r="C37">
        <v>188156</v>
      </c>
      <c r="D37">
        <v>26981054</v>
      </c>
      <c r="E37">
        <v>44681164</v>
      </c>
      <c r="F37">
        <v>26258149</v>
      </c>
      <c r="G37">
        <v>326268</v>
      </c>
      <c r="H37">
        <v>37200460</v>
      </c>
      <c r="I37">
        <v>6985423</v>
      </c>
      <c r="J37">
        <v>6601115</v>
      </c>
      <c r="K37">
        <v>9139800</v>
      </c>
      <c r="L37">
        <v>36869743</v>
      </c>
      <c r="M37">
        <v>141835944</v>
      </c>
      <c r="N37">
        <v>1107628</v>
      </c>
      <c r="O37">
        <v>2453201</v>
      </c>
    </row>
    <row r="38" spans="1:29" x14ac:dyDescent="0.2">
      <c r="A38" t="s">
        <v>17</v>
      </c>
      <c r="B38">
        <v>340474</v>
      </c>
      <c r="C38">
        <v>5685</v>
      </c>
      <c r="D38">
        <v>789377</v>
      </c>
      <c r="E38">
        <v>1748839</v>
      </c>
      <c r="F38">
        <v>1455322</v>
      </c>
      <c r="G38">
        <v>1036</v>
      </c>
      <c r="H38">
        <v>1698553</v>
      </c>
      <c r="I38">
        <v>93933</v>
      </c>
      <c r="J38">
        <v>183290</v>
      </c>
      <c r="K38">
        <v>6922</v>
      </c>
      <c r="L38">
        <v>2505099</v>
      </c>
      <c r="M38">
        <v>7569819</v>
      </c>
      <c r="N38">
        <v>34181</v>
      </c>
      <c r="O38">
        <v>63288</v>
      </c>
      <c r="P38">
        <v>25202</v>
      </c>
      <c r="Q38">
        <v>73951</v>
      </c>
      <c r="R38">
        <v>20519060</v>
      </c>
      <c r="S38">
        <v>2771721</v>
      </c>
      <c r="T38">
        <v>3044581</v>
      </c>
      <c r="U38">
        <v>2480948</v>
      </c>
      <c r="V38">
        <v>8810919</v>
      </c>
      <c r="W38">
        <v>2374</v>
      </c>
      <c r="X38">
        <v>2155814</v>
      </c>
    </row>
    <row r="39" spans="1:29" x14ac:dyDescent="0.2">
      <c r="A39" t="s">
        <v>18</v>
      </c>
      <c r="B39">
        <v>134446</v>
      </c>
      <c r="C39">
        <v>202</v>
      </c>
      <c r="D39">
        <v>2309008</v>
      </c>
      <c r="E39">
        <v>638808</v>
      </c>
      <c r="F39">
        <v>40141</v>
      </c>
      <c r="G39">
        <v>25797</v>
      </c>
      <c r="H39">
        <v>409707</v>
      </c>
      <c r="I39">
        <v>179215</v>
      </c>
      <c r="J39">
        <v>54645</v>
      </c>
      <c r="K39">
        <v>146416</v>
      </c>
      <c r="L39">
        <v>15</v>
      </c>
      <c r="M39">
        <v>114724</v>
      </c>
      <c r="N39">
        <v>2744</v>
      </c>
      <c r="O39">
        <v>57121</v>
      </c>
      <c r="P39">
        <v>4268</v>
      </c>
      <c r="Q39">
        <v>67690</v>
      </c>
      <c r="R39">
        <v>5454</v>
      </c>
      <c r="S39">
        <v>2753244</v>
      </c>
      <c r="T39">
        <v>1360825</v>
      </c>
      <c r="U39">
        <v>2850725</v>
      </c>
      <c r="V39">
        <v>174969</v>
      </c>
      <c r="W39">
        <v>8858</v>
      </c>
      <c r="X39">
        <v>1177242</v>
      </c>
    </row>
    <row r="40" spans="1:29" x14ac:dyDescent="0.2">
      <c r="A40" t="s">
        <v>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9" x14ac:dyDescent="0.2">
      <c r="A41" s="1" t="s">
        <v>22</v>
      </c>
      <c r="B41">
        <f>B36+B37</f>
        <v>94067161</v>
      </c>
      <c r="C41">
        <f t="shared" ref="C41:O41" si="19">C36+C37</f>
        <v>49428157</v>
      </c>
      <c r="D41">
        <f t="shared" si="19"/>
        <v>174173641</v>
      </c>
      <c r="E41">
        <f t="shared" si="19"/>
        <v>215964169</v>
      </c>
      <c r="F41">
        <f t="shared" si="19"/>
        <v>152450018</v>
      </c>
      <c r="G41">
        <f t="shared" si="19"/>
        <v>53336269</v>
      </c>
      <c r="H41">
        <f t="shared" si="19"/>
        <v>230892877</v>
      </c>
      <c r="I41">
        <f t="shared" si="19"/>
        <v>98475507</v>
      </c>
      <c r="J41">
        <f t="shared" si="19"/>
        <v>121512211</v>
      </c>
      <c r="K41">
        <f t="shared" si="19"/>
        <v>76409802</v>
      </c>
      <c r="L41">
        <f t="shared" si="19"/>
        <v>195261952</v>
      </c>
      <c r="M41">
        <f t="shared" si="19"/>
        <v>771508567</v>
      </c>
      <c r="N41">
        <f t="shared" si="19"/>
        <v>82677672</v>
      </c>
      <c r="O41">
        <f t="shared" si="19"/>
        <v>61693589</v>
      </c>
      <c r="P41">
        <v>372196058</v>
      </c>
      <c r="Q41">
        <v>395704429</v>
      </c>
      <c r="R41">
        <v>727695082</v>
      </c>
      <c r="S41">
        <v>474886122</v>
      </c>
      <c r="T41">
        <v>526589212</v>
      </c>
      <c r="U41">
        <v>1676724945</v>
      </c>
      <c r="V41">
        <v>614327374</v>
      </c>
      <c r="W41">
        <v>392917913</v>
      </c>
      <c r="X41">
        <v>422905576</v>
      </c>
      <c r="Y41">
        <f>GEOMEAN(B41:X41)</f>
        <v>223303151.45050457</v>
      </c>
      <c r="Z41">
        <f>GEOMEAN(B41:O41)</f>
        <v>125129195.09515139</v>
      </c>
      <c r="AA41">
        <f>GEOMEAN(P41:X41)</f>
        <v>549760316.2634635</v>
      </c>
      <c r="AB41">
        <f>GEOMEAN(I41:O41)</f>
        <v>132115824.57954213</v>
      </c>
      <c r="AC41">
        <f>GEOMEAN(B41:H41)</f>
        <v>118512036.80550593</v>
      </c>
    </row>
    <row r="42" spans="1:29" x14ac:dyDescent="0.2">
      <c r="A42" s="1" t="s">
        <v>23</v>
      </c>
      <c r="B42">
        <f>B38+B39+B40</f>
        <v>474920</v>
      </c>
      <c r="C42">
        <f t="shared" ref="C42:X42" si="20">C38+C39+C40</f>
        <v>5887</v>
      </c>
      <c r="D42">
        <f t="shared" si="20"/>
        <v>3098385</v>
      </c>
      <c r="E42">
        <f t="shared" si="20"/>
        <v>2387647</v>
      </c>
      <c r="F42">
        <f t="shared" si="20"/>
        <v>1495463</v>
      </c>
      <c r="G42">
        <f t="shared" si="20"/>
        <v>26833</v>
      </c>
      <c r="H42">
        <f t="shared" si="20"/>
        <v>2108260</v>
      </c>
      <c r="I42">
        <f t="shared" si="20"/>
        <v>273148</v>
      </c>
      <c r="J42">
        <f t="shared" si="20"/>
        <v>237935</v>
      </c>
      <c r="K42">
        <f t="shared" si="20"/>
        <v>153338</v>
      </c>
      <c r="L42">
        <f t="shared" si="20"/>
        <v>2505114</v>
      </c>
      <c r="M42">
        <f t="shared" si="20"/>
        <v>7684543</v>
      </c>
      <c r="N42">
        <f t="shared" si="20"/>
        <v>36925</v>
      </c>
      <c r="O42">
        <f t="shared" si="20"/>
        <v>120409</v>
      </c>
      <c r="P42">
        <f t="shared" si="20"/>
        <v>29470</v>
      </c>
      <c r="Q42">
        <f t="shared" si="20"/>
        <v>141641</v>
      </c>
      <c r="R42">
        <f t="shared" si="20"/>
        <v>20524514</v>
      </c>
      <c r="S42">
        <f t="shared" si="20"/>
        <v>5524965</v>
      </c>
      <c r="T42">
        <f t="shared" si="20"/>
        <v>4405406</v>
      </c>
      <c r="U42">
        <f t="shared" si="20"/>
        <v>5331673</v>
      </c>
      <c r="V42">
        <f t="shared" si="20"/>
        <v>8985888</v>
      </c>
      <c r="W42">
        <f t="shared" si="20"/>
        <v>11232</v>
      </c>
      <c r="X42">
        <f t="shared" si="20"/>
        <v>3333056</v>
      </c>
      <c r="Y42">
        <f>GEOMEAN(B42:X42)</f>
        <v>591017.14875422791</v>
      </c>
      <c r="Z42">
        <f t="shared" ref="Z42:Z44" si="21">GEOMEAN(B42:O42)</f>
        <v>383576.01562114136</v>
      </c>
      <c r="AA42">
        <f t="shared" ref="AA42:AA44" si="22">GEOMEAN(P42:X42)</f>
        <v>1157853.2539771681</v>
      </c>
      <c r="AB42">
        <f t="shared" ref="AB42:AB44" si="23">GEOMEAN(I42:O42)</f>
        <v>364385.92380686139</v>
      </c>
      <c r="AC42">
        <f t="shared" ref="AC42:AC44" si="24">GEOMEAN(B42:H42)</f>
        <v>403776.73819742544</v>
      </c>
    </row>
    <row r="43" spans="1:29" x14ac:dyDescent="0.2">
      <c r="A43" s="1" t="s">
        <v>24</v>
      </c>
      <c r="B43">
        <f>B35/B41</f>
        <v>1.0631265251005078</v>
      </c>
      <c r="C43">
        <f t="shared" ref="C43:X43" si="25">C35/C41</f>
        <v>2.0234014592128124</v>
      </c>
      <c r="D43">
        <f t="shared" si="25"/>
        <v>0.57414874274804872</v>
      </c>
      <c r="E43">
        <f t="shared" si="25"/>
        <v>0.46308297095338996</v>
      </c>
      <c r="F43">
        <f t="shared" si="25"/>
        <v>0.6560014181172481</v>
      </c>
      <c r="G43">
        <f t="shared" si="25"/>
        <v>1.8750973938578268</v>
      </c>
      <c r="H43">
        <f t="shared" si="25"/>
        <v>0.43310929422911559</v>
      </c>
      <c r="I43">
        <f t="shared" si="25"/>
        <v>1.0157036510611719</v>
      </c>
      <c r="J43">
        <f t="shared" si="25"/>
        <v>0.82299013553460898</v>
      </c>
      <c r="K43">
        <f t="shared" si="25"/>
        <v>1.3089771388231055</v>
      </c>
      <c r="L43">
        <f t="shared" si="25"/>
        <v>0.51214789658560822</v>
      </c>
      <c r="M43">
        <f t="shared" si="25"/>
        <v>0.12961691973019918</v>
      </c>
      <c r="N43">
        <f t="shared" si="25"/>
        <v>1.2095299804764701</v>
      </c>
      <c r="O43">
        <f t="shared" si="25"/>
        <v>1.6209934876701695</v>
      </c>
      <c r="P43">
        <f t="shared" si="25"/>
        <v>10.915483924872735</v>
      </c>
      <c r="Q43">
        <f t="shared" si="25"/>
        <v>12.635755396106521</v>
      </c>
      <c r="R43">
        <f t="shared" si="25"/>
        <v>2.3663084890822446</v>
      </c>
      <c r="S43">
        <f t="shared" si="25"/>
        <v>10.528905397239635</v>
      </c>
      <c r="T43">
        <f t="shared" si="25"/>
        <v>9.4951062366237764</v>
      </c>
      <c r="U43">
        <f t="shared" si="25"/>
        <v>2.9820082607526306</v>
      </c>
      <c r="V43">
        <f t="shared" si="25"/>
        <v>8.1391290370856897</v>
      </c>
      <c r="W43">
        <f t="shared" si="25"/>
        <v>12.725365481110046</v>
      </c>
      <c r="X43">
        <f t="shared" si="25"/>
        <v>11.823063106171956</v>
      </c>
      <c r="Y43">
        <f>GEOMEAN(B43:X43)</f>
        <v>1.9583565754994356</v>
      </c>
      <c r="Z43">
        <f t="shared" si="21"/>
        <v>0.79923265197279536</v>
      </c>
      <c r="AA43">
        <f t="shared" si="22"/>
        <v>7.8948312553113151</v>
      </c>
      <c r="AB43">
        <f t="shared" si="23"/>
        <v>0.75696950859732315</v>
      </c>
      <c r="AC43">
        <f t="shared" si="24"/>
        <v>0.84385543238475202</v>
      </c>
    </row>
    <row r="44" spans="1:29" x14ac:dyDescent="0.2">
      <c r="A44" s="1" t="s">
        <v>25</v>
      </c>
      <c r="B44">
        <f>(B42/B35)*1000</f>
        <v>4.7489485906616098</v>
      </c>
      <c r="C44">
        <f t="shared" ref="C44:X44" si="26">(C42/C35)*1000</f>
        <v>5.8862344952038986E-2</v>
      </c>
      <c r="D44">
        <f t="shared" si="26"/>
        <v>30.983361392390844</v>
      </c>
      <c r="E44">
        <f t="shared" si="26"/>
        <v>23.874242771891812</v>
      </c>
      <c r="F44">
        <f t="shared" si="26"/>
        <v>14.953519252589919</v>
      </c>
      <c r="G44">
        <f t="shared" si="26"/>
        <v>0.2683012944445074</v>
      </c>
      <c r="H44">
        <f t="shared" si="26"/>
        <v>21.082209768297187</v>
      </c>
      <c r="I44">
        <f t="shared" si="26"/>
        <v>2.7308810631652265</v>
      </c>
      <c r="J44">
        <f t="shared" si="26"/>
        <v>2.3792702706532305</v>
      </c>
      <c r="K44">
        <f t="shared" si="26"/>
        <v>1.5330935567998474</v>
      </c>
      <c r="L44">
        <f t="shared" si="26"/>
        <v>25.050388989338099</v>
      </c>
      <c r="M44">
        <f t="shared" si="26"/>
        <v>76.844996594219211</v>
      </c>
      <c r="N44">
        <f t="shared" si="26"/>
        <v>0.36924585336906668</v>
      </c>
      <c r="O44">
        <f t="shared" si="26"/>
        <v>1.2040309302425622</v>
      </c>
      <c r="P44">
        <f t="shared" si="26"/>
        <v>7.2537965790400224E-3</v>
      </c>
      <c r="Q44">
        <f t="shared" si="26"/>
        <v>2.8328061906363819E-2</v>
      </c>
      <c r="R44">
        <f t="shared" si="26"/>
        <v>11.919336499141483</v>
      </c>
      <c r="S44">
        <f t="shared" si="26"/>
        <v>1.1049861373730951</v>
      </c>
      <c r="T44">
        <f t="shared" si="26"/>
        <v>0.88107758564352823</v>
      </c>
      <c r="U44">
        <f t="shared" si="26"/>
        <v>1.0663329712830196</v>
      </c>
      <c r="V44">
        <f t="shared" si="26"/>
        <v>1.7971453347715176</v>
      </c>
      <c r="W44">
        <f t="shared" si="26"/>
        <v>2.2463891962157998E-3</v>
      </c>
      <c r="X44">
        <f t="shared" si="26"/>
        <v>0.66660595874398876</v>
      </c>
      <c r="Y44">
        <f>GEOMEAN(B44:X44)</f>
        <v>1.3514919387295508</v>
      </c>
      <c r="Z44">
        <f t="shared" si="21"/>
        <v>3.8354786920960851</v>
      </c>
      <c r="AA44">
        <f t="shared" si="22"/>
        <v>0.26677017952748933</v>
      </c>
      <c r="AB44">
        <f t="shared" si="23"/>
        <v>3.6435804746527203</v>
      </c>
      <c r="AC44">
        <f t="shared" si="24"/>
        <v>4.0374837058937842</v>
      </c>
    </row>
    <row r="45" spans="1:29" x14ac:dyDescent="0.2">
      <c r="A45" s="1" t="s">
        <v>37</v>
      </c>
      <c r="B45">
        <f>((B29-B44)/B29)*100</f>
        <v>1.6869586212755485</v>
      </c>
      <c r="C45">
        <f t="shared" ref="C45:AC45" si="27">((C29-C44)/C29)*100</f>
        <v>6.1034324625306106E-2</v>
      </c>
      <c r="D45">
        <f t="shared" si="27"/>
        <v>-9.9347996001689517E-2</v>
      </c>
      <c r="E45">
        <f t="shared" si="27"/>
        <v>-0.16349571033511651</v>
      </c>
      <c r="F45">
        <f t="shared" si="27"/>
        <v>-5.6271489355813026E-2</v>
      </c>
      <c r="G45">
        <f t="shared" si="27"/>
        <v>-5.708254117292496E-2</v>
      </c>
      <c r="H45">
        <f t="shared" si="27"/>
        <v>2.9601759527330311</v>
      </c>
      <c r="I45">
        <f t="shared" si="27"/>
        <v>3.1876994876294078</v>
      </c>
      <c r="J45">
        <f t="shared" si="27"/>
        <v>8.1656845947714398</v>
      </c>
      <c r="K45">
        <f t="shared" si="27"/>
        <v>0.42016073997105596</v>
      </c>
      <c r="L45">
        <f t="shared" si="27"/>
        <v>-1.9343342435741786E-2</v>
      </c>
      <c r="M45">
        <f t="shared" si="27"/>
        <v>5.0037778493120149</v>
      </c>
      <c r="N45">
        <f t="shared" si="27"/>
        <v>-1.9640358742670128</v>
      </c>
      <c r="O45">
        <f t="shared" si="27"/>
        <v>2.7481839592323527</v>
      </c>
      <c r="P45">
        <f t="shared" si="27"/>
        <v>-3.3927810753085355E-3</v>
      </c>
      <c r="Q45">
        <f t="shared" si="27"/>
        <v>4.7105820661193007</v>
      </c>
      <c r="R45">
        <f t="shared" si="27"/>
        <v>9.9470338401519403</v>
      </c>
      <c r="S45">
        <f t="shared" si="27"/>
        <v>20.916377067294881</v>
      </c>
      <c r="T45">
        <f t="shared" si="27"/>
        <v>1.864589327285779</v>
      </c>
      <c r="U45">
        <f t="shared" si="27"/>
        <v>-0.96820543526391822</v>
      </c>
      <c r="V45">
        <f t="shared" si="27"/>
        <v>72.003588312984661</v>
      </c>
      <c r="W45">
        <f t="shared" si="27"/>
        <v>-9.3888274711447905E-3</v>
      </c>
      <c r="X45">
        <f t="shared" si="27"/>
        <v>2.5824448282781232</v>
      </c>
      <c r="Y45">
        <f t="shared" si="27"/>
        <v>8.013947176183942</v>
      </c>
      <c r="Z45">
        <f t="shared" si="27"/>
        <v>1.5961238657334427</v>
      </c>
      <c r="AA45">
        <f t="shared" si="27"/>
        <v>17.175386961065332</v>
      </c>
      <c r="AB45">
        <f t="shared" si="27"/>
        <v>2.5574006357731895</v>
      </c>
      <c r="AC45">
        <f t="shared" si="27"/>
        <v>0.62536404583001548</v>
      </c>
    </row>
    <row r="46" spans="1:29" x14ac:dyDescent="0.2">
      <c r="A46" s="1" t="s">
        <v>39</v>
      </c>
      <c r="B46">
        <f>((B43-B28)/B28)*100</f>
        <v>0.44881898890396832</v>
      </c>
      <c r="C46">
        <f t="shared" ref="C46:AC46" si="28">((C43-C28)/C28)*100</f>
        <v>1.1727404708634434E-2</v>
      </c>
      <c r="D46">
        <f t="shared" si="28"/>
        <v>-0.19690404659244315</v>
      </c>
      <c r="E46">
        <f t="shared" si="28"/>
        <v>-0.27358708123050918</v>
      </c>
      <c r="F46">
        <f t="shared" si="28"/>
        <v>-6.5690995741518279E-2</v>
      </c>
      <c r="G46">
        <f t="shared" si="28"/>
        <v>-1.376186083063809E-2</v>
      </c>
      <c r="H46">
        <f t="shared" si="28"/>
        <v>0.99856825558018825</v>
      </c>
      <c r="I46">
        <f t="shared" si="28"/>
        <v>0.21791750248471492</v>
      </c>
      <c r="J46">
        <f t="shared" si="28"/>
        <v>2.7573001173975173</v>
      </c>
      <c r="K46">
        <f t="shared" si="28"/>
        <v>-9.7013360530996913</v>
      </c>
      <c r="L46">
        <f t="shared" si="28"/>
        <v>0.18645979417852204</v>
      </c>
      <c r="M46">
        <f t="shared" si="28"/>
        <v>3.6033287195067589</v>
      </c>
      <c r="N46">
        <f t="shared" si="28"/>
        <v>-0.11274312646231395</v>
      </c>
      <c r="O46">
        <f t="shared" si="28"/>
        <v>0.38516538559784108</v>
      </c>
      <c r="P46">
        <f t="shared" si="28"/>
        <v>1.0312922379395732E-2</v>
      </c>
      <c r="Q46">
        <f t="shared" si="28"/>
        <v>-0.15450422843654132</v>
      </c>
      <c r="R46">
        <f t="shared" si="28"/>
        <v>2.5511366751272622</v>
      </c>
      <c r="S46">
        <f t="shared" si="28"/>
        <v>9.2452459589991065</v>
      </c>
      <c r="T46">
        <f t="shared" si="28"/>
        <v>-0.1091919103696035</v>
      </c>
      <c r="U46">
        <f t="shared" si="28"/>
        <v>-0.59590496668118753</v>
      </c>
      <c r="V46">
        <f t="shared" si="28"/>
        <v>53.994909419985873</v>
      </c>
      <c r="W46">
        <f t="shared" si="28"/>
        <v>-7.7371832384574076E-4</v>
      </c>
      <c r="X46">
        <f t="shared" si="28"/>
        <v>-2.0866520324889026</v>
      </c>
      <c r="Y46">
        <f t="shared" si="28"/>
        <v>2.1625818868361844</v>
      </c>
      <c r="Z46">
        <f t="shared" si="28"/>
        <v>-0.16890339009687597</v>
      </c>
      <c r="AA46">
        <f t="shared" si="28"/>
        <v>5.8980318120841675</v>
      </c>
      <c r="AB46">
        <f t="shared" si="28"/>
        <v>-0.46594938050846219</v>
      </c>
      <c r="AC46">
        <f t="shared" si="28"/>
        <v>0.12902909413133284</v>
      </c>
    </row>
    <row r="47" spans="1:29" x14ac:dyDescent="0.2">
      <c r="A47" s="1" t="s">
        <v>49</v>
      </c>
      <c r="B47">
        <f t="shared" ref="B47:X47" si="29">((B26-B41)/B26)*100</f>
        <v>0.44347963323485967</v>
      </c>
      <c r="C47">
        <f t="shared" si="29"/>
        <v>1.6205075575333795E-3</v>
      </c>
      <c r="D47">
        <f t="shared" si="29"/>
        <v>-0.19835661332147186</v>
      </c>
      <c r="E47">
        <f t="shared" si="29"/>
        <v>-0.27823608768717634</v>
      </c>
      <c r="F47">
        <f t="shared" si="29"/>
        <v>-6.7940511378819679E-2</v>
      </c>
      <c r="G47">
        <f t="shared" si="29"/>
        <v>-5.1562320498671765E-3</v>
      </c>
      <c r="H47">
        <f t="shared" si="29"/>
        <v>0.99152308636738573</v>
      </c>
      <c r="I47">
        <f t="shared" si="29"/>
        <v>0.20158517273271026</v>
      </c>
      <c r="J47">
        <f t="shared" si="29"/>
        <v>2.6864669474684821</v>
      </c>
      <c r="K47">
        <f t="shared" si="29"/>
        <v>-10.755826038253403</v>
      </c>
      <c r="L47">
        <f t="shared" si="29"/>
        <v>0.18784545575000464</v>
      </c>
      <c r="M47">
        <f t="shared" si="29"/>
        <v>3.4778339313274897</v>
      </c>
      <c r="N47">
        <f t="shared" si="29"/>
        <v>-0.10664782070844957</v>
      </c>
      <c r="O47">
        <f t="shared" si="29"/>
        <v>0.3856428878525946</v>
      </c>
      <c r="P47">
        <f t="shared" si="29"/>
        <v>1.0311243634522373E-2</v>
      </c>
      <c r="Q47">
        <f t="shared" si="29"/>
        <v>-0.15336074305500469</v>
      </c>
      <c r="R47">
        <f t="shared" si="29"/>
        <v>2.4902636768054354</v>
      </c>
      <c r="S47">
        <f t="shared" si="29"/>
        <v>8.4636544723603233</v>
      </c>
      <c r="T47">
        <f t="shared" si="29"/>
        <v>-0.10916533089040167</v>
      </c>
      <c r="U47">
        <f t="shared" si="29"/>
        <v>-0.59912411883052541</v>
      </c>
      <c r="V47">
        <f t="shared" si="29"/>
        <v>35.062463902104966</v>
      </c>
      <c r="W47">
        <f t="shared" si="29"/>
        <v>-2.8886524158558587E-4</v>
      </c>
      <c r="X47">
        <f t="shared" si="29"/>
        <v>-2.1318100494613077</v>
      </c>
      <c r="Y47">
        <f>((Y26-Y41)/Y26)*100</f>
        <v>2.1160232089168223</v>
      </c>
      <c r="Z47">
        <f t="shared" ref="Z47:AC47" si="30">((Z26-Z41)/Z26)*100</f>
        <v>-0.17084131428726565</v>
      </c>
      <c r="AA47">
        <f t="shared" si="30"/>
        <v>5.5700358080369705</v>
      </c>
      <c r="AB47">
        <f t="shared" si="30"/>
        <v>-0.47013196748378272</v>
      </c>
      <c r="AC47">
        <f t="shared" si="30"/>
        <v>0.12755778145492344</v>
      </c>
    </row>
    <row r="49" spans="1:29" ht="21" x14ac:dyDescent="0.25">
      <c r="A49" s="2" t="s">
        <v>43</v>
      </c>
    </row>
    <row r="50" spans="1:29" ht="19" x14ac:dyDescent="0.25">
      <c r="A50" s="7"/>
      <c r="B50" s="5" t="s">
        <v>0</v>
      </c>
      <c r="C50" s="5" t="s">
        <v>1</v>
      </c>
      <c r="D50" s="5" t="s">
        <v>2</v>
      </c>
      <c r="E50" s="5" t="s">
        <v>3</v>
      </c>
      <c r="F50" s="5" t="s">
        <v>4</v>
      </c>
      <c r="G50" s="5" t="s">
        <v>5</v>
      </c>
      <c r="H50" s="5" t="s">
        <v>6</v>
      </c>
      <c r="I50" s="5" t="s">
        <v>7</v>
      </c>
      <c r="J50" s="5" t="s">
        <v>8</v>
      </c>
      <c r="K50" s="5" t="s">
        <v>9</v>
      </c>
      <c r="L50" s="5" t="s">
        <v>10</v>
      </c>
      <c r="M50" s="5" t="s">
        <v>11</v>
      </c>
      <c r="N50" s="5" t="s">
        <v>12</v>
      </c>
      <c r="O50" s="5" t="s">
        <v>13</v>
      </c>
      <c r="P50" s="5" t="s">
        <v>27</v>
      </c>
      <c r="Q50" s="5" t="s">
        <v>28</v>
      </c>
      <c r="R50" s="5" t="s">
        <v>29</v>
      </c>
      <c r="S50" s="5" t="s">
        <v>30</v>
      </c>
      <c r="T50" s="5" t="s">
        <v>31</v>
      </c>
      <c r="U50" s="5" t="s">
        <v>32</v>
      </c>
      <c r="V50" s="5" t="s">
        <v>33</v>
      </c>
      <c r="W50" s="5" t="s">
        <v>34</v>
      </c>
      <c r="X50" s="5" t="s">
        <v>35</v>
      </c>
      <c r="Y50" s="9" t="s">
        <v>38</v>
      </c>
      <c r="Z50" s="9" t="s">
        <v>41</v>
      </c>
      <c r="AA50" s="9" t="s">
        <v>42</v>
      </c>
      <c r="AB50" s="9" t="s">
        <v>44</v>
      </c>
      <c r="AC50" s="9" t="s">
        <v>45</v>
      </c>
    </row>
    <row r="51" spans="1:29" x14ac:dyDescent="0.2">
      <c r="A51" t="s">
        <v>14</v>
      </c>
      <c r="B51">
        <v>100004314</v>
      </c>
      <c r="C51">
        <v>100008341</v>
      </c>
      <c r="D51">
        <v>100002403</v>
      </c>
      <c r="E51">
        <v>100007868</v>
      </c>
      <c r="F51">
        <v>100003130</v>
      </c>
      <c r="G51">
        <v>100010111</v>
      </c>
      <c r="H51">
        <v>100003508</v>
      </c>
      <c r="I51">
        <v>100007758</v>
      </c>
      <c r="J51">
        <v>100009523</v>
      </c>
      <c r="K51">
        <v>100017313</v>
      </c>
      <c r="L51">
        <v>100003016</v>
      </c>
      <c r="M51">
        <v>100000366</v>
      </c>
      <c r="N51">
        <v>100000843</v>
      </c>
      <c r="O51">
        <v>100002993</v>
      </c>
      <c r="P51">
        <v>4062700088</v>
      </c>
      <c r="Q51">
        <v>5000067523</v>
      </c>
      <c r="R51">
        <v>1722026537</v>
      </c>
      <c r="S51">
        <v>5000021809</v>
      </c>
      <c r="T51">
        <v>5000052447</v>
      </c>
      <c r="U51">
        <v>5000044271</v>
      </c>
      <c r="V51">
        <v>5000052160</v>
      </c>
      <c r="W51">
        <v>5000066335</v>
      </c>
      <c r="X51">
        <v>5000003421</v>
      </c>
    </row>
    <row r="52" spans="1:29" x14ac:dyDescent="0.2">
      <c r="A52" t="s">
        <v>15</v>
      </c>
      <c r="B52">
        <v>83161088</v>
      </c>
      <c r="C52">
        <v>49240001</v>
      </c>
      <c r="D52">
        <v>147192632</v>
      </c>
      <c r="E52">
        <v>171432747</v>
      </c>
      <c r="F52">
        <v>126191888</v>
      </c>
      <c r="G52">
        <v>53010004</v>
      </c>
      <c r="H52">
        <v>195351504</v>
      </c>
      <c r="I52">
        <v>91770045</v>
      </c>
      <c r="J52">
        <v>114840048</v>
      </c>
      <c r="K52">
        <v>67220005</v>
      </c>
      <c r="L52">
        <v>158392209</v>
      </c>
      <c r="M52">
        <v>592202636</v>
      </c>
      <c r="N52">
        <v>81570044</v>
      </c>
      <c r="O52">
        <v>59620539</v>
      </c>
    </row>
    <row r="53" spans="1:29" x14ac:dyDescent="0.2">
      <c r="A53" t="s">
        <v>16</v>
      </c>
      <c r="B53">
        <v>9476997</v>
      </c>
      <c r="C53">
        <v>186206</v>
      </c>
      <c r="D53">
        <v>26984546</v>
      </c>
      <c r="E53">
        <v>44708930</v>
      </c>
      <c r="F53">
        <v>26265219</v>
      </c>
      <c r="G53">
        <v>324023</v>
      </c>
      <c r="H53">
        <v>37744131</v>
      </c>
      <c r="I53">
        <v>7052754</v>
      </c>
      <c r="J53">
        <v>6689736</v>
      </c>
      <c r="K53">
        <v>9139773</v>
      </c>
      <c r="L53">
        <v>36869740</v>
      </c>
      <c r="M53">
        <v>130574106</v>
      </c>
      <c r="N53">
        <v>1108700</v>
      </c>
      <c r="O53">
        <v>2536557</v>
      </c>
    </row>
    <row r="54" spans="1:29" x14ac:dyDescent="0.2">
      <c r="A54" t="s">
        <v>17</v>
      </c>
      <c r="B54">
        <v>327796</v>
      </c>
      <c r="C54">
        <v>5677</v>
      </c>
      <c r="D54">
        <v>789330</v>
      </c>
      <c r="E54">
        <v>1750412</v>
      </c>
      <c r="F54">
        <v>1455234</v>
      </c>
      <c r="G54">
        <v>1052</v>
      </c>
      <c r="H54">
        <v>1704960</v>
      </c>
      <c r="I54">
        <v>92227</v>
      </c>
      <c r="J54">
        <v>185541</v>
      </c>
      <c r="K54">
        <v>6567</v>
      </c>
      <c r="L54">
        <v>2505100</v>
      </c>
      <c r="M54">
        <v>6933020</v>
      </c>
      <c r="N54">
        <v>34182</v>
      </c>
      <c r="O54">
        <v>63089</v>
      </c>
      <c r="P54">
        <v>25202</v>
      </c>
      <c r="Q54">
        <v>72718</v>
      </c>
      <c r="R54">
        <v>19450978</v>
      </c>
      <c r="S54">
        <v>2877201</v>
      </c>
      <c r="T54">
        <v>3066892</v>
      </c>
      <c r="U54">
        <v>2527694</v>
      </c>
      <c r="V54">
        <v>7064833</v>
      </c>
      <c r="W54">
        <v>2373</v>
      </c>
      <c r="X54">
        <v>2384073</v>
      </c>
    </row>
    <row r="55" spans="1:29" x14ac:dyDescent="0.2">
      <c r="A55" t="s">
        <v>18</v>
      </c>
      <c r="B55">
        <v>130751</v>
      </c>
      <c r="C55">
        <v>213</v>
      </c>
      <c r="D55">
        <v>2308970</v>
      </c>
      <c r="E55">
        <v>638487</v>
      </c>
      <c r="F55">
        <v>40126</v>
      </c>
      <c r="G55">
        <v>25800</v>
      </c>
      <c r="H55">
        <v>395609</v>
      </c>
      <c r="I55">
        <v>184855</v>
      </c>
      <c r="J55">
        <v>61337</v>
      </c>
      <c r="K55">
        <v>146584</v>
      </c>
      <c r="L55">
        <v>15</v>
      </c>
      <c r="M55">
        <v>96655</v>
      </c>
      <c r="N55">
        <v>2741</v>
      </c>
      <c r="O55">
        <v>57710</v>
      </c>
      <c r="P55">
        <v>4268</v>
      </c>
      <c r="Q55">
        <v>67831</v>
      </c>
      <c r="R55">
        <v>6879</v>
      </c>
      <c r="S55">
        <v>3037341</v>
      </c>
      <c r="T55">
        <v>1314948</v>
      </c>
      <c r="U55">
        <v>2878285</v>
      </c>
      <c r="V55">
        <v>203738</v>
      </c>
      <c r="W55">
        <v>8858</v>
      </c>
      <c r="X55">
        <v>1191811</v>
      </c>
    </row>
    <row r="56" spans="1:29" x14ac:dyDescent="0.2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9" x14ac:dyDescent="0.2">
      <c r="A57" s="1" t="s">
        <v>22</v>
      </c>
      <c r="B57">
        <f>B52+B53</f>
        <v>92638085</v>
      </c>
      <c r="C57">
        <f t="shared" ref="C57:O57" si="31">C52+C53</f>
        <v>49426207</v>
      </c>
      <c r="D57">
        <f t="shared" si="31"/>
        <v>174177178</v>
      </c>
      <c r="E57">
        <f t="shared" si="31"/>
        <v>216141677</v>
      </c>
      <c r="F57">
        <f t="shared" si="31"/>
        <v>152457107</v>
      </c>
      <c r="G57">
        <f t="shared" si="31"/>
        <v>53334027</v>
      </c>
      <c r="H57">
        <f t="shared" si="31"/>
        <v>233095635</v>
      </c>
      <c r="I57">
        <f t="shared" si="31"/>
        <v>98822799</v>
      </c>
      <c r="J57">
        <f t="shared" si="31"/>
        <v>121529784</v>
      </c>
      <c r="K57">
        <f t="shared" si="31"/>
        <v>76359778</v>
      </c>
      <c r="L57">
        <f t="shared" si="31"/>
        <v>195261949</v>
      </c>
      <c r="M57">
        <f t="shared" si="31"/>
        <v>722776742</v>
      </c>
      <c r="N57">
        <f t="shared" si="31"/>
        <v>82678744</v>
      </c>
      <c r="O57">
        <f t="shared" si="31"/>
        <v>62157096</v>
      </c>
      <c r="P57">
        <v>372198615</v>
      </c>
      <c r="Q57">
        <v>417619258</v>
      </c>
      <c r="R57">
        <v>717601395</v>
      </c>
      <c r="S57">
        <v>488631013</v>
      </c>
      <c r="T57">
        <v>527678828</v>
      </c>
      <c r="U57">
        <v>1688947395</v>
      </c>
      <c r="V57">
        <v>583677615</v>
      </c>
      <c r="W57">
        <v>392916864</v>
      </c>
      <c r="X57">
        <v>425978358</v>
      </c>
      <c r="Y57">
        <f>GEOMEAN(B57:X57)</f>
        <v>223051989.44275004</v>
      </c>
      <c r="Z57">
        <f>GEOMEAN(B57:O57)</f>
        <v>124596334.4139473</v>
      </c>
      <c r="AA57">
        <f>GEOMEAN(P57:X57)</f>
        <v>551832660.36072659</v>
      </c>
      <c r="AB57">
        <f>GEOMEAN(I57:O57)</f>
        <v>131086721.33362694</v>
      </c>
      <c r="AC57">
        <f>GEOMEAN(B57:H57)</f>
        <v>118427300.57975629</v>
      </c>
    </row>
    <row r="58" spans="1:29" x14ac:dyDescent="0.2">
      <c r="A58" s="1" t="s">
        <v>23</v>
      </c>
      <c r="B58">
        <f>B54+B55+B56</f>
        <v>458547</v>
      </c>
      <c r="C58">
        <f t="shared" ref="C58:X58" si="32">C54+C55+C56</f>
        <v>5890</v>
      </c>
      <c r="D58">
        <f t="shared" si="32"/>
        <v>3098300</v>
      </c>
      <c r="E58">
        <f t="shared" si="32"/>
        <v>2388899</v>
      </c>
      <c r="F58">
        <f t="shared" si="32"/>
        <v>1495360</v>
      </c>
      <c r="G58">
        <f t="shared" si="32"/>
        <v>26852</v>
      </c>
      <c r="H58">
        <f t="shared" si="32"/>
        <v>2100569</v>
      </c>
      <c r="I58">
        <f t="shared" si="32"/>
        <v>277082</v>
      </c>
      <c r="J58">
        <f t="shared" si="32"/>
        <v>246878</v>
      </c>
      <c r="K58">
        <f t="shared" si="32"/>
        <v>153151</v>
      </c>
      <c r="L58">
        <f t="shared" si="32"/>
        <v>2505115</v>
      </c>
      <c r="M58">
        <f t="shared" si="32"/>
        <v>7029675</v>
      </c>
      <c r="N58">
        <f t="shared" si="32"/>
        <v>36923</v>
      </c>
      <c r="O58">
        <f t="shared" si="32"/>
        <v>120799</v>
      </c>
      <c r="P58">
        <f t="shared" si="32"/>
        <v>29470</v>
      </c>
      <c r="Q58">
        <f t="shared" si="32"/>
        <v>140549</v>
      </c>
      <c r="R58">
        <f t="shared" si="32"/>
        <v>19457857</v>
      </c>
      <c r="S58">
        <f t="shared" si="32"/>
        <v>5914542</v>
      </c>
      <c r="T58">
        <f t="shared" si="32"/>
        <v>4381840</v>
      </c>
      <c r="U58">
        <f t="shared" si="32"/>
        <v>5405979</v>
      </c>
      <c r="V58">
        <f t="shared" si="32"/>
        <v>7268571</v>
      </c>
      <c r="W58">
        <f t="shared" si="32"/>
        <v>11231</v>
      </c>
      <c r="X58">
        <f t="shared" si="32"/>
        <v>3575884</v>
      </c>
      <c r="Y58">
        <f t="shared" ref="Y58:Y60" si="33">GEOMEAN(B58:X58)</f>
        <v>585916.35681060923</v>
      </c>
      <c r="Z58">
        <f t="shared" ref="Z58:Z60" si="34">GEOMEAN(B58:O58)</f>
        <v>381580.94640888611</v>
      </c>
      <c r="AA58">
        <f t="shared" ref="AA58:AA60" si="35">GEOMEAN(P58:X58)</f>
        <v>1141711.0324947769</v>
      </c>
      <c r="AB58">
        <f t="shared" ref="AB58:AB60" si="36">GEOMEAN(I58:O58)</f>
        <v>362521.18956512434</v>
      </c>
      <c r="AC58">
        <f t="shared" ref="AC58:AC60" si="37">GEOMEAN(B58:H58)</f>
        <v>401642.78076259722</v>
      </c>
    </row>
    <row r="59" spans="1:29" x14ac:dyDescent="0.2">
      <c r="A59" s="1" t="s">
        <v>24</v>
      </c>
      <c r="B59">
        <f>B51/B57</f>
        <v>1.0795162054569674</v>
      </c>
      <c r="C59">
        <f t="shared" ref="C59:X59" si="38">C51/C57</f>
        <v>2.0233869250780261</v>
      </c>
      <c r="D59">
        <f t="shared" si="38"/>
        <v>0.5741418258596428</v>
      </c>
      <c r="E59">
        <f t="shared" si="38"/>
        <v>0.46269590107788422</v>
      </c>
      <c r="F59">
        <f t="shared" si="38"/>
        <v>0.65594272361471484</v>
      </c>
      <c r="G59">
        <f t="shared" si="38"/>
        <v>1.8751651923827166</v>
      </c>
      <c r="H59">
        <f t="shared" si="38"/>
        <v>0.42902351217344759</v>
      </c>
      <c r="I59">
        <f t="shared" si="38"/>
        <v>1.0119907451720731</v>
      </c>
      <c r="J59">
        <f t="shared" si="38"/>
        <v>0.82292191846568241</v>
      </c>
      <c r="K59">
        <f t="shared" si="38"/>
        <v>1.3098167074294009</v>
      </c>
      <c r="L59">
        <f t="shared" si="38"/>
        <v>0.51214799663809563</v>
      </c>
      <c r="M59">
        <f t="shared" si="38"/>
        <v>0.13835581610344622</v>
      </c>
      <c r="N59">
        <f t="shared" si="38"/>
        <v>1.209510911292992</v>
      </c>
      <c r="O59">
        <f t="shared" si="38"/>
        <v>1.6088749223419319</v>
      </c>
      <c r="P59">
        <f t="shared" si="38"/>
        <v>10.915408935629705</v>
      </c>
      <c r="Q59">
        <f t="shared" si="38"/>
        <v>11.972789633661961</v>
      </c>
      <c r="R59">
        <f t="shared" si="38"/>
        <v>2.399697867086783</v>
      </c>
      <c r="S59">
        <f t="shared" si="38"/>
        <v>10.232714821562093</v>
      </c>
      <c r="T59">
        <f t="shared" si="38"/>
        <v>9.4755600977039762</v>
      </c>
      <c r="U59">
        <f t="shared" si="38"/>
        <v>2.9604499736357983</v>
      </c>
      <c r="V59">
        <f t="shared" si="38"/>
        <v>8.5664620871232149</v>
      </c>
      <c r="W59">
        <f t="shared" si="38"/>
        <v>12.725507080805775</v>
      </c>
      <c r="X59">
        <f t="shared" si="38"/>
        <v>11.737693540290138</v>
      </c>
      <c r="Y59">
        <f t="shared" si="33"/>
        <v>1.960548569918265</v>
      </c>
      <c r="Z59">
        <f t="shared" si="34"/>
        <v>0.80263854367814613</v>
      </c>
      <c r="AA59">
        <f t="shared" si="35"/>
        <v>7.8652338896188079</v>
      </c>
      <c r="AB59">
        <f t="shared" si="36"/>
        <v>0.76289933845682179</v>
      </c>
      <c r="AC59">
        <f t="shared" si="37"/>
        <v>0.84444775257101246</v>
      </c>
    </row>
    <row r="60" spans="1:29" x14ac:dyDescent="0.2">
      <c r="A60" s="1" t="s">
        <v>25</v>
      </c>
      <c r="B60">
        <f>(B58/B51)*1000</f>
        <v>4.5852721913576646</v>
      </c>
      <c r="C60">
        <f t="shared" ref="C60:X60" si="39">(C58/C51)*1000</f>
        <v>5.8895087560746559E-2</v>
      </c>
      <c r="D60">
        <f t="shared" si="39"/>
        <v>30.98225549640042</v>
      </c>
      <c r="E60">
        <f t="shared" si="39"/>
        <v>23.887110562140972</v>
      </c>
      <c r="F60">
        <f t="shared" si="39"/>
        <v>14.953131966969433</v>
      </c>
      <c r="G60">
        <f t="shared" si="39"/>
        <v>0.26849285268766471</v>
      </c>
      <c r="H60">
        <f t="shared" si="39"/>
        <v>21.004953146243629</v>
      </c>
      <c r="I60">
        <f t="shared" si="39"/>
        <v>2.7706050564597198</v>
      </c>
      <c r="J60">
        <f t="shared" si="39"/>
        <v>2.4685449204672238</v>
      </c>
      <c r="K60">
        <f t="shared" si="39"/>
        <v>1.5312448955712297</v>
      </c>
      <c r="L60">
        <f t="shared" si="39"/>
        <v>25.050394480102479</v>
      </c>
      <c r="M60">
        <f t="shared" si="39"/>
        <v>70.29649271483666</v>
      </c>
      <c r="N60">
        <f t="shared" si="39"/>
        <v>0.36922688741733906</v>
      </c>
      <c r="O60">
        <f t="shared" si="39"/>
        <v>1.207953845941391</v>
      </c>
      <c r="P60">
        <f t="shared" si="39"/>
        <v>7.2537965790400224E-3</v>
      </c>
      <c r="Q60">
        <f t="shared" si="39"/>
        <v>2.8109420393521354E-2</v>
      </c>
      <c r="R60">
        <f t="shared" si="39"/>
        <v>11.29939439487279</v>
      </c>
      <c r="S60">
        <f t="shared" si="39"/>
        <v>1.1829032404126458</v>
      </c>
      <c r="T60">
        <f t="shared" si="39"/>
        <v>0.87635880752192441</v>
      </c>
      <c r="U60">
        <f t="shared" si="39"/>
        <v>1.0811862269609094</v>
      </c>
      <c r="V60">
        <f t="shared" si="39"/>
        <v>1.4536990350116668</v>
      </c>
      <c r="W60">
        <f t="shared" si="39"/>
        <v>2.2461702000599556E-3</v>
      </c>
      <c r="X60">
        <f t="shared" si="39"/>
        <v>0.71517631067636822</v>
      </c>
      <c r="Y60">
        <f t="shared" si="33"/>
        <v>1.3398368409638333</v>
      </c>
      <c r="Z60">
        <f t="shared" si="34"/>
        <v>3.815587381578101</v>
      </c>
      <c r="AA60">
        <f t="shared" si="35"/>
        <v>0.26304930285560207</v>
      </c>
      <c r="AB60">
        <f t="shared" si="36"/>
        <v>3.6249953751886896</v>
      </c>
      <c r="AC60">
        <f t="shared" si="37"/>
        <v>4.0162001767244222</v>
      </c>
    </row>
    <row r="61" spans="1:29" x14ac:dyDescent="0.2">
      <c r="A61" s="1" t="s">
        <v>37</v>
      </c>
      <c r="B61">
        <f>((B29-B60)/B29)*100</f>
        <v>5.0753980432419095</v>
      </c>
      <c r="C61">
        <f t="shared" ref="C61:X61" si="40">((C29-C60)/C29)*100</f>
        <v>5.4425460372363775E-3</v>
      </c>
      <c r="D61">
        <f t="shared" si="40"/>
        <v>-9.5775127771194041E-2</v>
      </c>
      <c r="E61">
        <f t="shared" si="40"/>
        <v>-0.21748204471807409</v>
      </c>
      <c r="F61">
        <f t="shared" si="40"/>
        <v>-5.3680102369736193E-2</v>
      </c>
      <c r="G61">
        <f t="shared" si="40"/>
        <v>-0.12851998610480958</v>
      </c>
      <c r="H61">
        <f t="shared" si="40"/>
        <v>3.3157823665273352</v>
      </c>
      <c r="I61">
        <f t="shared" si="40"/>
        <v>1.7794465877684236</v>
      </c>
      <c r="J61">
        <f t="shared" si="40"/>
        <v>4.7198901216371647</v>
      </c>
      <c r="K61">
        <f t="shared" si="40"/>
        <v>0.54023781366006429</v>
      </c>
      <c r="L61">
        <f t="shared" si="40"/>
        <v>-1.9365265554299946E-2</v>
      </c>
      <c r="M61">
        <f t="shared" si="40"/>
        <v>13.099075615611403</v>
      </c>
      <c r="N61">
        <f t="shared" si="40"/>
        <v>-1.9587985913978887</v>
      </c>
      <c r="O61">
        <f t="shared" si="40"/>
        <v>2.4313227671290285</v>
      </c>
      <c r="P61">
        <f t="shared" si="40"/>
        <v>-3.3927810753085355E-3</v>
      </c>
      <c r="Q61">
        <f t="shared" si="40"/>
        <v>5.446044398975233</v>
      </c>
      <c r="R61">
        <f t="shared" si="40"/>
        <v>14.630820168425728</v>
      </c>
      <c r="S61">
        <f t="shared" si="40"/>
        <v>15.339866567862263</v>
      </c>
      <c r="T61">
        <f t="shared" si="40"/>
        <v>2.3901721322311369</v>
      </c>
      <c r="U61">
        <f t="shared" si="40"/>
        <v>-2.3746203272870123</v>
      </c>
      <c r="V61">
        <f t="shared" si="40"/>
        <v>77.35388681941086</v>
      </c>
      <c r="W61">
        <f t="shared" si="40"/>
        <v>3.6089521201182668E-4</v>
      </c>
      <c r="X61">
        <f t="shared" si="40"/>
        <v>-4.5156089424948833</v>
      </c>
      <c r="Y61">
        <f>((Y29-Y60)/Y29)*100</f>
        <v>8.8072234126310835</v>
      </c>
      <c r="Z61">
        <f t="shared" ref="Z61:AC61" si="41">((Z29-Z60)/Z29)*100</f>
        <v>2.106459657819471</v>
      </c>
      <c r="AA61">
        <f t="shared" si="41"/>
        <v>18.330614172219583</v>
      </c>
      <c r="AB61">
        <f t="shared" si="41"/>
        <v>3.0544338188787319</v>
      </c>
      <c r="AC61">
        <f t="shared" si="41"/>
        <v>1.1492158102192667</v>
      </c>
    </row>
    <row r="62" spans="1:29" x14ac:dyDescent="0.2">
      <c r="A62" s="1" t="s">
        <v>39</v>
      </c>
      <c r="B62">
        <f>((B59-B28)/B28)*100</f>
        <v>1.997387288670887</v>
      </c>
      <c r="C62">
        <f t="shared" ref="C62:X62" si="42">((C59-C28)/C28)*100</f>
        <v>1.1009018389548672E-2</v>
      </c>
      <c r="D62">
        <f t="shared" si="42"/>
        <v>-0.19810639508836031</v>
      </c>
      <c r="E62">
        <f t="shared" si="42"/>
        <v>-0.35694382862640406</v>
      </c>
      <c r="F62">
        <f t="shared" si="42"/>
        <v>-7.4632431523539669E-2</v>
      </c>
      <c r="G62">
        <f t="shared" si="42"/>
        <v>-1.0146624908855064E-2</v>
      </c>
      <c r="H62">
        <f t="shared" si="42"/>
        <v>4.5787644946344068E-2</v>
      </c>
      <c r="I62">
        <f t="shared" si="42"/>
        <v>-0.14842921262203368</v>
      </c>
      <c r="J62">
        <f t="shared" si="42"/>
        <v>2.7487826376342115</v>
      </c>
      <c r="K62">
        <f t="shared" si="42"/>
        <v>-9.6434191337038335</v>
      </c>
      <c r="L62">
        <f t="shared" si="42"/>
        <v>0.18647936646335159</v>
      </c>
      <c r="M62">
        <f t="shared" si="42"/>
        <v>10.588363971754591</v>
      </c>
      <c r="N62">
        <f t="shared" si="42"/>
        <v>-0.11431792697092981</v>
      </c>
      <c r="O62">
        <f t="shared" si="42"/>
        <v>-0.36531522642472719</v>
      </c>
      <c r="P62">
        <f t="shared" si="42"/>
        <v>9.6258527347616411E-3</v>
      </c>
      <c r="Q62">
        <f t="shared" si="42"/>
        <v>-5.3931419794685249</v>
      </c>
      <c r="R62">
        <f t="shared" si="42"/>
        <v>3.9981663768923648</v>
      </c>
      <c r="S62">
        <f t="shared" si="42"/>
        <v>6.1720478372728165</v>
      </c>
      <c r="T62">
        <f t="shared" si="42"/>
        <v>-0.31482200687132178</v>
      </c>
      <c r="U62">
        <f t="shared" si="42"/>
        <v>-1.3145421514005551</v>
      </c>
      <c r="V62">
        <f t="shared" si="42"/>
        <v>62.080186607857804</v>
      </c>
      <c r="W62">
        <f t="shared" si="42"/>
        <v>3.3900885366598915E-4</v>
      </c>
      <c r="X62">
        <f t="shared" si="42"/>
        <v>-2.7936447918913516</v>
      </c>
      <c r="Y62">
        <f>((Y59-Y28)/Y28)*100</f>
        <v>2.2769327727324513</v>
      </c>
      <c r="Z62">
        <f t="shared" ref="Z62:AC62" si="43">((Z59-Z28)/Z28)*100</f>
        <v>0.25652205146943552</v>
      </c>
      <c r="AA62">
        <f t="shared" si="43"/>
        <v>5.5010248752290707</v>
      </c>
      <c r="AB62">
        <f t="shared" si="43"/>
        <v>0.31376496557398031</v>
      </c>
      <c r="AC62">
        <f t="shared" si="43"/>
        <v>0.19931180238564267</v>
      </c>
    </row>
    <row r="63" spans="1:29" x14ac:dyDescent="0.2">
      <c r="A63" s="1" t="s">
        <v>49</v>
      </c>
      <c r="B63">
        <f t="shared" ref="B63:X63" si="44">((B26-B57)/B26)*100</f>
        <v>1.9559504294955787</v>
      </c>
      <c r="C63">
        <f t="shared" si="44"/>
        <v>5.5655634092064005E-3</v>
      </c>
      <c r="D63">
        <f t="shared" si="44"/>
        <v>-0.20039137349130326</v>
      </c>
      <c r="E63">
        <f t="shared" si="44"/>
        <v>-0.36065804320820161</v>
      </c>
      <c r="F63">
        <f t="shared" si="44"/>
        <v>-7.2593719293069736E-2</v>
      </c>
      <c r="G63">
        <f t="shared" si="44"/>
        <v>-9.5249668412091839E-4</v>
      </c>
      <c r="H63">
        <f t="shared" si="44"/>
        <v>4.6965084306024793E-2</v>
      </c>
      <c r="I63">
        <f t="shared" si="44"/>
        <v>-0.15037230520331407</v>
      </c>
      <c r="J63">
        <f t="shared" si="44"/>
        <v>2.672393541164221</v>
      </c>
      <c r="K63">
        <f t="shared" si="44"/>
        <v>-10.683316369379536</v>
      </c>
      <c r="L63">
        <f t="shared" si="44"/>
        <v>0.18784698926158008</v>
      </c>
      <c r="M63">
        <f t="shared" si="44"/>
        <v>9.574592291082018</v>
      </c>
      <c r="N63">
        <f t="shared" si="44"/>
        <v>-0.10794580508401107</v>
      </c>
      <c r="O63">
        <f t="shared" si="44"/>
        <v>-0.3627647274343051</v>
      </c>
      <c r="P63">
        <f t="shared" si="44"/>
        <v>9.6243109584379129E-3</v>
      </c>
      <c r="Q63">
        <f t="shared" si="44"/>
        <v>-5.7000355174719557</v>
      </c>
      <c r="R63">
        <f t="shared" si="44"/>
        <v>3.8427982510309309</v>
      </c>
      <c r="S63">
        <f t="shared" si="44"/>
        <v>5.8142675277240592</v>
      </c>
      <c r="T63">
        <f t="shared" si="44"/>
        <v>-0.31631076001321379</v>
      </c>
      <c r="U63">
        <f t="shared" si="44"/>
        <v>-1.3324392449952407</v>
      </c>
      <c r="V63">
        <f t="shared" si="44"/>
        <v>38.302299722044005</v>
      </c>
      <c r="W63">
        <f t="shared" si="44"/>
        <v>-2.1887586587101658E-5</v>
      </c>
      <c r="X63">
        <f t="shared" si="44"/>
        <v>-2.8738877267426397</v>
      </c>
      <c r="Y63">
        <f>((Y26-Y57)/Y26)*100</f>
        <v>2.2261189956450984</v>
      </c>
      <c r="Z63">
        <f t="shared" ref="Z63:AC63" si="45">((Z26-Z57)/Z26)*100</f>
        <v>0.25573461548619103</v>
      </c>
      <c r="AA63">
        <f t="shared" si="45"/>
        <v>5.214078178668542</v>
      </c>
      <c r="AB63">
        <f t="shared" si="45"/>
        <v>0.31247026244829595</v>
      </c>
      <c r="AC63">
        <f t="shared" si="45"/>
        <v>0.19896667829033335</v>
      </c>
    </row>
    <row r="66" spans="1:15" ht="21" x14ac:dyDescent="0.25">
      <c r="A66" s="2" t="s">
        <v>51</v>
      </c>
    </row>
    <row r="67" spans="1:15" ht="19" x14ac:dyDescent="0.25">
      <c r="A67" s="7"/>
      <c r="B67" s="5" t="s">
        <v>0</v>
      </c>
      <c r="C67" s="5" t="s">
        <v>1</v>
      </c>
      <c r="D67" s="5" t="s">
        <v>2</v>
      </c>
      <c r="E67" s="5" t="s">
        <v>3</v>
      </c>
      <c r="F67" s="5" t="s">
        <v>4</v>
      </c>
      <c r="G67" s="5" t="s">
        <v>5</v>
      </c>
      <c r="H67" s="5" t="s">
        <v>6</v>
      </c>
      <c r="I67" s="5" t="s">
        <v>7</v>
      </c>
      <c r="J67" s="5" t="s">
        <v>8</v>
      </c>
      <c r="K67" s="5" t="s">
        <v>9</v>
      </c>
      <c r="L67" s="5" t="s">
        <v>10</v>
      </c>
      <c r="M67" s="5" t="s">
        <v>11</v>
      </c>
      <c r="N67" s="5" t="s">
        <v>12</v>
      </c>
      <c r="O67" s="5" t="s">
        <v>50</v>
      </c>
    </row>
    <row r="68" spans="1:15" x14ac:dyDescent="0.2">
      <c r="A68" t="s">
        <v>14</v>
      </c>
      <c r="B68">
        <v>100002925</v>
      </c>
      <c r="C68">
        <v>100008341</v>
      </c>
      <c r="D68">
        <v>100001577</v>
      </c>
      <c r="E68">
        <v>100000947</v>
      </c>
      <c r="F68">
        <v>100000135</v>
      </c>
      <c r="G68">
        <v>100010111</v>
      </c>
      <c r="H68">
        <v>100000799</v>
      </c>
      <c r="I68">
        <v>100001433</v>
      </c>
      <c r="J68">
        <v>100002048</v>
      </c>
      <c r="K68">
        <v>100018220</v>
      </c>
      <c r="L68">
        <v>100005864</v>
      </c>
      <c r="M68">
        <v>100000294</v>
      </c>
      <c r="N68">
        <v>100001104</v>
      </c>
      <c r="O68">
        <v>100000466</v>
      </c>
    </row>
    <row r="69" spans="1:15" x14ac:dyDescent="0.2">
      <c r="A69" t="s">
        <v>15</v>
      </c>
      <c r="B69">
        <v>84151191</v>
      </c>
      <c r="C69">
        <v>49240001</v>
      </c>
      <c r="D69">
        <v>147192587</v>
      </c>
      <c r="E69">
        <v>171262108</v>
      </c>
      <c r="F69">
        <v>126182042</v>
      </c>
      <c r="G69">
        <v>53010004</v>
      </c>
      <c r="H69">
        <v>193802188</v>
      </c>
      <c r="I69">
        <v>91680082</v>
      </c>
      <c r="J69">
        <v>115301390</v>
      </c>
      <c r="K69">
        <v>62390002</v>
      </c>
      <c r="L69">
        <v>158702429</v>
      </c>
      <c r="M69">
        <v>630342525</v>
      </c>
      <c r="N69">
        <v>81570044</v>
      </c>
      <c r="O69">
        <v>59380926</v>
      </c>
    </row>
    <row r="70" spans="1:15" x14ac:dyDescent="0.2">
      <c r="A70" t="s">
        <v>16</v>
      </c>
      <c r="B70">
        <v>9869495</v>
      </c>
      <c r="C70">
        <v>186206</v>
      </c>
      <c r="D70">
        <v>26981054</v>
      </c>
      <c r="E70">
        <v>44674379</v>
      </c>
      <c r="F70">
        <v>26256829</v>
      </c>
      <c r="G70">
        <v>324023</v>
      </c>
      <c r="H70">
        <v>37226901</v>
      </c>
      <c r="I70">
        <v>7076098</v>
      </c>
      <c r="J70">
        <v>6681346</v>
      </c>
      <c r="K70">
        <v>4520435</v>
      </c>
      <c r="L70">
        <v>36946240</v>
      </c>
      <c r="M70">
        <v>142024929</v>
      </c>
      <c r="N70">
        <v>1107688</v>
      </c>
      <c r="O70">
        <v>2507094</v>
      </c>
    </row>
    <row r="71" spans="1:15" x14ac:dyDescent="0.2">
      <c r="A71" t="s">
        <v>17</v>
      </c>
      <c r="B71">
        <v>340198</v>
      </c>
      <c r="C71">
        <v>5677</v>
      </c>
      <c r="D71">
        <v>789377</v>
      </c>
      <c r="E71">
        <v>1748682</v>
      </c>
      <c r="F71">
        <v>1455211</v>
      </c>
      <c r="G71">
        <v>1052</v>
      </c>
      <c r="H71">
        <v>1701856</v>
      </c>
      <c r="I71">
        <v>97728</v>
      </c>
      <c r="J71">
        <v>185876</v>
      </c>
      <c r="K71">
        <v>5826</v>
      </c>
      <c r="L71">
        <v>2505084</v>
      </c>
      <c r="M71">
        <v>7578959</v>
      </c>
      <c r="N71">
        <v>34182</v>
      </c>
      <c r="O71">
        <v>64455</v>
      </c>
    </row>
    <row r="72" spans="1:15" x14ac:dyDescent="0.2">
      <c r="A72" t="s">
        <v>18</v>
      </c>
      <c r="B72">
        <v>134130</v>
      </c>
      <c r="C72">
        <v>213</v>
      </c>
      <c r="D72">
        <v>2309008</v>
      </c>
      <c r="E72">
        <v>638820</v>
      </c>
      <c r="F72">
        <v>40119</v>
      </c>
      <c r="G72">
        <v>25800</v>
      </c>
      <c r="H72">
        <v>409969</v>
      </c>
      <c r="I72">
        <v>179188</v>
      </c>
      <c r="J72">
        <v>53548</v>
      </c>
      <c r="K72">
        <v>131423</v>
      </c>
      <c r="L72">
        <v>16</v>
      </c>
      <c r="M72">
        <v>114448</v>
      </c>
      <c r="N72">
        <v>2743</v>
      </c>
      <c r="O72">
        <v>57545</v>
      </c>
    </row>
    <row r="73" spans="1:15" x14ac:dyDescent="0.2">
      <c r="A73" t="s">
        <v>19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">
      <c r="A74" s="1" t="s">
        <v>22</v>
      </c>
      <c r="B74">
        <f>B69+B70</f>
        <v>94020686</v>
      </c>
      <c r="C74">
        <f t="shared" ref="C74:O74" si="46">C69+C70</f>
        <v>49426207</v>
      </c>
      <c r="D74">
        <f t="shared" si="46"/>
        <v>174173641</v>
      </c>
      <c r="E74">
        <f t="shared" si="46"/>
        <v>215936487</v>
      </c>
      <c r="F74">
        <f t="shared" si="46"/>
        <v>152438871</v>
      </c>
      <c r="G74">
        <f t="shared" si="46"/>
        <v>53334027</v>
      </c>
      <c r="H74">
        <f t="shared" si="46"/>
        <v>231029089</v>
      </c>
      <c r="I74">
        <f t="shared" si="46"/>
        <v>98756180</v>
      </c>
      <c r="J74">
        <f t="shared" si="46"/>
        <v>121982736</v>
      </c>
      <c r="K74">
        <f t="shared" si="46"/>
        <v>66910437</v>
      </c>
      <c r="L74">
        <f t="shared" si="46"/>
        <v>195648669</v>
      </c>
      <c r="M74">
        <f t="shared" si="46"/>
        <v>772367454</v>
      </c>
      <c r="N74">
        <f t="shared" si="46"/>
        <v>82677732</v>
      </c>
      <c r="O74">
        <f t="shared" si="46"/>
        <v>61888020</v>
      </c>
    </row>
    <row r="75" spans="1:15" x14ac:dyDescent="0.2">
      <c r="A75" s="1" t="s">
        <v>23</v>
      </c>
      <c r="B75">
        <f>B71+B72+B73</f>
        <v>474328</v>
      </c>
      <c r="C75">
        <f t="shared" ref="C75:O75" si="47">C71+C72+C73</f>
        <v>5890</v>
      </c>
      <c r="D75">
        <f t="shared" si="47"/>
        <v>3098385</v>
      </c>
      <c r="E75">
        <f t="shared" si="47"/>
        <v>2387502</v>
      </c>
      <c r="F75">
        <f t="shared" si="47"/>
        <v>1495330</v>
      </c>
      <c r="G75">
        <f t="shared" si="47"/>
        <v>26852</v>
      </c>
      <c r="H75">
        <f t="shared" si="47"/>
        <v>2111825</v>
      </c>
      <c r="I75">
        <f t="shared" si="47"/>
        <v>276916</v>
      </c>
      <c r="J75">
        <f t="shared" si="47"/>
        <v>239424</v>
      </c>
      <c r="K75">
        <f t="shared" si="47"/>
        <v>137249</v>
      </c>
      <c r="L75">
        <f t="shared" si="47"/>
        <v>2505100</v>
      </c>
      <c r="M75">
        <f t="shared" si="47"/>
        <v>7693407</v>
      </c>
      <c r="N75">
        <f t="shared" si="47"/>
        <v>36925</v>
      </c>
      <c r="O75">
        <f t="shared" si="47"/>
        <v>122000</v>
      </c>
    </row>
    <row r="76" spans="1:15" x14ac:dyDescent="0.2">
      <c r="A76" s="1" t="s">
        <v>24</v>
      </c>
      <c r="B76">
        <f>B68/B74</f>
        <v>1.0636268384597831</v>
      </c>
      <c r="C76">
        <f t="shared" ref="C76:O76" si="48">C68/C74</f>
        <v>2.0233869250780261</v>
      </c>
      <c r="D76">
        <f t="shared" si="48"/>
        <v>0.57414874274804872</v>
      </c>
      <c r="E76">
        <f t="shared" si="48"/>
        <v>0.4631035189527743</v>
      </c>
      <c r="F76">
        <f t="shared" si="48"/>
        <v>0.65600154569499536</v>
      </c>
      <c r="G76">
        <f t="shared" si="48"/>
        <v>1.8751651923827166</v>
      </c>
      <c r="H76">
        <f t="shared" si="48"/>
        <v>0.43284938460714789</v>
      </c>
      <c r="I76">
        <f t="shared" si="48"/>
        <v>1.0126093678390558</v>
      </c>
      <c r="J76">
        <f t="shared" si="48"/>
        <v>0.81980492714969111</v>
      </c>
      <c r="K76">
        <f t="shared" si="48"/>
        <v>1.4948074543288365</v>
      </c>
      <c r="L76">
        <f t="shared" si="48"/>
        <v>0.51115023941205551</v>
      </c>
      <c r="M76">
        <f t="shared" si="48"/>
        <v>0.12947243372582604</v>
      </c>
      <c r="N76">
        <f t="shared" si="48"/>
        <v>1.2095288729013516</v>
      </c>
      <c r="O76">
        <f t="shared" si="48"/>
        <v>1.6158291378525278</v>
      </c>
    </row>
    <row r="77" spans="1:15" x14ac:dyDescent="0.2">
      <c r="A77" s="1" t="s">
        <v>25</v>
      </c>
      <c r="B77">
        <f>(B75/B68)*1000</f>
        <v>4.7431412631180532</v>
      </c>
      <c r="C77">
        <f t="shared" ref="C77:O77" si="49">(C75/C68)*1000</f>
        <v>5.8895087560746559E-2</v>
      </c>
      <c r="D77">
        <f t="shared" si="49"/>
        <v>30.983361392390844</v>
      </c>
      <c r="E77">
        <f t="shared" si="49"/>
        <v>23.874793905701715</v>
      </c>
      <c r="F77">
        <f t="shared" si="49"/>
        <v>14.953279813072252</v>
      </c>
      <c r="G77">
        <f t="shared" si="49"/>
        <v>0.26849285268766471</v>
      </c>
      <c r="H77">
        <f t="shared" si="49"/>
        <v>21.11808126653068</v>
      </c>
      <c r="I77">
        <f t="shared" si="49"/>
        <v>2.769120318505836</v>
      </c>
      <c r="J77">
        <f t="shared" si="49"/>
        <v>2.3941909669689965</v>
      </c>
      <c r="K77">
        <f t="shared" si="49"/>
        <v>1.372239977876031</v>
      </c>
      <c r="L77">
        <f t="shared" si="49"/>
        <v>25.049531095496558</v>
      </c>
      <c r="M77">
        <f t="shared" si="49"/>
        <v>76.933843814499198</v>
      </c>
      <c r="N77">
        <f t="shared" si="49"/>
        <v>0.36924592352500429</v>
      </c>
      <c r="O77">
        <f t="shared" si="49"/>
        <v>1.2199943148264929</v>
      </c>
    </row>
    <row r="78" spans="1:15" x14ac:dyDescent="0.2">
      <c r="A78" s="1" t="s">
        <v>37</v>
      </c>
      <c r="B78">
        <f>((B29-B77)/B29)*100</f>
        <v>1.8071822923028964</v>
      </c>
      <c r="C78">
        <f t="shared" ref="C78:O78" si="50">((C29-C77)/C29)*100</f>
        <v>5.4425460372363775E-3</v>
      </c>
      <c r="D78">
        <f t="shared" si="50"/>
        <v>-9.9347996001689517E-2</v>
      </c>
      <c r="E78">
        <f t="shared" si="50"/>
        <v>-0.1658079716927445</v>
      </c>
      <c r="F78">
        <f t="shared" si="50"/>
        <v>-5.4669363128514024E-2</v>
      </c>
      <c r="G78">
        <f t="shared" si="50"/>
        <v>-0.12851998610480958</v>
      </c>
      <c r="H78">
        <f t="shared" si="50"/>
        <v>2.7950621475319912</v>
      </c>
      <c r="I78">
        <f t="shared" si="50"/>
        <v>1.8320819437758069</v>
      </c>
      <c r="J78">
        <f t="shared" si="50"/>
        <v>7.5897803150312972</v>
      </c>
      <c r="K78">
        <f t="shared" si="50"/>
        <v>10.868168601323779</v>
      </c>
      <c r="L78">
        <f t="shared" si="50"/>
        <v>-1.5918007255318747E-2</v>
      </c>
      <c r="M78">
        <f t="shared" si="50"/>
        <v>4.8939444099306968</v>
      </c>
      <c r="N78">
        <f t="shared" si="50"/>
        <v>-1.9640552472199504</v>
      </c>
      <c r="O78">
        <f t="shared" si="50"/>
        <v>1.4587917169319893</v>
      </c>
    </row>
    <row r="79" spans="1:15" x14ac:dyDescent="0.2">
      <c r="A79" s="1" t="s">
        <v>39</v>
      </c>
      <c r="B79">
        <f>((B76-B28)/B28)*100</f>
        <v>0.49609077159119841</v>
      </c>
      <c r="C79">
        <f t="shared" ref="C79:O79" si="51">((C76-C28)/C28)*100</f>
        <v>1.1009018389548672E-2</v>
      </c>
      <c r="D79">
        <f t="shared" si="51"/>
        <v>-0.19690404659244315</v>
      </c>
      <c r="E79">
        <f t="shared" si="51"/>
        <v>-0.26916200322118833</v>
      </c>
      <c r="F79">
        <f t="shared" si="51"/>
        <v>-6.5671560731678097E-2</v>
      </c>
      <c r="G79">
        <f t="shared" si="51"/>
        <v>-1.0146624908855064E-2</v>
      </c>
      <c r="H79">
        <f t="shared" si="51"/>
        <v>0.93795884348869785</v>
      </c>
      <c r="I79">
        <f t="shared" si="51"/>
        <v>-8.7390665266157005E-2</v>
      </c>
      <c r="J79">
        <f t="shared" si="51"/>
        <v>2.3595998293705627</v>
      </c>
      <c r="K79">
        <f t="shared" si="51"/>
        <v>3.1180086957975144</v>
      </c>
      <c r="L79">
        <f t="shared" si="51"/>
        <v>-8.7020740491358887E-3</v>
      </c>
      <c r="M79">
        <f t="shared" si="51"/>
        <v>3.4878404712317859</v>
      </c>
      <c r="N79">
        <f t="shared" si="51"/>
        <v>-0.11283459392666373</v>
      </c>
      <c r="O79">
        <f t="shared" si="51"/>
        <v>6.5346635864203029E-2</v>
      </c>
    </row>
    <row r="80" spans="1:15" x14ac:dyDescent="0.2">
      <c r="A80" s="1" t="s">
        <v>49</v>
      </c>
      <c r="B80">
        <f>((B26-B74)/B26)*100</f>
        <v>0.49266671653638944</v>
      </c>
      <c r="C80">
        <f t="shared" ref="C80:O80" si="52">((C26-C74)/C26)*100</f>
        <v>5.5655634092064005E-3</v>
      </c>
      <c r="D80">
        <f t="shared" si="52"/>
        <v>-0.19835661332147186</v>
      </c>
      <c r="E80">
        <f t="shared" si="52"/>
        <v>-0.26538255673232913</v>
      </c>
      <c r="F80">
        <f t="shared" si="52"/>
        <v>-6.0623638953915537E-2</v>
      </c>
      <c r="G80">
        <f t="shared" si="52"/>
        <v>-9.5249668412091839E-4</v>
      </c>
      <c r="H80">
        <f t="shared" si="52"/>
        <v>0.9331144302295884</v>
      </c>
      <c r="I80">
        <f t="shared" si="52"/>
        <v>-8.2858353765849352E-2</v>
      </c>
      <c r="J80">
        <f t="shared" si="52"/>
        <v>2.3096451469044021</v>
      </c>
      <c r="K80">
        <f t="shared" si="52"/>
        <v>3.0134809076522169</v>
      </c>
      <c r="L80">
        <f t="shared" si="52"/>
        <v>-9.8328762216470765E-3</v>
      </c>
      <c r="M80">
        <f t="shared" si="52"/>
        <v>3.370379993426857</v>
      </c>
      <c r="N80">
        <f t="shared" si="52"/>
        <v>-0.10672046908767874</v>
      </c>
      <c r="O80">
        <f t="shared" si="52"/>
        <v>7.170234100465657E-2</v>
      </c>
    </row>
    <row r="83" spans="1:15" ht="21" x14ac:dyDescent="0.25">
      <c r="A83" s="2" t="s">
        <v>52</v>
      </c>
    </row>
    <row r="84" spans="1:15" ht="19" x14ac:dyDescent="0.25">
      <c r="A84" s="7"/>
      <c r="B84" s="5" t="s">
        <v>0</v>
      </c>
      <c r="C84" s="5" t="s">
        <v>1</v>
      </c>
      <c r="D84" s="5" t="s">
        <v>2</v>
      </c>
      <c r="E84" s="5" t="s">
        <v>3</v>
      </c>
      <c r="F84" s="5" t="s">
        <v>4</v>
      </c>
      <c r="G84" s="5" t="s">
        <v>5</v>
      </c>
      <c r="H84" s="5" t="s">
        <v>6</v>
      </c>
      <c r="I84" s="5" t="s">
        <v>7</v>
      </c>
      <c r="J84" s="5" t="s">
        <v>8</v>
      </c>
      <c r="K84" s="5" t="s">
        <v>9</v>
      </c>
      <c r="L84" s="5" t="s">
        <v>10</v>
      </c>
      <c r="M84" s="5" t="s">
        <v>11</v>
      </c>
      <c r="N84" s="5" t="s">
        <v>12</v>
      </c>
      <c r="O84" s="5" t="s">
        <v>50</v>
      </c>
    </row>
    <row r="85" spans="1:15" x14ac:dyDescent="0.2">
      <c r="A85" t="s">
        <v>14</v>
      </c>
      <c r="B85">
        <v>100009111</v>
      </c>
      <c r="C85">
        <v>100011367</v>
      </c>
      <c r="D85">
        <v>100000338</v>
      </c>
      <c r="E85">
        <v>100007631</v>
      </c>
      <c r="F85">
        <v>100002119</v>
      </c>
      <c r="G85">
        <v>100012492</v>
      </c>
      <c r="H85">
        <v>100004971</v>
      </c>
      <c r="I85">
        <v>100000891</v>
      </c>
      <c r="J85">
        <v>100006491</v>
      </c>
      <c r="K85">
        <v>100004128</v>
      </c>
      <c r="L85">
        <v>100003016</v>
      </c>
      <c r="M85">
        <v>100001093</v>
      </c>
      <c r="N85">
        <v>100006470</v>
      </c>
      <c r="O85">
        <v>100005549</v>
      </c>
    </row>
    <row r="86" spans="1:15" x14ac:dyDescent="0.2">
      <c r="A86" t="s">
        <v>15</v>
      </c>
      <c r="B86">
        <v>84521217</v>
      </c>
      <c r="C86">
        <v>49240003</v>
      </c>
      <c r="D86">
        <v>147222377</v>
      </c>
      <c r="E86">
        <v>171362614</v>
      </c>
      <c r="F86">
        <v>126171824</v>
      </c>
      <c r="G86">
        <v>53010004</v>
      </c>
      <c r="H86">
        <v>193912186</v>
      </c>
      <c r="I86">
        <v>91680083</v>
      </c>
      <c r="J86">
        <v>116200416</v>
      </c>
      <c r="K86">
        <v>67290009</v>
      </c>
      <c r="L86">
        <v>158392209</v>
      </c>
      <c r="M86">
        <v>646302635</v>
      </c>
      <c r="N86">
        <v>81580087</v>
      </c>
      <c r="O86">
        <v>59830434</v>
      </c>
    </row>
    <row r="87" spans="1:15" x14ac:dyDescent="0.2">
      <c r="A87" t="s">
        <v>16</v>
      </c>
      <c r="B87">
        <v>10037236</v>
      </c>
      <c r="C87">
        <v>185786</v>
      </c>
      <c r="D87">
        <v>27013363</v>
      </c>
      <c r="E87">
        <v>44729207</v>
      </c>
      <c r="F87">
        <v>26244875</v>
      </c>
      <c r="G87">
        <v>323850</v>
      </c>
      <c r="H87">
        <v>37205813</v>
      </c>
      <c r="I87">
        <v>7083584</v>
      </c>
      <c r="J87">
        <v>6967512</v>
      </c>
      <c r="K87">
        <v>9164453</v>
      </c>
      <c r="L87">
        <v>36873667</v>
      </c>
      <c r="M87">
        <v>146647735</v>
      </c>
      <c r="N87">
        <v>1110887</v>
      </c>
      <c r="O87">
        <v>2610787</v>
      </c>
    </row>
    <row r="88" spans="1:15" x14ac:dyDescent="0.2">
      <c r="A88" t="s">
        <v>17</v>
      </c>
      <c r="B88">
        <v>345786</v>
      </c>
      <c r="C88">
        <v>5677</v>
      </c>
      <c r="D88">
        <v>789450</v>
      </c>
      <c r="E88">
        <v>1749928</v>
      </c>
      <c r="F88">
        <v>1455231</v>
      </c>
      <c r="G88">
        <v>1041</v>
      </c>
      <c r="H88">
        <v>1716861</v>
      </c>
      <c r="I88">
        <v>98524</v>
      </c>
      <c r="J88">
        <v>193941</v>
      </c>
      <c r="K88">
        <v>7325</v>
      </c>
      <c r="L88">
        <v>2505100</v>
      </c>
      <c r="M88">
        <v>7860754</v>
      </c>
      <c r="N88">
        <v>34217</v>
      </c>
      <c r="O88">
        <v>65696</v>
      </c>
    </row>
    <row r="89" spans="1:15" x14ac:dyDescent="0.2">
      <c r="A89" t="s">
        <v>18</v>
      </c>
      <c r="B89">
        <v>135298</v>
      </c>
      <c r="C89">
        <v>213</v>
      </c>
      <c r="D89">
        <v>2309077</v>
      </c>
      <c r="E89">
        <v>638744</v>
      </c>
      <c r="F89">
        <v>40121</v>
      </c>
      <c r="G89">
        <v>25800</v>
      </c>
      <c r="H89">
        <v>407088</v>
      </c>
      <c r="I89">
        <v>177061</v>
      </c>
      <c r="J89">
        <v>53380</v>
      </c>
      <c r="K89">
        <v>146392</v>
      </c>
      <c r="L89">
        <v>15</v>
      </c>
      <c r="M89">
        <v>120620</v>
      </c>
      <c r="N89">
        <v>2732</v>
      </c>
      <c r="O89">
        <v>57387</v>
      </c>
    </row>
    <row r="90" spans="1:1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">
      <c r="A91" s="1" t="s">
        <v>22</v>
      </c>
      <c r="B91">
        <f>B86+B87</f>
        <v>94558453</v>
      </c>
      <c r="C91">
        <f t="shared" ref="C91:O91" si="53">C86+C87</f>
        <v>49425789</v>
      </c>
      <c r="D91">
        <f t="shared" si="53"/>
        <v>174235740</v>
      </c>
      <c r="E91">
        <f t="shared" si="53"/>
        <v>216091821</v>
      </c>
      <c r="F91">
        <f t="shared" si="53"/>
        <v>152416699</v>
      </c>
      <c r="G91">
        <f t="shared" si="53"/>
        <v>53333854</v>
      </c>
      <c r="H91">
        <f t="shared" si="53"/>
        <v>231117999</v>
      </c>
      <c r="I91">
        <f t="shared" si="53"/>
        <v>98763667</v>
      </c>
      <c r="J91">
        <f t="shared" si="53"/>
        <v>123167928</v>
      </c>
      <c r="K91">
        <f t="shared" si="53"/>
        <v>76454462</v>
      </c>
      <c r="L91">
        <f t="shared" si="53"/>
        <v>195265876</v>
      </c>
      <c r="M91">
        <f t="shared" si="53"/>
        <v>792950370</v>
      </c>
      <c r="N91">
        <f t="shared" si="53"/>
        <v>82690974</v>
      </c>
      <c r="O91">
        <f t="shared" si="53"/>
        <v>62441221</v>
      </c>
    </row>
    <row r="92" spans="1:15" x14ac:dyDescent="0.2">
      <c r="A92" s="1" t="s">
        <v>23</v>
      </c>
      <c r="B92">
        <f>B88+B89+B90</f>
        <v>481084</v>
      </c>
      <c r="C92">
        <f t="shared" ref="C92:O92" si="54">C88+C89+C90</f>
        <v>5890</v>
      </c>
      <c r="D92">
        <f t="shared" si="54"/>
        <v>3098527</v>
      </c>
      <c r="E92">
        <f t="shared" si="54"/>
        <v>2388672</v>
      </c>
      <c r="F92">
        <f t="shared" si="54"/>
        <v>1495352</v>
      </c>
      <c r="G92">
        <f t="shared" si="54"/>
        <v>26841</v>
      </c>
      <c r="H92">
        <f t="shared" si="54"/>
        <v>2123949</v>
      </c>
      <c r="I92">
        <f t="shared" si="54"/>
        <v>275585</v>
      </c>
      <c r="J92">
        <f t="shared" si="54"/>
        <v>247321</v>
      </c>
      <c r="K92">
        <f t="shared" si="54"/>
        <v>153717</v>
      </c>
      <c r="L92">
        <f t="shared" si="54"/>
        <v>2505115</v>
      </c>
      <c r="M92">
        <f t="shared" si="54"/>
        <v>7981374</v>
      </c>
      <c r="N92">
        <f t="shared" si="54"/>
        <v>36949</v>
      </c>
      <c r="O92">
        <f t="shared" si="54"/>
        <v>123083</v>
      </c>
    </row>
    <row r="93" spans="1:15" x14ac:dyDescent="0.2">
      <c r="A93" s="1" t="s">
        <v>24</v>
      </c>
      <c r="B93">
        <f>B85/B91</f>
        <v>1.0576432653778716</v>
      </c>
      <c r="C93">
        <f t="shared" ref="C93:O93" si="55">C85/C91</f>
        <v>2.023465260210616</v>
      </c>
      <c r="D93">
        <f t="shared" si="55"/>
        <v>0.57393700052583929</v>
      </c>
      <c r="E93">
        <f t="shared" si="55"/>
        <v>0.46280155601076639</v>
      </c>
      <c r="F93">
        <f t="shared" si="55"/>
        <v>0.65610999094003475</v>
      </c>
      <c r="G93">
        <f t="shared" si="55"/>
        <v>1.8752159182045984</v>
      </c>
      <c r="H93">
        <f t="shared" si="55"/>
        <v>0.43270092088327572</v>
      </c>
      <c r="I93">
        <f t="shared" si="55"/>
        <v>1.0125271168799352</v>
      </c>
      <c r="J93">
        <f t="shared" si="55"/>
        <v>0.81195236961362216</v>
      </c>
      <c r="K93">
        <f t="shared" si="55"/>
        <v>1.308022126949242</v>
      </c>
      <c r="L93">
        <f t="shared" si="55"/>
        <v>0.51213769680883725</v>
      </c>
      <c r="M93">
        <f t="shared" si="55"/>
        <v>0.12611267587907171</v>
      </c>
      <c r="N93">
        <f t="shared" si="55"/>
        <v>1.2094000730962486</v>
      </c>
      <c r="O93">
        <f t="shared" si="55"/>
        <v>1.6015950264649694</v>
      </c>
    </row>
    <row r="94" spans="1:15" x14ac:dyDescent="0.2">
      <c r="A94" s="1" t="s">
        <v>25</v>
      </c>
      <c r="B94">
        <f>(B92/B85)*1000</f>
        <v>4.8104017242988997</v>
      </c>
      <c r="C94">
        <f t="shared" ref="C94:O94" si="56">(C92/C85)*1000</f>
        <v>5.889330559795268E-2</v>
      </c>
      <c r="D94">
        <f t="shared" si="56"/>
        <v>30.985165270141387</v>
      </c>
      <c r="E94">
        <f t="shared" si="56"/>
        <v>23.884897343483718</v>
      </c>
      <c r="F94">
        <f t="shared" si="56"/>
        <v>14.953203141625428</v>
      </c>
      <c r="G94">
        <f t="shared" si="56"/>
        <v>0.26837647441081658</v>
      </c>
      <c r="H94">
        <f t="shared" si="56"/>
        <v>21.238434237434056</v>
      </c>
      <c r="I94">
        <f t="shared" si="56"/>
        <v>2.75582544559528</v>
      </c>
      <c r="J94">
        <f t="shared" si="56"/>
        <v>2.4730494743586195</v>
      </c>
      <c r="K94">
        <f t="shared" si="56"/>
        <v>1.5371065482416886</v>
      </c>
      <c r="L94">
        <f t="shared" si="56"/>
        <v>25.050394480102479</v>
      </c>
      <c r="M94">
        <f t="shared" si="56"/>
        <v>79.812867645356633</v>
      </c>
      <c r="N94">
        <f t="shared" si="56"/>
        <v>0.36946609554361831</v>
      </c>
      <c r="O94">
        <f t="shared" si="56"/>
        <v>1.2307617050329875</v>
      </c>
    </row>
    <row r="95" spans="1:15" x14ac:dyDescent="0.2">
      <c r="A95" s="1" t="s">
        <v>37</v>
      </c>
      <c r="B95">
        <f>((B29-B94)/B29)*100</f>
        <v>0.41475186754999199</v>
      </c>
      <c r="C95">
        <f t="shared" ref="C95:O95" si="57">((C29-C94)/C29)*100</f>
        <v>8.468037438187857E-3</v>
      </c>
      <c r="D95">
        <f t="shared" si="57"/>
        <v>-0.10517586549612752</v>
      </c>
      <c r="E95">
        <f t="shared" si="57"/>
        <v>-0.20819656833250111</v>
      </c>
      <c r="F95">
        <f t="shared" si="57"/>
        <v>-5.415634281742443E-2</v>
      </c>
      <c r="G95">
        <f t="shared" si="57"/>
        <v>-8.5119260526122356E-2</v>
      </c>
      <c r="H95">
        <f t="shared" si="57"/>
        <v>2.2410864851898</v>
      </c>
      <c r="I95">
        <f t="shared" si="57"/>
        <v>2.3033976846373658</v>
      </c>
      <c r="J95">
        <f t="shared" si="57"/>
        <v>4.5460247865700767</v>
      </c>
      <c r="K95">
        <f t="shared" si="57"/>
        <v>0.15950277754078954</v>
      </c>
      <c r="L95">
        <f t="shared" si="57"/>
        <v>-1.9365265554299946E-2</v>
      </c>
      <c r="M95">
        <f t="shared" si="57"/>
        <v>1.3348787643499167</v>
      </c>
      <c r="N95">
        <f t="shared" si="57"/>
        <v>-2.0248538381848458</v>
      </c>
      <c r="O95">
        <f t="shared" si="57"/>
        <v>0.58908959774288894</v>
      </c>
    </row>
    <row r="96" spans="1:15" x14ac:dyDescent="0.2">
      <c r="A96" s="1" t="s">
        <v>39</v>
      </c>
      <c r="B96">
        <f>((B93-B28)/B28)*100</f>
        <v>-6.9263243402444413E-2</v>
      </c>
      <c r="C96">
        <f t="shared" ref="C96:O96" si="58">((C93-C28)/C28)*100</f>
        <v>1.4880930160257339E-2</v>
      </c>
      <c r="D96">
        <f t="shared" si="58"/>
        <v>-0.23371076190354714</v>
      </c>
      <c r="E96">
        <f t="shared" si="58"/>
        <v>-0.33419069770945486</v>
      </c>
      <c r="F96">
        <f t="shared" si="58"/>
        <v>-4.9151168658574426E-2</v>
      </c>
      <c r="G96">
        <f t="shared" si="58"/>
        <v>-7.4417605518921166E-3</v>
      </c>
      <c r="H96">
        <f t="shared" si="58"/>
        <v>0.90333796661356669</v>
      </c>
      <c r="I96">
        <f t="shared" si="58"/>
        <v>-9.5506240933358369E-2</v>
      </c>
      <c r="J96">
        <f t="shared" si="58"/>
        <v>1.3791414051650199</v>
      </c>
      <c r="K96">
        <f t="shared" si="58"/>
        <v>-9.7672167271814647</v>
      </c>
      <c r="L96">
        <f t="shared" si="58"/>
        <v>0.18446451208874484</v>
      </c>
      <c r="M96">
        <f t="shared" si="58"/>
        <v>0.80237242169186507</v>
      </c>
      <c r="N96">
        <f t="shared" si="58"/>
        <v>-0.12347133664924678</v>
      </c>
      <c r="O96">
        <f t="shared" si="58"/>
        <v>-0.81614587883478973</v>
      </c>
    </row>
    <row r="97" spans="1:15" x14ac:dyDescent="0.2">
      <c r="A97" s="1" t="s">
        <v>49</v>
      </c>
      <c r="B97">
        <f>((B26-B91)/B26)*100</f>
        <v>-7.6482077994299028E-2</v>
      </c>
      <c r="C97">
        <f t="shared" ref="C97:O97" si="59">((C26-C91)/C26)*100</f>
        <v>6.4112215353598996E-3</v>
      </c>
      <c r="D97">
        <f t="shared" si="59"/>
        <v>-0.23408083491784215</v>
      </c>
      <c r="E97">
        <f t="shared" si="59"/>
        <v>-0.33750850057093323</v>
      </c>
      <c r="F97">
        <f t="shared" si="59"/>
        <v>-4.6069974702998291E-2</v>
      </c>
      <c r="G97">
        <f t="shared" si="59"/>
        <v>-6.2812281334745596E-4</v>
      </c>
      <c r="H97">
        <f t="shared" si="59"/>
        <v>0.89498920178267061</v>
      </c>
      <c r="I97">
        <f t="shared" si="59"/>
        <v>-9.0445933201330195E-2</v>
      </c>
      <c r="J97">
        <f t="shared" si="59"/>
        <v>1.3604794629255641</v>
      </c>
      <c r="K97">
        <f t="shared" si="59"/>
        <v>-10.820560601900988</v>
      </c>
      <c r="L97">
        <f t="shared" si="59"/>
        <v>0.18583962260934428</v>
      </c>
      <c r="M97">
        <f t="shared" si="59"/>
        <v>0.7952852747060779</v>
      </c>
      <c r="N97">
        <f t="shared" si="59"/>
        <v>-0.12275396638356077</v>
      </c>
      <c r="O97">
        <f t="shared" si="59"/>
        <v>-0.82153085975461615</v>
      </c>
    </row>
    <row r="99" spans="1:15" ht="21" x14ac:dyDescent="0.25">
      <c r="A99" s="2" t="s">
        <v>53</v>
      </c>
    </row>
    <row r="100" spans="1:15" ht="19" x14ac:dyDescent="0.25">
      <c r="A100" s="7"/>
      <c r="B100" s="5" t="s">
        <v>0</v>
      </c>
      <c r="C100" s="5" t="s">
        <v>1</v>
      </c>
      <c r="D100" s="5" t="s">
        <v>2</v>
      </c>
      <c r="E100" s="5" t="s">
        <v>3</v>
      </c>
      <c r="F100" s="5" t="s">
        <v>54</v>
      </c>
      <c r="G100" s="5" t="s">
        <v>4</v>
      </c>
      <c r="H100" s="5" t="s">
        <v>5</v>
      </c>
      <c r="I100" s="5" t="s">
        <v>6</v>
      </c>
      <c r="J100" s="5" t="s">
        <v>55</v>
      </c>
      <c r="K100" s="5" t="s">
        <v>7</v>
      </c>
      <c r="L100" s="5" t="s">
        <v>8</v>
      </c>
      <c r="M100" s="5" t="s">
        <v>11</v>
      </c>
      <c r="N100" s="5" t="s">
        <v>12</v>
      </c>
    </row>
    <row r="101" spans="1:15" x14ac:dyDescent="0.2">
      <c r="A101" t="s">
        <v>14</v>
      </c>
      <c r="B101">
        <v>100011410</v>
      </c>
      <c r="C101">
        <v>100017036</v>
      </c>
      <c r="D101">
        <v>100001282</v>
      </c>
      <c r="E101">
        <v>100001400</v>
      </c>
      <c r="F101">
        <v>100000040</v>
      </c>
      <c r="G101">
        <v>100001729</v>
      </c>
      <c r="H101">
        <v>100012505</v>
      </c>
      <c r="I101">
        <v>100002313</v>
      </c>
      <c r="J101">
        <v>100011590</v>
      </c>
      <c r="K101">
        <v>100026369</v>
      </c>
      <c r="L101">
        <v>100012287</v>
      </c>
      <c r="M101">
        <v>100001093</v>
      </c>
      <c r="N101">
        <v>100007214</v>
      </c>
    </row>
    <row r="102" spans="1:15" x14ac:dyDescent="0.2">
      <c r="A102" t="s">
        <v>15</v>
      </c>
      <c r="B102">
        <v>84501034</v>
      </c>
      <c r="C102">
        <v>49250004</v>
      </c>
      <c r="D102">
        <v>147222455</v>
      </c>
      <c r="E102">
        <v>171282091</v>
      </c>
      <c r="F102">
        <v>158682388</v>
      </c>
      <c r="G102">
        <v>126191836</v>
      </c>
      <c r="H102">
        <v>53010004</v>
      </c>
      <c r="I102">
        <v>190451337</v>
      </c>
      <c r="J102">
        <v>59630507</v>
      </c>
      <c r="K102">
        <v>91620043</v>
      </c>
      <c r="L102">
        <v>118400002</v>
      </c>
      <c r="M102">
        <v>637322732</v>
      </c>
      <c r="N102">
        <v>81580093</v>
      </c>
    </row>
    <row r="103" spans="1:15" x14ac:dyDescent="0.2">
      <c r="A103" t="s">
        <v>16</v>
      </c>
      <c r="B103">
        <v>10031174</v>
      </c>
      <c r="C103">
        <v>188709</v>
      </c>
      <c r="D103">
        <v>27015856</v>
      </c>
      <c r="E103">
        <v>44686055</v>
      </c>
      <c r="F103">
        <v>36943497</v>
      </c>
      <c r="G103">
        <v>26258408</v>
      </c>
      <c r="H103">
        <v>323950</v>
      </c>
      <c r="I103">
        <v>35945377</v>
      </c>
      <c r="J103">
        <v>2561309</v>
      </c>
      <c r="K103">
        <v>7108744</v>
      </c>
      <c r="L103">
        <v>7570660</v>
      </c>
      <c r="M103">
        <v>143956821</v>
      </c>
      <c r="N103">
        <v>1112767</v>
      </c>
    </row>
    <row r="104" spans="1:15" x14ac:dyDescent="0.2">
      <c r="A104" t="s">
        <v>17</v>
      </c>
      <c r="B104">
        <v>345845</v>
      </c>
      <c r="C104">
        <v>5690</v>
      </c>
      <c r="D104">
        <v>789496</v>
      </c>
      <c r="E104">
        <v>1749958</v>
      </c>
      <c r="F104">
        <v>2504955</v>
      </c>
      <c r="G104">
        <v>1455237</v>
      </c>
      <c r="H104">
        <v>1040</v>
      </c>
      <c r="I104">
        <v>1663081</v>
      </c>
      <c r="J104">
        <v>64831</v>
      </c>
      <c r="K104">
        <v>89750</v>
      </c>
      <c r="L104">
        <v>214957</v>
      </c>
      <c r="M104">
        <v>7720352</v>
      </c>
      <c r="N104">
        <v>34215</v>
      </c>
    </row>
    <row r="105" spans="1:15" x14ac:dyDescent="0.2">
      <c r="A105" t="s">
        <v>18</v>
      </c>
      <c r="B105">
        <v>135070</v>
      </c>
      <c r="C105">
        <v>199</v>
      </c>
      <c r="D105">
        <v>2309141</v>
      </c>
      <c r="E105">
        <v>638825</v>
      </c>
      <c r="F105">
        <v>17</v>
      </c>
      <c r="G105">
        <v>40112</v>
      </c>
      <c r="H105">
        <v>25801</v>
      </c>
      <c r="I105">
        <v>371972</v>
      </c>
      <c r="J105">
        <v>57986</v>
      </c>
      <c r="K105">
        <v>191930</v>
      </c>
      <c r="L105">
        <v>50944</v>
      </c>
      <c r="M105">
        <v>117025</v>
      </c>
      <c r="N105">
        <v>2732</v>
      </c>
    </row>
    <row r="106" spans="1:15" x14ac:dyDescent="0.2">
      <c r="A106" t="s">
        <v>19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5" x14ac:dyDescent="0.2">
      <c r="A107" s="1" t="s">
        <v>22</v>
      </c>
      <c r="B107">
        <f>B102+B103</f>
        <v>94532208</v>
      </c>
      <c r="C107">
        <f t="shared" ref="C107:N107" si="60">C102+C103</f>
        <v>49438713</v>
      </c>
      <c r="D107">
        <f t="shared" si="60"/>
        <v>174238311</v>
      </c>
      <c r="E107">
        <f t="shared" si="60"/>
        <v>215968146</v>
      </c>
      <c r="F107">
        <f t="shared" si="60"/>
        <v>195625885</v>
      </c>
      <c r="G107">
        <f t="shared" si="60"/>
        <v>152450244</v>
      </c>
      <c r="H107">
        <f t="shared" si="60"/>
        <v>53333954</v>
      </c>
      <c r="I107">
        <f t="shared" si="60"/>
        <v>226396714</v>
      </c>
      <c r="J107">
        <f t="shared" si="60"/>
        <v>62191816</v>
      </c>
      <c r="K107">
        <f t="shared" si="60"/>
        <v>98728787</v>
      </c>
      <c r="L107">
        <f t="shared" si="60"/>
        <v>125970662</v>
      </c>
      <c r="M107">
        <f t="shared" si="60"/>
        <v>781279553</v>
      </c>
      <c r="N107">
        <f t="shared" si="60"/>
        <v>82692860</v>
      </c>
    </row>
    <row r="108" spans="1:15" x14ac:dyDescent="0.2">
      <c r="A108" s="1" t="s">
        <v>23</v>
      </c>
      <c r="B108">
        <f>B104+B105+B106</f>
        <v>480915</v>
      </c>
      <c r="C108">
        <f t="shared" ref="C108:N108" si="61">C104+C105+C106</f>
        <v>5889</v>
      </c>
      <c r="D108">
        <f t="shared" si="61"/>
        <v>3098637</v>
      </c>
      <c r="E108">
        <f t="shared" si="61"/>
        <v>2388783</v>
      </c>
      <c r="F108">
        <f t="shared" si="61"/>
        <v>2504972</v>
      </c>
      <c r="G108">
        <f t="shared" si="61"/>
        <v>1495349</v>
      </c>
      <c r="H108">
        <f t="shared" si="61"/>
        <v>26841</v>
      </c>
      <c r="I108">
        <f t="shared" si="61"/>
        <v>2035053</v>
      </c>
      <c r="J108">
        <f t="shared" si="61"/>
        <v>122817</v>
      </c>
      <c r="K108">
        <f t="shared" si="61"/>
        <v>281680</v>
      </c>
      <c r="L108">
        <f t="shared" si="61"/>
        <v>265901</v>
      </c>
      <c r="M108">
        <f t="shared" si="61"/>
        <v>7837377</v>
      </c>
      <c r="N108">
        <f t="shared" si="61"/>
        <v>36947</v>
      </c>
    </row>
    <row r="109" spans="1:15" x14ac:dyDescent="0.2">
      <c r="A109" s="1" t="s">
        <v>24</v>
      </c>
      <c r="B109">
        <f>B101/B107</f>
        <v>1.0579612188895451</v>
      </c>
      <c r="C109">
        <f t="shared" ref="C109:N109" si="62">C101/C107</f>
        <v>2.0230509641300736</v>
      </c>
      <c r="D109">
        <f t="shared" si="62"/>
        <v>0.57393394957782851</v>
      </c>
      <c r="E109">
        <f t="shared" si="62"/>
        <v>0.4630377296474083</v>
      </c>
      <c r="F109">
        <f t="shared" si="62"/>
        <v>0.51118000054031709</v>
      </c>
      <c r="G109">
        <f t="shared" si="62"/>
        <v>0.6559630629387514</v>
      </c>
      <c r="H109">
        <f t="shared" si="62"/>
        <v>1.8752126459628327</v>
      </c>
      <c r="I109">
        <f t="shared" si="62"/>
        <v>0.44171274058332843</v>
      </c>
      <c r="J109">
        <f t="shared" si="62"/>
        <v>1.608114964837174</v>
      </c>
      <c r="K109">
        <f t="shared" si="62"/>
        <v>1.0131428941793845</v>
      </c>
      <c r="L109">
        <f t="shared" si="62"/>
        <v>0.79393316993126539</v>
      </c>
      <c r="M109">
        <f t="shared" si="62"/>
        <v>0.12799655720671343</v>
      </c>
      <c r="N109">
        <f t="shared" si="62"/>
        <v>1.209381487107835</v>
      </c>
    </row>
    <row r="110" spans="1:15" x14ac:dyDescent="0.2">
      <c r="A110" s="1" t="s">
        <v>25</v>
      </c>
      <c r="B110">
        <f>(B108/B101)*1000</f>
        <v>4.8086013385872679</v>
      </c>
      <c r="C110">
        <f t="shared" ref="C110:N110" si="63">(C108/C101)*1000</f>
        <v>5.8879969208445647E-2</v>
      </c>
      <c r="D110">
        <f t="shared" si="63"/>
        <v>30.985972759829217</v>
      </c>
      <c r="E110">
        <f t="shared" si="63"/>
        <v>23.887495575061948</v>
      </c>
      <c r="F110">
        <f t="shared" si="63"/>
        <v>25.04970998011601</v>
      </c>
      <c r="G110">
        <f t="shared" si="63"/>
        <v>14.95323145862808</v>
      </c>
      <c r="H110">
        <f t="shared" si="63"/>
        <v>0.26837643952623724</v>
      </c>
      <c r="I110">
        <f t="shared" si="63"/>
        <v>20.350059303128319</v>
      </c>
      <c r="J110">
        <f t="shared" si="63"/>
        <v>1.2280276715928622</v>
      </c>
      <c r="K110">
        <f t="shared" si="63"/>
        <v>2.8160574338152773</v>
      </c>
      <c r="L110">
        <f t="shared" si="63"/>
        <v>2.6586833275795403</v>
      </c>
      <c r="M110">
        <f t="shared" si="63"/>
        <v>78.372913384056702</v>
      </c>
      <c r="N110">
        <f t="shared" si="63"/>
        <v>0.36944334835684955</v>
      </c>
    </row>
    <row r="111" spans="1:15" x14ac:dyDescent="0.2">
      <c r="A111" s="1" t="s">
        <v>37</v>
      </c>
      <c r="B111">
        <f>((B29-B110)/B29)*100</f>
        <v>0.45202356918798736</v>
      </c>
      <c r="C111">
        <f t="shared" ref="C111:N111" si="64">((C29-C110)/C29)*100</f>
        <v>3.1111120622570522E-2</v>
      </c>
      <c r="D111">
        <f t="shared" si="64"/>
        <v>-0.10778465897859042</v>
      </c>
      <c r="E111">
        <f t="shared" si="64"/>
        <v>-0.21909735207785341</v>
      </c>
      <c r="F111">
        <f t="shared" si="64"/>
        <v>-67.611419102296821</v>
      </c>
      <c r="G111">
        <f t="shared" si="64"/>
        <v>-5476.4796715234143</v>
      </c>
      <c r="H111">
        <f t="shared" si="64"/>
        <v>98.764683457935192</v>
      </c>
      <c r="I111">
        <f t="shared" si="64"/>
        <v>-621.42872982375013</v>
      </c>
      <c r="J111">
        <f t="shared" si="64"/>
        <v>52.600979421961647</v>
      </c>
      <c r="K111">
        <f t="shared" si="64"/>
        <v>-82.912872709271582</v>
      </c>
      <c r="L111">
        <f t="shared" si="64"/>
        <v>89.384605536737666</v>
      </c>
      <c r="M111">
        <f t="shared" si="64"/>
        <v>3.1149584176238991</v>
      </c>
      <c r="N111">
        <f t="shared" si="64"/>
        <v>-2.0185724000953842</v>
      </c>
    </row>
    <row r="112" spans="1:15" x14ac:dyDescent="0.2">
      <c r="A112" s="1" t="s">
        <v>39</v>
      </c>
      <c r="B112">
        <f>((B109-B28)/B28)*100</f>
        <v>-3.9221612432922486E-2</v>
      </c>
      <c r="C112">
        <f t="shared" ref="C112:N112" si="65">((C109-C28)/C28)*100</f>
        <v>-5.5966999627186931E-3</v>
      </c>
      <c r="D112">
        <f t="shared" si="65"/>
        <v>-0.23424110192591116</v>
      </c>
      <c r="E112">
        <f t="shared" si="65"/>
        <v>-0.28332994254113453</v>
      </c>
      <c r="F112">
        <f t="shared" si="65"/>
        <v>-22.127576679014631</v>
      </c>
      <c r="G112">
        <f t="shared" si="65"/>
        <v>-65.021934734518709</v>
      </c>
      <c r="H112">
        <f t="shared" si="65"/>
        <v>337.28868195752597</v>
      </c>
      <c r="I112">
        <f t="shared" si="65"/>
        <v>-56.416883064930147</v>
      </c>
      <c r="J112">
        <f t="shared" si="65"/>
        <v>100.78679552788226</v>
      </c>
      <c r="K112">
        <f t="shared" si="65"/>
        <v>-30.109207396892877</v>
      </c>
      <c r="L112">
        <f t="shared" si="65"/>
        <v>55.309343529223433</v>
      </c>
      <c r="M112">
        <f t="shared" si="65"/>
        <v>2.308166394133663</v>
      </c>
      <c r="N112">
        <f t="shared" si="65"/>
        <v>-0.12500623320318829</v>
      </c>
    </row>
    <row r="113" spans="1:15" x14ac:dyDescent="0.2">
      <c r="A113" s="1" t="s">
        <v>49</v>
      </c>
      <c r="B113">
        <f>((B26-B107)/B26)*100</f>
        <v>-4.8705531437039241E-2</v>
      </c>
      <c r="C113">
        <f t="shared" ref="C113:N113" si="66">((C26-C107)/C26)*100</f>
        <v>-1.9735394786189908E-2</v>
      </c>
      <c r="D113">
        <f t="shared" si="66"/>
        <v>-0.23555987602517514</v>
      </c>
      <c r="E113">
        <f t="shared" si="66"/>
        <v>-0.28008272061136635</v>
      </c>
      <c r="F113">
        <f t="shared" si="66"/>
        <v>-28.408508437603686</v>
      </c>
      <c r="G113">
        <f t="shared" si="66"/>
        <v>-185.84321240831682</v>
      </c>
      <c r="H113">
        <f t="shared" si="66"/>
        <v>77.130028340710808</v>
      </c>
      <c r="I113">
        <f t="shared" si="66"/>
        <v>-129.43809956014942</v>
      </c>
      <c r="J113">
        <f t="shared" si="66"/>
        <v>50.193439061750276</v>
      </c>
      <c r="K113">
        <f t="shared" si="66"/>
        <v>-43.107141645776991</v>
      </c>
      <c r="L113">
        <f t="shared" si="66"/>
        <v>35.607510552872682</v>
      </c>
      <c r="M113">
        <f t="shared" si="66"/>
        <v>2.2554019666197354</v>
      </c>
      <c r="N113">
        <f t="shared" si="66"/>
        <v>-0.12503754710399828</v>
      </c>
    </row>
    <row r="115" spans="1:15" ht="21" x14ac:dyDescent="0.25">
      <c r="A115" s="2" t="s">
        <v>56</v>
      </c>
    </row>
    <row r="116" spans="1:15" ht="19" x14ac:dyDescent="0.25">
      <c r="A116" s="7"/>
      <c r="B116" s="5" t="s">
        <v>0</v>
      </c>
      <c r="C116" s="5" t="s">
        <v>1</v>
      </c>
      <c r="D116" s="5" t="s">
        <v>2</v>
      </c>
      <c r="E116" s="5" t="s">
        <v>3</v>
      </c>
      <c r="F116" s="5" t="s">
        <v>4</v>
      </c>
      <c r="G116" s="5" t="s">
        <v>5</v>
      </c>
      <c r="H116" s="5" t="s">
        <v>6</v>
      </c>
      <c r="I116" s="5" t="s">
        <v>7</v>
      </c>
      <c r="J116" s="5" t="s">
        <v>8</v>
      </c>
      <c r="K116" s="5" t="s">
        <v>9</v>
      </c>
      <c r="L116" s="5" t="s">
        <v>10</v>
      </c>
      <c r="M116" s="5" t="s">
        <v>11</v>
      </c>
      <c r="N116" s="5" t="s">
        <v>12</v>
      </c>
      <c r="O116" s="5" t="s">
        <v>50</v>
      </c>
    </row>
    <row r="117" spans="1:15" x14ac:dyDescent="0.2">
      <c r="A117" t="s">
        <v>14</v>
      </c>
      <c r="B117">
        <v>100007232</v>
      </c>
      <c r="C117">
        <v>100009168</v>
      </c>
      <c r="D117">
        <v>100000043</v>
      </c>
      <c r="E117">
        <v>100002618</v>
      </c>
      <c r="F117">
        <v>100001716</v>
      </c>
      <c r="G117">
        <v>100018097</v>
      </c>
      <c r="H117">
        <v>100002257</v>
      </c>
      <c r="I117">
        <v>100026352</v>
      </c>
      <c r="J117">
        <v>100011958</v>
      </c>
      <c r="K117">
        <v>100016065</v>
      </c>
      <c r="L117">
        <v>100000044</v>
      </c>
      <c r="M117">
        <v>100001135</v>
      </c>
      <c r="N117">
        <v>100007214</v>
      </c>
      <c r="O117">
        <v>100005223</v>
      </c>
    </row>
    <row r="118" spans="1:15" x14ac:dyDescent="0.2">
      <c r="A118" t="s">
        <v>15</v>
      </c>
      <c r="B118">
        <v>84490939</v>
      </c>
      <c r="C118">
        <v>49240001</v>
      </c>
      <c r="D118">
        <v>147202324</v>
      </c>
      <c r="E118">
        <v>171312029</v>
      </c>
      <c r="F118">
        <v>126191836</v>
      </c>
      <c r="G118">
        <v>53010002</v>
      </c>
      <c r="H118">
        <v>190451337</v>
      </c>
      <c r="I118">
        <v>91620043</v>
      </c>
      <c r="J118">
        <v>118400002</v>
      </c>
      <c r="K118">
        <v>62240297</v>
      </c>
      <c r="L118">
        <v>158682388</v>
      </c>
      <c r="M118">
        <v>637462473</v>
      </c>
      <c r="N118">
        <v>81580093</v>
      </c>
      <c r="O118">
        <v>59690498</v>
      </c>
    </row>
    <row r="119" spans="1:15" x14ac:dyDescent="0.2">
      <c r="A119" t="s">
        <v>16</v>
      </c>
      <c r="B119">
        <v>10028784</v>
      </c>
      <c r="C119">
        <v>187885</v>
      </c>
      <c r="D119">
        <v>26993955</v>
      </c>
      <c r="E119">
        <v>44692566</v>
      </c>
      <c r="F119">
        <v>26258238</v>
      </c>
      <c r="G119">
        <v>323144</v>
      </c>
      <c r="H119">
        <v>35946487</v>
      </c>
      <c r="I119">
        <v>7108792</v>
      </c>
      <c r="J119">
        <v>7569265</v>
      </c>
      <c r="K119">
        <v>4452709</v>
      </c>
      <c r="L119">
        <v>36942194</v>
      </c>
      <c r="M119">
        <v>144018218</v>
      </c>
      <c r="N119">
        <v>1112767</v>
      </c>
      <c r="O119">
        <v>2584048</v>
      </c>
    </row>
    <row r="120" spans="1:15" x14ac:dyDescent="0.2">
      <c r="A120" t="s">
        <v>17</v>
      </c>
      <c r="B120">
        <v>345838</v>
      </c>
      <c r="C120">
        <v>5684</v>
      </c>
      <c r="D120">
        <v>789439</v>
      </c>
      <c r="E120">
        <v>1749990</v>
      </c>
      <c r="F120">
        <v>1455235</v>
      </c>
      <c r="G120">
        <v>1041</v>
      </c>
      <c r="H120">
        <v>1663080</v>
      </c>
      <c r="I120">
        <v>89750</v>
      </c>
      <c r="J120">
        <v>214957</v>
      </c>
      <c r="K120">
        <v>6292</v>
      </c>
      <c r="L120">
        <v>2504956</v>
      </c>
      <c r="M120">
        <v>7721711</v>
      </c>
      <c r="N120">
        <v>34215</v>
      </c>
      <c r="O120">
        <v>65341</v>
      </c>
    </row>
    <row r="121" spans="1:15" x14ac:dyDescent="0.2">
      <c r="A121" t="s">
        <v>18</v>
      </c>
      <c r="B121">
        <v>135068</v>
      </c>
      <c r="C121">
        <v>203</v>
      </c>
      <c r="D121">
        <v>2309075</v>
      </c>
      <c r="E121">
        <v>638824</v>
      </c>
      <c r="F121">
        <v>40112</v>
      </c>
      <c r="G121">
        <v>25800</v>
      </c>
      <c r="H121">
        <v>371971</v>
      </c>
      <c r="I121">
        <v>191930</v>
      </c>
      <c r="J121">
        <v>50945</v>
      </c>
      <c r="K121">
        <v>128480</v>
      </c>
      <c r="L121">
        <v>14</v>
      </c>
      <c r="M121">
        <v>116787</v>
      </c>
      <c r="N121">
        <v>2732</v>
      </c>
      <c r="O121">
        <v>58383</v>
      </c>
    </row>
    <row r="122" spans="1:15" x14ac:dyDescent="0.2">
      <c r="A122" t="s">
        <v>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">
      <c r="A123" s="1" t="s">
        <v>22</v>
      </c>
      <c r="B123">
        <f>B118+B119</f>
        <v>94519723</v>
      </c>
      <c r="C123">
        <f t="shared" ref="C123:O123" si="67">C118+C119</f>
        <v>49427886</v>
      </c>
      <c r="D123">
        <f t="shared" si="67"/>
        <v>174196279</v>
      </c>
      <c r="E123">
        <f t="shared" si="67"/>
        <v>216004595</v>
      </c>
      <c r="F123">
        <f t="shared" si="67"/>
        <v>152450074</v>
      </c>
      <c r="G123">
        <f t="shared" si="67"/>
        <v>53333146</v>
      </c>
      <c r="H123">
        <f t="shared" si="67"/>
        <v>226397824</v>
      </c>
      <c r="I123">
        <f t="shared" si="67"/>
        <v>98728835</v>
      </c>
      <c r="J123">
        <f t="shared" si="67"/>
        <v>125969267</v>
      </c>
      <c r="K123">
        <f t="shared" si="67"/>
        <v>66693006</v>
      </c>
      <c r="L123">
        <f t="shared" si="67"/>
        <v>195624582</v>
      </c>
      <c r="M123">
        <f t="shared" si="67"/>
        <v>781480691</v>
      </c>
      <c r="N123">
        <f t="shared" si="67"/>
        <v>82692860</v>
      </c>
      <c r="O123">
        <f t="shared" si="67"/>
        <v>62274546</v>
      </c>
    </row>
    <row r="124" spans="1:15" x14ac:dyDescent="0.2">
      <c r="A124" s="1" t="s">
        <v>23</v>
      </c>
      <c r="B124">
        <f>B120+B121+B122</f>
        <v>480906</v>
      </c>
      <c r="C124">
        <f t="shared" ref="C124:O124" si="68">C120+C121+C122</f>
        <v>5887</v>
      </c>
      <c r="D124">
        <f t="shared" si="68"/>
        <v>3098514</v>
      </c>
      <c r="E124">
        <f t="shared" si="68"/>
        <v>2388814</v>
      </c>
      <c r="F124">
        <f t="shared" si="68"/>
        <v>1495347</v>
      </c>
      <c r="G124">
        <f t="shared" si="68"/>
        <v>26841</v>
      </c>
      <c r="H124">
        <f t="shared" si="68"/>
        <v>2035051</v>
      </c>
      <c r="I124">
        <f t="shared" si="68"/>
        <v>281680</v>
      </c>
      <c r="J124">
        <f t="shared" si="68"/>
        <v>265902</v>
      </c>
      <c r="K124">
        <f t="shared" si="68"/>
        <v>134772</v>
      </c>
      <c r="L124">
        <f t="shared" si="68"/>
        <v>2504970</v>
      </c>
      <c r="M124">
        <f t="shared" si="68"/>
        <v>7838498</v>
      </c>
      <c r="N124">
        <f t="shared" si="68"/>
        <v>36947</v>
      </c>
      <c r="O124">
        <f t="shared" si="68"/>
        <v>123724</v>
      </c>
    </row>
    <row r="125" spans="1:15" x14ac:dyDescent="0.2">
      <c r="A125" s="1" t="s">
        <v>24</v>
      </c>
      <c r="B125">
        <f>B117/B123</f>
        <v>1.0580567613385832</v>
      </c>
      <c r="C125">
        <f t="shared" ref="C125:O125" si="69">C117/C123</f>
        <v>2.0233349247426848</v>
      </c>
      <c r="D125">
        <f t="shared" si="69"/>
        <v>0.57406532202676963</v>
      </c>
      <c r="E125">
        <f t="shared" si="69"/>
        <v>0.46296523460531014</v>
      </c>
      <c r="F125">
        <f t="shared" si="69"/>
        <v>0.65596370914191882</v>
      </c>
      <c r="G125">
        <f t="shared" si="69"/>
        <v>1.8753459059024944</v>
      </c>
      <c r="H125">
        <f t="shared" si="69"/>
        <v>0.44171032756922612</v>
      </c>
      <c r="I125">
        <f t="shared" si="69"/>
        <v>1.0131422294206145</v>
      </c>
      <c r="J125">
        <f t="shared" si="69"/>
        <v>0.79393935030200657</v>
      </c>
      <c r="K125">
        <f t="shared" si="69"/>
        <v>1.4996484788824784</v>
      </c>
      <c r="L125">
        <f t="shared" si="69"/>
        <v>0.51118342581301979</v>
      </c>
      <c r="M125">
        <f t="shared" si="69"/>
        <v>0.12796366711509702</v>
      </c>
      <c r="N125">
        <f t="shared" si="69"/>
        <v>1.209381487107835</v>
      </c>
      <c r="O125">
        <f t="shared" si="69"/>
        <v>1.6058763880831826</v>
      </c>
    </row>
    <row r="126" spans="1:15" x14ac:dyDescent="0.2">
      <c r="A126" s="1" t="s">
        <v>25</v>
      </c>
      <c r="B126">
        <f>(B124/B117)*1000</f>
        <v>4.8087122339312423</v>
      </c>
      <c r="C126">
        <f t="shared" ref="C126:O126" si="70">(C124/C117)*1000</f>
        <v>5.8864603293170087E-2</v>
      </c>
      <c r="D126">
        <f t="shared" si="70"/>
        <v>30.985126676395527</v>
      </c>
      <c r="E126">
        <f t="shared" si="70"/>
        <v>23.887514624867123</v>
      </c>
      <c r="F126">
        <f t="shared" si="70"/>
        <v>14.953213402858008</v>
      </c>
      <c r="G126">
        <f t="shared" si="70"/>
        <v>0.26836143463117479</v>
      </c>
      <c r="H126">
        <f t="shared" si="70"/>
        <v>20.350050699355716</v>
      </c>
      <c r="I126">
        <f t="shared" si="70"/>
        <v>2.8160579124189193</v>
      </c>
      <c r="J126">
        <f t="shared" si="70"/>
        <v>2.6587020724061814</v>
      </c>
      <c r="K126">
        <f t="shared" si="70"/>
        <v>1.3475035235589403</v>
      </c>
      <c r="L126">
        <f t="shared" si="70"/>
        <v>25.049688978136849</v>
      </c>
      <c r="M126">
        <f t="shared" si="70"/>
        <v>78.384090340574645</v>
      </c>
      <c r="N126">
        <f t="shared" si="70"/>
        <v>0.36944334835684955</v>
      </c>
      <c r="O126">
        <f t="shared" si="70"/>
        <v>1.2371753823297811</v>
      </c>
    </row>
    <row r="127" spans="1:15" x14ac:dyDescent="0.2">
      <c r="A127" s="1" t="s">
        <v>37</v>
      </c>
      <c r="B127">
        <f>((B29-B126)/B29)*100</f>
        <v>0.4497278065928107</v>
      </c>
      <c r="C127">
        <f t="shared" ref="C127:O127" si="71">((C29-C126)/C29)*100</f>
        <v>5.7200018041559851E-2</v>
      </c>
      <c r="D127">
        <f t="shared" si="71"/>
        <v>-0.1050511789345779</v>
      </c>
      <c r="E127">
        <f t="shared" si="71"/>
        <v>-0.21917727482544247</v>
      </c>
      <c r="F127">
        <f t="shared" si="71"/>
        <v>-5.4225002285172796E-2</v>
      </c>
      <c r="G127">
        <f t="shared" si="71"/>
        <v>-7.9510504608133734E-2</v>
      </c>
      <c r="H127">
        <f t="shared" si="71"/>
        <v>6.330249014596399</v>
      </c>
      <c r="I127">
        <f t="shared" si="71"/>
        <v>0.16810012174282302</v>
      </c>
      <c r="J127">
        <f t="shared" si="71"/>
        <v>-2.6197350075953083</v>
      </c>
      <c r="K127">
        <f t="shared" si="71"/>
        <v>12.474888643837485</v>
      </c>
      <c r="L127">
        <f t="shared" si="71"/>
        <v>-1.6548389402830432E-2</v>
      </c>
      <c r="M127">
        <f t="shared" si="71"/>
        <v>3.1011414003631166</v>
      </c>
      <c r="N127">
        <f t="shared" si="71"/>
        <v>-2.0185724000953842</v>
      </c>
      <c r="O127">
        <f t="shared" si="71"/>
        <v>7.1044962056532157E-2</v>
      </c>
    </row>
    <row r="128" spans="1:15" x14ac:dyDescent="0.2">
      <c r="A128" s="1" t="s">
        <v>39</v>
      </c>
      <c r="B128">
        <f>((B125-B28)/B28)*100</f>
        <v>-3.0194346211457241E-2</v>
      </c>
      <c r="C128">
        <f t="shared" ref="C128:O128" si="72">((C125-C28)/C28)*100</f>
        <v>8.4387704837643584E-3</v>
      </c>
      <c r="D128">
        <f t="shared" si="72"/>
        <v>-0.2114048991249606</v>
      </c>
      <c r="E128">
        <f t="shared" si="72"/>
        <v>-0.29894198391670218</v>
      </c>
      <c r="F128">
        <f t="shared" si="72"/>
        <v>-7.1435526604891178E-2</v>
      </c>
      <c r="G128">
        <f t="shared" si="72"/>
        <v>-5.1039743466864526E-4</v>
      </c>
      <c r="H128">
        <f t="shared" si="72"/>
        <v>3.0042792030117038</v>
      </c>
      <c r="I128">
        <f t="shared" si="72"/>
        <v>-3.4814032342661436E-2</v>
      </c>
      <c r="J128">
        <f t="shared" si="72"/>
        <v>-0.86993686625530831</v>
      </c>
      <c r="K128">
        <f t="shared" si="72"/>
        <v>3.4519626178049143</v>
      </c>
      <c r="L128">
        <f t="shared" si="72"/>
        <v>-2.210144573124503E-3</v>
      </c>
      <c r="M128">
        <f t="shared" si="72"/>
        <v>2.2818772107427669</v>
      </c>
      <c r="N128">
        <f t="shared" si="72"/>
        <v>-0.12500623320318829</v>
      </c>
      <c r="O128">
        <f t="shared" si="72"/>
        <v>-0.55100897520811321</v>
      </c>
    </row>
    <row r="129" spans="1:15" x14ac:dyDescent="0.2">
      <c r="A129" s="1" t="s">
        <v>49</v>
      </c>
      <c r="B129">
        <f>((B26-B123)/B26)*100</f>
        <v>-3.5491959946569118E-2</v>
      </c>
      <c r="C129">
        <f t="shared" ref="C129:O129" si="73">((C26-C123)/C26)*100</f>
        <v>2.1687691656376812E-3</v>
      </c>
      <c r="D129">
        <f t="shared" si="73"/>
        <v>-0.21137976874263215</v>
      </c>
      <c r="E129">
        <f t="shared" si="73"/>
        <v>-0.29700701617430353</v>
      </c>
      <c r="F129">
        <f t="shared" si="73"/>
        <v>-6.7977269686507358E-2</v>
      </c>
      <c r="G129">
        <f t="shared" si="73"/>
        <v>6.9937256530925695E-4</v>
      </c>
      <c r="H129">
        <f t="shared" si="73"/>
        <v>2.9190331809124634</v>
      </c>
      <c r="I129">
        <f t="shared" si="73"/>
        <v>-5.5146004405194377E-2</v>
      </c>
      <c r="J129">
        <f t="shared" si="73"/>
        <v>-0.88298391515292063</v>
      </c>
      <c r="K129">
        <f t="shared" si="73"/>
        <v>3.3286466243664612</v>
      </c>
      <c r="L129">
        <f t="shared" si="73"/>
        <v>2.4796882174677672E-3</v>
      </c>
      <c r="M129">
        <f t="shared" si="73"/>
        <v>2.2302379227333367</v>
      </c>
      <c r="N129">
        <f t="shared" si="73"/>
        <v>-0.12503754710399828</v>
      </c>
      <c r="O129">
        <f t="shared" si="73"/>
        <v>-0.55240689986200608</v>
      </c>
    </row>
    <row r="131" spans="1:15" ht="21" x14ac:dyDescent="0.25">
      <c r="A131" s="2" t="s">
        <v>57</v>
      </c>
    </row>
    <row r="132" spans="1:15" x14ac:dyDescent="0.2">
      <c r="B132" s="5" t="s">
        <v>0</v>
      </c>
      <c r="C132" s="5" t="s">
        <v>1</v>
      </c>
      <c r="D132" s="5" t="s">
        <v>2</v>
      </c>
      <c r="E132" s="5" t="s">
        <v>3</v>
      </c>
      <c r="F132" s="5" t="s">
        <v>4</v>
      </c>
      <c r="G132" s="5" t="s">
        <v>5</v>
      </c>
      <c r="H132" s="5" t="s">
        <v>6</v>
      </c>
      <c r="I132" s="5" t="s">
        <v>7</v>
      </c>
      <c r="J132" s="5" t="s">
        <v>8</v>
      </c>
      <c r="K132" s="5" t="s">
        <v>9</v>
      </c>
      <c r="L132" s="5" t="s">
        <v>10</v>
      </c>
      <c r="M132" s="5" t="s">
        <v>11</v>
      </c>
      <c r="N132" s="5" t="s">
        <v>12</v>
      </c>
      <c r="O132" s="5" t="s">
        <v>13</v>
      </c>
    </row>
    <row r="133" spans="1:15" x14ac:dyDescent="0.2">
      <c r="A133" t="s">
        <v>14</v>
      </c>
      <c r="B133">
        <v>100006053</v>
      </c>
      <c r="C133">
        <v>100011367</v>
      </c>
      <c r="D133">
        <v>100003996</v>
      </c>
      <c r="E133">
        <v>100002870</v>
      </c>
      <c r="F133">
        <v>100004354</v>
      </c>
      <c r="G133">
        <v>100014389</v>
      </c>
      <c r="H133">
        <v>100000808</v>
      </c>
      <c r="I133">
        <v>100024920</v>
      </c>
      <c r="J133">
        <v>100001605</v>
      </c>
      <c r="K133">
        <v>100011743</v>
      </c>
      <c r="L133">
        <v>100003567</v>
      </c>
      <c r="M133">
        <v>100000944</v>
      </c>
      <c r="N133">
        <v>100007312</v>
      </c>
      <c r="O133">
        <v>100012136</v>
      </c>
    </row>
    <row r="134" spans="1:15" x14ac:dyDescent="0.2">
      <c r="A134" t="s">
        <v>15</v>
      </c>
      <c r="B134">
        <v>84491064</v>
      </c>
      <c r="C134">
        <v>49240003</v>
      </c>
      <c r="D134">
        <v>147222448</v>
      </c>
      <c r="E134">
        <v>171351962</v>
      </c>
      <c r="F134">
        <v>126171875</v>
      </c>
      <c r="G134">
        <v>53010033</v>
      </c>
      <c r="H134">
        <v>193862362</v>
      </c>
      <c r="I134">
        <v>91490085</v>
      </c>
      <c r="J134">
        <v>118081123</v>
      </c>
      <c r="K134">
        <v>67120006</v>
      </c>
      <c r="L134">
        <v>158402355</v>
      </c>
      <c r="M134">
        <v>633732378</v>
      </c>
      <c r="N134">
        <v>81580097</v>
      </c>
      <c r="O134">
        <v>59600480</v>
      </c>
    </row>
    <row r="135" spans="1:15" x14ac:dyDescent="0.2">
      <c r="A135" t="s">
        <v>16</v>
      </c>
      <c r="B135">
        <v>10031125</v>
      </c>
      <c r="C135">
        <v>185436</v>
      </c>
      <c r="D135">
        <v>27008913</v>
      </c>
      <c r="E135">
        <v>44721253</v>
      </c>
      <c r="F135">
        <v>26246281</v>
      </c>
      <c r="G135">
        <v>324342</v>
      </c>
      <c r="H135">
        <v>37294342</v>
      </c>
      <c r="I135">
        <v>7020596</v>
      </c>
      <c r="J135">
        <v>7497340</v>
      </c>
      <c r="K135">
        <v>9081550</v>
      </c>
      <c r="L135">
        <v>36868205</v>
      </c>
      <c r="M135">
        <v>142901946</v>
      </c>
      <c r="N135">
        <v>1115061</v>
      </c>
      <c r="O135">
        <v>2547998</v>
      </c>
    </row>
    <row r="136" spans="1:15" x14ac:dyDescent="0.2">
      <c r="A136" t="s">
        <v>17</v>
      </c>
      <c r="B136">
        <v>345837</v>
      </c>
      <c r="C136">
        <v>5677</v>
      </c>
      <c r="D136">
        <v>789606</v>
      </c>
      <c r="E136">
        <v>1750601</v>
      </c>
      <c r="F136">
        <v>1455261</v>
      </c>
      <c r="G136">
        <v>1032</v>
      </c>
      <c r="H136">
        <v>1723683</v>
      </c>
      <c r="I136">
        <v>83215</v>
      </c>
      <c r="J136">
        <v>213922</v>
      </c>
      <c r="K136">
        <v>6836</v>
      </c>
      <c r="L136">
        <v>2505033</v>
      </c>
      <c r="M136">
        <v>7657383</v>
      </c>
      <c r="N136">
        <v>34217</v>
      </c>
      <c r="O136">
        <v>64953</v>
      </c>
    </row>
    <row r="137" spans="1:15" x14ac:dyDescent="0.2">
      <c r="A137" t="s">
        <v>18</v>
      </c>
      <c r="B137">
        <v>135072</v>
      </c>
      <c r="C137">
        <v>213</v>
      </c>
      <c r="D137">
        <v>2309077</v>
      </c>
      <c r="E137">
        <v>639434</v>
      </c>
      <c r="F137">
        <v>40121</v>
      </c>
      <c r="G137">
        <v>25800</v>
      </c>
      <c r="H137">
        <v>404389</v>
      </c>
      <c r="I137">
        <v>190257</v>
      </c>
      <c r="J137">
        <v>50252</v>
      </c>
      <c r="K137">
        <v>145304</v>
      </c>
      <c r="L137">
        <v>14</v>
      </c>
      <c r="M137">
        <v>115126</v>
      </c>
      <c r="N137">
        <v>2723</v>
      </c>
      <c r="O137">
        <v>58022</v>
      </c>
    </row>
    <row r="138" spans="1:15" x14ac:dyDescent="0.2">
      <c r="A138" t="s">
        <v>19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">
      <c r="A139" s="1" t="s">
        <v>22</v>
      </c>
    </row>
    <row r="140" spans="1:15" x14ac:dyDescent="0.2">
      <c r="A140" s="1" t="s">
        <v>23</v>
      </c>
    </row>
    <row r="141" spans="1:15" x14ac:dyDescent="0.2">
      <c r="A141" s="1" t="s">
        <v>24</v>
      </c>
    </row>
    <row r="142" spans="1:15" x14ac:dyDescent="0.2">
      <c r="A142" s="1" t="s">
        <v>25</v>
      </c>
    </row>
    <row r="143" spans="1:15" x14ac:dyDescent="0.2">
      <c r="A143" s="1" t="s">
        <v>37</v>
      </c>
    </row>
    <row r="144" spans="1:15" x14ac:dyDescent="0.2">
      <c r="A144" s="1" t="s">
        <v>39</v>
      </c>
    </row>
    <row r="145" spans="1:15" x14ac:dyDescent="0.2">
      <c r="A145" s="1" t="s">
        <v>49</v>
      </c>
    </row>
    <row r="147" spans="1:15" ht="21" x14ac:dyDescent="0.25">
      <c r="A147" s="2" t="s">
        <v>58</v>
      </c>
    </row>
    <row r="148" spans="1:15" x14ac:dyDescent="0.2">
      <c r="B148" s="1" t="s">
        <v>0</v>
      </c>
      <c r="C148" s="1" t="s">
        <v>1</v>
      </c>
      <c r="D148" s="1" t="s">
        <v>2</v>
      </c>
      <c r="E148" s="1" t="s">
        <v>3</v>
      </c>
      <c r="F148" s="1" t="s">
        <v>4</v>
      </c>
      <c r="G148" s="1" t="s">
        <v>5</v>
      </c>
      <c r="H148" s="1" t="s">
        <v>6</v>
      </c>
      <c r="I148" s="1" t="s">
        <v>7</v>
      </c>
      <c r="J148" s="1" t="s">
        <v>8</v>
      </c>
      <c r="K148" s="1" t="s">
        <v>9</v>
      </c>
      <c r="L148" s="1" t="s">
        <v>10</v>
      </c>
      <c r="M148" s="1" t="s">
        <v>11</v>
      </c>
      <c r="N148" s="1" t="s">
        <v>12</v>
      </c>
      <c r="O148" s="1" t="s">
        <v>13</v>
      </c>
    </row>
    <row r="149" spans="1:15" x14ac:dyDescent="0.2">
      <c r="A149" t="s">
        <v>14</v>
      </c>
      <c r="B149">
        <v>100000976</v>
      </c>
      <c r="C149">
        <v>100009189</v>
      </c>
      <c r="D149">
        <v>100002757</v>
      </c>
      <c r="E149">
        <v>100008936</v>
      </c>
      <c r="F149">
        <v>100000880</v>
      </c>
      <c r="G149">
        <v>100013391</v>
      </c>
      <c r="H149">
        <v>100003546</v>
      </c>
      <c r="I149">
        <v>100002060</v>
      </c>
      <c r="J149">
        <v>100006435</v>
      </c>
      <c r="K149">
        <v>100011306</v>
      </c>
      <c r="L149">
        <v>100002414</v>
      </c>
      <c r="M149">
        <v>100001005</v>
      </c>
      <c r="N149">
        <v>100007312</v>
      </c>
      <c r="O149">
        <v>100004870</v>
      </c>
    </row>
    <row r="150" spans="1:15" x14ac:dyDescent="0.2">
      <c r="A150" t="s">
        <v>15</v>
      </c>
      <c r="B150">
        <v>84161159</v>
      </c>
      <c r="C150">
        <v>49240009</v>
      </c>
      <c r="D150">
        <v>147212429</v>
      </c>
      <c r="E150">
        <v>171352793</v>
      </c>
      <c r="F150">
        <v>126182115</v>
      </c>
      <c r="G150">
        <v>53010001</v>
      </c>
      <c r="H150">
        <v>193712383</v>
      </c>
      <c r="I150">
        <v>91410083</v>
      </c>
      <c r="J150">
        <v>114820411</v>
      </c>
      <c r="K150">
        <v>62940013</v>
      </c>
      <c r="L150">
        <v>158392278</v>
      </c>
      <c r="M150">
        <v>629622618</v>
      </c>
      <c r="N150">
        <v>81580097</v>
      </c>
      <c r="O150">
        <v>59600389</v>
      </c>
    </row>
    <row r="151" spans="1:15" x14ac:dyDescent="0.2">
      <c r="A151" t="s">
        <v>16</v>
      </c>
      <c r="B151">
        <v>9885175</v>
      </c>
      <c r="C151">
        <v>189414</v>
      </c>
      <c r="D151">
        <v>27004577</v>
      </c>
      <c r="E151">
        <v>44720762</v>
      </c>
      <c r="F151">
        <v>26249980</v>
      </c>
      <c r="G151">
        <v>324605</v>
      </c>
      <c r="H151">
        <v>37216152</v>
      </c>
      <c r="I151">
        <v>6954035</v>
      </c>
      <c r="J151">
        <v>6586205</v>
      </c>
      <c r="K151">
        <v>5036040</v>
      </c>
      <c r="L151">
        <v>36870607</v>
      </c>
      <c r="M151">
        <v>141843690</v>
      </c>
      <c r="N151">
        <v>1114897</v>
      </c>
      <c r="O151">
        <v>2530920</v>
      </c>
    </row>
    <row r="152" spans="1:15" x14ac:dyDescent="0.2">
      <c r="A152" t="s">
        <v>17</v>
      </c>
      <c r="B152">
        <v>340452</v>
      </c>
      <c r="C152">
        <v>5685</v>
      </c>
      <c r="D152">
        <v>789422</v>
      </c>
      <c r="E152">
        <v>1749781</v>
      </c>
      <c r="F152">
        <v>1455239</v>
      </c>
      <c r="G152">
        <v>1032</v>
      </c>
      <c r="H152">
        <v>1698495</v>
      </c>
      <c r="I152">
        <v>94375</v>
      </c>
      <c r="J152">
        <v>183258</v>
      </c>
      <c r="K152">
        <v>5768</v>
      </c>
      <c r="L152">
        <v>2505087</v>
      </c>
      <c r="M152">
        <v>7568209</v>
      </c>
      <c r="N152">
        <v>34214</v>
      </c>
      <c r="O152">
        <v>63313</v>
      </c>
    </row>
    <row r="153" spans="1:15" x14ac:dyDescent="0.2">
      <c r="A153" t="s">
        <v>18</v>
      </c>
      <c r="B153">
        <v>134442</v>
      </c>
      <c r="C153">
        <v>202</v>
      </c>
      <c r="D153">
        <v>2309001</v>
      </c>
      <c r="E153">
        <v>638591</v>
      </c>
      <c r="F153">
        <v>40141</v>
      </c>
      <c r="G153">
        <v>25798</v>
      </c>
      <c r="H153">
        <v>409923</v>
      </c>
      <c r="I153">
        <v>173648</v>
      </c>
      <c r="J153">
        <v>54643</v>
      </c>
      <c r="K153">
        <v>140862</v>
      </c>
      <c r="L153">
        <v>15</v>
      </c>
      <c r="M153">
        <v>114483</v>
      </c>
      <c r="N153">
        <v>2723</v>
      </c>
      <c r="O153">
        <v>57194</v>
      </c>
    </row>
    <row r="154" spans="1:15" x14ac:dyDescent="0.2">
      <c r="A154" t="s">
        <v>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A155" s="1" t="s">
        <v>22</v>
      </c>
    </row>
    <row r="156" spans="1:15" x14ac:dyDescent="0.2">
      <c r="A156" s="1" t="s">
        <v>23</v>
      </c>
    </row>
    <row r="157" spans="1:15" x14ac:dyDescent="0.2">
      <c r="A157" s="1" t="s">
        <v>24</v>
      </c>
    </row>
    <row r="158" spans="1:15" x14ac:dyDescent="0.2">
      <c r="A158" s="1" t="s">
        <v>25</v>
      </c>
    </row>
    <row r="159" spans="1:15" x14ac:dyDescent="0.2">
      <c r="A159" s="1" t="s">
        <v>37</v>
      </c>
    </row>
    <row r="160" spans="1:15" x14ac:dyDescent="0.2">
      <c r="A160" s="1" t="s">
        <v>39</v>
      </c>
    </row>
    <row r="161" spans="1:15" x14ac:dyDescent="0.2">
      <c r="A161" s="1" t="s">
        <v>49</v>
      </c>
    </row>
    <row r="163" spans="1:15" ht="21" x14ac:dyDescent="0.25">
      <c r="A163" s="2" t="s">
        <v>59</v>
      </c>
    </row>
    <row r="164" spans="1:15" x14ac:dyDescent="0.2">
      <c r="B164" s="10" t="s">
        <v>0</v>
      </c>
      <c r="C164" s="10" t="s">
        <v>1</v>
      </c>
      <c r="D164" s="10" t="s">
        <v>2</v>
      </c>
      <c r="E164" s="10" t="s">
        <v>3</v>
      </c>
      <c r="F164" s="10" t="s">
        <v>4</v>
      </c>
      <c r="G164" s="10" t="s">
        <v>5</v>
      </c>
      <c r="H164" s="10" t="s">
        <v>6</v>
      </c>
      <c r="I164" s="10" t="s">
        <v>7</v>
      </c>
      <c r="J164" s="10" t="s">
        <v>8</v>
      </c>
      <c r="K164" s="10" t="s">
        <v>9</v>
      </c>
      <c r="L164" s="10" t="s">
        <v>10</v>
      </c>
      <c r="M164" s="10" t="s">
        <v>11</v>
      </c>
      <c r="N164" s="10" t="s">
        <v>12</v>
      </c>
      <c r="O164" s="1" t="s">
        <v>13</v>
      </c>
    </row>
    <row r="165" spans="1:15" x14ac:dyDescent="0.2">
      <c r="A165" t="s">
        <v>14</v>
      </c>
      <c r="B165">
        <v>100006252</v>
      </c>
      <c r="C165">
        <v>100016494</v>
      </c>
      <c r="D165">
        <v>100002580</v>
      </c>
      <c r="E165">
        <v>100002720</v>
      </c>
      <c r="F165">
        <v>100006263</v>
      </c>
      <c r="G165">
        <v>100016659</v>
      </c>
      <c r="H165">
        <v>100003703</v>
      </c>
      <c r="I165">
        <v>100008813</v>
      </c>
      <c r="J165">
        <v>100007061</v>
      </c>
      <c r="K165">
        <v>100007671</v>
      </c>
      <c r="L165">
        <v>100005329</v>
      </c>
      <c r="M165">
        <v>100000276</v>
      </c>
      <c r="N165">
        <v>100004236</v>
      </c>
      <c r="O165">
        <v>100003128</v>
      </c>
    </row>
    <row r="166" spans="1:15" x14ac:dyDescent="0.2">
      <c r="A166" t="s">
        <v>15</v>
      </c>
      <c r="B166">
        <v>84631350</v>
      </c>
      <c r="C166">
        <v>49300006</v>
      </c>
      <c r="D166">
        <v>147222500</v>
      </c>
      <c r="E166">
        <v>171322083</v>
      </c>
      <c r="F166">
        <v>126171951</v>
      </c>
      <c r="G166">
        <v>53010011</v>
      </c>
      <c r="H166">
        <v>195362117</v>
      </c>
      <c r="I166">
        <v>91420045</v>
      </c>
      <c r="J166">
        <v>118870536</v>
      </c>
      <c r="K166">
        <v>66040341</v>
      </c>
      <c r="L166">
        <v>158402380</v>
      </c>
      <c r="M166">
        <v>645442757</v>
      </c>
      <c r="N166">
        <v>81580087</v>
      </c>
      <c r="O166">
        <v>60110838</v>
      </c>
    </row>
    <row r="167" spans="1:15" x14ac:dyDescent="0.2">
      <c r="A167" t="s">
        <v>16</v>
      </c>
      <c r="B167">
        <v>10085780</v>
      </c>
      <c r="C167">
        <v>186148</v>
      </c>
      <c r="D167">
        <v>27010376</v>
      </c>
      <c r="E167">
        <v>44709512</v>
      </c>
      <c r="F167">
        <v>26242063</v>
      </c>
      <c r="G167">
        <v>323849</v>
      </c>
      <c r="H167">
        <v>37214970</v>
      </c>
      <c r="I167">
        <v>7007266</v>
      </c>
      <c r="J167">
        <v>7695227</v>
      </c>
      <c r="K167">
        <v>8174970</v>
      </c>
      <c r="L167">
        <v>36875204</v>
      </c>
      <c r="M167">
        <v>146415737</v>
      </c>
      <c r="N167">
        <v>1113747</v>
      </c>
      <c r="O167">
        <v>2718536</v>
      </c>
    </row>
    <row r="168" spans="1:15" x14ac:dyDescent="0.2">
      <c r="A168" t="s">
        <v>17</v>
      </c>
      <c r="B168">
        <v>347877</v>
      </c>
      <c r="C168">
        <v>5677</v>
      </c>
      <c r="D168">
        <v>789589</v>
      </c>
      <c r="E168">
        <v>1748986</v>
      </c>
      <c r="F168">
        <v>1455293</v>
      </c>
      <c r="G168">
        <v>1023</v>
      </c>
      <c r="H168">
        <v>1832051</v>
      </c>
      <c r="I168">
        <v>82717</v>
      </c>
      <c r="J168">
        <v>218993</v>
      </c>
      <c r="K168">
        <v>6503</v>
      </c>
      <c r="L168">
        <v>2505151</v>
      </c>
      <c r="M168">
        <v>7871851</v>
      </c>
      <c r="N168">
        <v>34221</v>
      </c>
      <c r="O168">
        <v>67708</v>
      </c>
    </row>
    <row r="169" spans="1:15" x14ac:dyDescent="0.2">
      <c r="A169" t="s">
        <v>18</v>
      </c>
      <c r="B169">
        <v>135244</v>
      </c>
      <c r="C169">
        <v>213</v>
      </c>
      <c r="D169">
        <v>2309133</v>
      </c>
      <c r="E169">
        <v>638827</v>
      </c>
      <c r="F169">
        <v>40113</v>
      </c>
      <c r="G169">
        <v>25802</v>
      </c>
      <c r="H169">
        <v>378533</v>
      </c>
      <c r="I169">
        <v>189551</v>
      </c>
      <c r="J169">
        <v>50573</v>
      </c>
      <c r="K169">
        <v>135297</v>
      </c>
      <c r="L169">
        <v>15</v>
      </c>
      <c r="M169">
        <v>119563</v>
      </c>
      <c r="N169">
        <v>2748</v>
      </c>
      <c r="O169">
        <v>58331</v>
      </c>
    </row>
    <row r="170" spans="1:15" x14ac:dyDescent="0.2">
      <c r="A170" t="s">
        <v>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s="1" t="s">
        <v>22</v>
      </c>
    </row>
    <row r="172" spans="1:15" x14ac:dyDescent="0.2">
      <c r="A172" s="1" t="s">
        <v>23</v>
      </c>
    </row>
    <row r="173" spans="1:15" x14ac:dyDescent="0.2">
      <c r="A173" s="1" t="s">
        <v>24</v>
      </c>
    </row>
    <row r="174" spans="1:15" x14ac:dyDescent="0.2">
      <c r="A174" s="1" t="s">
        <v>25</v>
      </c>
    </row>
    <row r="175" spans="1:15" x14ac:dyDescent="0.2">
      <c r="A175" s="1" t="s">
        <v>37</v>
      </c>
    </row>
    <row r="176" spans="1:15" x14ac:dyDescent="0.2">
      <c r="A176" s="1" t="s">
        <v>39</v>
      </c>
    </row>
    <row r="177" spans="1:15" x14ac:dyDescent="0.2">
      <c r="A177" s="1" t="s">
        <v>49</v>
      </c>
    </row>
    <row r="179" spans="1:15" ht="21" x14ac:dyDescent="0.25">
      <c r="A179" s="2" t="s">
        <v>59</v>
      </c>
    </row>
    <row r="180" spans="1:15" x14ac:dyDescent="0.2">
      <c r="B180" s="10" t="s">
        <v>0</v>
      </c>
      <c r="C180" s="10" t="s">
        <v>1</v>
      </c>
      <c r="D180" s="10" t="s">
        <v>2</v>
      </c>
      <c r="E180" s="10" t="s">
        <v>3</v>
      </c>
      <c r="F180" s="10" t="s">
        <v>4</v>
      </c>
      <c r="G180" s="10" t="s">
        <v>5</v>
      </c>
      <c r="H180" s="10" t="s">
        <v>6</v>
      </c>
      <c r="I180" s="10" t="s">
        <v>7</v>
      </c>
      <c r="J180" s="10" t="s">
        <v>8</v>
      </c>
      <c r="K180" s="10" t="s">
        <v>9</v>
      </c>
      <c r="L180" s="10" t="s">
        <v>10</v>
      </c>
      <c r="M180" s="10" t="s">
        <v>11</v>
      </c>
      <c r="N180" s="1" t="s">
        <v>12</v>
      </c>
      <c r="O180" s="1" t="s">
        <v>13</v>
      </c>
    </row>
    <row r="181" spans="1:15" x14ac:dyDescent="0.2">
      <c r="A181" t="s">
        <v>14</v>
      </c>
      <c r="B181">
        <v>100003135</v>
      </c>
      <c r="C181">
        <v>100009168</v>
      </c>
      <c r="D181">
        <v>100004232</v>
      </c>
      <c r="E181">
        <v>100005279</v>
      </c>
      <c r="F181">
        <v>100007021</v>
      </c>
      <c r="G181">
        <v>100014743</v>
      </c>
      <c r="H181">
        <v>100002576</v>
      </c>
      <c r="I181">
        <v>100001751</v>
      </c>
      <c r="J181">
        <v>100005444</v>
      </c>
      <c r="K181">
        <v>100014535</v>
      </c>
      <c r="L181">
        <v>100005864</v>
      </c>
      <c r="M181">
        <v>100000381</v>
      </c>
      <c r="N181">
        <v>100011669</v>
      </c>
      <c r="O181">
        <v>100011938</v>
      </c>
    </row>
    <row r="182" spans="1:15" x14ac:dyDescent="0.2">
      <c r="A182" t="s">
        <v>15</v>
      </c>
      <c r="B182">
        <v>84581359</v>
      </c>
      <c r="C182">
        <v>49240001</v>
      </c>
      <c r="D182">
        <v>147232199</v>
      </c>
      <c r="E182">
        <v>171331928</v>
      </c>
      <c r="F182">
        <v>126191826</v>
      </c>
      <c r="G182">
        <v>53010002</v>
      </c>
      <c r="H182">
        <v>193912163</v>
      </c>
      <c r="I182">
        <v>91700041</v>
      </c>
      <c r="J182">
        <v>116200701</v>
      </c>
      <c r="K182">
        <v>62130525</v>
      </c>
      <c r="L182">
        <v>158672304</v>
      </c>
      <c r="M182">
        <v>647152677</v>
      </c>
      <c r="N182">
        <v>81580089</v>
      </c>
      <c r="O182">
        <v>59820578</v>
      </c>
    </row>
    <row r="183" spans="1:15" x14ac:dyDescent="0.2">
      <c r="A183" t="s">
        <v>16</v>
      </c>
      <c r="B183">
        <v>10063931</v>
      </c>
      <c r="C183">
        <v>187802</v>
      </c>
      <c r="D183">
        <v>27014405</v>
      </c>
      <c r="E183">
        <v>44715701</v>
      </c>
      <c r="F183">
        <v>26251621</v>
      </c>
      <c r="G183">
        <v>324386</v>
      </c>
      <c r="H183">
        <v>37225011</v>
      </c>
      <c r="I183">
        <v>7090326</v>
      </c>
      <c r="J183">
        <v>6935749</v>
      </c>
      <c r="K183">
        <v>4320315</v>
      </c>
      <c r="L183">
        <v>36936470</v>
      </c>
      <c r="M183">
        <v>146915785</v>
      </c>
      <c r="N183">
        <v>1106173</v>
      </c>
      <c r="O183">
        <v>2607534</v>
      </c>
    </row>
    <row r="184" spans="1:15" x14ac:dyDescent="0.2">
      <c r="A184" t="s">
        <v>17</v>
      </c>
      <c r="B184">
        <v>346728</v>
      </c>
      <c r="C184">
        <v>5684</v>
      </c>
      <c r="D184">
        <v>789630</v>
      </c>
      <c r="E184">
        <v>1749568</v>
      </c>
      <c r="F184">
        <v>1455328</v>
      </c>
      <c r="G184">
        <v>1028</v>
      </c>
      <c r="H184">
        <v>1720020</v>
      </c>
      <c r="I184">
        <v>99390</v>
      </c>
      <c r="J184">
        <v>193251</v>
      </c>
      <c r="K184">
        <v>6858</v>
      </c>
      <c r="L184">
        <v>2505163</v>
      </c>
      <c r="M184">
        <v>7876037</v>
      </c>
      <c r="N184">
        <v>34207</v>
      </c>
      <c r="O184">
        <v>65862</v>
      </c>
    </row>
    <row r="185" spans="1:15" x14ac:dyDescent="0.2">
      <c r="A185" t="s">
        <v>18</v>
      </c>
      <c r="B185">
        <v>135572</v>
      </c>
      <c r="C185">
        <v>203</v>
      </c>
      <c r="D185">
        <v>2309059</v>
      </c>
      <c r="E185">
        <v>638964</v>
      </c>
      <c r="F185">
        <v>40120</v>
      </c>
      <c r="G185">
        <v>25798</v>
      </c>
      <c r="H185">
        <v>408517</v>
      </c>
      <c r="I185">
        <v>174900</v>
      </c>
      <c r="J185">
        <v>53292</v>
      </c>
      <c r="K185">
        <v>127395</v>
      </c>
      <c r="L185">
        <v>15</v>
      </c>
      <c r="M185">
        <v>121249</v>
      </c>
      <c r="N185">
        <v>2742</v>
      </c>
      <c r="O185">
        <v>57173</v>
      </c>
    </row>
    <row r="186" spans="1:15" x14ac:dyDescent="0.2">
      <c r="A186" t="s">
        <v>19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s="1" t="s">
        <v>22</v>
      </c>
    </row>
    <row r="188" spans="1:15" x14ac:dyDescent="0.2">
      <c r="A188" s="1" t="s">
        <v>23</v>
      </c>
    </row>
    <row r="189" spans="1:15" x14ac:dyDescent="0.2">
      <c r="A189" s="1" t="s">
        <v>24</v>
      </c>
    </row>
    <row r="190" spans="1:15" x14ac:dyDescent="0.2">
      <c r="A190" s="1" t="s">
        <v>25</v>
      </c>
    </row>
    <row r="191" spans="1:15" x14ac:dyDescent="0.2">
      <c r="A191" s="1" t="s">
        <v>37</v>
      </c>
    </row>
    <row r="192" spans="1:15" x14ac:dyDescent="0.2">
      <c r="A192" s="1" t="s">
        <v>39</v>
      </c>
    </row>
    <row r="193" spans="1:1" x14ac:dyDescent="0.2">
      <c r="A193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CEC2-2428-FE45-81DE-A343DE3BE628}">
  <dimension ref="A2:AA48"/>
  <sheetViews>
    <sheetView zoomScaleNormal="100" workbookViewId="0">
      <selection activeCell="Z14" sqref="Z14"/>
    </sheetView>
  </sheetViews>
  <sheetFormatPr baseColWidth="10" defaultRowHeight="16" x14ac:dyDescent="0.2"/>
  <cols>
    <col min="26" max="26" width="11.1640625" bestFit="1" customWidth="1"/>
  </cols>
  <sheetData>
    <row r="2" spans="1:27" ht="21" x14ac:dyDescent="0.25">
      <c r="A2" s="2" t="s">
        <v>21</v>
      </c>
    </row>
    <row r="3" spans="1:2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40</v>
      </c>
      <c r="Q3" s="4" t="s">
        <v>27</v>
      </c>
      <c r="R3" s="4" t="s">
        <v>28</v>
      </c>
      <c r="S3" s="4" t="s">
        <v>29</v>
      </c>
      <c r="T3" s="4" t="s">
        <v>30</v>
      </c>
      <c r="U3" s="4" t="s">
        <v>31</v>
      </c>
      <c r="V3" s="4" t="s">
        <v>32</v>
      </c>
      <c r="W3" s="4" t="s">
        <v>33</v>
      </c>
      <c r="X3" s="4" t="s">
        <v>34</v>
      </c>
      <c r="Y3" s="4" t="s">
        <v>35</v>
      </c>
      <c r="Z3" s="4" t="s">
        <v>38</v>
      </c>
    </row>
    <row r="4" spans="1:27" x14ac:dyDescent="0.2">
      <c r="A4" t="s">
        <v>14</v>
      </c>
      <c r="B4">
        <v>100008702</v>
      </c>
      <c r="C4">
        <v>100008341</v>
      </c>
      <c r="D4">
        <v>100003819</v>
      </c>
      <c r="E4">
        <v>100006923</v>
      </c>
      <c r="F4">
        <v>100000280</v>
      </c>
      <c r="G4">
        <v>100019283</v>
      </c>
      <c r="H4">
        <v>100003291</v>
      </c>
      <c r="I4">
        <v>100000471</v>
      </c>
      <c r="J4">
        <v>100004235</v>
      </c>
      <c r="K4">
        <v>100007028</v>
      </c>
      <c r="L4">
        <v>100001638</v>
      </c>
      <c r="M4">
        <v>100000370</v>
      </c>
      <c r="N4">
        <v>100004357</v>
      </c>
      <c r="O4">
        <v>100011852</v>
      </c>
      <c r="Q4" s="4">
        <v>4062699940</v>
      </c>
      <c r="R4" s="4">
        <v>5000128084</v>
      </c>
      <c r="S4" s="4">
        <v>1721922057</v>
      </c>
      <c r="T4" s="4">
        <v>5000040889</v>
      </c>
      <c r="U4" s="4">
        <v>5000007080</v>
      </c>
      <c r="V4" s="4">
        <v>5000041757</v>
      </c>
      <c r="W4" s="4">
        <v>5000029362</v>
      </c>
      <c r="X4" s="4">
        <v>5000052980</v>
      </c>
      <c r="Y4" s="4">
        <v>5000041918</v>
      </c>
    </row>
    <row r="5" spans="1:27" x14ac:dyDescent="0.2">
      <c r="A5" t="s">
        <v>15</v>
      </c>
      <c r="B5">
        <v>84250930</v>
      </c>
      <c r="C5">
        <v>49240001</v>
      </c>
      <c r="D5">
        <v>146942570</v>
      </c>
      <c r="E5">
        <v>170842303</v>
      </c>
      <c r="F5">
        <v>126091927</v>
      </c>
      <c r="G5">
        <v>53010003</v>
      </c>
      <c r="H5">
        <v>194102182</v>
      </c>
      <c r="I5">
        <v>91220086</v>
      </c>
      <c r="J5">
        <v>118220701</v>
      </c>
      <c r="K5">
        <v>67150017</v>
      </c>
      <c r="L5">
        <v>158362370</v>
      </c>
      <c r="M5">
        <v>632042817</v>
      </c>
      <c r="N5">
        <v>81510087</v>
      </c>
      <c r="O5">
        <v>59290465</v>
      </c>
      <c r="Q5" s="4">
        <v>2975629094</v>
      </c>
      <c r="R5" s="4">
        <v>2958591351</v>
      </c>
      <c r="S5" s="4">
        <v>4876542642</v>
      </c>
      <c r="T5" s="4">
        <v>3702871486</v>
      </c>
      <c r="U5" s="4">
        <v>3564520937</v>
      </c>
      <c r="V5" s="4">
        <v>4118675670</v>
      </c>
      <c r="W5" s="4">
        <v>4887615132</v>
      </c>
      <c r="X5" s="4">
        <v>3143050082</v>
      </c>
      <c r="Y5" s="4">
        <v>3005062616</v>
      </c>
    </row>
    <row r="6" spans="1:27" x14ac:dyDescent="0.2">
      <c r="A6" t="s">
        <v>16</v>
      </c>
      <c r="B6">
        <v>9988142</v>
      </c>
      <c r="C6">
        <v>186206</v>
      </c>
      <c r="D6">
        <v>26906953</v>
      </c>
      <c r="E6">
        <v>44556178</v>
      </c>
      <c r="F6">
        <v>26220893</v>
      </c>
      <c r="G6">
        <v>322859</v>
      </c>
      <c r="H6">
        <v>37302489</v>
      </c>
      <c r="I6">
        <v>6917069</v>
      </c>
      <c r="J6">
        <v>7505113</v>
      </c>
      <c r="K6">
        <v>9175299</v>
      </c>
      <c r="L6">
        <v>36863638</v>
      </c>
      <c r="M6">
        <v>142365342</v>
      </c>
      <c r="N6">
        <v>1082332</v>
      </c>
      <c r="O6">
        <v>2480368</v>
      </c>
      <c r="Q6" s="4">
        <v>974637</v>
      </c>
      <c r="R6" s="4">
        <v>3294717</v>
      </c>
      <c r="S6" s="4">
        <v>932925958</v>
      </c>
      <c r="T6" s="4">
        <v>191449243</v>
      </c>
      <c r="U6" s="4">
        <v>136383080</v>
      </c>
      <c r="V6" s="4">
        <v>184894041</v>
      </c>
      <c r="W6" s="4">
        <v>474175959</v>
      </c>
      <c r="X6" s="4">
        <v>212653</v>
      </c>
      <c r="Y6" s="4">
        <v>58518821</v>
      </c>
    </row>
    <row r="7" spans="1:27" x14ac:dyDescent="0.2">
      <c r="A7" t="s">
        <v>17</v>
      </c>
      <c r="B7">
        <v>343633</v>
      </c>
      <c r="C7">
        <v>5677</v>
      </c>
      <c r="D7">
        <v>786423</v>
      </c>
      <c r="E7">
        <v>1745980</v>
      </c>
      <c r="F7">
        <v>1454526</v>
      </c>
      <c r="G7">
        <v>1020</v>
      </c>
      <c r="H7">
        <v>1729636</v>
      </c>
      <c r="I7">
        <v>77050</v>
      </c>
      <c r="J7">
        <v>214889</v>
      </c>
      <c r="K7">
        <v>4463</v>
      </c>
      <c r="L7">
        <v>2504592</v>
      </c>
      <c r="M7">
        <v>7618502</v>
      </c>
      <c r="N7">
        <v>33552</v>
      </c>
      <c r="O7">
        <v>63436</v>
      </c>
      <c r="Q7" s="4">
        <v>25181</v>
      </c>
      <c r="R7" s="4">
        <v>76705</v>
      </c>
      <c r="S7" s="4">
        <v>20405480</v>
      </c>
      <c r="T7" s="4">
        <v>2974062</v>
      </c>
      <c r="U7" s="4">
        <v>3025642</v>
      </c>
      <c r="V7" s="4">
        <v>2432076</v>
      </c>
      <c r="W7" s="4">
        <v>16345946</v>
      </c>
      <c r="X7" s="4">
        <v>2373</v>
      </c>
      <c r="Y7" s="4">
        <v>2789327</v>
      </c>
    </row>
    <row r="8" spans="1:27" x14ac:dyDescent="0.2">
      <c r="A8" t="s">
        <v>18</v>
      </c>
      <c r="B8">
        <v>135446</v>
      </c>
      <c r="C8">
        <v>213</v>
      </c>
      <c r="D8">
        <v>2308986</v>
      </c>
      <c r="E8">
        <v>637293</v>
      </c>
      <c r="F8">
        <v>40008</v>
      </c>
      <c r="G8">
        <v>25800</v>
      </c>
      <c r="H8">
        <v>406875</v>
      </c>
      <c r="I8">
        <v>197062</v>
      </c>
      <c r="J8">
        <v>48303</v>
      </c>
      <c r="K8">
        <v>147624</v>
      </c>
      <c r="L8">
        <v>15</v>
      </c>
      <c r="M8">
        <v>115156</v>
      </c>
      <c r="N8">
        <v>2655</v>
      </c>
      <c r="O8">
        <v>58462</v>
      </c>
      <c r="Q8" s="4">
        <v>4268</v>
      </c>
      <c r="R8" s="4">
        <v>66537</v>
      </c>
      <c r="S8" s="4">
        <v>799</v>
      </c>
      <c r="T8" s="4">
        <v>3019779</v>
      </c>
      <c r="U8" s="4">
        <v>1361906</v>
      </c>
      <c r="V8" s="4">
        <v>2843892</v>
      </c>
      <c r="W8" s="4">
        <v>172489</v>
      </c>
      <c r="X8" s="4">
        <v>8858</v>
      </c>
      <c r="Y8" s="4">
        <v>1161376</v>
      </c>
    </row>
    <row r="9" spans="1:27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7" x14ac:dyDescent="0.2">
      <c r="A10" s="1" t="s">
        <v>22</v>
      </c>
      <c r="B10">
        <f>B5+B6</f>
        <v>94239072</v>
      </c>
      <c r="C10">
        <f t="shared" ref="C10:Y10" si="0">C5+C6</f>
        <v>49426207</v>
      </c>
      <c r="D10">
        <f t="shared" si="0"/>
        <v>173849523</v>
      </c>
      <c r="E10">
        <f t="shared" si="0"/>
        <v>215398481</v>
      </c>
      <c r="F10">
        <f t="shared" si="0"/>
        <v>152312820</v>
      </c>
      <c r="G10">
        <f t="shared" si="0"/>
        <v>53332862</v>
      </c>
      <c r="H10">
        <f t="shared" si="0"/>
        <v>231404671</v>
      </c>
      <c r="I10">
        <f t="shared" si="0"/>
        <v>98137155</v>
      </c>
      <c r="J10">
        <f t="shared" si="0"/>
        <v>125725814</v>
      </c>
      <c r="K10">
        <f t="shared" si="0"/>
        <v>76325316</v>
      </c>
      <c r="L10">
        <f t="shared" si="0"/>
        <v>195226008</v>
      </c>
      <c r="M10">
        <f t="shared" si="0"/>
        <v>774408159</v>
      </c>
      <c r="N10">
        <f t="shared" si="0"/>
        <v>82592419</v>
      </c>
      <c r="O10">
        <f t="shared" si="0"/>
        <v>61770833</v>
      </c>
      <c r="P10">
        <f>GEOMEAN(B10:O10)</f>
        <v>125414441.17296578</v>
      </c>
      <c r="Q10">
        <f t="shared" si="0"/>
        <v>2976603731</v>
      </c>
      <c r="R10">
        <f t="shared" si="0"/>
        <v>2961886068</v>
      </c>
      <c r="S10">
        <f t="shared" si="0"/>
        <v>5809468600</v>
      </c>
      <c r="T10">
        <f t="shared" si="0"/>
        <v>3894320729</v>
      </c>
      <c r="U10">
        <f t="shared" si="0"/>
        <v>3700904017</v>
      </c>
      <c r="V10">
        <f t="shared" si="0"/>
        <v>4303569711</v>
      </c>
      <c r="W10">
        <f t="shared" si="0"/>
        <v>5361791091</v>
      </c>
      <c r="X10">
        <f t="shared" si="0"/>
        <v>3143262735</v>
      </c>
      <c r="Y10">
        <f t="shared" si="0"/>
        <v>3063581437</v>
      </c>
      <c r="Z10">
        <f>GEOMEAN(Q10:Y10)</f>
        <v>3796950250.6496925</v>
      </c>
      <c r="AA10">
        <f>((Z27-Z10)/Z27)*100</f>
        <v>-733.03365103558599</v>
      </c>
    </row>
    <row r="11" spans="1:27" x14ac:dyDescent="0.2">
      <c r="A11" s="1" t="s">
        <v>23</v>
      </c>
      <c r="B11">
        <f>B7+B8+B9</f>
        <v>479079</v>
      </c>
      <c r="C11">
        <f t="shared" ref="C11:Y11" si="1">C7+C8+C9</f>
        <v>5890</v>
      </c>
      <c r="D11">
        <f t="shared" si="1"/>
        <v>3095409</v>
      </c>
      <c r="E11">
        <f t="shared" si="1"/>
        <v>2383273</v>
      </c>
      <c r="F11">
        <f t="shared" si="1"/>
        <v>1494534</v>
      </c>
      <c r="G11">
        <f t="shared" si="1"/>
        <v>26820</v>
      </c>
      <c r="H11">
        <f t="shared" si="1"/>
        <v>2136511</v>
      </c>
      <c r="I11">
        <f t="shared" si="1"/>
        <v>274112</v>
      </c>
      <c r="J11">
        <f t="shared" si="1"/>
        <v>263192</v>
      </c>
      <c r="K11">
        <f t="shared" si="1"/>
        <v>152087</v>
      </c>
      <c r="L11">
        <f t="shared" si="1"/>
        <v>2504607</v>
      </c>
      <c r="M11">
        <f t="shared" si="1"/>
        <v>7733658</v>
      </c>
      <c r="N11">
        <f t="shared" si="1"/>
        <v>36207</v>
      </c>
      <c r="O11">
        <f t="shared" si="1"/>
        <v>121898</v>
      </c>
      <c r="P11">
        <f t="shared" ref="P11:P13" si="2">GEOMEAN(B11:O11)</f>
        <v>386703.31113059894</v>
      </c>
      <c r="Q11">
        <f t="shared" si="1"/>
        <v>29449</v>
      </c>
      <c r="R11">
        <f t="shared" si="1"/>
        <v>143242</v>
      </c>
      <c r="S11">
        <f t="shared" si="1"/>
        <v>20406279</v>
      </c>
      <c r="T11">
        <f t="shared" si="1"/>
        <v>5993841</v>
      </c>
      <c r="U11">
        <f t="shared" si="1"/>
        <v>4387548</v>
      </c>
      <c r="V11">
        <f t="shared" si="1"/>
        <v>5275968</v>
      </c>
      <c r="W11">
        <f t="shared" si="1"/>
        <v>16518435</v>
      </c>
      <c r="X11">
        <f t="shared" si="1"/>
        <v>11231</v>
      </c>
      <c r="Y11">
        <f t="shared" si="1"/>
        <v>3950703</v>
      </c>
      <c r="Z11">
        <f>GEOMEAN(Q11:Y11)</f>
        <v>1272589.7239147304</v>
      </c>
      <c r="AA11">
        <f t="shared" ref="AA11:AA13" si="3">((Z28-Z11)/Z28)*100</f>
        <v>-102.23541864120168</v>
      </c>
    </row>
    <row r="12" spans="1:27" x14ac:dyDescent="0.2">
      <c r="A12" s="1" t="s">
        <v>24</v>
      </c>
      <c r="B12">
        <f>B4/B10</f>
        <v>1.0612233320803499</v>
      </c>
      <c r="C12">
        <f t="shared" ref="C12:Y12" si="4">C4/C10</f>
        <v>2.0233869250780261</v>
      </c>
      <c r="D12">
        <f t="shared" si="4"/>
        <v>0.5752320585889672</v>
      </c>
      <c r="E12">
        <f t="shared" si="4"/>
        <v>0.46428796775033898</v>
      </c>
      <c r="F12">
        <f t="shared" si="4"/>
        <v>0.65654539125465605</v>
      </c>
      <c r="G12">
        <f t="shared" si="4"/>
        <v>1.8753781299042229</v>
      </c>
      <c r="H12">
        <f t="shared" si="4"/>
        <v>0.43215761621337367</v>
      </c>
      <c r="I12">
        <f t="shared" si="4"/>
        <v>1.0189868556919139</v>
      </c>
      <c r="J12">
        <f t="shared" si="4"/>
        <v>0.79541529156454693</v>
      </c>
      <c r="K12">
        <f t="shared" si="4"/>
        <v>1.3102733567457487</v>
      </c>
      <c r="L12">
        <f t="shared" si="4"/>
        <v>0.5122352243149898</v>
      </c>
      <c r="M12">
        <f t="shared" si="4"/>
        <v>0.12913134867939841</v>
      </c>
      <c r="N12">
        <f t="shared" si="4"/>
        <v>1.2108176296422557</v>
      </c>
      <c r="O12">
        <f t="shared" si="4"/>
        <v>1.6190788944031238</v>
      </c>
      <c r="P12">
        <f t="shared" si="2"/>
        <v>0.79740223985331593</v>
      </c>
      <c r="Q12">
        <f t="shared" si="4"/>
        <v>1.3648776616412834</v>
      </c>
      <c r="R12">
        <f t="shared" si="4"/>
        <v>1.6881567923969181</v>
      </c>
      <c r="S12">
        <f>S4/S10</f>
        <v>0.29639923641208765</v>
      </c>
      <c r="T12">
        <f t="shared" si="4"/>
        <v>1.2839314573568601</v>
      </c>
      <c r="U12">
        <f t="shared" si="4"/>
        <v>1.3510231708341005</v>
      </c>
      <c r="V12">
        <f t="shared" si="4"/>
        <v>1.1618358927054917</v>
      </c>
      <c r="W12">
        <f t="shared" si="4"/>
        <v>0.93252968590901786</v>
      </c>
      <c r="X12">
        <f t="shared" si="4"/>
        <v>1.5907206624265853</v>
      </c>
      <c r="Y12">
        <f t="shared" si="4"/>
        <v>1.6320904212346552</v>
      </c>
      <c r="Z12">
        <f>GEOMEAN(Q12:Y12)</f>
        <v>1.1430929209910135</v>
      </c>
      <c r="AA12">
        <f t="shared" si="3"/>
        <v>-26.697780827054807</v>
      </c>
    </row>
    <row r="13" spans="1:27" x14ac:dyDescent="0.2">
      <c r="A13" s="1" t="s">
        <v>25</v>
      </c>
      <c r="B13">
        <f>(B11/B4)*1000</f>
        <v>4.7903731417292068</v>
      </c>
      <c r="C13">
        <f t="shared" ref="C13:Y13" si="5">(C11/C4)*1000</f>
        <v>5.8895087560746559E-2</v>
      </c>
      <c r="D13">
        <f t="shared" si="5"/>
        <v>30.952907908446974</v>
      </c>
      <c r="E13">
        <f t="shared" si="5"/>
        <v>23.831080174319531</v>
      </c>
      <c r="F13">
        <f t="shared" si="5"/>
        <v>14.945298153165171</v>
      </c>
      <c r="G13">
        <f t="shared" si="5"/>
        <v>0.26814829296466763</v>
      </c>
      <c r="H13">
        <f t="shared" si="5"/>
        <v>21.364406897369008</v>
      </c>
      <c r="I13">
        <f t="shared" si="5"/>
        <v>2.7411070893856091</v>
      </c>
      <c r="J13">
        <f t="shared" si="5"/>
        <v>2.6318085429082076</v>
      </c>
      <c r="K13">
        <f t="shared" si="5"/>
        <v>1.5207631207678722</v>
      </c>
      <c r="L13">
        <f t="shared" si="5"/>
        <v>25.045659752093261</v>
      </c>
      <c r="M13">
        <f t="shared" si="5"/>
        <v>77.336293855712739</v>
      </c>
      <c r="N13">
        <f t="shared" si="5"/>
        <v>0.36205422529740378</v>
      </c>
      <c r="O13">
        <f t="shared" si="5"/>
        <v>1.2188355436113711</v>
      </c>
      <c r="P13">
        <f t="shared" si="2"/>
        <v>3.8668105260423831</v>
      </c>
      <c r="Q13">
        <f t="shared" si="5"/>
        <v>7.2486278669155173E-3</v>
      </c>
      <c r="R13">
        <f t="shared" si="5"/>
        <v>2.8647666138466064E-2</v>
      </c>
      <c r="S13">
        <f t="shared" si="5"/>
        <v>11.850872643766825</v>
      </c>
      <c r="T13">
        <f t="shared" si="5"/>
        <v>1.1987583967935826</v>
      </c>
      <c r="U13">
        <f t="shared" si="5"/>
        <v>0.8775083574481658</v>
      </c>
      <c r="V13">
        <f t="shared" si="5"/>
        <v>1.0551847877297638</v>
      </c>
      <c r="W13">
        <f t="shared" si="5"/>
        <v>3.3036675995423885</v>
      </c>
      <c r="X13">
        <f t="shared" si="5"/>
        <v>2.2461761995169901E-3</v>
      </c>
      <c r="Y13">
        <f t="shared" si="5"/>
        <v>0.79013397583280021</v>
      </c>
      <c r="Z13">
        <f>GEOMEAN(Q13:Y13)</f>
        <v>0.2932054036612734</v>
      </c>
      <c r="AA13">
        <f t="shared" si="3"/>
        <v>80.838669362558846</v>
      </c>
    </row>
    <row r="14" spans="1:27" x14ac:dyDescent="0.2">
      <c r="A14" s="1" t="s">
        <v>37</v>
      </c>
      <c r="B14">
        <f>((B30-B13)/B30)*100</f>
        <v>0.82938488143509037</v>
      </c>
      <c r="C14">
        <f t="shared" ref="C14:Z14" si="6">((C30-C13)/C30)*100</f>
        <v>5.4425460372363775E-3</v>
      </c>
      <c r="D14">
        <f t="shared" si="6"/>
        <v>-9.605470615404088E-4</v>
      </c>
      <c r="E14">
        <f t="shared" si="6"/>
        <v>1.7591359026012842E-2</v>
      </c>
      <c r="F14">
        <f t="shared" si="6"/>
        <v>-1.262862818542903E-3</v>
      </c>
      <c r="G14">
        <f t="shared" si="6"/>
        <v>-2.3995372970588956E-5</v>
      </c>
      <c r="H14">
        <f t="shared" si="6"/>
        <v>1.6612438174047284</v>
      </c>
      <c r="I14">
        <f t="shared" si="6"/>
        <v>2.8251772464199734</v>
      </c>
      <c r="J14">
        <f t="shared" si="6"/>
        <v>-1.5817071295776222</v>
      </c>
      <c r="K14">
        <f t="shared" si="6"/>
        <v>1.2210660941316809</v>
      </c>
      <c r="L14">
        <f t="shared" si="6"/>
        <v>-4.6079318907616161E-4</v>
      </c>
      <c r="M14">
        <f t="shared" si="6"/>
        <v>4.3964333784505918</v>
      </c>
      <c r="N14">
        <f t="shared" si="6"/>
        <v>2.1869765573687999E-2</v>
      </c>
      <c r="O14">
        <f t="shared" si="6"/>
        <v>1.5523878216629987</v>
      </c>
      <c r="P14">
        <f t="shared" si="6"/>
        <v>0.79226751448723942</v>
      </c>
      <c r="Q14">
        <f t="shared" si="6"/>
        <v>6.7864903521574552E-2</v>
      </c>
      <c r="R14">
        <f t="shared" si="6"/>
        <v>3.6355031797876447</v>
      </c>
      <c r="S14">
        <f t="shared" si="6"/>
        <v>10.464291931797467</v>
      </c>
      <c r="T14">
        <f t="shared" si="6"/>
        <v>14.205116396471007</v>
      </c>
      <c r="U14">
        <f t="shared" si="6"/>
        <v>2.2621339708493662</v>
      </c>
      <c r="V14">
        <f t="shared" si="6"/>
        <v>8.7386127173491729E-2</v>
      </c>
      <c r="W14">
        <f t="shared" si="6"/>
        <v>48.534580701787618</v>
      </c>
      <c r="X14">
        <f t="shared" si="6"/>
        <v>9.3799006098664231E-5</v>
      </c>
      <c r="Y14">
        <f t="shared" si="6"/>
        <v>-15.469895181818147</v>
      </c>
      <c r="Z14">
        <f t="shared" si="6"/>
        <v>80.838669362558846</v>
      </c>
    </row>
    <row r="15" spans="1:27" x14ac:dyDescent="0.2">
      <c r="A15" s="1" t="s">
        <v>39</v>
      </c>
      <c r="B15">
        <f>((B12-B29)/B29)*100</f>
        <v>0.26899703293808985</v>
      </c>
      <c r="C15">
        <f t="shared" ref="C15:Z15" si="7">((C12-C29)/C29)*100</f>
        <v>1.1009018389548672E-2</v>
      </c>
      <c r="D15">
        <f t="shared" si="7"/>
        <v>-8.5934804113759426E-3</v>
      </c>
      <c r="E15">
        <f t="shared" si="7"/>
        <v>-1.40871305177287E-2</v>
      </c>
      <c r="F15">
        <f t="shared" si="7"/>
        <v>1.71770867083063E-2</v>
      </c>
      <c r="G15">
        <f t="shared" si="7"/>
        <v>1.2078902239777594E-3</v>
      </c>
      <c r="H15">
        <f t="shared" si="7"/>
        <v>0.77664247769697647</v>
      </c>
      <c r="I15">
        <f t="shared" si="7"/>
        <v>0.54186625513881592</v>
      </c>
      <c r="J15">
        <f t="shared" si="7"/>
        <v>-0.68565307873215586</v>
      </c>
      <c r="K15">
        <f t="shared" si="7"/>
        <v>-9.6119175727250461</v>
      </c>
      <c r="L15">
        <f t="shared" si="7"/>
        <v>0.20354285965029872</v>
      </c>
      <c r="M15">
        <f t="shared" si="7"/>
        <v>3.2152098126734279</v>
      </c>
      <c r="N15">
        <f t="shared" si="7"/>
        <v>-6.4045114118986748E-3</v>
      </c>
      <c r="O15">
        <f t="shared" si="7"/>
        <v>0.266598122237163</v>
      </c>
      <c r="P15">
        <f t="shared" si="7"/>
        <v>-0.39753775417677145</v>
      </c>
      <c r="Q15">
        <f t="shared" si="7"/>
        <v>1.619190356836678E-3</v>
      </c>
      <c r="R15">
        <f t="shared" si="7"/>
        <v>1.7933402388934892E-2</v>
      </c>
      <c r="S15">
        <f t="shared" si="7"/>
        <v>2.6571215767798249</v>
      </c>
      <c r="T15">
        <f t="shared" si="7"/>
        <v>4.4501246157150929</v>
      </c>
      <c r="U15">
        <f t="shared" si="7"/>
        <v>0.28257404381186224</v>
      </c>
      <c r="V15">
        <f t="shared" si="7"/>
        <v>-8.4559121221308278E-2</v>
      </c>
      <c r="W15">
        <f t="shared" si="7"/>
        <v>31.414455455851968</v>
      </c>
      <c r="X15">
        <f t="shared" si="7"/>
        <v>2.0918885651152137E-4</v>
      </c>
      <c r="Y15">
        <f t="shared" si="7"/>
        <v>-0.81209214321091072</v>
      </c>
      <c r="Z15">
        <f t="shared" si="7"/>
        <v>26.697780827054807</v>
      </c>
    </row>
    <row r="16" spans="1:27" x14ac:dyDescent="0.2">
      <c r="A16" s="1" t="s">
        <v>36</v>
      </c>
      <c r="B16">
        <f>((B28-B11)/B28)*100</f>
        <v>0.82268405330263961</v>
      </c>
      <c r="C16">
        <f t="shared" ref="C16:Z16" si="8">((C28-C11)/C28)*100</f>
        <v>0</v>
      </c>
      <c r="D16">
        <f t="shared" si="8"/>
        <v>-4.2645617823542127E-3</v>
      </c>
      <c r="E16">
        <f t="shared" si="8"/>
        <v>1.6109700346987842E-2</v>
      </c>
      <c r="F16">
        <f t="shared" si="8"/>
        <v>3.6799414420954522E-3</v>
      </c>
      <c r="G16">
        <f t="shared" si="8"/>
        <v>0</v>
      </c>
      <c r="H16">
        <f t="shared" si="8"/>
        <v>1.6626362286514893</v>
      </c>
      <c r="I16">
        <f t="shared" si="8"/>
        <v>2.8305866421833628</v>
      </c>
      <c r="J16">
        <f t="shared" si="8"/>
        <v>-1.5793130065611733</v>
      </c>
      <c r="K16">
        <f t="shared" si="8"/>
        <v>1.2216824275174061</v>
      </c>
      <c r="L16">
        <f t="shared" si="8"/>
        <v>2.635074518709628E-3</v>
      </c>
      <c r="M16">
        <f t="shared" si="8"/>
        <v>4.3964496309940291</v>
      </c>
      <c r="N16">
        <f t="shared" si="8"/>
        <v>2.4850894632206758E-2</v>
      </c>
      <c r="O16">
        <f t="shared" si="8"/>
        <v>1.5474825140937212</v>
      </c>
      <c r="Q16">
        <f t="shared" si="8"/>
        <v>6.7867929010146252E-2</v>
      </c>
      <c r="R16">
        <f t="shared" si="8"/>
        <v>3.6348346732147063</v>
      </c>
      <c r="S16">
        <f t="shared" si="8"/>
        <v>10.468178423082133</v>
      </c>
      <c r="T16">
        <f t="shared" si="8"/>
        <v>14.205714789557955</v>
      </c>
      <c r="U16">
        <f t="shared" si="8"/>
        <v>2.262538994314248</v>
      </c>
      <c r="V16">
        <f t="shared" si="8"/>
        <v>8.7055078386498425E-2</v>
      </c>
      <c r="W16">
        <f t="shared" si="8"/>
        <v>48.534945185458433</v>
      </c>
      <c r="X16">
        <f t="shared" si="8"/>
        <v>0</v>
      </c>
      <c r="Y16">
        <f t="shared" si="8"/>
        <v>-15.470734254421231</v>
      </c>
      <c r="Z16">
        <f t="shared" si="8"/>
        <v>-102.23541864120168</v>
      </c>
    </row>
    <row r="18" spans="1:26" ht="21" x14ac:dyDescent="0.25">
      <c r="A18" s="2" t="s">
        <v>20</v>
      </c>
    </row>
    <row r="19" spans="1:26" ht="21" x14ac:dyDescent="0.25">
      <c r="A19" s="3"/>
    </row>
    <row r="20" spans="1:26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Q20" t="s">
        <v>27</v>
      </c>
      <c r="R20" t="s">
        <v>28</v>
      </c>
      <c r="S20" t="s">
        <v>29</v>
      </c>
      <c r="T20" t="s">
        <v>30</v>
      </c>
      <c r="U20" t="s">
        <v>31</v>
      </c>
      <c r="V20" t="s">
        <v>32</v>
      </c>
      <c r="W20" t="s">
        <v>33</v>
      </c>
      <c r="X20" t="s">
        <v>34</v>
      </c>
      <c r="Y20" t="s">
        <v>35</v>
      </c>
      <c r="Z20" t="s">
        <v>38</v>
      </c>
    </row>
    <row r="21" spans="1:26" x14ac:dyDescent="0.2">
      <c r="A21" t="s">
        <v>14</v>
      </c>
      <c r="B21">
        <v>100001945</v>
      </c>
      <c r="C21">
        <v>100002898</v>
      </c>
      <c r="D21">
        <v>100000515</v>
      </c>
      <c r="E21">
        <v>100005441</v>
      </c>
      <c r="F21">
        <v>100005223</v>
      </c>
      <c r="G21">
        <v>100019307</v>
      </c>
      <c r="H21">
        <v>100004707</v>
      </c>
      <c r="I21">
        <v>100006038</v>
      </c>
      <c r="J21">
        <v>100006592</v>
      </c>
      <c r="K21">
        <v>100007652</v>
      </c>
      <c r="L21">
        <v>100004734</v>
      </c>
      <c r="M21">
        <v>100000387</v>
      </c>
      <c r="N21">
        <v>100007339</v>
      </c>
      <c r="O21">
        <v>100006869</v>
      </c>
      <c r="Q21">
        <v>4062700063</v>
      </c>
      <c r="R21">
        <v>5000093397</v>
      </c>
      <c r="S21">
        <v>1721996804</v>
      </c>
      <c r="T21">
        <v>5000075763</v>
      </c>
      <c r="U21">
        <v>5000027800</v>
      </c>
      <c r="V21">
        <v>5000025190</v>
      </c>
      <c r="W21">
        <v>5000064773</v>
      </c>
      <c r="X21">
        <v>5000048290</v>
      </c>
      <c r="Y21">
        <v>5000005585</v>
      </c>
    </row>
    <row r="22" spans="1:26" x14ac:dyDescent="0.2">
      <c r="A22" t="s">
        <v>15</v>
      </c>
      <c r="B22">
        <v>84431244</v>
      </c>
      <c r="C22">
        <v>49240002</v>
      </c>
      <c r="D22">
        <v>146932512</v>
      </c>
      <c r="E22">
        <v>170822107</v>
      </c>
      <c r="F22">
        <v>126111907</v>
      </c>
      <c r="G22">
        <v>53010003</v>
      </c>
      <c r="H22">
        <v>195572383</v>
      </c>
      <c r="I22">
        <v>91610002</v>
      </c>
      <c r="J22">
        <v>117580537</v>
      </c>
      <c r="K22">
        <v>63610002</v>
      </c>
      <c r="L22">
        <v>158682350</v>
      </c>
      <c r="M22">
        <v>651252834</v>
      </c>
      <c r="N22">
        <v>81510130</v>
      </c>
      <c r="O22">
        <v>59410586</v>
      </c>
      <c r="Q22">
        <v>2975662265</v>
      </c>
      <c r="R22">
        <v>2958982878</v>
      </c>
      <c r="S22">
        <v>4982252158</v>
      </c>
      <c r="T22">
        <v>3846450071</v>
      </c>
      <c r="U22">
        <v>3572033960</v>
      </c>
      <c r="V22">
        <v>4114796023</v>
      </c>
      <c r="W22">
        <v>6219610247</v>
      </c>
      <c r="X22">
        <v>3143050112</v>
      </c>
      <c r="Y22">
        <v>2986811419</v>
      </c>
    </row>
    <row r="23" spans="1:26" x14ac:dyDescent="0.2">
      <c r="A23" t="s">
        <v>16</v>
      </c>
      <c r="B23">
        <v>10054944</v>
      </c>
      <c r="C23">
        <v>188956</v>
      </c>
      <c r="D23">
        <v>26896328</v>
      </c>
      <c r="E23">
        <v>44542839</v>
      </c>
      <c r="F23">
        <v>26234606</v>
      </c>
      <c r="G23">
        <v>323516</v>
      </c>
      <c r="H23">
        <v>37632777</v>
      </c>
      <c r="I23">
        <v>7064418</v>
      </c>
      <c r="J23">
        <v>7286177</v>
      </c>
      <c r="K23">
        <v>5379418</v>
      </c>
      <c r="L23">
        <v>36947083</v>
      </c>
      <c r="M23">
        <v>148054308</v>
      </c>
      <c r="N23">
        <v>1079462</v>
      </c>
      <c r="O23">
        <v>2521841</v>
      </c>
      <c r="Q23">
        <v>989753</v>
      </c>
      <c r="R23">
        <v>3413806</v>
      </c>
      <c r="S23">
        <v>981839970</v>
      </c>
      <c r="T23">
        <v>221201154</v>
      </c>
      <c r="U23">
        <v>139343231</v>
      </c>
      <c r="V23">
        <v>185120380</v>
      </c>
      <c r="W23">
        <v>826608220</v>
      </c>
      <c r="X23">
        <v>216250</v>
      </c>
      <c r="Y23">
        <v>51868833</v>
      </c>
    </row>
    <row r="24" spans="1:26" x14ac:dyDescent="0.2">
      <c r="A24" t="s">
        <v>17</v>
      </c>
      <c r="B24">
        <v>346287</v>
      </c>
      <c r="C24">
        <v>5677</v>
      </c>
      <c r="D24">
        <v>786289</v>
      </c>
      <c r="E24">
        <v>1746198</v>
      </c>
      <c r="F24">
        <v>1454581</v>
      </c>
      <c r="G24">
        <v>1020</v>
      </c>
      <c r="H24">
        <v>1764398</v>
      </c>
      <c r="I24">
        <v>99038</v>
      </c>
      <c r="J24">
        <v>205919</v>
      </c>
      <c r="K24">
        <v>4587</v>
      </c>
      <c r="L24">
        <v>2504657</v>
      </c>
      <c r="M24">
        <v>7967807</v>
      </c>
      <c r="N24">
        <v>33559</v>
      </c>
      <c r="O24">
        <v>66210</v>
      </c>
      <c r="Q24">
        <v>25201</v>
      </c>
      <c r="R24">
        <v>78422</v>
      </c>
      <c r="S24">
        <v>22791407</v>
      </c>
      <c r="T24">
        <v>3445018</v>
      </c>
      <c r="U24">
        <v>3118750</v>
      </c>
      <c r="V24">
        <v>2441174</v>
      </c>
      <c r="W24">
        <v>31913033</v>
      </c>
      <c r="X24">
        <v>2373</v>
      </c>
      <c r="Y24">
        <v>2262152</v>
      </c>
    </row>
    <row r="25" spans="1:26" x14ac:dyDescent="0.2">
      <c r="A25" t="s">
        <v>18</v>
      </c>
      <c r="B25">
        <v>136766</v>
      </c>
      <c r="C25">
        <v>213</v>
      </c>
      <c r="D25">
        <v>2308988</v>
      </c>
      <c r="E25">
        <v>637459</v>
      </c>
      <c r="F25">
        <v>40008</v>
      </c>
      <c r="G25">
        <v>25800</v>
      </c>
      <c r="H25">
        <v>408236</v>
      </c>
      <c r="I25">
        <v>183059</v>
      </c>
      <c r="J25">
        <v>53181</v>
      </c>
      <c r="K25">
        <v>149381</v>
      </c>
      <c r="L25">
        <v>16</v>
      </c>
      <c r="M25">
        <v>121493</v>
      </c>
      <c r="N25">
        <v>2657</v>
      </c>
      <c r="O25">
        <v>57604</v>
      </c>
      <c r="Q25">
        <v>4268</v>
      </c>
      <c r="R25">
        <v>70223</v>
      </c>
      <c r="S25">
        <v>801</v>
      </c>
      <c r="T25">
        <v>3541276</v>
      </c>
      <c r="U25">
        <v>1370366</v>
      </c>
      <c r="V25">
        <v>2839391</v>
      </c>
      <c r="W25">
        <v>183377</v>
      </c>
      <c r="X25">
        <v>8858</v>
      </c>
      <c r="Y25">
        <v>1159237</v>
      </c>
    </row>
    <row r="26" spans="1:26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6" x14ac:dyDescent="0.2">
      <c r="A27" s="1" t="s">
        <v>22</v>
      </c>
      <c r="B27">
        <f>B22+B23</f>
        <v>94486188</v>
      </c>
      <c r="C27">
        <f t="shared" ref="C27:Y27" si="9">C22+C23</f>
        <v>49428958</v>
      </c>
      <c r="D27">
        <f t="shared" si="9"/>
        <v>173828840</v>
      </c>
      <c r="E27">
        <f t="shared" si="9"/>
        <v>215364946</v>
      </c>
      <c r="F27">
        <f t="shared" si="9"/>
        <v>152346513</v>
      </c>
      <c r="G27">
        <f t="shared" si="9"/>
        <v>53333519</v>
      </c>
      <c r="H27">
        <f t="shared" si="9"/>
        <v>233205160</v>
      </c>
      <c r="I27">
        <f t="shared" si="9"/>
        <v>98674420</v>
      </c>
      <c r="J27">
        <f t="shared" si="9"/>
        <v>124866714</v>
      </c>
      <c r="K27">
        <f t="shared" si="9"/>
        <v>68989420</v>
      </c>
      <c r="L27">
        <f t="shared" si="9"/>
        <v>195629433</v>
      </c>
      <c r="M27">
        <f t="shared" si="9"/>
        <v>799307142</v>
      </c>
      <c r="N27">
        <f t="shared" si="9"/>
        <v>82589592</v>
      </c>
      <c r="O27">
        <f t="shared" si="9"/>
        <v>61932427</v>
      </c>
      <c r="P27">
        <f>GEOMEAN(B27:O27)</f>
        <v>124915787.32233763</v>
      </c>
      <c r="Q27">
        <f t="shared" si="9"/>
        <v>2976652018</v>
      </c>
      <c r="R27">
        <f t="shared" si="9"/>
        <v>2962396684</v>
      </c>
      <c r="S27">
        <f t="shared" si="9"/>
        <v>5964092128</v>
      </c>
      <c r="T27">
        <f t="shared" si="9"/>
        <v>4067651225</v>
      </c>
      <c r="U27">
        <f t="shared" si="9"/>
        <v>3711377191</v>
      </c>
      <c r="V27">
        <f t="shared" si="9"/>
        <v>4299916403</v>
      </c>
      <c r="W27">
        <f t="shared" si="9"/>
        <v>7046218467</v>
      </c>
      <c r="X27">
        <f t="shared" si="9"/>
        <v>3143266362</v>
      </c>
      <c r="Y27">
        <f t="shared" si="9"/>
        <v>3038680252</v>
      </c>
      <c r="Z27">
        <f>GEOMEAN(B27:Y27)</f>
        <v>455797943.56800747</v>
      </c>
    </row>
    <row r="28" spans="1:26" x14ac:dyDescent="0.2">
      <c r="A28" s="1" t="s">
        <v>23</v>
      </c>
      <c r="B28">
        <f>B24+B25+B26</f>
        <v>483053</v>
      </c>
      <c r="C28">
        <f t="shared" ref="C28:Y28" si="10">C24+C25+C26</f>
        <v>5890</v>
      </c>
      <c r="D28">
        <f t="shared" si="10"/>
        <v>3095277</v>
      </c>
      <c r="E28">
        <f t="shared" si="10"/>
        <v>2383657</v>
      </c>
      <c r="F28">
        <f t="shared" si="10"/>
        <v>1494589</v>
      </c>
      <c r="G28">
        <f t="shared" si="10"/>
        <v>26820</v>
      </c>
      <c r="H28">
        <f t="shared" si="10"/>
        <v>2172634</v>
      </c>
      <c r="I28">
        <f t="shared" si="10"/>
        <v>282097</v>
      </c>
      <c r="J28">
        <f t="shared" si="10"/>
        <v>259100</v>
      </c>
      <c r="K28">
        <f t="shared" si="10"/>
        <v>153968</v>
      </c>
      <c r="L28">
        <f t="shared" si="10"/>
        <v>2504673</v>
      </c>
      <c r="M28">
        <f t="shared" si="10"/>
        <v>8089300</v>
      </c>
      <c r="N28">
        <f t="shared" si="10"/>
        <v>36216</v>
      </c>
      <c r="O28">
        <f t="shared" si="10"/>
        <v>123814</v>
      </c>
      <c r="P28">
        <f t="shared" ref="P28:P30" si="11">GEOMEAN(B28:O28)</f>
        <v>389791.24015836592</v>
      </c>
      <c r="Q28">
        <f t="shared" si="10"/>
        <v>29469</v>
      </c>
      <c r="R28">
        <f t="shared" si="10"/>
        <v>148645</v>
      </c>
      <c r="S28">
        <f t="shared" si="10"/>
        <v>22792208</v>
      </c>
      <c r="T28">
        <f t="shared" si="10"/>
        <v>6986294</v>
      </c>
      <c r="U28">
        <f t="shared" si="10"/>
        <v>4489116</v>
      </c>
      <c r="V28">
        <f t="shared" si="10"/>
        <v>5280565</v>
      </c>
      <c r="W28">
        <f t="shared" si="10"/>
        <v>32096410</v>
      </c>
      <c r="X28">
        <f t="shared" si="10"/>
        <v>11231</v>
      </c>
      <c r="Y28">
        <f t="shared" si="10"/>
        <v>3421389</v>
      </c>
      <c r="Z28">
        <f>GEOMEAN(B28:Y28)</f>
        <v>629261.54699563794</v>
      </c>
    </row>
    <row r="29" spans="1:26" x14ac:dyDescent="0.2">
      <c r="A29" s="1" t="s">
        <v>24</v>
      </c>
      <c r="B29">
        <f>B21/B27</f>
        <v>1.0583763311522314</v>
      </c>
      <c r="C29">
        <f t="shared" ref="C29:Y29" si="12">C21/C27</f>
        <v>2.0231641945597962</v>
      </c>
      <c r="D29">
        <f t="shared" si="12"/>
        <v>0.57528149529157535</v>
      </c>
      <c r="E29">
        <f t="shared" si="12"/>
        <v>0.46435338181729907</v>
      </c>
      <c r="F29">
        <f t="shared" si="12"/>
        <v>0.65643263525171724</v>
      </c>
      <c r="G29">
        <f t="shared" si="12"/>
        <v>1.8753554776687433</v>
      </c>
      <c r="H29">
        <f t="shared" si="12"/>
        <v>0.42882716231493334</v>
      </c>
      <c r="I29">
        <f t="shared" si="12"/>
        <v>1.0134950679213519</v>
      </c>
      <c r="J29">
        <f t="shared" si="12"/>
        <v>0.80090673323877171</v>
      </c>
      <c r="K29">
        <f t="shared" si="12"/>
        <v>1.4496085341781393</v>
      </c>
      <c r="L29">
        <f t="shared" si="12"/>
        <v>0.51119472395546939</v>
      </c>
      <c r="M29">
        <f t="shared" si="12"/>
        <v>0.12510883707329618</v>
      </c>
      <c r="N29">
        <f t="shared" si="12"/>
        <v>1.210895181562345</v>
      </c>
      <c r="O29">
        <f t="shared" si="12"/>
        <v>1.61477393740762</v>
      </c>
      <c r="P29">
        <f t="shared" si="11"/>
        <v>0.80058486695368269</v>
      </c>
      <c r="Q29">
        <f t="shared" si="12"/>
        <v>1.3648555620316383</v>
      </c>
      <c r="R29">
        <f t="shared" si="12"/>
        <v>1.6878541027289375</v>
      </c>
      <c r="S29">
        <f t="shared" si="12"/>
        <v>0.28872739841083822</v>
      </c>
      <c r="T29">
        <f t="shared" si="12"/>
        <v>1.2292292250302261</v>
      </c>
      <c r="U29">
        <f t="shared" si="12"/>
        <v>1.3472162872922069</v>
      </c>
      <c r="V29">
        <f t="shared" si="12"/>
        <v>1.1628191623705852</v>
      </c>
      <c r="W29">
        <f t="shared" si="12"/>
        <v>0.70960967168661027</v>
      </c>
      <c r="X29">
        <f t="shared" si="12"/>
        <v>1.5907173348231822</v>
      </c>
      <c r="Y29">
        <f t="shared" si="12"/>
        <v>1.6454530158969816</v>
      </c>
      <c r="Z29">
        <f>GEOMEAN(B29:Y29)</f>
        <v>0.90222016007633143</v>
      </c>
    </row>
    <row r="30" spans="1:26" x14ac:dyDescent="0.2">
      <c r="A30" s="1" t="s">
        <v>25</v>
      </c>
      <c r="B30">
        <f>(B28/B21)*1000</f>
        <v>4.8304360480188659</v>
      </c>
      <c r="C30">
        <f t="shared" ref="C30:Y30" si="13">(C28/C21)*1000</f>
        <v>5.8898293127465168E-2</v>
      </c>
      <c r="D30">
        <f t="shared" si="13"/>
        <v>30.952610594055443</v>
      </c>
      <c r="E30">
        <f t="shared" si="13"/>
        <v>23.835273122789392</v>
      </c>
      <c r="F30">
        <f t="shared" si="13"/>
        <v>14.945109416935153</v>
      </c>
      <c r="G30">
        <f t="shared" si="13"/>
        <v>0.26814822862150006</v>
      </c>
      <c r="H30">
        <f t="shared" si="13"/>
        <v>21.725317389310483</v>
      </c>
      <c r="I30">
        <f t="shared" si="13"/>
        <v>2.8207996801153143</v>
      </c>
      <c r="J30">
        <f t="shared" si="13"/>
        <v>2.5908292125383094</v>
      </c>
      <c r="K30">
        <f t="shared" si="13"/>
        <v>1.5395621927010146</v>
      </c>
      <c r="L30">
        <f t="shared" si="13"/>
        <v>25.045544343930757</v>
      </c>
      <c r="M30">
        <f t="shared" si="13"/>
        <v>80.89268694530152</v>
      </c>
      <c r="N30">
        <f t="shared" si="13"/>
        <v>0.36213342302808399</v>
      </c>
      <c r="O30">
        <f t="shared" si="13"/>
        <v>1.2380549580049347</v>
      </c>
      <c r="P30">
        <f t="shared" si="11"/>
        <v>3.8976906629803789</v>
      </c>
      <c r="Q30">
        <f t="shared" si="13"/>
        <v>7.2535504819519828E-3</v>
      </c>
      <c r="R30">
        <f t="shared" si="13"/>
        <v>2.9728444690490248E-2</v>
      </c>
      <c r="S30">
        <f t="shared" si="13"/>
        <v>13.235917713120216</v>
      </c>
      <c r="T30">
        <f t="shared" si="13"/>
        <v>1.3972376282171146</v>
      </c>
      <c r="U30">
        <f t="shared" si="13"/>
        <v>0.89781820813076285</v>
      </c>
      <c r="V30">
        <f t="shared" si="13"/>
        <v>1.0561076793295117</v>
      </c>
      <c r="W30">
        <f t="shared" si="13"/>
        <v>6.4191988418466837</v>
      </c>
      <c r="X30">
        <f t="shared" si="13"/>
        <v>2.2461783064099167E-3</v>
      </c>
      <c r="Y30">
        <f t="shared" si="13"/>
        <v>0.68427703566255116</v>
      </c>
      <c r="Z30">
        <f>GEOMEAN(B30:Y30)</f>
        <v>1.5301933316068945</v>
      </c>
    </row>
    <row r="31" spans="1:26" x14ac:dyDescent="0.2">
      <c r="A31" s="1" t="s">
        <v>37</v>
      </c>
      <c r="B31">
        <f>((B30-B30)/B30)*100</f>
        <v>0</v>
      </c>
      <c r="C31">
        <f t="shared" ref="C31:Y31" si="14">((C30-C30)/C30)*100</f>
        <v>0</v>
      </c>
      <c r="D31">
        <f t="shared" si="14"/>
        <v>0</v>
      </c>
      <c r="E31">
        <f t="shared" si="14"/>
        <v>0</v>
      </c>
      <c r="F31">
        <f t="shared" si="14"/>
        <v>0</v>
      </c>
      <c r="G31">
        <f t="shared" si="14"/>
        <v>0</v>
      </c>
      <c r="H31">
        <f t="shared" si="14"/>
        <v>0</v>
      </c>
      <c r="I31">
        <f t="shared" si="14"/>
        <v>0</v>
      </c>
      <c r="J31">
        <f t="shared" si="14"/>
        <v>0</v>
      </c>
      <c r="K31">
        <f t="shared" si="14"/>
        <v>0</v>
      </c>
      <c r="L31">
        <f t="shared" si="14"/>
        <v>0</v>
      </c>
      <c r="M31">
        <f t="shared" si="14"/>
        <v>0</v>
      </c>
      <c r="N31">
        <f t="shared" si="14"/>
        <v>0</v>
      </c>
      <c r="O31">
        <f t="shared" si="14"/>
        <v>0</v>
      </c>
      <c r="Q31">
        <f t="shared" si="14"/>
        <v>0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0</v>
      </c>
      <c r="Y31">
        <f t="shared" si="14"/>
        <v>0</v>
      </c>
    </row>
    <row r="32" spans="1:26" x14ac:dyDescent="0.2">
      <c r="A32" s="1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7" x14ac:dyDescent="0.2">
      <c r="A33" s="1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7" ht="21" x14ac:dyDescent="0.25">
      <c r="A34" s="2" t="s">
        <v>26</v>
      </c>
    </row>
    <row r="35" spans="1:27" x14ac:dyDescent="0.2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Q35" t="s">
        <v>27</v>
      </c>
      <c r="R35" t="s">
        <v>28</v>
      </c>
      <c r="S35" t="s">
        <v>29</v>
      </c>
      <c r="T35" t="s">
        <v>30</v>
      </c>
      <c r="U35" t="s">
        <v>31</v>
      </c>
      <c r="V35" t="s">
        <v>32</v>
      </c>
      <c r="W35" t="s">
        <v>33</v>
      </c>
      <c r="X35" t="s">
        <v>34</v>
      </c>
      <c r="Y35" t="s">
        <v>35</v>
      </c>
      <c r="Z35" t="s">
        <v>38</v>
      </c>
    </row>
    <row r="36" spans="1:27" x14ac:dyDescent="0.2">
      <c r="A36" t="s">
        <v>14</v>
      </c>
      <c r="B36">
        <v>100005294</v>
      </c>
      <c r="C36">
        <v>100013005</v>
      </c>
      <c r="D36">
        <v>100001577</v>
      </c>
      <c r="E36">
        <v>100009329</v>
      </c>
      <c r="F36">
        <v>100007428</v>
      </c>
      <c r="G36">
        <v>100010699</v>
      </c>
      <c r="H36">
        <v>100001851</v>
      </c>
      <c r="I36">
        <v>100021932</v>
      </c>
      <c r="J36">
        <v>100003351</v>
      </c>
      <c r="K36">
        <v>100018684</v>
      </c>
      <c r="L36">
        <v>100002998</v>
      </c>
      <c r="M36">
        <v>100000564</v>
      </c>
      <c r="N36">
        <v>100001123</v>
      </c>
      <c r="O36">
        <v>100004906</v>
      </c>
      <c r="Q36">
        <v>4062700088</v>
      </c>
      <c r="R36">
        <v>5000024374</v>
      </c>
      <c r="S36">
        <v>1721951050</v>
      </c>
      <c r="T36">
        <v>5000031053</v>
      </c>
      <c r="U36">
        <v>5000020511</v>
      </c>
      <c r="V36">
        <v>5000007637</v>
      </c>
      <c r="W36">
        <v>5000089768</v>
      </c>
      <c r="X36">
        <v>5000024047</v>
      </c>
      <c r="Y36">
        <v>5000039313</v>
      </c>
    </row>
    <row r="37" spans="1:27" x14ac:dyDescent="0.2">
      <c r="A37" t="s">
        <v>15</v>
      </c>
      <c r="B37">
        <v>84171282</v>
      </c>
      <c r="C37">
        <v>49240001</v>
      </c>
      <c r="D37">
        <v>147192587</v>
      </c>
      <c r="E37">
        <v>171283005</v>
      </c>
      <c r="F37">
        <v>126191869</v>
      </c>
      <c r="G37">
        <v>53010001</v>
      </c>
      <c r="H37">
        <v>193692417</v>
      </c>
      <c r="I37">
        <v>91490084</v>
      </c>
      <c r="J37">
        <v>114911096</v>
      </c>
      <c r="K37">
        <v>67270002</v>
      </c>
      <c r="L37">
        <v>158392209</v>
      </c>
      <c r="M37">
        <v>629672623</v>
      </c>
      <c r="N37">
        <v>81570044</v>
      </c>
      <c r="O37">
        <v>59240388</v>
      </c>
      <c r="Q37">
        <v>2975631914</v>
      </c>
      <c r="R37">
        <v>2958687486</v>
      </c>
      <c r="S37">
        <v>4880768660</v>
      </c>
      <c r="T37">
        <v>3566790645</v>
      </c>
      <c r="U37">
        <v>3568086300</v>
      </c>
      <c r="V37">
        <v>4118665807</v>
      </c>
      <c r="W37">
        <v>4127441018</v>
      </c>
      <c r="X37">
        <v>3143050028</v>
      </c>
      <c r="Y37">
        <v>2985602676</v>
      </c>
    </row>
    <row r="38" spans="1:27" x14ac:dyDescent="0.2">
      <c r="A38" t="s">
        <v>16</v>
      </c>
      <c r="B38">
        <v>9895879</v>
      </c>
      <c r="C38">
        <v>188156</v>
      </c>
      <c r="D38">
        <v>26981054</v>
      </c>
      <c r="E38">
        <v>44681164</v>
      </c>
      <c r="F38">
        <v>26258149</v>
      </c>
      <c r="G38">
        <v>326268</v>
      </c>
      <c r="H38">
        <v>37200460</v>
      </c>
      <c r="I38">
        <v>6985423</v>
      </c>
      <c r="J38">
        <v>6601115</v>
      </c>
      <c r="K38">
        <v>9139800</v>
      </c>
      <c r="L38">
        <v>36869743</v>
      </c>
      <c r="M38">
        <v>141835944</v>
      </c>
      <c r="N38">
        <v>1107628</v>
      </c>
      <c r="O38">
        <v>2453201</v>
      </c>
      <c r="Q38">
        <v>993205</v>
      </c>
      <c r="R38">
        <v>3201372</v>
      </c>
      <c r="S38">
        <v>934258612</v>
      </c>
      <c r="T38">
        <v>177789204</v>
      </c>
      <c r="U38">
        <v>137785594</v>
      </c>
      <c r="V38">
        <v>187599440</v>
      </c>
      <c r="W38">
        <v>263725427</v>
      </c>
      <c r="X38">
        <v>233593</v>
      </c>
      <c r="Y38">
        <v>52028130</v>
      </c>
    </row>
    <row r="39" spans="1:27" x14ac:dyDescent="0.2">
      <c r="A39" t="s">
        <v>17</v>
      </c>
      <c r="B39">
        <v>340474</v>
      </c>
      <c r="C39">
        <v>5685</v>
      </c>
      <c r="D39">
        <v>789377</v>
      </c>
      <c r="E39">
        <v>1748839</v>
      </c>
      <c r="F39">
        <v>1455322</v>
      </c>
      <c r="G39">
        <v>1036</v>
      </c>
      <c r="H39">
        <v>1698553</v>
      </c>
      <c r="I39">
        <v>93933</v>
      </c>
      <c r="J39">
        <v>183290</v>
      </c>
      <c r="K39">
        <v>6922</v>
      </c>
      <c r="L39">
        <v>2505099</v>
      </c>
      <c r="M39">
        <v>7569819</v>
      </c>
      <c r="N39">
        <v>34181</v>
      </c>
      <c r="O39">
        <v>63288</v>
      </c>
      <c r="Q39">
        <v>25202</v>
      </c>
      <c r="R39">
        <v>73951</v>
      </c>
      <c r="S39">
        <v>20519060</v>
      </c>
      <c r="T39">
        <v>2771721</v>
      </c>
      <c r="U39">
        <v>3044581</v>
      </c>
      <c r="V39">
        <v>2480948</v>
      </c>
      <c r="W39">
        <v>8810919</v>
      </c>
      <c r="X39">
        <v>2374</v>
      </c>
      <c r="Y39">
        <v>2155814</v>
      </c>
    </row>
    <row r="40" spans="1:27" x14ac:dyDescent="0.2">
      <c r="A40" t="s">
        <v>18</v>
      </c>
      <c r="B40">
        <v>134446</v>
      </c>
      <c r="C40">
        <v>202</v>
      </c>
      <c r="D40">
        <v>2309008</v>
      </c>
      <c r="E40">
        <v>638808</v>
      </c>
      <c r="F40">
        <v>40141</v>
      </c>
      <c r="G40">
        <v>25797</v>
      </c>
      <c r="H40">
        <v>409707</v>
      </c>
      <c r="I40">
        <v>179215</v>
      </c>
      <c r="J40">
        <v>54645</v>
      </c>
      <c r="K40">
        <v>146416</v>
      </c>
      <c r="L40">
        <v>15</v>
      </c>
      <c r="M40">
        <v>114724</v>
      </c>
      <c r="N40">
        <v>2744</v>
      </c>
      <c r="O40">
        <v>57121</v>
      </c>
      <c r="Q40">
        <v>4268</v>
      </c>
      <c r="R40">
        <v>67690</v>
      </c>
      <c r="S40">
        <v>5454</v>
      </c>
      <c r="T40">
        <v>2753244</v>
      </c>
      <c r="U40">
        <v>1360825</v>
      </c>
      <c r="V40">
        <v>2850725</v>
      </c>
      <c r="W40">
        <v>174969</v>
      </c>
      <c r="X40">
        <v>8858</v>
      </c>
      <c r="Y40">
        <v>1177242</v>
      </c>
    </row>
    <row r="41" spans="1:27" x14ac:dyDescent="0.2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7" x14ac:dyDescent="0.2">
      <c r="A42" s="1" t="s">
        <v>22</v>
      </c>
      <c r="B42">
        <f>B37+B38</f>
        <v>94067161</v>
      </c>
      <c r="C42">
        <f t="shared" ref="C42:Y42" si="15">C37+C38</f>
        <v>49428157</v>
      </c>
      <c r="D42">
        <f t="shared" si="15"/>
        <v>174173641</v>
      </c>
      <c r="E42">
        <f t="shared" si="15"/>
        <v>215964169</v>
      </c>
      <c r="F42">
        <f t="shared" si="15"/>
        <v>152450018</v>
      </c>
      <c r="G42">
        <f t="shared" si="15"/>
        <v>53336269</v>
      </c>
      <c r="H42">
        <f t="shared" si="15"/>
        <v>230892877</v>
      </c>
      <c r="I42">
        <f t="shared" si="15"/>
        <v>98475507</v>
      </c>
      <c r="J42">
        <f t="shared" si="15"/>
        <v>121512211</v>
      </c>
      <c r="K42">
        <f t="shared" si="15"/>
        <v>76409802</v>
      </c>
      <c r="L42">
        <f t="shared" si="15"/>
        <v>195261952</v>
      </c>
      <c r="M42">
        <f t="shared" si="15"/>
        <v>771508567</v>
      </c>
      <c r="N42">
        <f t="shared" si="15"/>
        <v>82677672</v>
      </c>
      <c r="O42">
        <f t="shared" si="15"/>
        <v>61693589</v>
      </c>
      <c r="P42">
        <f>GEOMEAN(B42:O42)</f>
        <v>125129195.09515139</v>
      </c>
      <c r="Q42">
        <f t="shared" si="15"/>
        <v>2976625119</v>
      </c>
      <c r="R42">
        <f t="shared" si="15"/>
        <v>2961888858</v>
      </c>
      <c r="S42">
        <f t="shared" si="15"/>
        <v>5815027272</v>
      </c>
      <c r="T42">
        <f t="shared" si="15"/>
        <v>3744579849</v>
      </c>
      <c r="U42">
        <f t="shared" si="15"/>
        <v>3705871894</v>
      </c>
      <c r="V42">
        <f t="shared" si="15"/>
        <v>4306265247</v>
      </c>
      <c r="W42">
        <f t="shared" si="15"/>
        <v>4391166445</v>
      </c>
      <c r="X42">
        <f t="shared" si="15"/>
        <v>3143283621</v>
      </c>
      <c r="Y42">
        <f t="shared" si="15"/>
        <v>3037630806</v>
      </c>
      <c r="Z42">
        <f>GEOMEAN(B42:Y42)</f>
        <v>445362057.52121872</v>
      </c>
      <c r="AA42">
        <f>((Z27-Z42)/Z27)*100</f>
        <v>2.2895860312787177</v>
      </c>
    </row>
    <row r="43" spans="1:27" x14ac:dyDescent="0.2">
      <c r="A43" s="1" t="s">
        <v>23</v>
      </c>
      <c r="B43">
        <f>B39+B40+B41</f>
        <v>474920</v>
      </c>
      <c r="C43">
        <f t="shared" ref="C43:Y43" si="16">C39+C40+C41</f>
        <v>5887</v>
      </c>
      <c r="D43">
        <f t="shared" si="16"/>
        <v>3098385</v>
      </c>
      <c r="E43">
        <f t="shared" si="16"/>
        <v>2387647</v>
      </c>
      <c r="F43">
        <f t="shared" si="16"/>
        <v>1495463</v>
      </c>
      <c r="G43">
        <f t="shared" si="16"/>
        <v>26833</v>
      </c>
      <c r="H43">
        <f t="shared" si="16"/>
        <v>2108260</v>
      </c>
      <c r="I43">
        <f t="shared" si="16"/>
        <v>273148</v>
      </c>
      <c r="J43">
        <f t="shared" si="16"/>
        <v>237935</v>
      </c>
      <c r="K43">
        <f t="shared" si="16"/>
        <v>153338</v>
      </c>
      <c r="L43">
        <f t="shared" si="16"/>
        <v>2505114</v>
      </c>
      <c r="M43">
        <f t="shared" si="16"/>
        <v>7684543</v>
      </c>
      <c r="N43">
        <f t="shared" si="16"/>
        <v>36925</v>
      </c>
      <c r="O43">
        <f t="shared" si="16"/>
        <v>120409</v>
      </c>
      <c r="P43">
        <f t="shared" ref="P43:P45" si="17">GEOMEAN(B43:O43)</f>
        <v>383576.01562114136</v>
      </c>
      <c r="Q43">
        <f t="shared" si="16"/>
        <v>29470</v>
      </c>
      <c r="R43">
        <f t="shared" si="16"/>
        <v>141641</v>
      </c>
      <c r="S43">
        <f t="shared" si="16"/>
        <v>20524514</v>
      </c>
      <c r="T43">
        <f t="shared" si="16"/>
        <v>5524965</v>
      </c>
      <c r="U43">
        <f t="shared" si="16"/>
        <v>4405406</v>
      </c>
      <c r="V43">
        <f t="shared" si="16"/>
        <v>5331673</v>
      </c>
      <c r="W43">
        <f t="shared" si="16"/>
        <v>8985888</v>
      </c>
      <c r="X43">
        <f t="shared" si="16"/>
        <v>11232</v>
      </c>
      <c r="Y43">
        <f t="shared" si="16"/>
        <v>3333056</v>
      </c>
      <c r="Z43">
        <f>GEOMEAN(B43:Y43)</f>
        <v>580466.58253372123</v>
      </c>
      <c r="AA43">
        <f t="shared" ref="AA43:AA45" si="18">((Z28-Z43)/Z28)*100</f>
        <v>7.7543216640019725</v>
      </c>
    </row>
    <row r="44" spans="1:27" x14ac:dyDescent="0.2">
      <c r="A44" s="1" t="s">
        <v>24</v>
      </c>
      <c r="B44">
        <f>B36/B42</f>
        <v>1.0631265251005078</v>
      </c>
      <c r="C44">
        <f t="shared" ref="C44:Y44" si="19">C36/C42</f>
        <v>2.0234014592128124</v>
      </c>
      <c r="D44">
        <f t="shared" si="19"/>
        <v>0.57414874274804872</v>
      </c>
      <c r="E44">
        <f t="shared" si="19"/>
        <v>0.46308297095338996</v>
      </c>
      <c r="F44">
        <f t="shared" si="19"/>
        <v>0.6560014181172481</v>
      </c>
      <c r="G44">
        <f t="shared" si="19"/>
        <v>1.8750973938578268</v>
      </c>
      <c r="H44">
        <f t="shared" si="19"/>
        <v>0.43310929422911559</v>
      </c>
      <c r="I44">
        <f t="shared" si="19"/>
        <v>1.0157036510611719</v>
      </c>
      <c r="J44">
        <f t="shared" si="19"/>
        <v>0.82299013553460898</v>
      </c>
      <c r="K44">
        <f t="shared" si="19"/>
        <v>1.3089771388231055</v>
      </c>
      <c r="L44">
        <f t="shared" si="19"/>
        <v>0.51214789658560822</v>
      </c>
      <c r="M44">
        <f t="shared" si="19"/>
        <v>0.12961691973019918</v>
      </c>
      <c r="N44">
        <f t="shared" si="19"/>
        <v>1.2095299804764701</v>
      </c>
      <c r="O44">
        <f t="shared" si="19"/>
        <v>1.6209934876701695</v>
      </c>
      <c r="P44">
        <f t="shared" si="17"/>
        <v>0.79923265197279536</v>
      </c>
      <c r="Q44">
        <f t="shared" si="19"/>
        <v>1.3648679042810967</v>
      </c>
      <c r="R44">
        <f t="shared" si="19"/>
        <v>1.6881201873915823</v>
      </c>
      <c r="S44">
        <f t="shared" si="19"/>
        <v>0.29612088980070395</v>
      </c>
      <c r="T44">
        <f t="shared" si="19"/>
        <v>1.3352715804245092</v>
      </c>
      <c r="U44">
        <f t="shared" si="19"/>
        <v>1.3492156917499749</v>
      </c>
      <c r="V44">
        <f t="shared" si="19"/>
        <v>1.161100710292591</v>
      </c>
      <c r="W44">
        <f t="shared" si="19"/>
        <v>1.1386700619589016</v>
      </c>
      <c r="X44">
        <f t="shared" si="19"/>
        <v>1.5907008879489211</v>
      </c>
      <c r="Y44">
        <f t="shared" si="19"/>
        <v>1.6460325932709809</v>
      </c>
      <c r="Z44">
        <f>GEOMEAN(B44:Y44)</f>
        <v>0.92336900715687897</v>
      </c>
      <c r="AA44">
        <f t="shared" si="18"/>
        <v>-2.3440893937415743</v>
      </c>
    </row>
    <row r="45" spans="1:27" x14ac:dyDescent="0.2">
      <c r="A45" s="1" t="s">
        <v>25</v>
      </c>
      <c r="B45">
        <f>(B43/B36)*1000</f>
        <v>4.7489485906616098</v>
      </c>
      <c r="C45">
        <f t="shared" ref="C45:Y45" si="20">(C43/C36)*1000</f>
        <v>5.8862344952038986E-2</v>
      </c>
      <c r="D45">
        <f t="shared" si="20"/>
        <v>30.983361392390844</v>
      </c>
      <c r="E45">
        <f t="shared" si="20"/>
        <v>23.874242771891812</v>
      </c>
      <c r="F45">
        <f t="shared" si="20"/>
        <v>14.953519252589919</v>
      </c>
      <c r="G45">
        <f t="shared" si="20"/>
        <v>0.2683012944445074</v>
      </c>
      <c r="H45">
        <f t="shared" si="20"/>
        <v>21.082209768297187</v>
      </c>
      <c r="I45">
        <f t="shared" si="20"/>
        <v>2.7308810631652265</v>
      </c>
      <c r="J45">
        <f t="shared" si="20"/>
        <v>2.3792702706532305</v>
      </c>
      <c r="K45">
        <f t="shared" si="20"/>
        <v>1.5330935567998474</v>
      </c>
      <c r="L45">
        <f t="shared" si="20"/>
        <v>25.050388989338099</v>
      </c>
      <c r="M45">
        <f t="shared" si="20"/>
        <v>76.844996594219211</v>
      </c>
      <c r="N45">
        <f t="shared" si="20"/>
        <v>0.36924585336906668</v>
      </c>
      <c r="O45">
        <f t="shared" si="20"/>
        <v>1.2040309302425622</v>
      </c>
      <c r="P45">
        <f t="shared" si="17"/>
        <v>3.8354786920960851</v>
      </c>
      <c r="Q45">
        <f t="shared" si="20"/>
        <v>7.2537965790400224E-3</v>
      </c>
      <c r="R45">
        <f t="shared" si="20"/>
        <v>2.8328061906363819E-2</v>
      </c>
      <c r="S45">
        <f t="shared" si="20"/>
        <v>11.919336499141483</v>
      </c>
      <c r="T45">
        <f t="shared" si="20"/>
        <v>1.1049861373730951</v>
      </c>
      <c r="U45">
        <f t="shared" si="20"/>
        <v>0.88107758564352823</v>
      </c>
      <c r="V45">
        <f t="shared" si="20"/>
        <v>1.0663329712830196</v>
      </c>
      <c r="W45">
        <f t="shared" si="20"/>
        <v>1.7971453347715176</v>
      </c>
      <c r="X45">
        <f t="shared" si="20"/>
        <v>2.2463891962157998E-3</v>
      </c>
      <c r="Y45">
        <f t="shared" si="20"/>
        <v>0.66660595874398876</v>
      </c>
      <c r="Z45">
        <f>GEOMEAN(B45:Y45)</f>
        <v>1.4115254546696387</v>
      </c>
      <c r="AA45">
        <f t="shared" si="18"/>
        <v>7.7550904507366836</v>
      </c>
    </row>
    <row r="46" spans="1:27" x14ac:dyDescent="0.2">
      <c r="A46" s="1" t="s">
        <v>37</v>
      </c>
      <c r="B46">
        <f>((B30-B45)/B30)*100</f>
        <v>1.6869586212755485</v>
      </c>
      <c r="C46">
        <f t="shared" ref="C46:Z46" si="21">((C30-C45)/C30)*100</f>
        <v>6.1034324625306106E-2</v>
      </c>
      <c r="D46">
        <f t="shared" si="21"/>
        <v>-9.9347996001689517E-2</v>
      </c>
      <c r="E46">
        <f t="shared" si="21"/>
        <v>-0.16349571033511651</v>
      </c>
      <c r="F46">
        <f t="shared" si="21"/>
        <v>-5.6271489355813026E-2</v>
      </c>
      <c r="G46">
        <f t="shared" si="21"/>
        <v>-5.708254117292496E-2</v>
      </c>
      <c r="H46">
        <f t="shared" si="21"/>
        <v>2.9601759527330311</v>
      </c>
      <c r="I46">
        <f t="shared" si="21"/>
        <v>3.1876994876294078</v>
      </c>
      <c r="J46">
        <f t="shared" si="21"/>
        <v>8.1656845947714398</v>
      </c>
      <c r="K46">
        <f t="shared" si="21"/>
        <v>0.42016073997105596</v>
      </c>
      <c r="L46">
        <f t="shared" si="21"/>
        <v>-1.9343342435741786E-2</v>
      </c>
      <c r="M46">
        <f t="shared" si="21"/>
        <v>5.0037778493120149</v>
      </c>
      <c r="N46">
        <f t="shared" si="21"/>
        <v>-1.9640358742670128</v>
      </c>
      <c r="O46">
        <f t="shared" si="21"/>
        <v>2.7481839592323527</v>
      </c>
      <c r="P46">
        <f t="shared" si="21"/>
        <v>1.5961238657334427</v>
      </c>
      <c r="Q46">
        <f t="shared" si="21"/>
        <v>-3.3927810753085355E-3</v>
      </c>
      <c r="R46">
        <f t="shared" si="21"/>
        <v>4.7105820661193007</v>
      </c>
      <c r="S46">
        <f t="shared" si="21"/>
        <v>9.9470338401519403</v>
      </c>
      <c r="T46">
        <f t="shared" si="21"/>
        <v>20.916377067294881</v>
      </c>
      <c r="U46">
        <f t="shared" si="21"/>
        <v>1.864589327285779</v>
      </c>
      <c r="V46">
        <f t="shared" si="21"/>
        <v>-0.96820543526391822</v>
      </c>
      <c r="W46">
        <f t="shared" si="21"/>
        <v>72.003588312984661</v>
      </c>
      <c r="X46">
        <f t="shared" si="21"/>
        <v>-9.3888274711447905E-3</v>
      </c>
      <c r="Y46">
        <f t="shared" si="21"/>
        <v>2.5824448282781232</v>
      </c>
      <c r="Z46">
        <f t="shared" si="21"/>
        <v>7.7550904507366836</v>
      </c>
    </row>
    <row r="47" spans="1:27" x14ac:dyDescent="0.2">
      <c r="A47" s="1" t="s">
        <v>39</v>
      </c>
      <c r="B47">
        <f>((B44-B29)/B29)*100</f>
        <v>0.44881898890396832</v>
      </c>
      <c r="C47">
        <f t="shared" ref="C47:Z47" si="22">((C44-C29)/C29)*100</f>
        <v>1.1727404708634434E-2</v>
      </c>
      <c r="D47">
        <f t="shared" si="22"/>
        <v>-0.19690404659244315</v>
      </c>
      <c r="E47">
        <f t="shared" si="22"/>
        <v>-0.27358708123050918</v>
      </c>
      <c r="F47">
        <f t="shared" si="22"/>
        <v>-6.5690995741518279E-2</v>
      </c>
      <c r="G47">
        <f t="shared" si="22"/>
        <v>-1.376186083063809E-2</v>
      </c>
      <c r="H47">
        <f t="shared" si="22"/>
        <v>0.99856825558018825</v>
      </c>
      <c r="I47">
        <f t="shared" si="22"/>
        <v>0.21791750248471492</v>
      </c>
      <c r="J47">
        <f t="shared" si="22"/>
        <v>2.7573001173975173</v>
      </c>
      <c r="K47">
        <f t="shared" si="22"/>
        <v>-9.7013360530996913</v>
      </c>
      <c r="L47">
        <f t="shared" si="22"/>
        <v>0.18645979417852204</v>
      </c>
      <c r="M47">
        <f t="shared" si="22"/>
        <v>3.6033287195067589</v>
      </c>
      <c r="N47">
        <f t="shared" si="22"/>
        <v>-0.11274312646231395</v>
      </c>
      <c r="O47">
        <f t="shared" si="22"/>
        <v>0.38516538559784108</v>
      </c>
      <c r="Q47">
        <f t="shared" si="22"/>
        <v>9.0428978727100746E-4</v>
      </c>
      <c r="R47">
        <f t="shared" si="22"/>
        <v>1.5764671971029019E-2</v>
      </c>
      <c r="S47">
        <f t="shared" si="22"/>
        <v>2.5607169359609308</v>
      </c>
      <c r="T47">
        <f t="shared" si="22"/>
        <v>8.6267356189546778</v>
      </c>
      <c r="U47">
        <f t="shared" si="22"/>
        <v>0.1484100568429636</v>
      </c>
      <c r="V47">
        <f t="shared" si="22"/>
        <v>-0.14778326102666994</v>
      </c>
      <c r="W47">
        <f t="shared" si="22"/>
        <v>60.464281617314285</v>
      </c>
      <c r="X47">
        <f t="shared" si="22"/>
        <v>-1.0339281468253391E-3</v>
      </c>
      <c r="Y47">
        <f t="shared" si="22"/>
        <v>3.5222967073504752E-2</v>
      </c>
      <c r="Z47">
        <f t="shared" si="22"/>
        <v>2.3440893937415743</v>
      </c>
    </row>
    <row r="48" spans="1:27" x14ac:dyDescent="0.2">
      <c r="A48" s="1" t="s">
        <v>36</v>
      </c>
      <c r="B48">
        <f>((B28-B43)/B28)*100</f>
        <v>1.6836661815577172</v>
      </c>
      <c r="C48">
        <f t="shared" ref="C48:Z48" si="23">((C28-C43)/C28)*100</f>
        <v>5.0933786078098467E-2</v>
      </c>
      <c r="D48">
        <f t="shared" si="23"/>
        <v>-0.10041104560270374</v>
      </c>
      <c r="E48">
        <f t="shared" si="23"/>
        <v>-0.16738985516792057</v>
      </c>
      <c r="F48">
        <f t="shared" si="23"/>
        <v>-5.8477614916207732E-2</v>
      </c>
      <c r="G48">
        <f t="shared" si="23"/>
        <v>-4.8471290082028336E-2</v>
      </c>
      <c r="H48">
        <f t="shared" si="23"/>
        <v>2.9629472796614613</v>
      </c>
      <c r="I48">
        <f t="shared" si="23"/>
        <v>3.1723130696178972</v>
      </c>
      <c r="J48">
        <f t="shared" si="23"/>
        <v>8.1686607487456584</v>
      </c>
      <c r="K48">
        <f t="shared" si="23"/>
        <v>0.40917593266133218</v>
      </c>
      <c r="L48">
        <f t="shared" si="23"/>
        <v>-1.7607088829559789E-2</v>
      </c>
      <c r="M48">
        <f t="shared" si="23"/>
        <v>5.0036097066495246</v>
      </c>
      <c r="N48">
        <f t="shared" si="23"/>
        <v>-1.9576982549149549</v>
      </c>
      <c r="O48">
        <f t="shared" si="23"/>
        <v>2.7500928812573702</v>
      </c>
      <c r="Q48">
        <f t="shared" si="23"/>
        <v>-3.3933964505073128E-3</v>
      </c>
      <c r="R48">
        <f t="shared" si="23"/>
        <v>4.7118974738470856</v>
      </c>
      <c r="S48">
        <f t="shared" si="23"/>
        <v>9.9494265759596434</v>
      </c>
      <c r="T48">
        <f t="shared" si="23"/>
        <v>20.917084222335905</v>
      </c>
      <c r="U48">
        <f t="shared" si="23"/>
        <v>1.8647323882920379</v>
      </c>
      <c r="V48">
        <f t="shared" si="23"/>
        <v>-0.96785097806768794</v>
      </c>
      <c r="W48">
        <f t="shared" si="23"/>
        <v>72.003448360735661</v>
      </c>
      <c r="X48">
        <f t="shared" si="23"/>
        <v>-8.9039266316445556E-3</v>
      </c>
      <c r="Y48">
        <f t="shared" si="23"/>
        <v>2.5817876891519789</v>
      </c>
      <c r="Z48">
        <f t="shared" si="23"/>
        <v>7.7543216640019725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E392-1BEB-4A46-B092-9A20BEC9E430}">
  <dimension ref="A1:I51"/>
  <sheetViews>
    <sheetView workbookViewId="0">
      <selection activeCell="A3" sqref="A3:I51"/>
    </sheetView>
  </sheetViews>
  <sheetFormatPr baseColWidth="10" defaultRowHeight="16" x14ac:dyDescent="0.2"/>
  <sheetData>
    <row r="1" spans="1:9" x14ac:dyDescent="0.2">
      <c r="A1" t="s">
        <v>21</v>
      </c>
    </row>
    <row r="3" spans="1:9" x14ac:dyDescent="0.2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</row>
    <row r="4" spans="1:9" x14ac:dyDescent="0.2">
      <c r="A4" s="4">
        <v>507838614</v>
      </c>
      <c r="B4" s="4">
        <v>616528113</v>
      </c>
      <c r="C4" s="4">
        <v>215326949</v>
      </c>
      <c r="D4" s="4">
        <v>628162156</v>
      </c>
      <c r="E4" s="4">
        <v>608939184</v>
      </c>
      <c r="F4" s="4">
        <v>2304652083</v>
      </c>
      <c r="G4" s="4">
        <v>726553182</v>
      </c>
      <c r="H4" s="4">
        <v>625010934</v>
      </c>
      <c r="I4" s="4">
        <v>722478942</v>
      </c>
    </row>
    <row r="5" spans="1:9" x14ac:dyDescent="0.2">
      <c r="A5" s="4">
        <v>507826013</v>
      </c>
      <c r="B5" s="4">
        <v>690036758</v>
      </c>
      <c r="C5" s="4">
        <v>215275523</v>
      </c>
      <c r="D5" s="4">
        <v>665512194</v>
      </c>
      <c r="E5" s="4">
        <v>629842902</v>
      </c>
      <c r="F5" s="4">
        <v>376431201</v>
      </c>
      <c r="G5" s="4">
        <v>630202728</v>
      </c>
      <c r="H5" s="4">
        <v>625006217</v>
      </c>
      <c r="I5" s="4">
        <v>616302774</v>
      </c>
    </row>
    <row r="6" spans="1:9" x14ac:dyDescent="0.2">
      <c r="A6" s="4">
        <v>507838513</v>
      </c>
      <c r="B6" s="4">
        <v>642025223</v>
      </c>
      <c r="C6" s="4">
        <v>215067259</v>
      </c>
      <c r="D6" s="4">
        <v>619922576</v>
      </c>
      <c r="E6" s="4">
        <v>662293794</v>
      </c>
      <c r="F6" s="4">
        <v>394231865</v>
      </c>
      <c r="G6" s="4">
        <v>603266360</v>
      </c>
      <c r="H6" s="4">
        <v>624997427</v>
      </c>
      <c r="I6" s="4">
        <v>635682910</v>
      </c>
    </row>
    <row r="7" spans="1:9" x14ac:dyDescent="0.2">
      <c r="A7" s="4">
        <v>507858713</v>
      </c>
      <c r="B7" s="4">
        <v>606950710</v>
      </c>
      <c r="C7" s="4">
        <v>215334676</v>
      </c>
      <c r="D7" s="4">
        <v>654982583</v>
      </c>
      <c r="E7" s="4">
        <v>671789518</v>
      </c>
      <c r="F7" s="4">
        <v>393445531</v>
      </c>
      <c r="G7" s="4">
        <v>617303679</v>
      </c>
      <c r="H7" s="4">
        <v>625004268</v>
      </c>
      <c r="I7" s="4">
        <v>601118009</v>
      </c>
    </row>
    <row r="8" spans="1:9" x14ac:dyDescent="0.2">
      <c r="A8" s="4">
        <v>507846413</v>
      </c>
      <c r="B8" s="4">
        <v>606108153</v>
      </c>
      <c r="C8" s="4">
        <v>215495559</v>
      </c>
      <c r="D8" s="4">
        <v>632655677</v>
      </c>
      <c r="E8" s="4">
        <v>702385983</v>
      </c>
      <c r="F8" s="4">
        <v>402734567</v>
      </c>
      <c r="G8" s="4">
        <v>604218829</v>
      </c>
      <c r="H8" s="4">
        <v>625004898</v>
      </c>
      <c r="I8" s="4">
        <v>614362979</v>
      </c>
    </row>
    <row r="9" spans="1:9" x14ac:dyDescent="0.2">
      <c r="A9" s="4">
        <v>507819013</v>
      </c>
      <c r="B9" s="4">
        <v>615650636</v>
      </c>
      <c r="C9" s="4">
        <v>215137489</v>
      </c>
      <c r="D9" s="4">
        <v>558937849</v>
      </c>
      <c r="E9" s="4">
        <v>587002916</v>
      </c>
      <c r="F9" s="4">
        <v>372371440</v>
      </c>
      <c r="G9" s="4">
        <v>596749178</v>
      </c>
      <c r="H9" s="4">
        <v>625012271</v>
      </c>
      <c r="I9" s="4">
        <v>635078917</v>
      </c>
    </row>
    <row r="10" spans="1:9" x14ac:dyDescent="0.2">
      <c r="A10" s="4">
        <v>507837413</v>
      </c>
      <c r="B10" s="4">
        <v>618214571</v>
      </c>
      <c r="C10" s="4">
        <v>215134761</v>
      </c>
      <c r="D10" s="4">
        <v>613875698</v>
      </c>
      <c r="E10" s="4">
        <v>558744888</v>
      </c>
      <c r="F10" s="4">
        <v>369619802</v>
      </c>
      <c r="G10" s="4">
        <v>611347737</v>
      </c>
      <c r="H10" s="4">
        <v>625004199</v>
      </c>
      <c r="I10" s="4">
        <v>564455490</v>
      </c>
    </row>
    <row r="11" spans="1:9" x14ac:dyDescent="0.2">
      <c r="A11" s="4">
        <v>507835248</v>
      </c>
      <c r="B11" s="4">
        <v>604613920</v>
      </c>
      <c r="C11" s="4">
        <v>215149841</v>
      </c>
      <c r="D11" s="4">
        <v>625992156</v>
      </c>
      <c r="E11" s="4">
        <v>579007895</v>
      </c>
      <c r="F11" s="4">
        <v>386555268</v>
      </c>
      <c r="G11" s="4">
        <v>610387669</v>
      </c>
      <c r="H11" s="4">
        <v>625012766</v>
      </c>
      <c r="I11" s="4">
        <v>610561897</v>
      </c>
    </row>
    <row r="12" spans="1:9" x14ac:dyDescent="0.2">
      <c r="A12" s="4">
        <v>372071792</v>
      </c>
      <c r="B12" s="4">
        <v>366493806</v>
      </c>
      <c r="C12" s="4">
        <v>609888225</v>
      </c>
      <c r="D12" s="4">
        <v>462265322</v>
      </c>
      <c r="E12" s="4">
        <v>439992034</v>
      </c>
      <c r="F12" s="4">
        <v>1625883703</v>
      </c>
      <c r="G12" s="4">
        <v>670032828</v>
      </c>
      <c r="H12" s="4">
        <v>392890005</v>
      </c>
      <c r="I12" s="4">
        <v>429313862</v>
      </c>
    </row>
    <row r="13" spans="1:9" x14ac:dyDescent="0.2">
      <c r="A13" s="4">
        <v>371914164</v>
      </c>
      <c r="B13" s="4">
        <v>401048709</v>
      </c>
      <c r="C13" s="4">
        <v>610050261</v>
      </c>
      <c r="D13" s="4">
        <v>462474301</v>
      </c>
      <c r="E13" s="4">
        <v>436215955</v>
      </c>
      <c r="F13" s="4">
        <v>352649141</v>
      </c>
      <c r="G13" s="4">
        <v>609347529</v>
      </c>
      <c r="H13" s="4">
        <v>392880001</v>
      </c>
      <c r="I13" s="4">
        <v>370878617</v>
      </c>
    </row>
    <row r="14" spans="1:9" x14ac:dyDescent="0.2">
      <c r="A14" s="4">
        <v>371915627</v>
      </c>
      <c r="B14" s="4">
        <v>383585478</v>
      </c>
      <c r="C14" s="4">
        <v>609327152</v>
      </c>
      <c r="D14" s="4">
        <v>463021361</v>
      </c>
      <c r="E14" s="4">
        <v>466425908</v>
      </c>
      <c r="F14" s="4">
        <v>354547167</v>
      </c>
      <c r="G14" s="4">
        <v>601570698</v>
      </c>
      <c r="H14" s="4">
        <v>392880035</v>
      </c>
      <c r="I14" s="4">
        <v>381111638</v>
      </c>
    </row>
    <row r="15" spans="1:9" x14ac:dyDescent="0.2">
      <c r="A15" s="4">
        <v>371939958</v>
      </c>
      <c r="B15" s="4">
        <v>359083588</v>
      </c>
      <c r="C15" s="4">
        <v>609742291</v>
      </c>
      <c r="D15" s="4">
        <v>463022105</v>
      </c>
      <c r="E15" s="4">
        <v>480271080</v>
      </c>
      <c r="F15" s="4">
        <v>357553984</v>
      </c>
      <c r="G15" s="4">
        <v>601377771</v>
      </c>
      <c r="H15" s="4">
        <v>392880021</v>
      </c>
      <c r="I15" s="4">
        <v>361912487</v>
      </c>
    </row>
    <row r="16" spans="1:9" x14ac:dyDescent="0.2">
      <c r="A16" s="4">
        <v>371960501</v>
      </c>
      <c r="B16" s="4">
        <v>358507284</v>
      </c>
      <c r="C16" s="4">
        <v>610223534</v>
      </c>
      <c r="D16" s="4">
        <v>463021457</v>
      </c>
      <c r="E16" s="4">
        <v>508982242</v>
      </c>
      <c r="F16" s="4">
        <v>364271114</v>
      </c>
      <c r="G16" s="4">
        <v>601272286</v>
      </c>
      <c r="H16" s="4">
        <v>392880010</v>
      </c>
      <c r="I16" s="4">
        <v>372263691</v>
      </c>
    </row>
    <row r="17" spans="1:9" x14ac:dyDescent="0.2">
      <c r="A17" s="4">
        <v>371937960</v>
      </c>
      <c r="B17" s="4">
        <v>365467161</v>
      </c>
      <c r="C17" s="4">
        <v>608992789</v>
      </c>
      <c r="D17" s="4">
        <v>463022197</v>
      </c>
      <c r="E17" s="4">
        <v>423939274</v>
      </c>
      <c r="F17" s="4">
        <v>354704597</v>
      </c>
      <c r="G17" s="4">
        <v>601339067</v>
      </c>
      <c r="H17" s="4">
        <v>392880002</v>
      </c>
      <c r="I17" s="4">
        <v>381468586</v>
      </c>
    </row>
    <row r="18" spans="1:9" x14ac:dyDescent="0.2">
      <c r="A18" s="4">
        <v>371968508</v>
      </c>
      <c r="B18" s="4">
        <v>366734828</v>
      </c>
      <c r="C18" s="4">
        <v>609236300</v>
      </c>
      <c r="D18" s="4">
        <v>463023368</v>
      </c>
      <c r="E18" s="4">
        <v>397226342</v>
      </c>
      <c r="F18" s="4">
        <v>352896966</v>
      </c>
      <c r="G18" s="4">
        <v>601383318</v>
      </c>
      <c r="H18" s="4">
        <v>392880004</v>
      </c>
      <c r="I18" s="4">
        <v>339863424</v>
      </c>
    </row>
    <row r="19" spans="1:9" x14ac:dyDescent="0.2">
      <c r="A19" s="4">
        <v>371920584</v>
      </c>
      <c r="B19" s="4">
        <v>357670497</v>
      </c>
      <c r="C19" s="4">
        <v>609082090</v>
      </c>
      <c r="D19" s="4">
        <v>463021375</v>
      </c>
      <c r="E19" s="4">
        <v>411468102</v>
      </c>
      <c r="F19" s="4">
        <v>356168998</v>
      </c>
      <c r="G19" s="4">
        <v>601291635</v>
      </c>
      <c r="H19" s="4">
        <v>392880004</v>
      </c>
      <c r="I19" s="4">
        <v>368250311</v>
      </c>
    </row>
    <row r="20" spans="1:9" x14ac:dyDescent="0.2">
      <c r="A20" s="4">
        <v>123415</v>
      </c>
      <c r="B20" s="4">
        <v>501708</v>
      </c>
      <c r="C20" s="4">
        <v>116655837</v>
      </c>
      <c r="D20" s="4">
        <v>26064841</v>
      </c>
      <c r="E20" s="4">
        <v>17671744</v>
      </c>
      <c r="F20" s="4">
        <v>48456071</v>
      </c>
      <c r="G20" s="4">
        <v>63805292</v>
      </c>
      <c r="H20" s="4">
        <v>28041</v>
      </c>
      <c r="I20" s="4">
        <v>8793043</v>
      </c>
    </row>
    <row r="21" spans="1:9" x14ac:dyDescent="0.2">
      <c r="A21" s="4">
        <v>122474</v>
      </c>
      <c r="B21" s="4">
        <v>926217</v>
      </c>
      <c r="C21" s="4">
        <v>116747199</v>
      </c>
      <c r="D21" s="4">
        <v>17735963</v>
      </c>
      <c r="E21" s="4">
        <v>16210460</v>
      </c>
      <c r="F21" s="4">
        <v>17034703</v>
      </c>
      <c r="G21" s="4">
        <v>56669101</v>
      </c>
      <c r="H21" s="4">
        <v>26578</v>
      </c>
      <c r="I21" s="4">
        <v>6923952</v>
      </c>
    </row>
    <row r="22" spans="1:9" x14ac:dyDescent="0.2">
      <c r="A22" s="4">
        <v>122235</v>
      </c>
      <c r="B22" s="4">
        <v>325890</v>
      </c>
      <c r="C22" s="4">
        <v>116652298</v>
      </c>
      <c r="D22" s="4">
        <v>22418781</v>
      </c>
      <c r="E22" s="4">
        <v>16776858</v>
      </c>
      <c r="F22" s="4">
        <v>17738082</v>
      </c>
      <c r="G22" s="4">
        <v>59564429</v>
      </c>
      <c r="H22" s="4">
        <v>25708</v>
      </c>
      <c r="I22" s="4">
        <v>7324252</v>
      </c>
    </row>
    <row r="23" spans="1:9" x14ac:dyDescent="0.2">
      <c r="A23" s="4">
        <v>122143</v>
      </c>
      <c r="B23" s="4">
        <v>294357</v>
      </c>
      <c r="C23" s="4">
        <v>116604428</v>
      </c>
      <c r="D23" s="4">
        <v>24314253</v>
      </c>
      <c r="E23" s="4">
        <v>16354186</v>
      </c>
      <c r="F23" s="4">
        <v>20068454</v>
      </c>
      <c r="G23" s="4">
        <v>57499002</v>
      </c>
      <c r="H23" s="4">
        <v>27455</v>
      </c>
      <c r="I23" s="4">
        <v>7998582</v>
      </c>
    </row>
    <row r="24" spans="1:9" x14ac:dyDescent="0.2">
      <c r="A24" s="4">
        <v>119178</v>
      </c>
      <c r="B24" s="4">
        <v>337437</v>
      </c>
      <c r="C24" s="4">
        <v>116671710</v>
      </c>
      <c r="D24" s="4">
        <v>23440578</v>
      </c>
      <c r="E24" s="4">
        <v>16828155</v>
      </c>
      <c r="F24" s="4">
        <v>23044282</v>
      </c>
      <c r="G24" s="4">
        <v>59226425</v>
      </c>
      <c r="H24" s="4">
        <v>27127</v>
      </c>
      <c r="I24" s="4">
        <v>6183801</v>
      </c>
    </row>
    <row r="25" spans="1:9" x14ac:dyDescent="0.2">
      <c r="A25" s="4">
        <v>120268</v>
      </c>
      <c r="B25" s="4">
        <v>297549</v>
      </c>
      <c r="C25" s="4">
        <v>116496716</v>
      </c>
      <c r="D25" s="4">
        <v>31137750</v>
      </c>
      <c r="E25" s="4">
        <v>18262323</v>
      </c>
      <c r="F25" s="4">
        <v>19775912</v>
      </c>
      <c r="G25" s="4">
        <v>60182159</v>
      </c>
      <c r="H25" s="4">
        <v>25277</v>
      </c>
      <c r="I25" s="4">
        <v>7060681</v>
      </c>
    </row>
    <row r="26" spans="1:9" x14ac:dyDescent="0.2">
      <c r="A26" s="4">
        <v>121238</v>
      </c>
      <c r="B26" s="4">
        <v>279278</v>
      </c>
      <c r="C26" s="4">
        <v>116541708</v>
      </c>
      <c r="D26" s="4">
        <v>25064720</v>
      </c>
      <c r="E26" s="4">
        <v>17346472</v>
      </c>
      <c r="F26" s="4">
        <v>19177984</v>
      </c>
      <c r="G26" s="4">
        <v>58504386</v>
      </c>
      <c r="H26" s="4">
        <v>26067</v>
      </c>
      <c r="I26" s="4">
        <v>5825317</v>
      </c>
    </row>
    <row r="27" spans="1:9" x14ac:dyDescent="0.2">
      <c r="A27" s="4">
        <v>123686</v>
      </c>
      <c r="B27" s="4">
        <v>332281</v>
      </c>
      <c r="C27" s="4">
        <v>116556062</v>
      </c>
      <c r="D27" s="4">
        <v>21272357</v>
      </c>
      <c r="E27" s="4">
        <v>16932882</v>
      </c>
      <c r="F27" s="4">
        <v>19598553</v>
      </c>
      <c r="G27" s="4">
        <v>58725165</v>
      </c>
      <c r="H27" s="4">
        <v>26400</v>
      </c>
      <c r="I27" s="4">
        <v>8409193</v>
      </c>
    </row>
    <row r="28" spans="1:9" x14ac:dyDescent="0.2">
      <c r="A28" s="4">
        <v>534</v>
      </c>
      <c r="B28" s="4">
        <v>8256</v>
      </c>
      <c r="C28" s="4">
        <v>93</v>
      </c>
      <c r="D28" s="4">
        <v>377689</v>
      </c>
      <c r="E28" s="4">
        <v>170205</v>
      </c>
      <c r="F28" s="4">
        <v>355606</v>
      </c>
      <c r="G28" s="4">
        <v>22015</v>
      </c>
      <c r="H28" s="4">
        <v>1089</v>
      </c>
      <c r="I28" s="4">
        <v>145056</v>
      </c>
    </row>
    <row r="29" spans="1:9" x14ac:dyDescent="0.2">
      <c r="A29" s="4">
        <v>532</v>
      </c>
      <c r="B29" s="4">
        <v>8367</v>
      </c>
      <c r="C29" s="4">
        <v>91</v>
      </c>
      <c r="D29" s="4">
        <v>377698</v>
      </c>
      <c r="E29" s="4">
        <v>170330</v>
      </c>
      <c r="F29" s="4">
        <v>355693</v>
      </c>
      <c r="G29" s="4">
        <v>19295</v>
      </c>
      <c r="H29" s="4">
        <v>1089</v>
      </c>
      <c r="I29" s="4">
        <v>145447</v>
      </c>
    </row>
    <row r="30" spans="1:9" x14ac:dyDescent="0.2">
      <c r="A30" s="4">
        <v>533</v>
      </c>
      <c r="B30" s="4">
        <v>8284</v>
      </c>
      <c r="C30" s="4">
        <v>97</v>
      </c>
      <c r="D30" s="4">
        <v>377523</v>
      </c>
      <c r="E30" s="4">
        <v>170229</v>
      </c>
      <c r="F30" s="4">
        <v>355494</v>
      </c>
      <c r="G30" s="4">
        <v>22402</v>
      </c>
      <c r="H30" s="4">
        <v>1129</v>
      </c>
      <c r="I30" s="4">
        <v>144776</v>
      </c>
    </row>
    <row r="31" spans="1:9" x14ac:dyDescent="0.2">
      <c r="A31" s="4">
        <v>536</v>
      </c>
      <c r="B31" s="4">
        <v>8373</v>
      </c>
      <c r="C31" s="4">
        <v>109</v>
      </c>
      <c r="D31" s="4">
        <v>377770</v>
      </c>
      <c r="E31" s="4">
        <v>170140</v>
      </c>
      <c r="F31" s="4">
        <v>355622</v>
      </c>
      <c r="G31" s="4">
        <v>23047</v>
      </c>
      <c r="H31" s="4">
        <v>1106</v>
      </c>
      <c r="I31" s="4">
        <v>145335</v>
      </c>
    </row>
    <row r="32" spans="1:9" x14ac:dyDescent="0.2">
      <c r="A32" s="4">
        <v>534</v>
      </c>
      <c r="B32" s="4">
        <v>8265</v>
      </c>
      <c r="C32" s="4">
        <v>105</v>
      </c>
      <c r="D32" s="4">
        <v>377310</v>
      </c>
      <c r="E32" s="4">
        <v>170305</v>
      </c>
      <c r="F32" s="4">
        <v>355201</v>
      </c>
      <c r="G32" s="4">
        <v>21368</v>
      </c>
      <c r="H32" s="4">
        <v>1111</v>
      </c>
      <c r="I32" s="4">
        <v>145250</v>
      </c>
    </row>
    <row r="33" spans="1:9" x14ac:dyDescent="0.2">
      <c r="A33" s="4">
        <v>530</v>
      </c>
      <c r="B33" s="4">
        <v>8372</v>
      </c>
      <c r="C33" s="4">
        <v>95</v>
      </c>
      <c r="D33" s="4">
        <v>377180</v>
      </c>
      <c r="E33" s="4">
        <v>170160</v>
      </c>
      <c r="F33" s="4">
        <v>355327</v>
      </c>
      <c r="G33" s="4">
        <v>20068</v>
      </c>
      <c r="H33" s="4">
        <v>1104</v>
      </c>
      <c r="I33" s="4">
        <v>145110</v>
      </c>
    </row>
    <row r="34" spans="1:9" x14ac:dyDescent="0.2">
      <c r="A34" s="4">
        <v>532</v>
      </c>
      <c r="B34" s="4">
        <v>8256</v>
      </c>
      <c r="C34" s="4">
        <v>105</v>
      </c>
      <c r="D34" s="4">
        <v>377402</v>
      </c>
      <c r="E34" s="4">
        <v>170246</v>
      </c>
      <c r="F34" s="4">
        <v>355406</v>
      </c>
      <c r="G34" s="4">
        <v>22652</v>
      </c>
      <c r="H34" s="4">
        <v>1108</v>
      </c>
      <c r="I34" s="4">
        <v>145424</v>
      </c>
    </row>
    <row r="35" spans="1:9" x14ac:dyDescent="0.2">
      <c r="A35" s="4">
        <v>537</v>
      </c>
      <c r="B35" s="4">
        <v>8364</v>
      </c>
      <c r="C35" s="4">
        <v>104</v>
      </c>
      <c r="D35" s="4">
        <v>377207</v>
      </c>
      <c r="E35" s="4">
        <v>170291</v>
      </c>
      <c r="F35" s="4">
        <v>355543</v>
      </c>
      <c r="G35" s="4">
        <v>21642</v>
      </c>
      <c r="H35" s="4">
        <v>1122</v>
      </c>
      <c r="I35" s="4">
        <v>144978</v>
      </c>
    </row>
    <row r="36" spans="1:9" x14ac:dyDescent="0.2">
      <c r="A36" s="4">
        <v>534</v>
      </c>
      <c r="B36" s="4">
        <v>8256</v>
      </c>
      <c r="C36" s="4">
        <v>93</v>
      </c>
      <c r="D36" s="4">
        <v>377689</v>
      </c>
      <c r="E36" s="4">
        <v>170205</v>
      </c>
      <c r="F36" s="4">
        <v>355606</v>
      </c>
      <c r="G36" s="4">
        <v>22015</v>
      </c>
      <c r="H36" s="4">
        <v>1089</v>
      </c>
      <c r="I36" s="4">
        <v>145056</v>
      </c>
    </row>
    <row r="37" spans="1:9" x14ac:dyDescent="0.2">
      <c r="A37" s="4">
        <v>532</v>
      </c>
      <c r="B37" s="4">
        <v>8367</v>
      </c>
      <c r="C37" s="4">
        <v>91</v>
      </c>
      <c r="D37" s="4">
        <v>377698</v>
      </c>
      <c r="E37" s="4">
        <v>170330</v>
      </c>
      <c r="F37" s="4">
        <v>355693</v>
      </c>
      <c r="G37" s="4">
        <v>19295</v>
      </c>
      <c r="H37" s="4">
        <v>1089</v>
      </c>
      <c r="I37" s="4">
        <v>145447</v>
      </c>
    </row>
    <row r="38" spans="1:9" x14ac:dyDescent="0.2">
      <c r="A38" s="4">
        <v>533</v>
      </c>
      <c r="B38" s="4">
        <v>8284</v>
      </c>
      <c r="C38" s="4">
        <v>97</v>
      </c>
      <c r="D38" s="4">
        <v>377523</v>
      </c>
      <c r="E38" s="4">
        <v>170229</v>
      </c>
      <c r="F38" s="4">
        <v>355494</v>
      </c>
      <c r="G38" s="4">
        <v>22402</v>
      </c>
      <c r="H38" s="4">
        <v>1129</v>
      </c>
      <c r="I38" s="4">
        <v>144776</v>
      </c>
    </row>
    <row r="39" spans="1:9" x14ac:dyDescent="0.2">
      <c r="A39" s="4">
        <v>536</v>
      </c>
      <c r="B39" s="4">
        <v>8373</v>
      </c>
      <c r="C39" s="4">
        <v>109</v>
      </c>
      <c r="D39" s="4">
        <v>377770</v>
      </c>
      <c r="E39" s="4">
        <v>170140</v>
      </c>
      <c r="F39" s="4">
        <v>355622</v>
      </c>
      <c r="G39" s="4">
        <v>23047</v>
      </c>
      <c r="H39" s="4">
        <v>1106</v>
      </c>
      <c r="I39" s="4">
        <v>145335</v>
      </c>
    </row>
    <row r="40" spans="1:9" x14ac:dyDescent="0.2">
      <c r="A40" s="4">
        <v>534</v>
      </c>
      <c r="B40" s="4">
        <v>8265</v>
      </c>
      <c r="C40" s="4">
        <v>105</v>
      </c>
      <c r="D40" s="4">
        <v>377310</v>
      </c>
      <c r="E40" s="4">
        <v>170305</v>
      </c>
      <c r="F40" s="4">
        <v>355201</v>
      </c>
      <c r="G40" s="4">
        <v>21368</v>
      </c>
      <c r="H40" s="4">
        <v>1111</v>
      </c>
      <c r="I40" s="4">
        <v>145250</v>
      </c>
    </row>
    <row r="41" spans="1:9" x14ac:dyDescent="0.2">
      <c r="A41" s="4">
        <v>530</v>
      </c>
      <c r="B41" s="4">
        <v>8372</v>
      </c>
      <c r="C41" s="4">
        <v>95</v>
      </c>
      <c r="D41" s="4">
        <v>377180</v>
      </c>
      <c r="E41" s="4">
        <v>170160</v>
      </c>
      <c r="F41" s="4">
        <v>355327</v>
      </c>
      <c r="G41" s="4">
        <v>20068</v>
      </c>
      <c r="H41" s="4">
        <v>1104</v>
      </c>
      <c r="I41" s="4">
        <v>145110</v>
      </c>
    </row>
    <row r="42" spans="1:9" x14ac:dyDescent="0.2">
      <c r="A42" s="4">
        <v>532</v>
      </c>
      <c r="B42" s="4">
        <v>8256</v>
      </c>
      <c r="C42" s="4">
        <v>105</v>
      </c>
      <c r="D42" s="4">
        <v>377402</v>
      </c>
      <c r="E42" s="4">
        <v>170246</v>
      </c>
      <c r="F42" s="4">
        <v>355406</v>
      </c>
      <c r="G42" s="4">
        <v>22652</v>
      </c>
      <c r="H42" s="4">
        <v>1108</v>
      </c>
      <c r="I42" s="4">
        <v>145424</v>
      </c>
    </row>
    <row r="43" spans="1:9" x14ac:dyDescent="0.2">
      <c r="A43" s="4">
        <v>537</v>
      </c>
      <c r="B43" s="4">
        <v>8364</v>
      </c>
      <c r="C43" s="4">
        <v>104</v>
      </c>
      <c r="D43" s="4">
        <v>377207</v>
      </c>
      <c r="E43" s="4">
        <v>170291</v>
      </c>
      <c r="F43" s="4">
        <v>355543</v>
      </c>
      <c r="G43" s="4">
        <v>21642</v>
      </c>
      <c r="H43" s="4">
        <v>1122</v>
      </c>
      <c r="I43" s="4">
        <v>144978</v>
      </c>
    </row>
    <row r="44" spans="1:9" x14ac:dyDescent="0.2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spans="1:9" x14ac:dyDescent="0.2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</row>
    <row r="46" spans="1:9" x14ac:dyDescent="0.2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</row>
    <row r="47" spans="1:9" x14ac:dyDescent="0.2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2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1:9" x14ac:dyDescent="0.2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9" x14ac:dyDescent="0.2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</row>
    <row r="51" spans="1:9" x14ac:dyDescent="0.2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Seth</dc:creator>
  <cp:lastModifiedBy>Rohan Seth</cp:lastModifiedBy>
  <dcterms:created xsi:type="dcterms:W3CDTF">2018-10-28T06:41:41Z</dcterms:created>
  <dcterms:modified xsi:type="dcterms:W3CDTF">2018-12-03T00:52:54Z</dcterms:modified>
</cp:coreProperties>
</file>