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Internshalla\Excel Project\"/>
    </mc:Choice>
  </mc:AlternateContent>
  <xr:revisionPtr revIDLastSave="0" documentId="13_ncr:1_{6B03D9AB-F3A5-4B67-9160-F46B4E1908FC}" xr6:coauthVersionLast="47" xr6:coauthVersionMax="47" xr10:uidLastSave="{00000000-0000-0000-0000-000000000000}"/>
  <bookViews>
    <workbookView xWindow="-108" yWindow="-108" windowWidth="23256" windowHeight="13176" firstSheet="3" activeTab="6" xr2:uid="{F5276221-8035-4625-B544-5D25A21B331D}"/>
  </bookViews>
  <sheets>
    <sheet name="Posts" sheetId="4" state="hidden" r:id="rId1"/>
    <sheet name="Campaign Metadata" sheetId="2" state="hidden" r:id="rId2"/>
    <sheet name="Engagement Summary" sheetId="3" state="hidden" r:id="rId3"/>
    <sheet name="Task 3.1" sheetId="17" r:id="rId4"/>
    <sheet name="Task 3.2" sheetId="16" r:id="rId5"/>
    <sheet name="Task 3.3" sheetId="20" r:id="rId6"/>
    <sheet name="Task 3.4" sheetId="21" r:id="rId7"/>
  </sheet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894A7-98C8-4FAF-A312-5E80A38DABA8}" keepAlive="1" name="Query - Campaign Metadata" description="Connection to the 'Campaign Metadata' query in the workbook." type="5" refreshedVersion="0" background="1">
    <dbPr connection="Provider=Microsoft.Mashup.OleDb.1;Data Source=$Workbook$;Location=&quot;Campaign Metadata&quot;;Extended Properties=&quot;&quot;" command="SELECT * FROM [Campaign Metadata]"/>
  </connection>
  <connection id="2" xr16:uid="{47B54796-F648-4FCA-8AE9-2FAF08AE594D}" keepAlive="1" name="Query - Engagement Summary" description="Connection to the 'Engagement Summary' query in the workbook." type="5" refreshedVersion="8" background="1" saveData="1">
    <dbPr connection="Provider=Microsoft.Mashup.OleDb.1;Data Source=$Workbook$;Location=&quot;Engagement Summary&quot;;Extended Properties=&quot;&quot;" command="SELECT * FROM [Engagement Summary]"/>
  </connection>
  <connection id="3" xr16:uid="{28511695-0C1E-4B6B-886C-177392A51153}" keepAlive="1" name="Query - Posts" description="Connection to the 'Posts' query in the workbook." type="5" refreshedVersion="8" background="1" saveData="1">
    <dbPr connection="Provider=Microsoft.Mashup.OleDb.1;Data Source=$Workbook$;Location=Posts;Extended Properties=&quot;&quot;" command="SELECT * FROM [Posts]"/>
  </connection>
  <connection id="4" xr16:uid="{BE4C18F7-D366-430F-A05D-958BF19C0A69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<sst xmlns="http://schemas.openxmlformats.org/spreadsheetml/2006/main" count="2485" uniqueCount="382">
  <si>
    <t>Campaign_Name</t>
  </si>
  <si>
    <t>Start_Date</t>
  </si>
  <si>
    <t>End_Date</t>
  </si>
  <si>
    <t>Objective</t>
  </si>
  <si>
    <t>Total_Budget</t>
  </si>
  <si>
    <t>Target_Platforms.1</t>
  </si>
  <si>
    <t>Target_Platforms.2</t>
  </si>
  <si>
    <t>Primary_Hashtags.1</t>
  </si>
  <si>
    <t>Primary_Hashtags.2</t>
  </si>
  <si>
    <t>SummerBeats</t>
  </si>
  <si>
    <t>Brand Awareness</t>
  </si>
  <si>
    <t>Instagram</t>
  </si>
  <si>
    <t>YouTube</t>
  </si>
  <si>
    <t>#SpotifyWrapped</t>
  </si>
  <si>
    <t>#MusicForEveryone</t>
  </si>
  <si>
    <t>Wrapped2024</t>
  </si>
  <si>
    <t>Engagement</t>
  </si>
  <si>
    <t>Twitter</t>
  </si>
  <si>
    <t>#NowPlaying</t>
  </si>
  <si>
    <t>ChillVibes</t>
  </si>
  <si>
    <t>Product Launch</t>
  </si>
  <si>
    <t>#ChillVibes</t>
  </si>
  <si>
    <t>#SoundtrackOfLife</t>
  </si>
  <si>
    <t>IndieWave</t>
  </si>
  <si>
    <t>Traffic</t>
  </si>
  <si>
    <t>Facebook</t>
  </si>
  <si>
    <t>#DiscoverWeekly</t>
  </si>
  <si>
    <t>#IndieWave</t>
  </si>
  <si>
    <t>Week_Start_Date</t>
  </si>
  <si>
    <t>Platform</t>
  </si>
  <si>
    <t>New_Followers</t>
  </si>
  <si>
    <t>Unfollows</t>
  </si>
  <si>
    <t>Total_Followers</t>
  </si>
  <si>
    <t>Engagement_Rate</t>
  </si>
  <si>
    <t>Ad_Spend</t>
  </si>
  <si>
    <t>Post ID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</si>
  <si>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</si>
  <si>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</si>
  <si>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</si>
  <si>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</si>
  <si>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</si>
  <si>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</si>
  <si>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</si>
  <si>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</si>
  <si>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</si>
  <si>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Hashtags Used.1</t>
  </si>
  <si>
    <t>Hashtags Used.2</t>
  </si>
  <si>
    <t>SP001</t>
  </si>
  <si>
    <t>Text</t>
  </si>
  <si>
    <t>Discover fresh beats on Spotify!</t>
  </si>
  <si>
    <t>SP002</t>
  </si>
  <si>
    <t>Explore the latest podcasts now.</t>
  </si>
  <si>
    <t>SP003</t>
  </si>
  <si>
    <t>Story</t>
  </si>
  <si>
    <t>New music just dropped. Hit play!</t>
  </si>
  <si>
    <t>SP004</t>
  </si>
  <si>
    <t>Wrapped is here! Relive your top tracks ðŸŽ§</t>
  </si>
  <si>
    <t>SP005</t>
  </si>
  <si>
    <t>Music that moves youâ€”only on Spotify.</t>
  </si>
  <si>
    <t>SP006</t>
  </si>
  <si>
    <t>Whatâ€™s your vibe today? #SpotifyHits</t>
  </si>
  <si>
    <t>SP007</t>
  </si>
  <si>
    <t>Get into the groove with our new drop!</t>
  </si>
  <si>
    <t>SP008</t>
  </si>
  <si>
    <t>SP009</t>
  </si>
  <si>
    <t>Top trending tracks updated daily!</t>
  </si>
  <si>
    <t>SP010</t>
  </si>
  <si>
    <t>SP011</t>
  </si>
  <si>
    <t>SP012</t>
  </si>
  <si>
    <t>SP013</t>
  </si>
  <si>
    <t>SP014</t>
  </si>
  <si>
    <t>From pop to podcasts, itâ€™s all here.</t>
  </si>
  <si>
    <t>SP015</t>
  </si>
  <si>
    <t>Your weekend playlist is waiting.</t>
  </si>
  <si>
    <t>SP016</t>
  </si>
  <si>
    <t>SP017</t>
  </si>
  <si>
    <t>SP018</t>
  </si>
  <si>
    <t>SP019</t>
  </si>
  <si>
    <t>Reel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</si>
  <si>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</si>
  <si>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</si>
  <si>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</si>
  <si>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</si>
  <si>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</si>
  <si>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</si>
  <si>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</si>
  <si>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</si>
  <si>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</si>
  <si>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</si>
  <si>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</si>
  <si>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</si>
  <si>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</si>
  <si>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</si>
  <si>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</si>
  <si>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</si>
  <si>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</si>
  <si>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</si>
  <si>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</si>
  <si>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</si>
  <si>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</si>
  <si>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</si>
  <si>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</si>
  <si>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</si>
  <si>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</si>
  <si>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</si>
  <si>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</si>
  <si>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</si>
  <si>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</si>
  <si>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</si>
  <si>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</si>
  <si>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</si>
  <si>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</si>
  <si>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</si>
  <si>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</si>
  <si>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</si>
  <si>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</si>
  <si>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</si>
  <si>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</si>
  <si>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</si>
  <si>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</si>
  <si>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</si>
  <si>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</si>
  <si>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</si>
  <si>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</si>
  <si>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</si>
  <si>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</si>
  <si>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</si>
  <si>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</si>
  <si>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</si>
  <si>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</si>
  <si>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SP071</t>
  </si>
  <si>
    <t>SP072</t>
  </si>
  <si>
    <t>SP073</t>
  </si>
  <si>
    <t>SP074</t>
  </si>
  <si>
    <t>SP075</t>
  </si>
  <si>
    <t>SP076</t>
  </si>
  <si>
    <t>SP077</t>
  </si>
  <si>
    <t>SP078</t>
  </si>
  <si>
    <t>SP079</t>
  </si>
  <si>
    <t>SP080</t>
  </si>
  <si>
    <t>SP081</t>
  </si>
  <si>
    <t>SP082</t>
  </si>
  <si>
    <t>SP083</t>
  </si>
  <si>
    <t>SP084</t>
  </si>
  <si>
    <t>SP085</t>
  </si>
  <si>
    <t>SP086</t>
  </si>
  <si>
    <t>SP087</t>
  </si>
  <si>
    <t>SP088</t>
  </si>
  <si>
    <t>SP089</t>
  </si>
  <si>
    <t>SP090</t>
  </si>
  <si>
    <t>SP091</t>
  </si>
  <si>
    <t>SP092</t>
  </si>
  <si>
    <t>SP093</t>
  </si>
  <si>
    <t>SP094</t>
  </si>
  <si>
    <t>SP095</t>
  </si>
  <si>
    <t>SP096</t>
  </si>
  <si>
    <t>SP097</t>
  </si>
  <si>
    <t>SP098</t>
  </si>
  <si>
    <t>SP099</t>
  </si>
  <si>
    <t>SP100</t>
  </si>
  <si>
    <t>SP101</t>
  </si>
  <si>
    <t>SP102</t>
  </si>
  <si>
    <t>SP103</t>
  </si>
  <si>
    <t>SP104</t>
  </si>
  <si>
    <t>SP105</t>
  </si>
  <si>
    <t>SP106</t>
  </si>
  <si>
    <t>SP107</t>
  </si>
  <si>
    <t>SP108</t>
  </si>
  <si>
    <t>SP109</t>
  </si>
  <si>
    <t>SP110</t>
  </si>
  <si>
    <t>SP111</t>
  </si>
  <si>
    <t>SP112</t>
  </si>
  <si>
    <t>SP113</t>
  </si>
  <si>
    <t>SP114</t>
  </si>
  <si>
    <t>SP115</t>
  </si>
  <si>
    <t>SP116</t>
  </si>
  <si>
    <t>SP117</t>
  </si>
  <si>
    <t>SP118</t>
  </si>
  <si>
    <t>SP119</t>
  </si>
  <si>
    <t>SP120</t>
  </si>
  <si>
    <t>SP121</t>
  </si>
  <si>
    <t>SP122</t>
  </si>
  <si>
    <t>SP123</t>
  </si>
  <si>
    <t>SP124</t>
  </si>
  <si>
    <t>SP125</t>
  </si>
  <si>
    <t>SP126</t>
  </si>
  <si>
    <t>SP127</t>
  </si>
  <si>
    <t>SP128</t>
  </si>
  <si>
    <t>SP129</t>
  </si>
  <si>
    <t>SP130</t>
  </si>
  <si>
    <t>SP131</t>
  </si>
  <si>
    <t>SP132</t>
  </si>
  <si>
    <t>SP133</t>
  </si>
  <si>
    <t>SP134</t>
  </si>
  <si>
    <t>SP135</t>
  </si>
  <si>
    <t>SP136</t>
  </si>
  <si>
    <t>SP137</t>
  </si>
  <si>
    <t>SP138</t>
  </si>
  <si>
    <t>SP139</t>
  </si>
  <si>
    <t>SP140</t>
  </si>
  <si>
    <t>SP141</t>
  </si>
  <si>
    <t>SP142</t>
  </si>
  <si>
    <t>SP143</t>
  </si>
  <si>
    <t>SP144</t>
  </si>
  <si>
    <t>SP145</t>
  </si>
  <si>
    <t>SP146</t>
  </si>
  <si>
    <t>SP147</t>
  </si>
  <si>
    <t>SP148</t>
  </si>
  <si>
    <t>SP149</t>
  </si>
  <si>
    <t>SP150</t>
  </si>
  <si>
    <t>SP151</t>
  </si>
  <si>
    <t>SP152</t>
  </si>
  <si>
    <t>SP153</t>
  </si>
  <si>
    <t>SP154</t>
  </si>
  <si>
    <t>SP155</t>
  </si>
  <si>
    <t>SP156</t>
  </si>
  <si>
    <t>SP157</t>
  </si>
  <si>
    <t>SP158</t>
  </si>
  <si>
    <t>SP159</t>
  </si>
  <si>
    <t>SP160</t>
  </si>
  <si>
    <t>SP161</t>
  </si>
  <si>
    <t>SP162</t>
  </si>
  <si>
    <t>SP163</t>
  </si>
  <si>
    <t>SP164</t>
  </si>
  <si>
    <t>SP165</t>
  </si>
  <si>
    <t>SP166</t>
  </si>
  <si>
    <t>SP167</t>
  </si>
  <si>
    <t>SP168</t>
  </si>
  <si>
    <t>SP169</t>
  </si>
  <si>
    <t>SP170</t>
  </si>
  <si>
    <t>SP171</t>
  </si>
  <si>
    <t>SP172</t>
  </si>
  <si>
    <t>SP173</t>
  </si>
  <si>
    <t>SP174</t>
  </si>
  <si>
    <t>SP175</t>
  </si>
  <si>
    <t>SP176</t>
  </si>
  <si>
    <t>SP177</t>
  </si>
  <si>
    <t>SP178</t>
  </si>
  <si>
    <t>SP179</t>
  </si>
  <si>
    <t>SP180</t>
  </si>
  <si>
    <t>SP181</t>
  </si>
  <si>
    <t>SP182</t>
  </si>
  <si>
    <t>SP183</t>
  </si>
  <si>
    <t>SP184</t>
  </si>
  <si>
    <t>SP185</t>
  </si>
  <si>
    <t>SP186</t>
  </si>
  <si>
    <t>SP187</t>
  </si>
  <si>
    <t>SP188</t>
  </si>
  <si>
    <t>SP189</t>
  </si>
  <si>
    <t>SP190</t>
  </si>
  <si>
    <t>SP191</t>
  </si>
  <si>
    <t>SP192</t>
  </si>
  <si>
    <t>SP193</t>
  </si>
  <si>
    <t>SP194</t>
  </si>
  <si>
    <t>SP195</t>
  </si>
  <si>
    <t>SP196</t>
  </si>
  <si>
    <t>SP197</t>
  </si>
  <si>
    <t>SP198</t>
  </si>
  <si>
    <t>SP199</t>
  </si>
  <si>
    <t>SP200</t>
  </si>
  <si>
    <t>SP201</t>
  </si>
  <si>
    <t>SP202</t>
  </si>
  <si>
    <t>SP203</t>
  </si>
  <si>
    <t>SP204</t>
  </si>
  <si>
    <t>SP205</t>
  </si>
  <si>
    <t>SP206</t>
  </si>
  <si>
    <t>SP207</t>
  </si>
  <si>
    <t>SP208</t>
  </si>
  <si>
    <t>SP209</t>
  </si>
  <si>
    <t>SP210</t>
  </si>
  <si>
    <t>SP211</t>
  </si>
  <si>
    <t>SP212</t>
  </si>
  <si>
    <t>SP213</t>
  </si>
  <si>
    <t>SP214</t>
  </si>
  <si>
    <t>SP215</t>
  </si>
  <si>
    <t>SP216</t>
  </si>
  <si>
    <t>SP217</t>
  </si>
  <si>
    <t>SP218</t>
  </si>
  <si>
    <t>SP219</t>
  </si>
  <si>
    <t>SP220</t>
  </si>
  <si>
    <t>SP221</t>
  </si>
  <si>
    <t>SP222</t>
  </si>
  <si>
    <t>SP223</t>
  </si>
  <si>
    <t>SP224</t>
  </si>
  <si>
    <t>SP225</t>
  </si>
  <si>
    <t>SP226</t>
  </si>
  <si>
    <t>SP227</t>
  </si>
  <si>
    <t>SP228</t>
  </si>
  <si>
    <t>SP229</t>
  </si>
  <si>
    <t>SP230</t>
  </si>
  <si>
    <t>SP231</t>
  </si>
  <si>
    <t>SP232</t>
  </si>
  <si>
    <t>SP233</t>
  </si>
  <si>
    <t>SP234</t>
  </si>
  <si>
    <t>SP235</t>
  </si>
  <si>
    <t>SP236</t>
  </si>
  <si>
    <t>SP237</t>
  </si>
  <si>
    <t>SP238</t>
  </si>
  <si>
    <t>SP239</t>
  </si>
  <si>
    <t>SP240</t>
  </si>
  <si>
    <t>SP241</t>
  </si>
  <si>
    <t>SP242</t>
  </si>
  <si>
    <t>SP243</t>
  </si>
  <si>
    <t>SP244</t>
  </si>
  <si>
    <t>SP245</t>
  </si>
  <si>
    <t>SP246</t>
  </si>
  <si>
    <t>SP247</t>
  </si>
  <si>
    <t>SP248</t>
  </si>
  <si>
    <t>SP249</t>
  </si>
  <si>
    <t>SP250</t>
  </si>
  <si>
    <t>SP251</t>
  </si>
  <si>
    <t>SP252</t>
  </si>
  <si>
    <t>SP253</t>
  </si>
  <si>
    <t>SP254</t>
  </si>
  <si>
    <t>SP255</t>
  </si>
  <si>
    <t>SP256</t>
  </si>
  <si>
    <t>SP257</t>
  </si>
  <si>
    <t>SP258</t>
  </si>
  <si>
    <t>SP259</t>
  </si>
  <si>
    <t>SP260</t>
  </si>
  <si>
    <t>SP261</t>
  </si>
  <si>
    <t>SP262</t>
  </si>
  <si>
    <t>SP263</t>
  </si>
  <si>
    <t>SP264</t>
  </si>
  <si>
    <t>SP265</t>
  </si>
  <si>
    <t>SP266</t>
  </si>
  <si>
    <t>SP267</t>
  </si>
  <si>
    <t>SP268</t>
  </si>
  <si>
    <t>SP269</t>
  </si>
  <si>
    <t>SP270</t>
  </si>
  <si>
    <t>SP271</t>
  </si>
  <si>
    <t>SP272</t>
  </si>
  <si>
    <t>SP273</t>
  </si>
  <si>
    <t>SP274</t>
  </si>
  <si>
    <t>SP275</t>
  </si>
  <si>
    <t>SP276</t>
  </si>
  <si>
    <t>SP277</t>
  </si>
  <si>
    <t>SP278</t>
  </si>
  <si>
    <t>SP279</t>
  </si>
  <si>
    <t>SP280</t>
  </si>
  <si>
    <t>SP281</t>
  </si>
  <si>
    <t>SP282</t>
  </si>
  <si>
    <t>SP283</t>
  </si>
  <si>
    <t>SP284</t>
  </si>
  <si>
    <t>SP285</t>
  </si>
  <si>
    <t>SP286</t>
  </si>
  <si>
    <t>SP287</t>
  </si>
  <si>
    <t>SP288</t>
  </si>
  <si>
    <t>SP289</t>
  </si>
  <si>
    <t>SP290</t>
  </si>
  <si>
    <t>SP291</t>
  </si>
  <si>
    <t>SP292</t>
  </si>
  <si>
    <t>SP293</t>
  </si>
  <si>
    <t>SP294</t>
  </si>
  <si>
    <t>SP295</t>
  </si>
  <si>
    <t>SP296</t>
  </si>
  <si>
    <t>SP297</t>
  </si>
  <si>
    <t>SP298</t>
  </si>
  <si>
    <t>SP299</t>
  </si>
  <si>
    <t>SP300</t>
  </si>
  <si>
    <t>Engagement Rate</t>
  </si>
  <si>
    <t>Row Labels</t>
  </si>
  <si>
    <t>Sum of Likes</t>
  </si>
  <si>
    <t>Sum of Shares</t>
  </si>
  <si>
    <t>Sum of Comments</t>
  </si>
  <si>
    <t>Growth Rate</t>
  </si>
  <si>
    <t>Engagement Efficiency</t>
  </si>
  <si>
    <t>Column Labels</t>
  </si>
  <si>
    <t>Sum of Growth Rate</t>
  </si>
  <si>
    <t>Engagements</t>
  </si>
  <si>
    <t>Sum of Impressions</t>
  </si>
  <si>
    <t>Net_Followers</t>
  </si>
  <si>
    <t>Platform With Highest Engagement</t>
  </si>
  <si>
    <t>Compare Follower Growth Rates Across Platforms</t>
  </si>
  <si>
    <t>Ad Spend vs. Engagement</t>
  </si>
  <si>
    <t>Sum of Ad_Spend</t>
  </si>
  <si>
    <t>Sum of New_Followers</t>
  </si>
  <si>
    <t>Sum of Engagement Rate</t>
  </si>
  <si>
    <t>Comparing Ad Spend, New Followers, and Engagement Rate</t>
  </si>
  <si>
    <t>Sum of Engagements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</si>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</sst>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2"/>
      <color rgb="FF000000"/>
      <name val="ArialMT"/>
    </font>
    <font>
      <b/>
      <i/>
      <sz val="11"/>
      <color theme="1"/>
      <name val="ArialMT"/>
    </font>
    <font>
      <sz val="11"/>
      <color theme="1"/>
      <name val="ArialMT"/>
    </font>
    <font>
      <sz val="12"/>
      <color rgb="FF000000"/>
      <name val="ArialMT"/>
    </font>
    <font>
      <b/>
      <i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Fill="1"/>
    <xf numFmtId="10" fontId="0" fillId="5" borderId="0" xfId="0" applyNumberFormat="1" applyFill="1"/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5" fillId="0" borderId="0" xfId="0" applyFont="1" applyFill="1" applyAlignment="1"/>
    <xf numFmtId="0" fontId="2" fillId="6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31">
    <dxf>
      <numFmt numFmtId="164" formatCode="&quot;₹&quot;\ #,##0.00"/>
    </dxf>
    <dxf>
      <numFmt numFmtId="0" formatCode="General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14" formatCode="0.00%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CC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 Platform Performance Analysis.xlsx]Task 3.2!PivotTable2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Follower Growth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3.2'!$B$3:$B$4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3.2'!$A$5:$A$6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'Task 3.2'!$B$5:$B$6</c:f>
              <c:numCache>
                <c:formatCode>0.00%</c:formatCode>
                <c:ptCount val="2"/>
                <c:pt idx="0">
                  <c:v>0.17475774809124878</c:v>
                </c:pt>
                <c:pt idx="1">
                  <c:v>0.16165515805655928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3-4DF6-BCAC-0A7B92DAAA05}"/>
            </c:ext>
          </c:extLst>
        </c:ser>
        <c:ser>
          <c:idx val="1"/>
          <c:order val="1"/>
          <c:tx>
            <c:strRef>
              <c:f>'Task 3.2'!$C$3:$C$4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3.2'!$A$5:$A$6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'Task 3.2'!$C$5:$C$6</c:f>
              <c:numCache>
                <c:formatCode>0.00%</c:formatCode>
                <c:ptCount val="2"/>
                <c:pt idx="0">
                  <c:v>0.16907530545181601</c:v>
                </c:pt>
                <c:pt idx="1">
                  <c:v>0.1943405447333047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3-4DF6-BCAC-0A7B92DAAA05}"/>
            </c:ext>
          </c:extLst>
        </c:ser>
        <c:ser>
          <c:idx val="2"/>
          <c:order val="2"/>
          <c:tx>
            <c:strRef>
              <c:f>'Task 3.2'!$D$3:$D$4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3.2'!$A$5:$A$6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'Task 3.2'!$D$5:$D$6</c:f>
              <c:numCache>
                <c:formatCode>0.00%</c:formatCode>
                <c:ptCount val="2"/>
                <c:pt idx="0">
                  <c:v>0.14491504227743834</c:v>
                </c:pt>
                <c:pt idx="1">
                  <c:v>0.15525620138963281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3-4DF6-BCAC-0A7B92DAA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48544"/>
        <c:axId val="97758144"/>
      </c:lineChart>
      <c:catAx>
        <c:axId val="977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8144"/>
        <c:crosses val="autoZero"/>
        <c:auto val="1"/>
        <c:lblAlgn val="ctr"/>
        <c:lblOffset val="100"/>
        <c:noMultiLvlLbl val="0"/>
      </c:catAx>
      <c:valAx>
        <c:axId val="9775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Follower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40000"/>
            <a:lumOff val="6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Ad Spend vs.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'Task 3.3'!$F$2:$F$201</c:f>
              <c:numCache>
                <c:formatCode>General</c:formatCode>
                <c:ptCount val="200"/>
                <c:pt idx="0">
                  <c:v>9.92</c:v>
                </c:pt>
                <c:pt idx="1">
                  <c:v>8.0500000000000007</c:v>
                </c:pt>
                <c:pt idx="2">
                  <c:v>7.72</c:v>
                </c:pt>
                <c:pt idx="3">
                  <c:v>9.4</c:v>
                </c:pt>
                <c:pt idx="4">
                  <c:v>9.02</c:v>
                </c:pt>
                <c:pt idx="5">
                  <c:v>9.9600000000000009</c:v>
                </c:pt>
                <c:pt idx="6">
                  <c:v>5.29</c:v>
                </c:pt>
                <c:pt idx="7">
                  <c:v>8.3000000000000007</c:v>
                </c:pt>
                <c:pt idx="8">
                  <c:v>4.66</c:v>
                </c:pt>
                <c:pt idx="9">
                  <c:v>9.48</c:v>
                </c:pt>
                <c:pt idx="10">
                  <c:v>7.11</c:v>
                </c:pt>
                <c:pt idx="11">
                  <c:v>9.65</c:v>
                </c:pt>
                <c:pt idx="12">
                  <c:v>5.43</c:v>
                </c:pt>
                <c:pt idx="13">
                  <c:v>4.5199999999999996</c:v>
                </c:pt>
                <c:pt idx="14">
                  <c:v>4.33</c:v>
                </c:pt>
                <c:pt idx="15">
                  <c:v>8.52</c:v>
                </c:pt>
                <c:pt idx="16">
                  <c:v>8.5500000000000007</c:v>
                </c:pt>
                <c:pt idx="17">
                  <c:v>7.99</c:v>
                </c:pt>
                <c:pt idx="18">
                  <c:v>6.31</c:v>
                </c:pt>
                <c:pt idx="19">
                  <c:v>8.5299999999999994</c:v>
                </c:pt>
                <c:pt idx="20">
                  <c:v>8.42</c:v>
                </c:pt>
                <c:pt idx="21">
                  <c:v>9.34</c:v>
                </c:pt>
                <c:pt idx="22">
                  <c:v>5.65</c:v>
                </c:pt>
                <c:pt idx="23">
                  <c:v>4.2</c:v>
                </c:pt>
                <c:pt idx="24">
                  <c:v>3.87</c:v>
                </c:pt>
                <c:pt idx="25">
                  <c:v>5.82</c:v>
                </c:pt>
                <c:pt idx="26">
                  <c:v>3.55</c:v>
                </c:pt>
                <c:pt idx="27">
                  <c:v>9.92</c:v>
                </c:pt>
                <c:pt idx="28">
                  <c:v>8.17</c:v>
                </c:pt>
                <c:pt idx="29">
                  <c:v>5.3</c:v>
                </c:pt>
                <c:pt idx="30">
                  <c:v>5.98</c:v>
                </c:pt>
                <c:pt idx="31">
                  <c:v>7.49</c:v>
                </c:pt>
                <c:pt idx="32">
                  <c:v>9.3800000000000008</c:v>
                </c:pt>
                <c:pt idx="33">
                  <c:v>5.84</c:v>
                </c:pt>
                <c:pt idx="34">
                  <c:v>5.41</c:v>
                </c:pt>
                <c:pt idx="35">
                  <c:v>6.05</c:v>
                </c:pt>
                <c:pt idx="36">
                  <c:v>7.54</c:v>
                </c:pt>
                <c:pt idx="37">
                  <c:v>5.87</c:v>
                </c:pt>
                <c:pt idx="38">
                  <c:v>7.17</c:v>
                </c:pt>
                <c:pt idx="39">
                  <c:v>6.05</c:v>
                </c:pt>
                <c:pt idx="40">
                  <c:v>7.51</c:v>
                </c:pt>
                <c:pt idx="41">
                  <c:v>7.66</c:v>
                </c:pt>
                <c:pt idx="42">
                  <c:v>6.03</c:v>
                </c:pt>
                <c:pt idx="43">
                  <c:v>3.4</c:v>
                </c:pt>
                <c:pt idx="44">
                  <c:v>7.83</c:v>
                </c:pt>
                <c:pt idx="45">
                  <c:v>8.76</c:v>
                </c:pt>
                <c:pt idx="46">
                  <c:v>9.52</c:v>
                </c:pt>
                <c:pt idx="47">
                  <c:v>3.36</c:v>
                </c:pt>
                <c:pt idx="48">
                  <c:v>9.2200000000000006</c:v>
                </c:pt>
                <c:pt idx="49">
                  <c:v>5.57</c:v>
                </c:pt>
                <c:pt idx="50">
                  <c:v>8.06</c:v>
                </c:pt>
                <c:pt idx="51">
                  <c:v>3.45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6.23</c:v>
                </c:pt>
                <c:pt idx="55">
                  <c:v>8.4499999999999993</c:v>
                </c:pt>
                <c:pt idx="56">
                  <c:v>8.4</c:v>
                </c:pt>
                <c:pt idx="57">
                  <c:v>7.34</c:v>
                </c:pt>
                <c:pt idx="58">
                  <c:v>8.14</c:v>
                </c:pt>
                <c:pt idx="59">
                  <c:v>9.58</c:v>
                </c:pt>
                <c:pt idx="60">
                  <c:v>8.06</c:v>
                </c:pt>
                <c:pt idx="61">
                  <c:v>8.19</c:v>
                </c:pt>
                <c:pt idx="62">
                  <c:v>4.4800000000000004</c:v>
                </c:pt>
                <c:pt idx="63">
                  <c:v>4.5199999999999996</c:v>
                </c:pt>
                <c:pt idx="64">
                  <c:v>5.42</c:v>
                </c:pt>
                <c:pt idx="65">
                  <c:v>4.08</c:v>
                </c:pt>
                <c:pt idx="66">
                  <c:v>4.0599999999999996</c:v>
                </c:pt>
                <c:pt idx="67">
                  <c:v>9.91</c:v>
                </c:pt>
                <c:pt idx="68">
                  <c:v>8.7200000000000006</c:v>
                </c:pt>
                <c:pt idx="69">
                  <c:v>8.3800000000000008</c:v>
                </c:pt>
                <c:pt idx="70">
                  <c:v>7.56</c:v>
                </c:pt>
                <c:pt idx="71">
                  <c:v>7.24</c:v>
                </c:pt>
                <c:pt idx="72">
                  <c:v>4.53</c:v>
                </c:pt>
                <c:pt idx="73">
                  <c:v>6.62</c:v>
                </c:pt>
                <c:pt idx="74">
                  <c:v>6.36</c:v>
                </c:pt>
                <c:pt idx="75">
                  <c:v>9</c:v>
                </c:pt>
                <c:pt idx="76">
                  <c:v>8.83</c:v>
                </c:pt>
                <c:pt idx="77">
                  <c:v>9.7100000000000009</c:v>
                </c:pt>
                <c:pt idx="78">
                  <c:v>6.68</c:v>
                </c:pt>
                <c:pt idx="79">
                  <c:v>5.51</c:v>
                </c:pt>
                <c:pt idx="80">
                  <c:v>7.97</c:v>
                </c:pt>
                <c:pt idx="81">
                  <c:v>9.18</c:v>
                </c:pt>
                <c:pt idx="82">
                  <c:v>6.44</c:v>
                </c:pt>
                <c:pt idx="83">
                  <c:v>5.0199999999999996</c:v>
                </c:pt>
                <c:pt idx="84">
                  <c:v>4.53</c:v>
                </c:pt>
                <c:pt idx="85">
                  <c:v>9.17</c:v>
                </c:pt>
                <c:pt idx="86">
                  <c:v>3.27</c:v>
                </c:pt>
                <c:pt idx="87">
                  <c:v>5.31</c:v>
                </c:pt>
                <c:pt idx="88">
                  <c:v>6.03</c:v>
                </c:pt>
                <c:pt idx="89">
                  <c:v>8.89</c:v>
                </c:pt>
                <c:pt idx="90">
                  <c:v>4.79</c:v>
                </c:pt>
                <c:pt idx="91">
                  <c:v>4.8</c:v>
                </c:pt>
                <c:pt idx="92">
                  <c:v>4.07</c:v>
                </c:pt>
                <c:pt idx="93">
                  <c:v>6.06</c:v>
                </c:pt>
                <c:pt idx="94">
                  <c:v>7.79</c:v>
                </c:pt>
                <c:pt idx="95">
                  <c:v>9.0500000000000007</c:v>
                </c:pt>
                <c:pt idx="96">
                  <c:v>3.5</c:v>
                </c:pt>
                <c:pt idx="97">
                  <c:v>8.76</c:v>
                </c:pt>
                <c:pt idx="98">
                  <c:v>6.26</c:v>
                </c:pt>
                <c:pt idx="99">
                  <c:v>3.33</c:v>
                </c:pt>
                <c:pt idx="100">
                  <c:v>9.15</c:v>
                </c:pt>
                <c:pt idx="101">
                  <c:v>6.03</c:v>
                </c:pt>
                <c:pt idx="102">
                  <c:v>9.82</c:v>
                </c:pt>
                <c:pt idx="103">
                  <c:v>3.7</c:v>
                </c:pt>
                <c:pt idx="104">
                  <c:v>3.35</c:v>
                </c:pt>
                <c:pt idx="105">
                  <c:v>7.31</c:v>
                </c:pt>
                <c:pt idx="106">
                  <c:v>3.13</c:v>
                </c:pt>
                <c:pt idx="107">
                  <c:v>4.8899999999999997</c:v>
                </c:pt>
                <c:pt idx="108">
                  <c:v>8.6300000000000008</c:v>
                </c:pt>
                <c:pt idx="109">
                  <c:v>8.0299999999999994</c:v>
                </c:pt>
                <c:pt idx="110">
                  <c:v>7.85</c:v>
                </c:pt>
                <c:pt idx="111">
                  <c:v>6.12</c:v>
                </c:pt>
                <c:pt idx="112">
                  <c:v>7.16</c:v>
                </c:pt>
                <c:pt idx="113">
                  <c:v>7.04</c:v>
                </c:pt>
                <c:pt idx="114">
                  <c:v>3.71</c:v>
                </c:pt>
                <c:pt idx="115">
                  <c:v>4.12</c:v>
                </c:pt>
                <c:pt idx="116">
                  <c:v>6.82</c:v>
                </c:pt>
                <c:pt idx="117">
                  <c:v>8.2200000000000006</c:v>
                </c:pt>
                <c:pt idx="118">
                  <c:v>7.71</c:v>
                </c:pt>
                <c:pt idx="119">
                  <c:v>7.39</c:v>
                </c:pt>
                <c:pt idx="120">
                  <c:v>7.89</c:v>
                </c:pt>
                <c:pt idx="121">
                  <c:v>6.39</c:v>
                </c:pt>
                <c:pt idx="122">
                  <c:v>6.77</c:v>
                </c:pt>
                <c:pt idx="123">
                  <c:v>3.41</c:v>
                </c:pt>
                <c:pt idx="124">
                  <c:v>4.1100000000000003</c:v>
                </c:pt>
                <c:pt idx="125">
                  <c:v>9.58</c:v>
                </c:pt>
                <c:pt idx="126">
                  <c:v>3.39</c:v>
                </c:pt>
                <c:pt idx="127">
                  <c:v>9.58</c:v>
                </c:pt>
                <c:pt idx="128">
                  <c:v>5.09</c:v>
                </c:pt>
                <c:pt idx="129">
                  <c:v>7.85</c:v>
                </c:pt>
                <c:pt idx="130">
                  <c:v>9.7100000000000009</c:v>
                </c:pt>
                <c:pt idx="131">
                  <c:v>6.67</c:v>
                </c:pt>
                <c:pt idx="132">
                  <c:v>6.13</c:v>
                </c:pt>
                <c:pt idx="133">
                  <c:v>7.34</c:v>
                </c:pt>
                <c:pt idx="134">
                  <c:v>6.87</c:v>
                </c:pt>
                <c:pt idx="135">
                  <c:v>3.52</c:v>
                </c:pt>
                <c:pt idx="136">
                  <c:v>6.96</c:v>
                </c:pt>
                <c:pt idx="137">
                  <c:v>7.23</c:v>
                </c:pt>
                <c:pt idx="138">
                  <c:v>7.42</c:v>
                </c:pt>
                <c:pt idx="139">
                  <c:v>7.73</c:v>
                </c:pt>
                <c:pt idx="140">
                  <c:v>5.13</c:v>
                </c:pt>
                <c:pt idx="141">
                  <c:v>4.4000000000000004</c:v>
                </c:pt>
                <c:pt idx="142">
                  <c:v>3.49</c:v>
                </c:pt>
                <c:pt idx="143">
                  <c:v>3.57</c:v>
                </c:pt>
                <c:pt idx="144">
                  <c:v>6.41</c:v>
                </c:pt>
                <c:pt idx="145">
                  <c:v>6.04</c:v>
                </c:pt>
                <c:pt idx="146">
                  <c:v>9.18</c:v>
                </c:pt>
                <c:pt idx="147">
                  <c:v>6.54</c:v>
                </c:pt>
                <c:pt idx="148">
                  <c:v>8.66</c:v>
                </c:pt>
                <c:pt idx="149">
                  <c:v>3.89</c:v>
                </c:pt>
                <c:pt idx="150">
                  <c:v>7.95</c:v>
                </c:pt>
                <c:pt idx="151">
                  <c:v>6.66</c:v>
                </c:pt>
                <c:pt idx="152">
                  <c:v>5.25</c:v>
                </c:pt>
                <c:pt idx="153">
                  <c:v>5.07</c:v>
                </c:pt>
                <c:pt idx="154">
                  <c:v>7.62</c:v>
                </c:pt>
                <c:pt idx="155">
                  <c:v>7.44</c:v>
                </c:pt>
                <c:pt idx="156">
                  <c:v>4.8600000000000003</c:v>
                </c:pt>
                <c:pt idx="157">
                  <c:v>6.93</c:v>
                </c:pt>
                <c:pt idx="158">
                  <c:v>9.99</c:v>
                </c:pt>
                <c:pt idx="159">
                  <c:v>5.22</c:v>
                </c:pt>
                <c:pt idx="160">
                  <c:v>5.17</c:v>
                </c:pt>
                <c:pt idx="161">
                  <c:v>5.17</c:v>
                </c:pt>
                <c:pt idx="162">
                  <c:v>6.18</c:v>
                </c:pt>
                <c:pt idx="163">
                  <c:v>5.3</c:v>
                </c:pt>
                <c:pt idx="164">
                  <c:v>5.99</c:v>
                </c:pt>
                <c:pt idx="165">
                  <c:v>8.43</c:v>
                </c:pt>
                <c:pt idx="166">
                  <c:v>7.55</c:v>
                </c:pt>
                <c:pt idx="167">
                  <c:v>5.63</c:v>
                </c:pt>
                <c:pt idx="168">
                  <c:v>4.71</c:v>
                </c:pt>
                <c:pt idx="169">
                  <c:v>5.28</c:v>
                </c:pt>
                <c:pt idx="170">
                  <c:v>5.95</c:v>
                </c:pt>
                <c:pt idx="171">
                  <c:v>9.98</c:v>
                </c:pt>
                <c:pt idx="172">
                  <c:v>9.93</c:v>
                </c:pt>
                <c:pt idx="173">
                  <c:v>9.08</c:v>
                </c:pt>
                <c:pt idx="174">
                  <c:v>7.98</c:v>
                </c:pt>
                <c:pt idx="175">
                  <c:v>9.6199999999999992</c:v>
                </c:pt>
                <c:pt idx="176">
                  <c:v>8.7100000000000009</c:v>
                </c:pt>
                <c:pt idx="177">
                  <c:v>6.69</c:v>
                </c:pt>
                <c:pt idx="178">
                  <c:v>4.25</c:v>
                </c:pt>
                <c:pt idx="179">
                  <c:v>4.9800000000000004</c:v>
                </c:pt>
                <c:pt idx="180">
                  <c:v>4.97</c:v>
                </c:pt>
                <c:pt idx="181">
                  <c:v>3.71</c:v>
                </c:pt>
                <c:pt idx="182">
                  <c:v>7.79</c:v>
                </c:pt>
                <c:pt idx="183">
                  <c:v>4.96</c:v>
                </c:pt>
                <c:pt idx="184">
                  <c:v>8.58</c:v>
                </c:pt>
                <c:pt idx="185">
                  <c:v>8.51</c:v>
                </c:pt>
                <c:pt idx="186">
                  <c:v>5.41</c:v>
                </c:pt>
                <c:pt idx="187">
                  <c:v>8.7200000000000006</c:v>
                </c:pt>
                <c:pt idx="188">
                  <c:v>7.71</c:v>
                </c:pt>
                <c:pt idx="189">
                  <c:v>8.35</c:v>
                </c:pt>
                <c:pt idx="190">
                  <c:v>4.03</c:v>
                </c:pt>
                <c:pt idx="191">
                  <c:v>9.3699999999999992</c:v>
                </c:pt>
                <c:pt idx="192">
                  <c:v>6.07</c:v>
                </c:pt>
                <c:pt idx="193">
                  <c:v>6.52</c:v>
                </c:pt>
                <c:pt idx="194">
                  <c:v>3.08</c:v>
                </c:pt>
                <c:pt idx="195">
                  <c:v>5.34</c:v>
                </c:pt>
                <c:pt idx="196">
                  <c:v>3.65</c:v>
                </c:pt>
                <c:pt idx="197">
                  <c:v>4.18</c:v>
                </c:pt>
                <c:pt idx="198">
                  <c:v>3.91</c:v>
                </c:pt>
                <c:pt idx="199">
                  <c:v>5.12</c:v>
                </c:pt>
              </c:numCache>
            </c:numRef>
          </c:xVal>
          <c:yVal>
            <c:numRef>
              <c:f>'Task 3.3'!$G$2:$G$201</c:f>
              <c:numCache>
                <c:formatCode>"₹"\ #,##0.00</c:formatCode>
                <c:ptCount val="200"/>
                <c:pt idx="0">
                  <c:v>23125</c:v>
                </c:pt>
                <c:pt idx="1">
                  <c:v>22788</c:v>
                </c:pt>
                <c:pt idx="2">
                  <c:v>7810</c:v>
                </c:pt>
                <c:pt idx="3">
                  <c:v>11966</c:v>
                </c:pt>
                <c:pt idx="4">
                  <c:v>26298</c:v>
                </c:pt>
                <c:pt idx="5">
                  <c:v>22029</c:v>
                </c:pt>
                <c:pt idx="6">
                  <c:v>12391</c:v>
                </c:pt>
                <c:pt idx="7">
                  <c:v>14477</c:v>
                </c:pt>
                <c:pt idx="8">
                  <c:v>25040</c:v>
                </c:pt>
                <c:pt idx="9">
                  <c:v>22619</c:v>
                </c:pt>
                <c:pt idx="10">
                  <c:v>12399</c:v>
                </c:pt>
                <c:pt idx="11">
                  <c:v>22456</c:v>
                </c:pt>
                <c:pt idx="12">
                  <c:v>19328</c:v>
                </c:pt>
                <c:pt idx="13">
                  <c:v>21107</c:v>
                </c:pt>
                <c:pt idx="14">
                  <c:v>12277</c:v>
                </c:pt>
                <c:pt idx="15">
                  <c:v>11684</c:v>
                </c:pt>
                <c:pt idx="16">
                  <c:v>14412</c:v>
                </c:pt>
                <c:pt idx="17">
                  <c:v>15924</c:v>
                </c:pt>
                <c:pt idx="18">
                  <c:v>12390</c:v>
                </c:pt>
                <c:pt idx="19">
                  <c:v>25742</c:v>
                </c:pt>
                <c:pt idx="20">
                  <c:v>10495</c:v>
                </c:pt>
                <c:pt idx="21">
                  <c:v>7797</c:v>
                </c:pt>
                <c:pt idx="22">
                  <c:v>15595</c:v>
                </c:pt>
                <c:pt idx="23">
                  <c:v>24617</c:v>
                </c:pt>
                <c:pt idx="24">
                  <c:v>9847</c:v>
                </c:pt>
                <c:pt idx="25">
                  <c:v>13644</c:v>
                </c:pt>
                <c:pt idx="26">
                  <c:v>11421</c:v>
                </c:pt>
                <c:pt idx="27">
                  <c:v>15613</c:v>
                </c:pt>
                <c:pt idx="28">
                  <c:v>23900</c:v>
                </c:pt>
                <c:pt idx="29">
                  <c:v>5836</c:v>
                </c:pt>
                <c:pt idx="30">
                  <c:v>5624</c:v>
                </c:pt>
                <c:pt idx="31">
                  <c:v>10311</c:v>
                </c:pt>
                <c:pt idx="32">
                  <c:v>8274</c:v>
                </c:pt>
                <c:pt idx="33">
                  <c:v>6031</c:v>
                </c:pt>
                <c:pt idx="34">
                  <c:v>27829</c:v>
                </c:pt>
                <c:pt idx="35">
                  <c:v>18267</c:v>
                </c:pt>
                <c:pt idx="36">
                  <c:v>26624</c:v>
                </c:pt>
                <c:pt idx="37">
                  <c:v>26644</c:v>
                </c:pt>
                <c:pt idx="38">
                  <c:v>13051</c:v>
                </c:pt>
                <c:pt idx="39">
                  <c:v>14217</c:v>
                </c:pt>
                <c:pt idx="40">
                  <c:v>16385</c:v>
                </c:pt>
                <c:pt idx="41">
                  <c:v>24548</c:v>
                </c:pt>
                <c:pt idx="42">
                  <c:v>9195</c:v>
                </c:pt>
                <c:pt idx="43">
                  <c:v>18071</c:v>
                </c:pt>
                <c:pt idx="44">
                  <c:v>16875</c:v>
                </c:pt>
                <c:pt idx="45">
                  <c:v>9567</c:v>
                </c:pt>
                <c:pt idx="46">
                  <c:v>20306</c:v>
                </c:pt>
                <c:pt idx="47">
                  <c:v>21134</c:v>
                </c:pt>
                <c:pt idx="48">
                  <c:v>26872</c:v>
                </c:pt>
                <c:pt idx="49">
                  <c:v>10253</c:v>
                </c:pt>
                <c:pt idx="50">
                  <c:v>23963</c:v>
                </c:pt>
                <c:pt idx="51">
                  <c:v>11335</c:v>
                </c:pt>
                <c:pt idx="52">
                  <c:v>12115</c:v>
                </c:pt>
                <c:pt idx="53">
                  <c:v>24358</c:v>
                </c:pt>
                <c:pt idx="54">
                  <c:v>12181</c:v>
                </c:pt>
                <c:pt idx="55">
                  <c:v>17729</c:v>
                </c:pt>
                <c:pt idx="56">
                  <c:v>10881</c:v>
                </c:pt>
                <c:pt idx="57">
                  <c:v>18576</c:v>
                </c:pt>
                <c:pt idx="58">
                  <c:v>9383</c:v>
                </c:pt>
                <c:pt idx="59">
                  <c:v>14178</c:v>
                </c:pt>
                <c:pt idx="60">
                  <c:v>21254</c:v>
                </c:pt>
                <c:pt idx="61">
                  <c:v>14215</c:v>
                </c:pt>
                <c:pt idx="62">
                  <c:v>16921</c:v>
                </c:pt>
                <c:pt idx="63">
                  <c:v>25130</c:v>
                </c:pt>
                <c:pt idx="64">
                  <c:v>25537</c:v>
                </c:pt>
                <c:pt idx="65">
                  <c:v>24943</c:v>
                </c:pt>
                <c:pt idx="66">
                  <c:v>14563</c:v>
                </c:pt>
                <c:pt idx="67">
                  <c:v>26273</c:v>
                </c:pt>
                <c:pt idx="68">
                  <c:v>10858</c:v>
                </c:pt>
                <c:pt idx="69">
                  <c:v>25038</c:v>
                </c:pt>
                <c:pt idx="70">
                  <c:v>9092</c:v>
                </c:pt>
                <c:pt idx="71">
                  <c:v>17662</c:v>
                </c:pt>
                <c:pt idx="72">
                  <c:v>5924</c:v>
                </c:pt>
                <c:pt idx="73">
                  <c:v>25347</c:v>
                </c:pt>
                <c:pt idx="74">
                  <c:v>8910</c:v>
                </c:pt>
                <c:pt idx="75">
                  <c:v>20438</c:v>
                </c:pt>
                <c:pt idx="76">
                  <c:v>8760</c:v>
                </c:pt>
                <c:pt idx="77">
                  <c:v>6625</c:v>
                </c:pt>
                <c:pt idx="78">
                  <c:v>23329</c:v>
                </c:pt>
                <c:pt idx="79">
                  <c:v>7299</c:v>
                </c:pt>
                <c:pt idx="80">
                  <c:v>14496</c:v>
                </c:pt>
                <c:pt idx="81">
                  <c:v>25703</c:v>
                </c:pt>
                <c:pt idx="82">
                  <c:v>15108</c:v>
                </c:pt>
                <c:pt idx="83">
                  <c:v>18867</c:v>
                </c:pt>
                <c:pt idx="84">
                  <c:v>17574</c:v>
                </c:pt>
                <c:pt idx="85">
                  <c:v>12840</c:v>
                </c:pt>
                <c:pt idx="86">
                  <c:v>21079</c:v>
                </c:pt>
                <c:pt idx="87">
                  <c:v>23486</c:v>
                </c:pt>
                <c:pt idx="88">
                  <c:v>5960</c:v>
                </c:pt>
                <c:pt idx="89">
                  <c:v>13301</c:v>
                </c:pt>
                <c:pt idx="90">
                  <c:v>10563</c:v>
                </c:pt>
                <c:pt idx="91">
                  <c:v>19949</c:v>
                </c:pt>
                <c:pt idx="92">
                  <c:v>14273</c:v>
                </c:pt>
                <c:pt idx="93">
                  <c:v>9247</c:v>
                </c:pt>
                <c:pt idx="94">
                  <c:v>11972</c:v>
                </c:pt>
                <c:pt idx="95">
                  <c:v>13314</c:v>
                </c:pt>
                <c:pt idx="96">
                  <c:v>14749</c:v>
                </c:pt>
                <c:pt idx="97">
                  <c:v>6868</c:v>
                </c:pt>
                <c:pt idx="98">
                  <c:v>6027</c:v>
                </c:pt>
                <c:pt idx="99">
                  <c:v>25267</c:v>
                </c:pt>
                <c:pt idx="100">
                  <c:v>5900</c:v>
                </c:pt>
                <c:pt idx="101">
                  <c:v>11181</c:v>
                </c:pt>
                <c:pt idx="102">
                  <c:v>9592</c:v>
                </c:pt>
                <c:pt idx="103">
                  <c:v>5291</c:v>
                </c:pt>
                <c:pt idx="104">
                  <c:v>22244</c:v>
                </c:pt>
                <c:pt idx="105">
                  <c:v>6824</c:v>
                </c:pt>
                <c:pt idx="106">
                  <c:v>24112</c:v>
                </c:pt>
                <c:pt idx="107">
                  <c:v>25478</c:v>
                </c:pt>
                <c:pt idx="108">
                  <c:v>11235</c:v>
                </c:pt>
                <c:pt idx="109">
                  <c:v>6120</c:v>
                </c:pt>
                <c:pt idx="110">
                  <c:v>20572</c:v>
                </c:pt>
                <c:pt idx="111">
                  <c:v>14975</c:v>
                </c:pt>
                <c:pt idx="112">
                  <c:v>22234</c:v>
                </c:pt>
                <c:pt idx="113">
                  <c:v>6532</c:v>
                </c:pt>
                <c:pt idx="114">
                  <c:v>24858</c:v>
                </c:pt>
                <c:pt idx="115">
                  <c:v>13883</c:v>
                </c:pt>
                <c:pt idx="116">
                  <c:v>18654</c:v>
                </c:pt>
                <c:pt idx="117">
                  <c:v>25234</c:v>
                </c:pt>
                <c:pt idx="118">
                  <c:v>6772</c:v>
                </c:pt>
                <c:pt idx="119">
                  <c:v>22428</c:v>
                </c:pt>
                <c:pt idx="120">
                  <c:v>11911</c:v>
                </c:pt>
                <c:pt idx="121">
                  <c:v>21900</c:v>
                </c:pt>
                <c:pt idx="122">
                  <c:v>25542</c:v>
                </c:pt>
                <c:pt idx="123">
                  <c:v>7140</c:v>
                </c:pt>
                <c:pt idx="124">
                  <c:v>20474</c:v>
                </c:pt>
                <c:pt idx="125">
                  <c:v>8698</c:v>
                </c:pt>
                <c:pt idx="126">
                  <c:v>10402</c:v>
                </c:pt>
                <c:pt idx="127">
                  <c:v>26618</c:v>
                </c:pt>
                <c:pt idx="128">
                  <c:v>7975</c:v>
                </c:pt>
                <c:pt idx="129">
                  <c:v>19054</c:v>
                </c:pt>
                <c:pt idx="130">
                  <c:v>13740</c:v>
                </c:pt>
                <c:pt idx="131">
                  <c:v>18442</c:v>
                </c:pt>
                <c:pt idx="132">
                  <c:v>10104</c:v>
                </c:pt>
                <c:pt idx="133">
                  <c:v>21771</c:v>
                </c:pt>
                <c:pt idx="134">
                  <c:v>22191</c:v>
                </c:pt>
                <c:pt idx="135">
                  <c:v>27753</c:v>
                </c:pt>
                <c:pt idx="136">
                  <c:v>23736</c:v>
                </c:pt>
                <c:pt idx="137">
                  <c:v>27393</c:v>
                </c:pt>
                <c:pt idx="138">
                  <c:v>10343</c:v>
                </c:pt>
                <c:pt idx="139">
                  <c:v>25259</c:v>
                </c:pt>
                <c:pt idx="140">
                  <c:v>24827</c:v>
                </c:pt>
                <c:pt idx="141">
                  <c:v>11908</c:v>
                </c:pt>
                <c:pt idx="142">
                  <c:v>11005</c:v>
                </c:pt>
                <c:pt idx="143">
                  <c:v>26333</c:v>
                </c:pt>
                <c:pt idx="144">
                  <c:v>5495</c:v>
                </c:pt>
                <c:pt idx="145">
                  <c:v>15655</c:v>
                </c:pt>
                <c:pt idx="146">
                  <c:v>13763</c:v>
                </c:pt>
                <c:pt idx="147">
                  <c:v>26073</c:v>
                </c:pt>
                <c:pt idx="148">
                  <c:v>12774</c:v>
                </c:pt>
                <c:pt idx="149">
                  <c:v>19000</c:v>
                </c:pt>
                <c:pt idx="150">
                  <c:v>14051</c:v>
                </c:pt>
                <c:pt idx="151">
                  <c:v>27782</c:v>
                </c:pt>
                <c:pt idx="152">
                  <c:v>7859</c:v>
                </c:pt>
                <c:pt idx="153">
                  <c:v>15773</c:v>
                </c:pt>
                <c:pt idx="154">
                  <c:v>20595</c:v>
                </c:pt>
                <c:pt idx="155">
                  <c:v>12031</c:v>
                </c:pt>
                <c:pt idx="156">
                  <c:v>15128</c:v>
                </c:pt>
                <c:pt idx="157">
                  <c:v>11826</c:v>
                </c:pt>
                <c:pt idx="158">
                  <c:v>12562</c:v>
                </c:pt>
                <c:pt idx="159">
                  <c:v>13013</c:v>
                </c:pt>
                <c:pt idx="160">
                  <c:v>12937</c:v>
                </c:pt>
                <c:pt idx="161">
                  <c:v>14534</c:v>
                </c:pt>
                <c:pt idx="162">
                  <c:v>8182</c:v>
                </c:pt>
                <c:pt idx="163">
                  <c:v>10615</c:v>
                </c:pt>
                <c:pt idx="164">
                  <c:v>20109</c:v>
                </c:pt>
                <c:pt idx="165">
                  <c:v>26024</c:v>
                </c:pt>
                <c:pt idx="166">
                  <c:v>26730</c:v>
                </c:pt>
                <c:pt idx="167">
                  <c:v>10563</c:v>
                </c:pt>
                <c:pt idx="168">
                  <c:v>27575</c:v>
                </c:pt>
                <c:pt idx="169">
                  <c:v>14479</c:v>
                </c:pt>
                <c:pt idx="170">
                  <c:v>15915</c:v>
                </c:pt>
                <c:pt idx="171">
                  <c:v>12767</c:v>
                </c:pt>
                <c:pt idx="172">
                  <c:v>12170</c:v>
                </c:pt>
                <c:pt idx="173">
                  <c:v>7245</c:v>
                </c:pt>
                <c:pt idx="174">
                  <c:v>12985</c:v>
                </c:pt>
                <c:pt idx="175">
                  <c:v>16377</c:v>
                </c:pt>
                <c:pt idx="176">
                  <c:v>11453</c:v>
                </c:pt>
                <c:pt idx="177">
                  <c:v>12323</c:v>
                </c:pt>
                <c:pt idx="178">
                  <c:v>11911</c:v>
                </c:pt>
                <c:pt idx="179">
                  <c:v>27809</c:v>
                </c:pt>
                <c:pt idx="180">
                  <c:v>21464</c:v>
                </c:pt>
                <c:pt idx="181">
                  <c:v>27126</c:v>
                </c:pt>
                <c:pt idx="182">
                  <c:v>10681</c:v>
                </c:pt>
                <c:pt idx="183">
                  <c:v>5413</c:v>
                </c:pt>
                <c:pt idx="184">
                  <c:v>25058</c:v>
                </c:pt>
                <c:pt idx="185">
                  <c:v>18303</c:v>
                </c:pt>
                <c:pt idx="186">
                  <c:v>5526</c:v>
                </c:pt>
                <c:pt idx="187">
                  <c:v>17460</c:v>
                </c:pt>
                <c:pt idx="188">
                  <c:v>14475</c:v>
                </c:pt>
                <c:pt idx="189">
                  <c:v>20162</c:v>
                </c:pt>
                <c:pt idx="190">
                  <c:v>17103</c:v>
                </c:pt>
                <c:pt idx="191">
                  <c:v>15461</c:v>
                </c:pt>
                <c:pt idx="192">
                  <c:v>22103</c:v>
                </c:pt>
                <c:pt idx="193">
                  <c:v>11625</c:v>
                </c:pt>
                <c:pt idx="194">
                  <c:v>5281</c:v>
                </c:pt>
                <c:pt idx="195">
                  <c:v>13424</c:v>
                </c:pt>
                <c:pt idx="196">
                  <c:v>13140</c:v>
                </c:pt>
                <c:pt idx="197">
                  <c:v>19538</c:v>
                </c:pt>
                <c:pt idx="198">
                  <c:v>7881</c:v>
                </c:pt>
                <c:pt idx="199">
                  <c:v>11418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5-45FF-A9B2-CE1082FE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73008"/>
        <c:axId val="1275970128"/>
      </c:scatterChart>
      <c:valAx>
        <c:axId val="127597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Engagement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70128"/>
        <c:crosses val="autoZero"/>
        <c:crossBetween val="midCat"/>
      </c:valAx>
      <c:valAx>
        <c:axId val="127597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Ad Spend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73008"/>
        <c:crosses val="autoZero"/>
        <c:crossBetween val="midCat"/>
      </c:valAx>
      <c:spPr>
        <a:gradFill>
          <a:gsLst>
            <a:gs pos="0">
              <a:srgbClr val="FFFF0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365631</xdr:colOff>
      <xdr:row>6</xdr:row>
      <xdr:rowOff>156563</xdr:rowOff>
    </xdr:from>
    <xdr:ext cx="4012765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592D9C-EF18-F082-E0D7-4892E8EE0678}"/>
            </a:ext>
          </a:extLst>
        </xdr:cNvPr>
        <xdr:cNvSpPr txBox="1"/>
      </xdr:nvSpPr>
      <xdr:spPr>
        <a:xfrm>
          <a:off x="365631" y="1277792"/>
          <a:ext cx="4012765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Determine which platform yields highest engagement</a:t>
          </a:r>
          <a:r>
            <a:rPr lang="en-IN" sz="1200"/>
            <a:t> </a:t>
          </a:r>
        </a:p>
      </xdr:txBody>
    </xdr:sp>
    <xdr:clientData/>
  </xdr:oneCellAnchor>
  <xdr:oneCellAnchor>
    <xdr:from>
      <xdr:col>0</xdr:col>
      <xdr:colOff>364351</xdr:colOff>
      <xdr:row>8</xdr:row>
      <xdr:rowOff>121984</xdr:rowOff>
    </xdr:from>
    <xdr:ext cx="7573740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6816B5-38CA-AE97-ED5A-CAA60E03E72D}"/>
            </a:ext>
          </a:extLst>
        </xdr:cNvPr>
        <xdr:cNvSpPr txBox="1"/>
      </xdr:nvSpPr>
      <xdr:spPr>
        <a:xfrm>
          <a:off x="364351" y="1613327"/>
          <a:ext cx="7573740" cy="65594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Steps</a:t>
          </a:r>
          <a:r>
            <a:rPr lang="en-IN" sz="1200" baseline="0"/>
            <a:t> : 1. I created a Pivot Table by grouping data by platform and summarizing Likes, shares, Comments, and Impression</a:t>
          </a:r>
        </a:p>
        <a:p>
          <a:r>
            <a:rPr lang="en-IN" sz="1200" baseline="0"/>
            <a:t>                2. I added a calculated field to find the total engagement by adding Likes, Shares and Comments for each platform</a:t>
          </a:r>
        </a:p>
        <a:p>
          <a:r>
            <a:rPr lang="en-IN" sz="1200" baseline="0"/>
            <a:t>                3. I applied conditional formatting using data bars to visually compare the engagement levels across platform</a:t>
          </a:r>
          <a:endParaRPr lang="en-IN" sz="1200"/>
        </a:p>
      </xdr:txBody>
    </xdr:sp>
    <xdr:clientData/>
  </xdr:oneCellAnchor>
  <xdr:oneCellAnchor>
    <xdr:from>
      <xdr:col>0</xdr:col>
      <xdr:colOff>364991</xdr:colOff>
      <xdr:row>12</xdr:row>
      <xdr:rowOff>87086</xdr:rowOff>
    </xdr:from>
    <xdr:ext cx="7576138" cy="4680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3E1E4AE-D1F6-73D1-7F29-6C242A92420A}"/>
            </a:ext>
          </a:extLst>
        </xdr:cNvPr>
        <xdr:cNvSpPr txBox="1"/>
      </xdr:nvSpPr>
      <xdr:spPr>
        <a:xfrm>
          <a:off x="364991" y="2318657"/>
          <a:ext cx="7576138" cy="46807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Formula</a:t>
          </a:r>
          <a:r>
            <a:rPr lang="en-IN" sz="1200" baseline="0"/>
            <a:t> Used : The total engagement is calculated with this formula</a:t>
          </a:r>
        </a:p>
        <a:p>
          <a:r>
            <a:rPr lang="en-IN" sz="1200" baseline="0"/>
            <a:t>	= [Sum of Likes] + [Sun of Shares] + [Sum of Comments]</a:t>
          </a:r>
          <a:endParaRPr lang="en-IN" sz="1200"/>
        </a:p>
      </xdr:txBody>
    </xdr:sp>
    <xdr:clientData/>
  </xdr:oneCellAnchor>
  <xdr:oneCellAnchor>
    <xdr:from>
      <xdr:col>0</xdr:col>
      <xdr:colOff>351225</xdr:colOff>
      <xdr:row>15</xdr:row>
      <xdr:rowOff>51866</xdr:rowOff>
    </xdr:from>
    <xdr:ext cx="7617119" cy="468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99C3FD2-2DE6-712B-AA71-47690055BD7C}"/>
            </a:ext>
          </a:extLst>
        </xdr:cNvPr>
        <xdr:cNvSpPr txBox="1"/>
      </xdr:nvSpPr>
      <xdr:spPr>
        <a:xfrm>
          <a:off x="351225" y="2838609"/>
          <a:ext cx="7617119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Twitter has the highest total engegement followed by Instagram and YouTube showing</a:t>
          </a:r>
          <a:r>
            <a:rPr lang="en-IN" sz="1200" baseline="0"/>
            <a:t> thet Twitter posts generate the most interaction</a:t>
          </a:r>
          <a:endParaRPr lang="en-IN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617952</xdr:colOff>
      <xdr:row>0</xdr:row>
      <xdr:rowOff>125528</xdr:rowOff>
    </xdr:from>
    <xdr:to>
      <xdr:col>16</xdr:col>
      <xdr:colOff>123003</xdr:colOff>
      <xdr:row>15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B9650-F70E-3804-DDBD-7D4029975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232254</xdr:colOff>
      <xdr:row>6</xdr:row>
      <xdr:rowOff>146721</xdr:rowOff>
    </xdr:from>
    <xdr:ext cx="416152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9E85A5-8209-A206-D3B1-B695BE9037F4}"/>
            </a:ext>
          </a:extLst>
        </xdr:cNvPr>
        <xdr:cNvSpPr txBox="1"/>
      </xdr:nvSpPr>
      <xdr:spPr>
        <a:xfrm>
          <a:off x="232254" y="1257737"/>
          <a:ext cx="4161524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</a:t>
          </a:r>
          <a:r>
            <a:rPr lang="en-IN" sz="1200" baseline="0"/>
            <a:t>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Compare weekly follower growth rates across platforms</a:t>
          </a:r>
          <a:r>
            <a:rPr lang="en-IN" sz="1200"/>
            <a:t> </a:t>
          </a:r>
        </a:p>
      </xdr:txBody>
    </xdr:sp>
    <xdr:clientData/>
  </xdr:oneCellAnchor>
  <xdr:oneCellAnchor>
    <xdr:from>
      <xdr:col>0</xdr:col>
      <xdr:colOff>224448</xdr:colOff>
      <xdr:row>8</xdr:row>
      <xdr:rowOff>101148</xdr:rowOff>
    </xdr:from>
    <xdr:ext cx="5712194" cy="1031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6AE4DF-9AB0-8CDC-9000-F2913780B960}"/>
            </a:ext>
          </a:extLst>
        </xdr:cNvPr>
        <xdr:cNvSpPr txBox="1"/>
      </xdr:nvSpPr>
      <xdr:spPr>
        <a:xfrm>
          <a:off x="224448" y="1582503"/>
          <a:ext cx="5712194" cy="10316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 : 1. I created Pivot Table</a:t>
          </a:r>
          <a:r>
            <a:rPr lang="en-IN" sz="1200" baseline="0"/>
            <a:t> with Year(week_start_date) in thr rows and platform in the columns</a:t>
          </a:r>
        </a:p>
        <a:p>
          <a:r>
            <a:rPr lang="en-IN" sz="1200" baseline="0"/>
            <a:t>                2. I summarized the Growth Rate values for each platform across 2024 and 2025 </a:t>
          </a:r>
        </a:p>
        <a:p>
          <a:r>
            <a:rPr lang="en-IN" sz="1200" baseline="0"/>
            <a:t>                3. I inserted a line chart to compare how growth rate trends very across the years for Instagram, Twiter, and YouTube</a:t>
          </a:r>
          <a:endParaRPr lang="en-IN" sz="1200"/>
        </a:p>
      </xdr:txBody>
    </xdr:sp>
    <xdr:clientData/>
  </xdr:oneCellAnchor>
  <xdr:oneCellAnchor>
    <xdr:from>
      <xdr:col>0</xdr:col>
      <xdr:colOff>230840</xdr:colOff>
      <xdr:row>14</xdr:row>
      <xdr:rowOff>62942</xdr:rowOff>
    </xdr:from>
    <xdr:ext cx="5694580" cy="6559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A804B6-386B-85B7-E6D8-57274C276C07}"/>
            </a:ext>
          </a:extLst>
        </xdr:cNvPr>
        <xdr:cNvSpPr txBox="1"/>
      </xdr:nvSpPr>
      <xdr:spPr>
        <a:xfrm>
          <a:off x="230840" y="2655313"/>
          <a:ext cx="5694580" cy="65594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Formula Used : The Growth Rate is</a:t>
          </a:r>
          <a:r>
            <a:rPr lang="en-IN" sz="1200" baseline="0"/>
            <a:t> calculated earlier in the dataset as:</a:t>
          </a:r>
        </a:p>
        <a:p>
          <a:r>
            <a:rPr lang="en-IN" sz="1200" baseline="0"/>
            <a:t>	= [Net Followers] / [Total Followers]</a:t>
          </a:r>
        </a:p>
        <a:p>
          <a:r>
            <a:rPr lang="en-IN" sz="1200" baseline="0"/>
            <a:t>                                  the Pivot Table then summarized these values by year and platform</a:t>
          </a:r>
          <a:endParaRPr lang="en-IN" sz="1200"/>
        </a:p>
      </xdr:txBody>
    </xdr:sp>
    <xdr:clientData/>
  </xdr:oneCellAnchor>
  <xdr:oneCellAnchor>
    <xdr:from>
      <xdr:col>0</xdr:col>
      <xdr:colOff>223131</xdr:colOff>
      <xdr:row>18</xdr:row>
      <xdr:rowOff>14687</xdr:rowOff>
    </xdr:from>
    <xdr:ext cx="5679845" cy="4680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3FA0922-3FD6-D5AF-E8E5-0BB8CC1FB831}"/>
            </a:ext>
          </a:extLst>
        </xdr:cNvPr>
        <xdr:cNvSpPr txBox="1"/>
      </xdr:nvSpPr>
      <xdr:spPr>
        <a:xfrm>
          <a:off x="223131" y="3347735"/>
          <a:ext cx="5679845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</a:t>
          </a:r>
          <a:r>
            <a:rPr lang="en-IN" sz="1200" baseline="0"/>
            <a:t> : Twitter's growth rate increased in 2025 while Instagram declined and YouTube showed steady but lower growth</a:t>
          </a:r>
          <a:endParaRPr lang="en-IN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73478</xdr:colOff>
      <xdr:row>3</xdr:row>
      <xdr:rowOff>43543</xdr:rowOff>
    </xdr:from>
    <xdr:to>
      <xdr:col>11</xdr:col>
      <xdr:colOff>0</xdr:colOff>
      <xdr:row>18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BDF2E-2A91-5F22-19D8-CBB9E2D2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150799</xdr:colOff>
      <xdr:row>1</xdr:row>
      <xdr:rowOff>82923</xdr:rowOff>
    </xdr:from>
    <xdr:ext cx="3688126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7D04F4-29BE-F2FA-4892-1A15F4723B10}"/>
            </a:ext>
          </a:extLst>
        </xdr:cNvPr>
        <xdr:cNvSpPr txBox="1"/>
      </xdr:nvSpPr>
      <xdr:spPr>
        <a:xfrm>
          <a:off x="7128542" y="267980"/>
          <a:ext cx="3688126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Visualize Ad Spend vs. Engagement using charts</a:t>
          </a:r>
          <a:r>
            <a:rPr lang="en-IN" sz="1200"/>
            <a:t> </a:t>
          </a:r>
        </a:p>
      </xdr:txBody>
    </xdr:sp>
    <xdr:clientData/>
  </xdr:oneCellAnchor>
  <xdr:oneCellAnchor>
    <xdr:from>
      <xdr:col>11</xdr:col>
      <xdr:colOff>164567</xdr:colOff>
      <xdr:row>3</xdr:row>
      <xdr:rowOff>50907</xdr:rowOff>
    </xdr:from>
    <xdr:ext cx="5882447" cy="10316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CB75AD-777C-3934-421F-851155AF2198}"/>
            </a:ext>
          </a:extLst>
        </xdr:cNvPr>
        <xdr:cNvSpPr txBox="1"/>
      </xdr:nvSpPr>
      <xdr:spPr>
        <a:xfrm>
          <a:off x="7142310" y="616964"/>
          <a:ext cx="5882447" cy="10316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Steps : 1. I created a dataset</a:t>
          </a:r>
          <a:r>
            <a:rPr lang="en-IN" sz="1200" baseline="0"/>
            <a:t> with Engagement rate and Ad Spend values </a:t>
          </a:r>
        </a:p>
        <a:p>
          <a:r>
            <a:rPr lang="en-IN" sz="1200" baseline="0"/>
            <a:t>                2. I inserted a scatter plot to visualize the relationship between ad spend and engagement</a:t>
          </a:r>
        </a:p>
        <a:p>
          <a:r>
            <a:rPr lang="en-IN" sz="1200" baseline="0"/>
            <a:t>                3. Formatting was applied to make the chart clear with Engagement Rate on the X-axis and Ad Spend on the Y-axis</a:t>
          </a:r>
          <a:endParaRPr lang="en-IN" sz="1200"/>
        </a:p>
      </xdr:txBody>
    </xdr:sp>
    <xdr:clientData/>
  </xdr:oneCellAnchor>
  <xdr:oneCellAnchor>
    <xdr:from>
      <xdr:col>11</xdr:col>
      <xdr:colOff>175451</xdr:colOff>
      <xdr:row>9</xdr:row>
      <xdr:rowOff>40340</xdr:rowOff>
    </xdr:from>
    <xdr:ext cx="5887892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7563CA0-26E8-BBCB-D344-3BEA3B367D64}"/>
            </a:ext>
          </a:extLst>
        </xdr:cNvPr>
        <xdr:cNvSpPr txBox="1"/>
      </xdr:nvSpPr>
      <xdr:spPr>
        <a:xfrm>
          <a:off x="7153194" y="1716740"/>
          <a:ext cx="5887892" cy="28020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Formula</a:t>
          </a:r>
          <a:r>
            <a:rPr lang="en-IN" sz="1200" baseline="0"/>
            <a:t> Used : No direct forrmula was used for the scatter plot </a:t>
          </a:r>
          <a:endParaRPr lang="en-IN" sz="1200"/>
        </a:p>
      </xdr:txBody>
    </xdr:sp>
    <xdr:clientData/>
  </xdr:oneCellAnchor>
  <xdr:oneCellAnchor>
    <xdr:from>
      <xdr:col>11</xdr:col>
      <xdr:colOff>159123</xdr:colOff>
      <xdr:row>10</xdr:row>
      <xdr:rowOff>179935</xdr:rowOff>
    </xdr:from>
    <xdr:ext cx="5877005" cy="4680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8C39A3-1EAE-122D-F50D-BFD5AA3BED4A}"/>
            </a:ext>
          </a:extLst>
        </xdr:cNvPr>
        <xdr:cNvSpPr txBox="1"/>
      </xdr:nvSpPr>
      <xdr:spPr>
        <a:xfrm>
          <a:off x="7136866" y="2041392"/>
          <a:ext cx="5877005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The scatter plot shows no strong correlation between</a:t>
          </a:r>
          <a:r>
            <a:rPr lang="en-IN" sz="1200" baseline="0"/>
            <a:t> ad spend and engagement rate suggestion higher spending dosent guarantee better engagement</a:t>
          </a:r>
          <a:endParaRPr lang="en-IN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230898</xdr:colOff>
      <xdr:row>6</xdr:row>
      <xdr:rowOff>177823</xdr:rowOff>
    </xdr:from>
    <xdr:ext cx="5894819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72C2C-7CEC-61BB-1CB5-89CD1D08013D}"/>
            </a:ext>
          </a:extLst>
        </xdr:cNvPr>
        <xdr:cNvSpPr txBox="1"/>
      </xdr:nvSpPr>
      <xdr:spPr>
        <a:xfrm>
          <a:off x="230898" y="1332655"/>
          <a:ext cx="5894819" cy="2802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Criteria 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Recommend focusing on 1–2 platforms or continuing multi-platform justify with data</a:t>
          </a:r>
          <a:r>
            <a:rPr lang="en-IN" sz="1200"/>
            <a:t> </a:t>
          </a:r>
        </a:p>
      </xdr:txBody>
    </xdr:sp>
    <xdr:clientData/>
  </xdr:oneCellAnchor>
  <xdr:oneCellAnchor>
    <xdr:from>
      <xdr:col>0</xdr:col>
      <xdr:colOff>241378</xdr:colOff>
      <xdr:row>8</xdr:row>
      <xdr:rowOff>146720</xdr:rowOff>
    </xdr:from>
    <xdr:ext cx="6538778" cy="843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3820CB-556B-E921-038E-D8C4F5E68D7A}"/>
            </a:ext>
          </a:extLst>
        </xdr:cNvPr>
        <xdr:cNvSpPr txBox="1"/>
      </xdr:nvSpPr>
      <xdr:spPr>
        <a:xfrm>
          <a:off x="241378" y="1670720"/>
          <a:ext cx="6538778" cy="84382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Recommendation : </a:t>
          </a:r>
        </a:p>
        <a:p>
          <a:r>
            <a:rPr lang="en-IN" sz="1200"/>
            <a:t>Twitter</a:t>
          </a:r>
          <a:r>
            <a:rPr lang="en-IN" sz="1200" baseline="0"/>
            <a:t> :- Highest engagement rate (14.2%) and largest follower growth (67k) - strongest performer</a:t>
          </a:r>
        </a:p>
        <a:p>
          <a:r>
            <a:rPr lang="en-IN" sz="1200" baseline="0"/>
            <a:t>Instagram :- Solid results with 63k followers and good engagement (8%) - reliable secondary platform</a:t>
          </a:r>
        </a:p>
        <a:p>
          <a:r>
            <a:rPr lang="en-IN" sz="1200" baseline="0"/>
            <a:t>YouTube :- Similar ad spend but lower engagement (5.5%) and slightly fewer followers (66k) - weaker ROI</a:t>
          </a:r>
          <a:endParaRPr lang="en-IN" sz="1200"/>
        </a:p>
      </xdr:txBody>
    </xdr:sp>
    <xdr:clientData/>
  </xdr:oneCellAnchor>
  <xdr:oneCellAnchor>
    <xdr:from>
      <xdr:col>0</xdr:col>
      <xdr:colOff>236646</xdr:colOff>
      <xdr:row>13</xdr:row>
      <xdr:rowOff>123055</xdr:rowOff>
    </xdr:from>
    <xdr:ext cx="6578758" cy="4680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32F4FA-8DFE-2C78-468F-E622DEF97945}"/>
            </a:ext>
          </a:extLst>
        </xdr:cNvPr>
        <xdr:cNvSpPr txBox="1"/>
      </xdr:nvSpPr>
      <xdr:spPr>
        <a:xfrm>
          <a:off x="236646" y="2569974"/>
          <a:ext cx="6578758" cy="4680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/>
            <a:t>Conclusion : Based on the data</a:t>
          </a:r>
          <a:r>
            <a:rPr lang="en-IN" sz="1200" baseline="0"/>
            <a:t> the focus should be on Twitter and Instagram as they deliver the strongest engagement and follower growth while YouTube shows Weaker efficiency despite similar ad spend</a:t>
          </a:r>
          <a:endParaRPr lang="en-IN" sz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3.576565972224" createdVersion="8" refreshedVersion="8" minRefreshableVersion="3" recordCount="200" xr:uid="{F8C88E4D-5F11-4785-B403-F66A91D6EBD0}">
  <cacheSource type="worksheet">
    <worksheetSource ref="A1:I201" sheet="Engagement Summary"/>
  </cacheSource>
  <cacheFields count="10">
    <cacheField name="Week_Start_Date" numFmtId="14">
      <sharedItems containsSemiMixedTypes="0" containsNonDate="0" containsDate="1" containsString="0" minDate="2024-06-03T00:00:00" maxDate="2025-09-09T00:00:00" count="67"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  <d v="2024-10-14T00:00:00"/>
        <d v="2024-10-21T00:00:00"/>
        <d v="2024-10-28T00:00:00"/>
        <d v="2024-11-04T00:00:00"/>
        <d v="2024-11-11T00:00:00"/>
        <d v="2024-11-18T00:00:00"/>
        <d v="2024-11-25T00:00:00"/>
        <d v="2024-12-02T00:00:00"/>
        <d v="2024-12-09T00:00:00"/>
        <d v="2024-12-16T00:00:00"/>
        <d v="2024-12-23T00:00:00"/>
        <d v="2024-12-30T00:00:00"/>
        <d v="2025-01-06T00:00:00"/>
        <d v="2025-01-13T00:00:00"/>
        <d v="2025-01-20T00:00:00"/>
        <d v="2025-01-27T00:00:00"/>
        <d v="2025-02-03T00:00:00"/>
        <d v="2025-02-10T00:00:00"/>
        <d v="2025-02-17T00:00:00"/>
        <d v="2025-02-24T00:00:00"/>
        <d v="2025-03-03T00:00:00"/>
        <d v="2025-03-10T00:00:00"/>
        <d v="2025-03-17T00:00:00"/>
        <d v="2025-03-24T00:00:00"/>
        <d v="2025-03-31T00:00:00"/>
        <d v="2025-04-07T00:00:00"/>
        <d v="2025-04-14T00:00:00"/>
        <d v="2025-04-21T00:00:00"/>
        <d v="2025-04-28T00:00:00"/>
        <d v="2025-05-05T00:00:00"/>
        <d v="2025-05-12T00:00:00"/>
        <d v="2025-05-19T00:00:00"/>
        <d v="2025-05-26T00:00:00"/>
        <d v="2025-06-02T00:00:00"/>
        <d v="2025-06-09T00:00:00"/>
        <d v="2025-06-16T00:00:00"/>
        <d v="2025-06-23T00:00:00"/>
        <d v="2025-06-30T00:00:00"/>
        <d v="2025-07-07T00:00:00"/>
        <d v="2025-07-14T00:00:00"/>
        <d v="2025-07-21T00:00:00"/>
        <d v="2025-07-28T00:00:00"/>
        <d v="2025-08-04T00:00:00"/>
        <d v="2025-08-11T00:00:00"/>
        <d v="2025-08-18T00:00:00"/>
        <d v="2025-08-25T00:00:00"/>
        <d v="2025-09-01T00:00:00"/>
        <d v="2025-09-08T00:00:00"/>
      </sharedItems>
      <fieldGroup par="9"/>
    </cacheField>
    <cacheField name="Platform" numFmtId="0">
      <sharedItems count="3">
        <s v="Instagram"/>
        <s v="Twitter"/>
        <s v="YouTube"/>
      </sharedItems>
    </cacheField>
    <cacheField name="New_Followers" numFmtId="0">
      <sharedItems containsSemiMixedTypes="0" containsString="0" containsNumber="1" containsInteger="1" minValue="503" maxValue="1490"/>
    </cacheField>
    <cacheField name="Unfollows" numFmtId="0">
      <sharedItems containsSemiMixedTypes="0" containsString="0" containsNumber="1" containsInteger="1" minValue="50" maxValue="296"/>
    </cacheField>
    <cacheField name="Total_Followers" numFmtId="0">
      <sharedItems containsSemiMixedTypes="0" containsString="0" containsNumber="1" containsInteger="1" minValue="61445" maxValue="397607"/>
    </cacheField>
    <cacheField name="Engagement_Rate" numFmtId="0">
      <sharedItems containsSemiMixedTypes="0" containsString="0" containsNumber="1" minValue="3.08" maxValue="9.99"/>
    </cacheField>
    <cacheField name="Ad_Spend" numFmtId="0">
      <sharedItems containsSemiMixedTypes="0" containsString="0" containsNumber="1" containsInteger="1" minValue="5281" maxValue="27829"/>
    </cacheField>
    <cacheField name="Growth Rate" numFmtId="10">
      <sharedItems containsSemiMixedTypes="0" containsString="0" containsNumber="1" minValue="7.9921740631573568E-4" maxValue="1.8208380370542534E-2"/>
    </cacheField>
    <cacheField name="Engagement Efficiency" numFmtId="0">
      <sharedItems containsSemiMixedTypes="0" containsString="0" containsNumber="1" minValue="1.2683313515655966E-4" maxValue="1.5508474576271187E-3"/>
    </cacheField>
    <cacheField name="Years (Week_Start_Date)" numFmtId="0" databaseField="0">
      <fieldGroup base="0">
        <rangePr groupBy="years" startDate="2024-06-03T00:00:00" endDate="2025-09-09T00:00:00"/>
        <groupItems count="4">
          <s v="&lt;03-06-2024"/>
          <s v="2024"/>
          <s v="2025"/>
          <s v="&gt;09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3.642819907407" createdVersion="8" refreshedVersion="8" minRefreshableVersion="3" recordCount="300" xr:uid="{6F4954DB-57C3-44B3-B2CE-6E4582D4D570}">
  <cacheSource type="worksheet">
    <worksheetSource name="tblPosts"/>
  </cacheSource>
  <cacheFields count="17">
    <cacheField name="Post ID" numFmtId="0">
      <sharedItems/>
    </cacheField>
    <cacheField name="Platform" numFmtId="0">
      <sharedItems count="3">
        <s v="Instagram"/>
        <s v="Twitter"/>
        <s v="YouTube"/>
      </sharedItems>
    </cacheField>
    <cacheField name="Date" numFmtId="14">
      <sharedItems containsSemiMixedTypes="0" containsNonDate="0" containsDate="1" containsString="0" minDate="2024-01-01T00:00:00" maxDate="2025-07-02T00:00:00"/>
    </cacheField>
    <cacheField name="Content Type" numFmtId="0">
      <sharedItems/>
    </cacheField>
    <cacheField name="Post Text" numFmtId="0">
      <sharedItems/>
    </cacheField>
    <cacheField name="Likes" numFmtId="0">
      <sharedItems containsSemiMixedTypes="0" containsString="0" containsNumber="1" containsInteger="1" minValue="1010" maxValue="4995"/>
    </cacheField>
    <cacheField name="Shares" numFmtId="0">
      <sharedItems containsSemiMixedTypes="0" containsString="0" containsNumber="1" containsInteger="1" minValue="100" maxValue="499"/>
    </cacheField>
    <cacheField name="Comments" numFmtId="0">
      <sharedItems containsSemiMixedTypes="0" containsString="0" containsNumber="1" containsInteger="1" minValue="51" maxValue="400"/>
    </cacheField>
    <cacheField name="Engagements" numFmtId="0">
      <sharedItems containsSemiMixedTypes="0" containsString="0" containsNumber="1" containsInteger="1" minValue="1341" maxValue="5728"/>
    </cacheField>
    <cacheField name="Impressions" numFmtId="0">
      <sharedItems containsSemiMixedTypes="0" containsString="0" containsNumber="1" containsInteger="1" minValue="20368" maxValue="59888"/>
    </cacheField>
    <cacheField name="Engagement Rate" numFmtId="10">
      <sharedItems containsSemiMixedTypes="0" containsString="0" containsNumber="1" minValue="2.50275284149232E-2" maxValue="0.26064752360763155"/>
    </cacheField>
    <cacheField name="Reach" numFmtId="0">
      <sharedItems containsSemiMixedTypes="0" containsString="0" containsNumber="1" containsInteger="1" minValue="18091" maxValue="74761"/>
    </cacheField>
    <cacheField name="Clicks" numFmtId="0">
      <sharedItems containsSemiMixedTypes="0" containsString="0" containsNumber="1" containsInteger="1" minValue="80" maxValue="299"/>
    </cacheField>
    <cacheField name="Hashtags Used.1" numFmtId="0">
      <sharedItems/>
    </cacheField>
    <cacheField name="Hashtags Used.2" numFmtId="0">
      <sharedItems containsBlank="1"/>
    </cacheField>
    <cacheField name="Campaign_Name" numFmtId="0">
      <sharedItems/>
    </cacheField>
    <cacheField name="Engagement_Rate_Platform" numFmtId="0" formula=" (Likes+Comments+Shares) 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12.446017592592" createdVersion="8" refreshedVersion="8" minRefreshableVersion="3" recordCount="200" xr:uid="{408F4274-5FD5-46AC-B146-79C9CA24C829}">
  <cacheSource type="worksheet">
    <worksheetSource name="tblWeekly"/>
  </cacheSource>
  <cacheFields count="10">
    <cacheField name="Week_Start_Date" numFmtId="14">
      <sharedItems containsSemiMixedTypes="0" containsNonDate="0" containsDate="1" containsString="0" minDate="2024-06-03T00:00:00" maxDate="2025-09-09T00:00:00"/>
    </cacheField>
    <cacheField name="Platform" numFmtId="0">
      <sharedItems count="3">
        <s v="Instagram"/>
        <s v="Twitter"/>
        <s v="YouTube"/>
      </sharedItems>
    </cacheField>
    <cacheField name="New_Followers" numFmtId="0">
      <sharedItems containsSemiMixedTypes="0" containsString="0" containsNumber="1" containsInteger="1" minValue="503" maxValue="1490"/>
    </cacheField>
    <cacheField name="Unfollows" numFmtId="0">
      <sharedItems containsSemiMixedTypes="0" containsString="0" containsNumber="1" containsInteger="1" minValue="50" maxValue="296"/>
    </cacheField>
    <cacheField name="Total_Followers" numFmtId="0">
      <sharedItems containsSemiMixedTypes="0" containsString="0" containsNumber="1" containsInteger="1" minValue="61445" maxValue="397607"/>
    </cacheField>
    <cacheField name="Engagement_Rate" numFmtId="0">
      <sharedItems containsSemiMixedTypes="0" containsString="0" containsNumber="1" minValue="3.08" maxValue="9.99"/>
    </cacheField>
    <cacheField name="Ad_Spend" numFmtId="0">
      <sharedItems containsSemiMixedTypes="0" containsString="0" containsNumber="1" containsInteger="1" minValue="5281" maxValue="27829"/>
    </cacheField>
    <cacheField name="Growth Rate" numFmtId="10">
      <sharedItems containsSemiMixedTypes="0" containsString="0" containsNumber="1" minValue="7.9921740631573568E-4" maxValue="1.8208380370542534E-2"/>
    </cacheField>
    <cacheField name="Engagement Efficiency" numFmtId="0">
      <sharedItems containsSemiMixedTypes="0" containsString="0" containsNumber="1" minValue="1.2683313515655966E-4" maxValue="1.5508474576271187E-3"/>
    </cacheField>
    <cacheField name="Net_Followers" numFmtId="0">
      <sharedItems containsSemiMixedTypes="0" containsString="0" containsNumber="1" containsInteger="1" minValue="250" maxValue="1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1402"/>
    <n v="68"/>
    <n v="124562"/>
    <n v="9.92"/>
    <n v="23125"/>
    <n v="1.0837422415754069E-2"/>
    <n v="4.2897297297297298E-4"/>
  </r>
  <r>
    <x v="0"/>
    <x v="1"/>
    <n v="995"/>
    <n v="86"/>
    <n v="227958"/>
    <n v="8.0500000000000007"/>
    <n v="22788"/>
    <n v="4.0065762505674882E-3"/>
    <n v="3.5325609970159738E-4"/>
  </r>
  <r>
    <x v="0"/>
    <x v="2"/>
    <n v="1472"/>
    <n v="296"/>
    <n v="370242"/>
    <n v="7.72"/>
    <n v="7810"/>
    <n v="3.1915413299174432E-3"/>
    <n v="9.8847631241997429E-4"/>
  </r>
  <r>
    <x v="1"/>
    <x v="0"/>
    <n v="1018"/>
    <n v="90"/>
    <n v="92474"/>
    <n v="9.4"/>
    <n v="11966"/>
    <n v="1.0156951163452489E-2"/>
    <n v="7.855590840715361E-4"/>
  </r>
  <r>
    <x v="1"/>
    <x v="1"/>
    <n v="1461"/>
    <n v="64"/>
    <n v="328902"/>
    <n v="9.02"/>
    <n v="26298"/>
    <n v="4.267251517363773E-3"/>
    <n v="3.4299186249904935E-4"/>
  </r>
  <r>
    <x v="1"/>
    <x v="2"/>
    <n v="545"/>
    <n v="93"/>
    <n v="391621"/>
    <n v="9.9600000000000009"/>
    <n v="22029"/>
    <n v="1.1560604936787532E-3"/>
    <n v="4.5213128149257798E-4"/>
  </r>
  <r>
    <x v="2"/>
    <x v="0"/>
    <n v="881"/>
    <n v="291"/>
    <n v="95885"/>
    <n v="5.29"/>
    <n v="12391"/>
    <n v="6.2293454963943708E-3"/>
    <n v="4.2692276652409007E-4"/>
  </r>
  <r>
    <x v="2"/>
    <x v="1"/>
    <n v="1414"/>
    <n v="131"/>
    <n v="245947"/>
    <n v="8.3000000000000007"/>
    <n v="14477"/>
    <n v="5.2495478760402944E-3"/>
    <n v="5.7332320232092286E-4"/>
  </r>
  <r>
    <x v="2"/>
    <x v="2"/>
    <n v="1472"/>
    <n v="170"/>
    <n v="250428"/>
    <n v="4.66"/>
    <n v="25040"/>
    <n v="5.2334134557410787E-3"/>
    <n v="1.8610223642172524E-4"/>
  </r>
  <r>
    <x v="3"/>
    <x v="0"/>
    <n v="809"/>
    <n v="197"/>
    <n v="87186"/>
    <n v="9.48"/>
    <n v="22619"/>
    <n v="7.1014156416802044E-3"/>
    <n v="4.191166718245723E-4"/>
  </r>
  <r>
    <x v="3"/>
    <x v="1"/>
    <n v="1371"/>
    <n v="250"/>
    <n v="128620"/>
    <n v="7.11"/>
    <n v="12399"/>
    <n v="8.8268411562295764E-3"/>
    <n v="5.7343334139849989E-4"/>
  </r>
  <r>
    <x v="3"/>
    <x v="2"/>
    <n v="844"/>
    <n v="144"/>
    <n v="126015"/>
    <n v="9.65"/>
    <n v="22456"/>
    <n v="5.5987906612171767E-3"/>
    <n v="4.2972924830780195E-4"/>
  </r>
  <r>
    <x v="4"/>
    <x v="0"/>
    <n v="786"/>
    <n v="72"/>
    <n v="178615"/>
    <n v="5.43"/>
    <n v="19328"/>
    <n v="4.0167194540861959E-3"/>
    <n v="2.8093956953642384E-4"/>
  </r>
  <r>
    <x v="4"/>
    <x v="1"/>
    <n v="845"/>
    <n v="250"/>
    <n v="218228"/>
    <n v="4.5199999999999996"/>
    <n v="21107"/>
    <n v="2.7402559721461041E-3"/>
    <n v="2.1414696546169515E-4"/>
  </r>
  <r>
    <x v="4"/>
    <x v="2"/>
    <n v="1218"/>
    <n v="101"/>
    <n v="300397"/>
    <n v="4.33"/>
    <n v="12277"/>
    <n v="3.7348116544847834E-3"/>
    <n v="3.5269202573918708E-4"/>
  </r>
  <r>
    <x v="5"/>
    <x v="0"/>
    <n v="797"/>
    <n v="130"/>
    <n v="340121"/>
    <n v="8.52"/>
    <n v="11684"/>
    <n v="1.9664262929179172E-3"/>
    <n v="7.2920232796987335E-4"/>
  </r>
  <r>
    <x v="5"/>
    <x v="1"/>
    <n v="1471"/>
    <n v="100"/>
    <n v="76866"/>
    <n v="8.5500000000000007"/>
    <n v="14412"/>
    <n v="1.8208380370542534E-2"/>
    <n v="5.9325562031640306E-4"/>
  </r>
  <r>
    <x v="5"/>
    <x v="2"/>
    <n v="1253"/>
    <n v="136"/>
    <n v="193131"/>
    <n v="7.99"/>
    <n v="15924"/>
    <n v="5.8255363978679687E-3"/>
    <n v="5.017583521728209E-4"/>
  </r>
  <r>
    <x v="6"/>
    <x v="0"/>
    <n v="616"/>
    <n v="257"/>
    <n v="169665"/>
    <n v="6.31"/>
    <n v="12390"/>
    <n v="2.1268780510924688E-3"/>
    <n v="5.0928167877320419E-4"/>
  </r>
  <r>
    <x v="6"/>
    <x v="1"/>
    <n v="1308"/>
    <n v="210"/>
    <n v="263729"/>
    <n v="8.5299999999999994"/>
    <n v="25742"/>
    <n v="4.1874673450007817E-3"/>
    <n v="3.3136508429803434E-4"/>
  </r>
  <r>
    <x v="6"/>
    <x v="2"/>
    <n v="981"/>
    <n v="69"/>
    <n v="206921"/>
    <n v="8.42"/>
    <n v="10495"/>
    <n v="4.4299585662866551E-3"/>
    <n v="8.0228680323963793E-4"/>
  </r>
  <r>
    <x v="7"/>
    <x v="0"/>
    <n v="866"/>
    <n v="74"/>
    <n v="204121"/>
    <n v="9.34"/>
    <n v="7797"/>
    <n v="3.8980022738346596E-3"/>
    <n v="1.197896626907785E-3"/>
  </r>
  <r>
    <x v="7"/>
    <x v="1"/>
    <n v="547"/>
    <n v="183"/>
    <n v="266350"/>
    <n v="5.65"/>
    <n v="15595"/>
    <n v="1.3703787365409231E-3"/>
    <n v="3.6229560756652774E-4"/>
  </r>
  <r>
    <x v="7"/>
    <x v="2"/>
    <n v="1241"/>
    <n v="116"/>
    <n v="380606"/>
    <n v="4.2"/>
    <n v="24617"/>
    <n v="2.9663888368855291E-3"/>
    <n v="1.7061380346914735E-4"/>
  </r>
  <r>
    <x v="8"/>
    <x v="0"/>
    <n v="973"/>
    <n v="104"/>
    <n v="376358"/>
    <n v="3.87"/>
    <n v="9847"/>
    <n v="2.3155981784316287E-3"/>
    <n v="3.9301310043668122E-4"/>
  </r>
  <r>
    <x v="8"/>
    <x v="1"/>
    <n v="611"/>
    <n v="197"/>
    <n v="79423"/>
    <n v="5.82"/>
    <n v="13644"/>
    <n v="5.2661705781339441E-3"/>
    <n v="4.2656112576956907E-4"/>
  </r>
  <r>
    <x v="8"/>
    <x v="2"/>
    <n v="983"/>
    <n v="134"/>
    <n v="352178"/>
    <n v="3.55"/>
    <n v="11421"/>
    <n v="2.4183831299973511E-3"/>
    <n v="3.1083092548813589E-4"/>
  </r>
  <r>
    <x v="9"/>
    <x v="0"/>
    <n v="1449"/>
    <n v="96"/>
    <n v="200636"/>
    <n v="9.92"/>
    <n v="15613"/>
    <n v="6.7958873078140143E-3"/>
    <n v="6.353679625952732E-4"/>
  </r>
  <r>
    <x v="9"/>
    <x v="1"/>
    <n v="752"/>
    <n v="170"/>
    <n v="132756"/>
    <n v="8.17"/>
    <n v="23900"/>
    <n v="4.4146426566743025E-3"/>
    <n v="3.418410041841004E-4"/>
  </r>
  <r>
    <x v="9"/>
    <x v="2"/>
    <n v="937"/>
    <n v="179"/>
    <n v="318098"/>
    <n v="5.3"/>
    <n v="5836"/>
    <n v="2.3913029761942319E-3"/>
    <n v="9.0815627141877994E-4"/>
  </r>
  <r>
    <x v="10"/>
    <x v="0"/>
    <n v="1060"/>
    <n v="83"/>
    <n v="68724"/>
    <n v="5.98"/>
    <n v="5624"/>
    <n v="1.4456726002870629E-2"/>
    <n v="1.0633001422475107E-3"/>
  </r>
  <r>
    <x v="10"/>
    <x v="1"/>
    <n v="1456"/>
    <n v="265"/>
    <n v="115505"/>
    <n v="7.49"/>
    <n v="10311"/>
    <n v="1.0467201012444633E-2"/>
    <n v="7.26408689748812E-4"/>
  </r>
  <r>
    <x v="10"/>
    <x v="2"/>
    <n v="1109"/>
    <n v="205"/>
    <n v="276722"/>
    <n v="9.3800000000000008"/>
    <n v="8274"/>
    <n v="3.2824028350665196E-3"/>
    <n v="1.1336717428087988E-3"/>
  </r>
  <r>
    <x v="11"/>
    <x v="0"/>
    <n v="1002"/>
    <n v="93"/>
    <n v="353538"/>
    <n v="5.84"/>
    <n v="6031"/>
    <n v="2.5791404567547093E-3"/>
    <n v="9.683302934836677E-4"/>
  </r>
  <r>
    <x v="11"/>
    <x v="1"/>
    <n v="571"/>
    <n v="189"/>
    <n v="61445"/>
    <n v="5.41"/>
    <n v="27829"/>
    <n v="6.2948010216692758E-3"/>
    <n v="1.9440152359049913E-4"/>
  </r>
  <r>
    <x v="11"/>
    <x v="2"/>
    <n v="1240"/>
    <n v="231"/>
    <n v="165035"/>
    <n v="6.05"/>
    <n v="18267"/>
    <n v="6.1688391088503582E-3"/>
    <n v="3.3119833579679201E-4"/>
  </r>
  <r>
    <x v="12"/>
    <x v="0"/>
    <n v="1154"/>
    <n v="132"/>
    <n v="194595"/>
    <n v="7.54"/>
    <n v="26624"/>
    <n v="5.2868723132394246E-3"/>
    <n v="2.8320312499999998E-4"/>
  </r>
  <r>
    <x v="12"/>
    <x v="1"/>
    <n v="537"/>
    <n v="275"/>
    <n v="236238"/>
    <n v="5.87"/>
    <n v="26644"/>
    <n v="1.1128762328714756E-3"/>
    <n v="2.2031226542561176E-4"/>
  </r>
  <r>
    <x v="12"/>
    <x v="2"/>
    <n v="1456"/>
    <n v="290"/>
    <n v="271044"/>
    <n v="7.17"/>
    <n v="13051"/>
    <n v="4.329775935951994E-3"/>
    <n v="5.4938318902766068E-4"/>
  </r>
  <r>
    <x v="13"/>
    <x v="0"/>
    <n v="721"/>
    <n v="206"/>
    <n v="334887"/>
    <n v="6.05"/>
    <n v="14217"/>
    <n v="1.5421008504012458E-3"/>
    <n v="4.2554688049518182E-4"/>
  </r>
  <r>
    <x v="13"/>
    <x v="1"/>
    <n v="1098"/>
    <n v="142"/>
    <n v="359150"/>
    <n v="7.51"/>
    <n v="16385"/>
    <n v="2.6710625576262187E-3"/>
    <n v="4.5834604821483061E-4"/>
  </r>
  <r>
    <x v="13"/>
    <x v="2"/>
    <n v="1096"/>
    <n v="65"/>
    <n v="358295"/>
    <n v="7.66"/>
    <n v="24548"/>
    <n v="2.8868715944155416E-3"/>
    <n v="3.1204171419260224E-4"/>
  </r>
  <r>
    <x v="14"/>
    <x v="0"/>
    <n v="912"/>
    <n v="275"/>
    <n v="368454"/>
    <n v="6.03"/>
    <n v="9195"/>
    <n v="1.7344329874451013E-3"/>
    <n v="6.5579119086460035E-4"/>
  </r>
  <r>
    <x v="14"/>
    <x v="1"/>
    <n v="1430"/>
    <n v="162"/>
    <n v="269082"/>
    <n v="3.4"/>
    <n v="18071"/>
    <n v="4.7403641257617105E-3"/>
    <n v="1.8814675446848542E-4"/>
  </r>
  <r>
    <x v="14"/>
    <x v="2"/>
    <n v="854"/>
    <n v="129"/>
    <n v="310903"/>
    <n v="7.83"/>
    <n v="16875"/>
    <n v="2.3393133711925658E-3"/>
    <n v="4.64E-4"/>
  </r>
  <r>
    <x v="15"/>
    <x v="0"/>
    <n v="681"/>
    <n v="210"/>
    <n v="248581"/>
    <n v="8.76"/>
    <n v="9567"/>
    <n v="1.901570511526505E-3"/>
    <n v="9.1564753841329573E-4"/>
  </r>
  <r>
    <x v="15"/>
    <x v="1"/>
    <n v="1373"/>
    <n v="82"/>
    <n v="371015"/>
    <n v="9.52"/>
    <n v="20306"/>
    <n v="3.4933434354367356E-3"/>
    <n v="4.6882694770018714E-4"/>
  </r>
  <r>
    <x v="15"/>
    <x v="2"/>
    <n v="685"/>
    <n v="285"/>
    <n v="177452"/>
    <n v="3.36"/>
    <n v="21134"/>
    <n v="2.2665200983669723E-3"/>
    <n v="1.5898552096148386E-4"/>
  </r>
  <r>
    <x v="16"/>
    <x v="0"/>
    <n v="1290"/>
    <n v="177"/>
    <n v="80745"/>
    <n v="9.2200000000000006"/>
    <n v="26872"/>
    <n v="1.4039203814425187E-2"/>
    <n v="3.4310806787734449E-4"/>
  </r>
  <r>
    <x v="16"/>
    <x v="1"/>
    <n v="1437"/>
    <n v="239"/>
    <n v="362441"/>
    <n v="5.57"/>
    <n v="10253"/>
    <n v="3.3207212451318727E-3"/>
    <n v="5.4325563249780552E-4"/>
  </r>
  <r>
    <x v="16"/>
    <x v="2"/>
    <n v="769"/>
    <n v="295"/>
    <n v="344771"/>
    <n v="8.06"/>
    <n v="23963"/>
    <n v="1.3790816014803307E-3"/>
    <n v="3.3635187580853819E-4"/>
  </r>
  <r>
    <x v="17"/>
    <x v="0"/>
    <n v="1416"/>
    <n v="284"/>
    <n v="374952"/>
    <n v="3.45"/>
    <n v="11335"/>
    <n v="3.0328035750645677E-3"/>
    <n v="3.0436700485222761E-4"/>
  </r>
  <r>
    <x v="17"/>
    <x v="1"/>
    <n v="998"/>
    <n v="154"/>
    <n v="179781"/>
    <n v="9.58"/>
    <n v="12115"/>
    <n v="4.7248766997519996E-3"/>
    <n v="7.9075526207181182E-4"/>
  </r>
  <r>
    <x v="17"/>
    <x v="2"/>
    <n v="1421"/>
    <n v="246"/>
    <n v="358581"/>
    <n v="8.8800000000000008"/>
    <n v="24358"/>
    <n v="3.2921095838213126E-3"/>
    <n v="3.6456195089908864E-4"/>
  </r>
  <r>
    <x v="18"/>
    <x v="0"/>
    <n v="764"/>
    <n v="205"/>
    <n v="319294"/>
    <n v="6.23"/>
    <n v="12181"/>
    <n v="1.756066912746407E-3"/>
    <n v="5.114522617190707E-4"/>
  </r>
  <r>
    <x v="18"/>
    <x v="1"/>
    <n v="678"/>
    <n v="124"/>
    <n v="192022"/>
    <n v="8.4499999999999993"/>
    <n v="17729"/>
    <n v="2.8971864867691666E-3"/>
    <n v="4.7662022674713742E-4"/>
  </r>
  <r>
    <x v="18"/>
    <x v="2"/>
    <n v="1328"/>
    <n v="103"/>
    <n v="151462"/>
    <n v="8.4"/>
    <n v="10881"/>
    <n v="8.1649792376242251E-3"/>
    <n v="7.7198786876206231E-4"/>
  </r>
  <r>
    <x v="19"/>
    <x v="0"/>
    <n v="1161"/>
    <n v="269"/>
    <n v="188193"/>
    <n v="7.34"/>
    <n v="18576"/>
    <n v="4.7761066164068904E-3"/>
    <n v="3.9513350559862187E-4"/>
  </r>
  <r>
    <x v="19"/>
    <x v="1"/>
    <n v="588"/>
    <n v="52"/>
    <n v="292040"/>
    <n v="8.14"/>
    <n v="9383"/>
    <n v="1.8393960192175703E-3"/>
    <n v="8.6752637749120754E-4"/>
  </r>
  <r>
    <x v="19"/>
    <x v="2"/>
    <n v="1457"/>
    <n v="215"/>
    <n v="325325"/>
    <n v="9.58"/>
    <n v="14178"/>
    <n v="3.8374431876114232E-3"/>
    <n v="6.756947383269855E-4"/>
  </r>
  <r>
    <x v="20"/>
    <x v="0"/>
    <n v="1190"/>
    <n v="242"/>
    <n v="86849"/>
    <n v="8.06"/>
    <n v="21254"/>
    <n v="1.1098493274172588E-2"/>
    <n v="3.7922273454408584E-4"/>
  </r>
  <r>
    <x v="20"/>
    <x v="1"/>
    <n v="886"/>
    <n v="124"/>
    <n v="141161"/>
    <n v="8.19"/>
    <n v="14215"/>
    <n v="5.4369929575957361E-3"/>
    <n v="5.7615195216320788E-4"/>
  </r>
  <r>
    <x v="20"/>
    <x v="2"/>
    <n v="1237"/>
    <n v="155"/>
    <n v="149916"/>
    <n v="4.4800000000000004"/>
    <n v="16921"/>
    <n v="7.285017909563438E-3"/>
    <n v="2.6475976597127831E-4"/>
  </r>
  <r>
    <x v="21"/>
    <x v="0"/>
    <n v="1435"/>
    <n v="261"/>
    <n v="308533"/>
    <n v="4.5199999999999996"/>
    <n v="25130"/>
    <n v="3.8261357007140597E-3"/>
    <n v="1.7986470354158375E-4"/>
  </r>
  <r>
    <x v="21"/>
    <x v="1"/>
    <n v="746"/>
    <n v="282"/>
    <n v="293894"/>
    <n v="5.42"/>
    <n v="25537"/>
    <n v="1.5843423272076649E-3"/>
    <n v="2.1224106198848729E-4"/>
  </r>
  <r>
    <x v="21"/>
    <x v="2"/>
    <n v="759"/>
    <n v="216"/>
    <n v="147656"/>
    <n v="4.08"/>
    <n v="24943"/>
    <n v="3.7019109496117426E-3"/>
    <n v="1.6357294631760415E-4"/>
  </r>
  <r>
    <x v="22"/>
    <x v="0"/>
    <n v="1437"/>
    <n v="235"/>
    <n v="326791"/>
    <n v="4.0599999999999996"/>
    <n v="14563"/>
    <n v="3.6971078282105937E-3"/>
    <n v="2.7878871111721484E-4"/>
  </r>
  <r>
    <x v="22"/>
    <x v="1"/>
    <n v="1463"/>
    <n v="73"/>
    <n v="348877"/>
    <n v="9.91"/>
    <n v="26273"/>
    <n v="4.0018310536331734E-3"/>
    <n v="3.7719331633235642E-4"/>
  </r>
  <r>
    <x v="22"/>
    <x v="2"/>
    <n v="1208"/>
    <n v="224"/>
    <n v="122730"/>
    <n v="8.7200000000000006"/>
    <n v="10858"/>
    <n v="8.1122524691256241E-3"/>
    <n v="8.0309449254006274E-4"/>
  </r>
  <r>
    <x v="23"/>
    <x v="0"/>
    <n v="1391"/>
    <n v="187"/>
    <n v="306508"/>
    <n v="8.3800000000000008"/>
    <n v="25038"/>
    <n v="3.9484471845997442E-3"/>
    <n v="3.3469126927070857E-4"/>
  </r>
  <r>
    <x v="23"/>
    <x v="1"/>
    <n v="655"/>
    <n v="123"/>
    <n v="202472"/>
    <n v="7.56"/>
    <n v="9092"/>
    <n v="2.6376590280325642E-3"/>
    <n v="8.3150021997360313E-4"/>
  </r>
  <r>
    <x v="23"/>
    <x v="2"/>
    <n v="1148"/>
    <n v="90"/>
    <n v="227249"/>
    <n v="7.24"/>
    <n v="17662"/>
    <n v="4.6811880837658347E-3"/>
    <n v="4.0991960140414449E-4"/>
  </r>
  <r>
    <x v="24"/>
    <x v="0"/>
    <n v="946"/>
    <n v="270"/>
    <n v="246567"/>
    <n v="4.53"/>
    <n v="5924"/>
    <n v="2.755236375641428E-3"/>
    <n v="7.6468602295746123E-4"/>
  </r>
  <r>
    <x v="24"/>
    <x v="1"/>
    <n v="791"/>
    <n v="214"/>
    <n v="114738"/>
    <n v="6.62"/>
    <n v="25347"/>
    <n v="5.0732856778595483E-3"/>
    <n v="2.6117489249220815E-4"/>
  </r>
  <r>
    <x v="24"/>
    <x v="2"/>
    <n v="793"/>
    <n v="111"/>
    <n v="333500"/>
    <n v="6.36"/>
    <n v="8910"/>
    <n v="2.0505357851567669E-3"/>
    <n v="7.1380471380471386E-4"/>
  </r>
  <r>
    <x v="25"/>
    <x v="0"/>
    <n v="663"/>
    <n v="213"/>
    <n v="352677"/>
    <n v="9"/>
    <n v="20438"/>
    <n v="1.279132236690629E-3"/>
    <n v="4.4035619923671592E-4"/>
  </r>
  <r>
    <x v="25"/>
    <x v="1"/>
    <n v="954"/>
    <n v="271"/>
    <n v="160936"/>
    <n v="8.83"/>
    <n v="8760"/>
    <n v="4.2764743818522206E-3"/>
    <n v="1.0079908675799086E-3"/>
  </r>
  <r>
    <x v="25"/>
    <x v="2"/>
    <n v="1313"/>
    <n v="159"/>
    <n v="197183"/>
    <n v="9.7100000000000009"/>
    <n v="6625"/>
    <n v="5.8964493564490498E-3"/>
    <n v="1.4656603773584907E-3"/>
  </r>
  <r>
    <x v="26"/>
    <x v="0"/>
    <n v="895"/>
    <n v="87"/>
    <n v="171271"/>
    <n v="6.68"/>
    <n v="23329"/>
    <n v="4.7448748891590177E-3"/>
    <n v="2.8633889150842299E-4"/>
  </r>
  <r>
    <x v="26"/>
    <x v="1"/>
    <n v="1027"/>
    <n v="156"/>
    <n v="111293"/>
    <n v="5.51"/>
    <n v="7299"/>
    <n v="7.9102715466351833E-3"/>
    <n v="7.5489793122345526E-4"/>
  </r>
  <r>
    <x v="26"/>
    <x v="2"/>
    <n v="990"/>
    <n v="286"/>
    <n v="351493"/>
    <n v="7.97"/>
    <n v="14496"/>
    <n v="2.0101822584283457E-3"/>
    <n v="5.4980684326710817E-4"/>
  </r>
  <r>
    <x v="27"/>
    <x v="0"/>
    <n v="875"/>
    <n v="264"/>
    <n v="345631"/>
    <n v="9.18"/>
    <n v="25703"/>
    <n v="1.7736260929136236E-3"/>
    <n v="3.5715675213010155E-4"/>
  </r>
  <r>
    <x v="27"/>
    <x v="1"/>
    <n v="599"/>
    <n v="194"/>
    <n v="105622"/>
    <n v="6.44"/>
    <n v="15108"/>
    <n v="3.8634347365709872E-3"/>
    <n v="4.2626423087106173E-4"/>
  </r>
  <r>
    <x v="27"/>
    <x v="2"/>
    <n v="630"/>
    <n v="248"/>
    <n v="119054"/>
    <n v="5.0199999999999996"/>
    <n v="18867"/>
    <n v="3.2324668291362035E-3"/>
    <n v="2.6607303757884132E-4"/>
  </r>
  <r>
    <x v="28"/>
    <x v="0"/>
    <n v="1350"/>
    <n v="233"/>
    <n v="171670"/>
    <n v="4.53"/>
    <n v="17574"/>
    <n v="6.5672273601157056E-3"/>
    <n v="2.5776715602594743E-4"/>
  </r>
  <r>
    <x v="28"/>
    <x v="1"/>
    <n v="632"/>
    <n v="155"/>
    <n v="170432"/>
    <n v="9.17"/>
    <n v="12840"/>
    <n v="2.8117539567921249E-3"/>
    <n v="7.1417445482866045E-4"/>
  </r>
  <r>
    <x v="28"/>
    <x v="2"/>
    <n v="1182"/>
    <n v="83"/>
    <n v="140300"/>
    <n v="3.27"/>
    <n v="21079"/>
    <n v="7.904484482324595E-3"/>
    <n v="1.5513069879975332E-4"/>
  </r>
  <r>
    <x v="29"/>
    <x v="0"/>
    <n v="661"/>
    <n v="94"/>
    <n v="116538"/>
    <n v="5.31"/>
    <n v="23486"/>
    <n v="4.8970919737785336E-3"/>
    <n v="2.2609213999829684E-4"/>
  </r>
  <r>
    <x v="29"/>
    <x v="1"/>
    <n v="1360"/>
    <n v="227"/>
    <n v="176902"/>
    <n v="6.03"/>
    <n v="5960"/>
    <n v="6.4626529389955221E-3"/>
    <n v="1.011744966442953E-3"/>
  </r>
  <r>
    <x v="29"/>
    <x v="2"/>
    <n v="935"/>
    <n v="85"/>
    <n v="326821"/>
    <n v="8.89"/>
    <n v="13301"/>
    <n v="2.6089545458730943E-3"/>
    <n v="6.6837079918803102E-4"/>
  </r>
  <r>
    <x v="30"/>
    <x v="0"/>
    <n v="664"/>
    <n v="251"/>
    <n v="240598"/>
    <n v="4.79"/>
    <n v="10563"/>
    <n v="1.7231092734987462E-3"/>
    <n v="4.5346965824103001E-4"/>
  </r>
  <r>
    <x v="30"/>
    <x v="1"/>
    <n v="1490"/>
    <n v="103"/>
    <n v="373274"/>
    <n v="4.8"/>
    <n v="19949"/>
    <n v="3.7316946521344916E-3"/>
    <n v="2.4061356458970375E-4"/>
  </r>
  <r>
    <x v="30"/>
    <x v="2"/>
    <n v="601"/>
    <n v="64"/>
    <n v="123272"/>
    <n v="4.07"/>
    <n v="14273"/>
    <n v="4.3798478064058337E-3"/>
    <n v="2.8515378687031458E-4"/>
  </r>
  <r>
    <x v="31"/>
    <x v="0"/>
    <n v="613"/>
    <n v="170"/>
    <n v="139266"/>
    <n v="6.06"/>
    <n v="9247"/>
    <n v="3.1989486074102957E-3"/>
    <n v="6.5534768032875527E-4"/>
  </r>
  <r>
    <x v="31"/>
    <x v="1"/>
    <n v="1340"/>
    <n v="57"/>
    <n v="155927"/>
    <n v="7.79"/>
    <n v="11972"/>
    <n v="8.3025949653788914E-3"/>
    <n v="6.5068493150684931E-4"/>
  </r>
  <r>
    <x v="31"/>
    <x v="2"/>
    <n v="953"/>
    <n v="228"/>
    <n v="258398"/>
    <n v="9.0500000000000007"/>
    <n v="13314"/>
    <n v="2.818631738959711E-3"/>
    <n v="6.7973561664413408E-4"/>
  </r>
  <r>
    <x v="32"/>
    <x v="0"/>
    <n v="532"/>
    <n v="65"/>
    <n v="338561"/>
    <n v="3.5"/>
    <n v="14749"/>
    <n v="1.3818039791220367E-3"/>
    <n v="2.3730422401518748E-4"/>
  </r>
  <r>
    <x v="32"/>
    <x v="1"/>
    <n v="1414"/>
    <n v="60"/>
    <n v="341856"/>
    <n v="8.76"/>
    <n v="6868"/>
    <n v="3.977883671874541E-3"/>
    <n v="1.2754804892253931E-3"/>
  </r>
  <r>
    <x v="32"/>
    <x v="2"/>
    <n v="685"/>
    <n v="165"/>
    <n v="175860"/>
    <n v="6.26"/>
    <n v="6027"/>
    <n v="2.9712587852122737E-3"/>
    <n v="1.0386593661854985E-3"/>
  </r>
  <r>
    <x v="33"/>
    <x v="0"/>
    <n v="601"/>
    <n v="159"/>
    <n v="327722"/>
    <n v="3.33"/>
    <n v="25267"/>
    <n v="1.3518390516329116E-3"/>
    <n v="1.3179245656389757E-4"/>
  </r>
  <r>
    <x v="33"/>
    <x v="1"/>
    <n v="841"/>
    <n v="295"/>
    <n v="271638"/>
    <n v="9.15"/>
    <n v="5900"/>
    <n v="2.0184693643669916E-3"/>
    <n v="1.5508474576271187E-3"/>
  </r>
  <r>
    <x v="33"/>
    <x v="2"/>
    <n v="1105"/>
    <n v="261"/>
    <n v="333851"/>
    <n v="6.03"/>
    <n v="11181"/>
    <n v="2.5384603816713536E-3"/>
    <n v="5.3930775422591896E-4"/>
  </r>
  <r>
    <x v="34"/>
    <x v="0"/>
    <n v="566"/>
    <n v="225"/>
    <n v="368984"/>
    <n v="9.82"/>
    <n v="9592"/>
    <n v="9.2614471214824831E-4"/>
    <n v="1.0237698081734779E-3"/>
  </r>
  <r>
    <x v="34"/>
    <x v="1"/>
    <n v="1149"/>
    <n v="280"/>
    <n v="167310"/>
    <n v="3.7"/>
    <n v="5291"/>
    <n v="5.2386952092162457E-3"/>
    <n v="6.993006993006993E-4"/>
  </r>
  <r>
    <x v="34"/>
    <x v="2"/>
    <n v="819"/>
    <n v="101"/>
    <n v="194811"/>
    <n v="3.35"/>
    <n v="22244"/>
    <n v="3.7031115420519778E-3"/>
    <n v="1.5060240963855423E-4"/>
  </r>
  <r>
    <x v="35"/>
    <x v="0"/>
    <n v="795"/>
    <n v="60"/>
    <n v="314982"/>
    <n v="7.31"/>
    <n v="6824"/>
    <n v="2.3398179717120781E-3"/>
    <n v="1.0712192262602579E-3"/>
  </r>
  <r>
    <x v="35"/>
    <x v="1"/>
    <n v="681"/>
    <n v="158"/>
    <n v="75960"/>
    <n v="3.13"/>
    <n v="24112"/>
    <n v="6.962101143488505E-3"/>
    <n v="1.2981088254810882E-4"/>
  </r>
  <r>
    <x v="35"/>
    <x v="2"/>
    <n v="534"/>
    <n v="112"/>
    <n v="360759"/>
    <n v="4.8899999999999997"/>
    <n v="25478"/>
    <n v="1.1718543901497586E-3"/>
    <n v="1.9193029280163278E-4"/>
  </r>
  <r>
    <x v="36"/>
    <x v="0"/>
    <n v="1066"/>
    <n v="151"/>
    <n v="297090"/>
    <n v="8.6300000000000008"/>
    <n v="11235"/>
    <n v="3.0925430843638992E-3"/>
    <n v="7.6813529149977753E-4"/>
  </r>
  <r>
    <x v="36"/>
    <x v="1"/>
    <n v="1270"/>
    <n v="162"/>
    <n v="92040"/>
    <n v="8.0299999999999994"/>
    <n v="6120"/>
    <n v="1.222850079463182E-2"/>
    <n v="1.3120915032679738E-3"/>
  </r>
  <r>
    <x v="36"/>
    <x v="2"/>
    <n v="536"/>
    <n v="198"/>
    <n v="174610"/>
    <n v="7.85"/>
    <n v="20572"/>
    <n v="1.9439140536934368E-3"/>
    <n v="3.8158662259381684E-4"/>
  </r>
  <r>
    <x v="37"/>
    <x v="0"/>
    <n v="819"/>
    <n v="95"/>
    <n v="177376"/>
    <n v="6.12"/>
    <n v="14975"/>
    <n v="4.1028663394951891E-3"/>
    <n v="4.0868113522537564E-4"/>
  </r>
  <r>
    <x v="37"/>
    <x v="1"/>
    <n v="681"/>
    <n v="218"/>
    <n v="198882"/>
    <n v="7.16"/>
    <n v="22234"/>
    <n v="2.3385846259527331E-3"/>
    <n v="3.2202932445803725E-4"/>
  </r>
  <r>
    <x v="37"/>
    <x v="2"/>
    <n v="646"/>
    <n v="290"/>
    <n v="336383"/>
    <n v="7.04"/>
    <n v="6532"/>
    <n v="1.0612704838618321E-3"/>
    <n v="1.0777709736680956E-3"/>
  </r>
  <r>
    <x v="38"/>
    <x v="0"/>
    <n v="645"/>
    <n v="267"/>
    <n v="346890"/>
    <n v="3.71"/>
    <n v="24858"/>
    <n v="1.0925550179491181E-3"/>
    <n v="1.4924772708987046E-4"/>
  </r>
  <r>
    <x v="38"/>
    <x v="1"/>
    <n v="886"/>
    <n v="250"/>
    <n v="168170"/>
    <n v="4.12"/>
    <n v="13883"/>
    <n v="3.8076080318976977E-3"/>
    <n v="2.9676582871137361E-4"/>
  </r>
  <r>
    <x v="38"/>
    <x v="2"/>
    <n v="978"/>
    <n v="279"/>
    <n v="368872"/>
    <n v="6.82"/>
    <n v="18654"/>
    <n v="1.9014458060742897E-3"/>
    <n v="3.6560523212179696E-4"/>
  </r>
  <r>
    <x v="39"/>
    <x v="0"/>
    <n v="1444"/>
    <n v="165"/>
    <n v="116436"/>
    <n v="8.2200000000000006"/>
    <n v="25234"/>
    <n v="1.1138495301627666E-2"/>
    <n v="3.2575097091226126E-4"/>
  </r>
  <r>
    <x v="39"/>
    <x v="1"/>
    <n v="1234"/>
    <n v="228"/>
    <n v="127502"/>
    <n v="7.71"/>
    <n v="6772"/>
    <n v="7.9815931450333225E-3"/>
    <n v="1.1385115180153574E-3"/>
  </r>
  <r>
    <x v="39"/>
    <x v="2"/>
    <n v="665"/>
    <n v="187"/>
    <n v="274567"/>
    <n v="7.39"/>
    <n v="22428"/>
    <n v="1.7463419980636794E-3"/>
    <n v="3.2949884073479576E-4"/>
  </r>
  <r>
    <x v="40"/>
    <x v="0"/>
    <n v="631"/>
    <n v="86"/>
    <n v="295090"/>
    <n v="7.89"/>
    <n v="11911"/>
    <n v="1.8513926209265117E-3"/>
    <n v="6.624128956426832E-4"/>
  </r>
  <r>
    <x v="40"/>
    <x v="1"/>
    <n v="1159"/>
    <n v="154"/>
    <n v="194994"/>
    <n v="6.39"/>
    <n v="21900"/>
    <n v="5.1889447080508671E-3"/>
    <n v="2.9178082191780823E-4"/>
  </r>
  <r>
    <x v="40"/>
    <x v="2"/>
    <n v="950"/>
    <n v="185"/>
    <n v="340750"/>
    <n v="6.77"/>
    <n v="25542"/>
    <n v="2.2525506823903537E-3"/>
    <n v="2.6505363714666037E-4"/>
  </r>
  <r>
    <x v="41"/>
    <x v="0"/>
    <n v="693"/>
    <n v="129"/>
    <n v="296031"/>
    <n v="3.41"/>
    <n v="7140"/>
    <n v="1.9105108584087883E-3"/>
    <n v="4.7759103641456584E-4"/>
  </r>
  <r>
    <x v="41"/>
    <x v="1"/>
    <n v="576"/>
    <n v="80"/>
    <n v="345688"/>
    <n v="4.1100000000000003"/>
    <n v="20474"/>
    <n v="1.4375478216513251E-3"/>
    <n v="2.0074240500146529E-4"/>
  </r>
  <r>
    <x v="41"/>
    <x v="2"/>
    <n v="1274"/>
    <n v="146"/>
    <n v="263488"/>
    <n v="9.58"/>
    <n v="8698"/>
    <n v="4.3042263839919411E-3"/>
    <n v="1.1014026212922512E-3"/>
  </r>
  <r>
    <x v="42"/>
    <x v="0"/>
    <n v="818"/>
    <n v="253"/>
    <n v="184911"/>
    <n v="3.39"/>
    <n v="10402"/>
    <n v="3.0733246301131419E-3"/>
    <n v="3.2589886560276869E-4"/>
  </r>
  <r>
    <x v="42"/>
    <x v="1"/>
    <n v="975"/>
    <n v="162"/>
    <n v="124497"/>
    <n v="9.58"/>
    <n v="26618"/>
    <n v="6.5904669260700389E-3"/>
    <n v="3.5990682996468558E-4"/>
  </r>
  <r>
    <x v="42"/>
    <x v="2"/>
    <n v="1398"/>
    <n v="97"/>
    <n v="397607"/>
    <n v="5.09"/>
    <n v="7975"/>
    <n v="3.2844246071818072E-3"/>
    <n v="6.3824451410658309E-4"/>
  </r>
  <r>
    <x v="43"/>
    <x v="0"/>
    <n v="591"/>
    <n v="155"/>
    <n v="138521"/>
    <n v="7.85"/>
    <n v="19054"/>
    <n v="3.1645799310469967E-3"/>
    <n v="4.119869843602393E-4"/>
  </r>
  <r>
    <x v="43"/>
    <x v="1"/>
    <n v="1232"/>
    <n v="254"/>
    <n v="107718"/>
    <n v="9.7100000000000009"/>
    <n v="13740"/>
    <n v="9.2062655320430762E-3"/>
    <n v="7.0669577874818055E-4"/>
  </r>
  <r>
    <x v="43"/>
    <x v="2"/>
    <n v="1425"/>
    <n v="58"/>
    <n v="202234"/>
    <n v="6.67"/>
    <n v="18442"/>
    <n v="6.8094305881415285E-3"/>
    <n v="3.6167443878104327E-4"/>
  </r>
  <r>
    <x v="44"/>
    <x v="0"/>
    <n v="1417"/>
    <n v="80"/>
    <n v="340987"/>
    <n v="6.13"/>
    <n v="10104"/>
    <n v="3.9382603316739815E-3"/>
    <n v="6.0669041963578782E-4"/>
  </r>
  <r>
    <x v="44"/>
    <x v="1"/>
    <n v="1222"/>
    <n v="208"/>
    <n v="340098"/>
    <n v="7.34"/>
    <n v="21771"/>
    <n v="2.9940827004618091E-3"/>
    <n v="3.3714574433879932E-4"/>
  </r>
  <r>
    <x v="44"/>
    <x v="2"/>
    <n v="1071"/>
    <n v="131"/>
    <n v="254727"/>
    <n v="6.87"/>
    <n v="22191"/>
    <n v="3.7077211320382607E-3"/>
    <n v="3.0958496687846424E-4"/>
  </r>
  <r>
    <x v="45"/>
    <x v="0"/>
    <n v="772"/>
    <n v="82"/>
    <n v="345659"/>
    <n v="3.52"/>
    <n v="27753"/>
    <n v="2.0011310740853526E-3"/>
    <n v="1.2683313515655966E-4"/>
  </r>
  <r>
    <x v="45"/>
    <x v="1"/>
    <n v="1472"/>
    <n v="137"/>
    <n v="213950"/>
    <n v="6.96"/>
    <n v="23736"/>
    <n v="6.2870571392241725E-3"/>
    <n v="2.9322548028311426E-4"/>
  </r>
  <r>
    <x v="45"/>
    <x v="2"/>
    <n v="1472"/>
    <n v="281"/>
    <n v="258115"/>
    <n v="7.23"/>
    <n v="27393"/>
    <n v="4.645774334729796E-3"/>
    <n v="2.6393604205453947E-4"/>
  </r>
  <r>
    <x v="46"/>
    <x v="0"/>
    <n v="585"/>
    <n v="232"/>
    <n v="321258"/>
    <n v="7.42"/>
    <n v="10343"/>
    <n v="1.1016068480625139E-3"/>
    <n v="7.1739340616842309E-4"/>
  </r>
  <r>
    <x v="46"/>
    <x v="1"/>
    <n v="747"/>
    <n v="261"/>
    <n v="338650"/>
    <n v="7.73"/>
    <n v="25259"/>
    <n v="1.4393943881389163E-3"/>
    <n v="3.0602953402747538E-4"/>
  </r>
  <r>
    <x v="46"/>
    <x v="2"/>
    <n v="1113"/>
    <n v="224"/>
    <n v="272989"/>
    <n v="5.13"/>
    <n v="24827"/>
    <n v="3.272569316625683E-3"/>
    <n v="2.066298787610263E-4"/>
  </r>
  <r>
    <x v="47"/>
    <x v="0"/>
    <n v="1100"/>
    <n v="117"/>
    <n v="260204"/>
    <n v="4.4000000000000004"/>
    <n v="11908"/>
    <n v="3.7955573059651644E-3"/>
    <n v="3.6949949613705073E-4"/>
  </r>
  <r>
    <x v="47"/>
    <x v="1"/>
    <n v="751"/>
    <n v="170"/>
    <n v="283278"/>
    <n v="3.49"/>
    <n v="11005"/>
    <n v="2.0576787542012417E-3"/>
    <n v="3.1712857791912766E-4"/>
  </r>
  <r>
    <x v="47"/>
    <x v="2"/>
    <n v="864"/>
    <n v="50"/>
    <n v="277445"/>
    <n v="3.57"/>
    <n v="26333"/>
    <n v="2.943612108588187E-3"/>
    <n v="1.3557133634602969E-4"/>
  </r>
  <r>
    <x v="48"/>
    <x v="0"/>
    <n v="1146"/>
    <n v="227"/>
    <n v="353781"/>
    <n v="6.41"/>
    <n v="5495"/>
    <n v="2.607772808789812E-3"/>
    <n v="1.1665150136487717E-3"/>
  </r>
  <r>
    <x v="48"/>
    <x v="1"/>
    <n v="883"/>
    <n v="207"/>
    <n v="265019"/>
    <n v="6.04"/>
    <n v="15655"/>
    <n v="2.5612948937024731E-3"/>
    <n v="3.8581922708399871E-4"/>
  </r>
  <r>
    <x v="48"/>
    <x v="2"/>
    <n v="622"/>
    <n v="163"/>
    <n v="231925"/>
    <n v="9.18"/>
    <n v="13763"/>
    <n v="1.9858094661244267E-3"/>
    <n v="6.6700574002761029E-4"/>
  </r>
  <r>
    <x v="49"/>
    <x v="0"/>
    <n v="837"/>
    <n v="261"/>
    <n v="366149"/>
    <n v="6.54"/>
    <n v="26073"/>
    <n v="1.5778617234304248E-3"/>
    <n v="2.5083419629501786E-4"/>
  </r>
  <r>
    <x v="49"/>
    <x v="1"/>
    <n v="544"/>
    <n v="97"/>
    <n v="168375"/>
    <n v="8.66"/>
    <n v="12774"/>
    <n v="2.6649337641742282E-3"/>
    <n v="6.7793956474087994E-4"/>
  </r>
  <r>
    <x v="49"/>
    <x v="2"/>
    <n v="624"/>
    <n v="247"/>
    <n v="252763"/>
    <n v="3.89"/>
    <n v="19000"/>
    <n v="1.4966731773934862E-3"/>
    <n v="2.0473684210526317E-4"/>
  </r>
  <r>
    <x v="50"/>
    <x v="0"/>
    <n v="1073"/>
    <n v="141"/>
    <n v="118393"/>
    <n v="7.95"/>
    <n v="14051"/>
    <n v="7.9536435709470134E-3"/>
    <n v="5.6579602875240196E-4"/>
  </r>
  <r>
    <x v="50"/>
    <x v="1"/>
    <n v="1430"/>
    <n v="74"/>
    <n v="327012"/>
    <n v="6.66"/>
    <n v="27782"/>
    <n v="4.1657962323506641E-3"/>
    <n v="2.3972356201857318E-4"/>
  </r>
  <r>
    <x v="50"/>
    <x v="2"/>
    <n v="1358"/>
    <n v="77"/>
    <n v="169688"/>
    <n v="5.25"/>
    <n v="7859"/>
    <n v="7.6135343797733178E-3"/>
    <n v="6.6802392161852651E-4"/>
  </r>
  <r>
    <x v="51"/>
    <x v="0"/>
    <n v="1242"/>
    <n v="201"/>
    <n v="271935"/>
    <n v="5.07"/>
    <n v="15773"/>
    <n v="3.8485426556053412E-3"/>
    <n v="3.2143536423001335E-4"/>
  </r>
  <r>
    <x v="51"/>
    <x v="1"/>
    <n v="1389"/>
    <n v="205"/>
    <n v="315981"/>
    <n v="7.62"/>
    <n v="20595"/>
    <n v="3.7660590291583303E-3"/>
    <n v="3.6999271667880553E-4"/>
  </r>
  <r>
    <x v="51"/>
    <x v="2"/>
    <n v="826"/>
    <n v="142"/>
    <n v="341016"/>
    <n v="7.44"/>
    <n v="12031"/>
    <n v="2.0114807321319345E-3"/>
    <n v="6.1840246031086364E-4"/>
  </r>
  <r>
    <x v="52"/>
    <x v="0"/>
    <n v="618"/>
    <n v="264"/>
    <n v="285164"/>
    <n v="4.8600000000000003"/>
    <n v="15128"/>
    <n v="1.2452424001519618E-3"/>
    <n v="3.212585933368588E-4"/>
  </r>
  <r>
    <x v="52"/>
    <x v="1"/>
    <n v="1419"/>
    <n v="293"/>
    <n v="116632"/>
    <n v="6.93"/>
    <n v="11826"/>
    <n v="9.7981204316045945E-3"/>
    <n v="5.859969558599695E-4"/>
  </r>
  <r>
    <x v="52"/>
    <x v="2"/>
    <n v="637"/>
    <n v="68"/>
    <n v="115694"/>
    <n v="9.99"/>
    <n v="12562"/>
    <n v="4.9482994025515483E-3"/>
    <n v="7.952555325585098E-4"/>
  </r>
  <r>
    <x v="53"/>
    <x v="0"/>
    <n v="917"/>
    <n v="187"/>
    <n v="64444"/>
    <n v="5.22"/>
    <n v="13013"/>
    <n v="1.152510262077676E-2"/>
    <n v="4.0113732421424728E-4"/>
  </r>
  <r>
    <x v="53"/>
    <x v="1"/>
    <n v="810"/>
    <n v="232"/>
    <n v="362559"/>
    <n v="5.17"/>
    <n v="12937"/>
    <n v="1.5988183128317617E-3"/>
    <n v="3.9962897116796784E-4"/>
  </r>
  <r>
    <x v="53"/>
    <x v="2"/>
    <n v="1183"/>
    <n v="248"/>
    <n v="226881"/>
    <n v="5.17"/>
    <n v="14534"/>
    <n v="4.1472610334885784E-3"/>
    <n v="3.5571762763176001E-4"/>
  </r>
  <r>
    <x v="54"/>
    <x v="0"/>
    <n v="765"/>
    <n v="67"/>
    <n v="283537"/>
    <n v="6.18"/>
    <n v="8182"/>
    <n v="2.469004792982084E-3"/>
    <n v="7.5531654852114389E-4"/>
  </r>
  <r>
    <x v="54"/>
    <x v="1"/>
    <n v="540"/>
    <n v="215"/>
    <n v="62837"/>
    <n v="5.3"/>
    <n v="10615"/>
    <n v="5.2350117586417964E-3"/>
    <n v="4.9929345266132828E-4"/>
  </r>
  <r>
    <x v="54"/>
    <x v="2"/>
    <n v="1145"/>
    <n v="151"/>
    <n v="182759"/>
    <n v="5.99"/>
    <n v="20109"/>
    <n v="5.4777006882945831E-3"/>
    <n v="2.9787657267889999E-4"/>
  </r>
  <r>
    <x v="55"/>
    <x v="0"/>
    <n v="564"/>
    <n v="244"/>
    <n v="279405"/>
    <n v="8.43"/>
    <n v="26024"/>
    <n v="1.1486125119796696E-3"/>
    <n v="3.2393175530279742E-4"/>
  </r>
  <r>
    <x v="55"/>
    <x v="1"/>
    <n v="668"/>
    <n v="124"/>
    <n v="257485"/>
    <n v="7.55"/>
    <n v="26730"/>
    <n v="2.1192630885922092E-3"/>
    <n v="2.824541713430602E-4"/>
  </r>
  <r>
    <x v="55"/>
    <x v="2"/>
    <n v="761"/>
    <n v="241"/>
    <n v="154977"/>
    <n v="5.63"/>
    <n v="10563"/>
    <n v="3.3771716187692806E-3"/>
    <n v="5.3299252106409165E-4"/>
  </r>
  <r>
    <x v="56"/>
    <x v="0"/>
    <n v="593"/>
    <n v="108"/>
    <n v="216500"/>
    <n v="4.71"/>
    <n v="27575"/>
    <n v="2.2474617583955439E-3"/>
    <n v="1.7080689029918403E-4"/>
  </r>
  <r>
    <x v="56"/>
    <x v="1"/>
    <n v="1349"/>
    <n v="115"/>
    <n v="102102"/>
    <n v="5.28"/>
    <n v="14479"/>
    <n v="1.2261769907987042E-2"/>
    <n v="3.6466606809862562E-4"/>
  </r>
  <r>
    <x v="56"/>
    <x v="2"/>
    <n v="693"/>
    <n v="97"/>
    <n v="92025"/>
    <n v="5.95"/>
    <n v="15915"/>
    <n v="6.5325806981969643E-3"/>
    <n v="3.7386113729186301E-4"/>
  </r>
  <r>
    <x v="57"/>
    <x v="0"/>
    <n v="974"/>
    <n v="143"/>
    <n v="247965"/>
    <n v="9.98"/>
    <n v="12767"/>
    <n v="3.3664441275602802E-3"/>
    <n v="7.817028276024125E-4"/>
  </r>
  <r>
    <x v="57"/>
    <x v="1"/>
    <n v="1155"/>
    <n v="122"/>
    <n v="387352"/>
    <n v="9.93"/>
    <n v="12170"/>
    <n v="2.6756459237194845E-3"/>
    <n v="8.1594083812654063E-4"/>
  </r>
  <r>
    <x v="57"/>
    <x v="2"/>
    <n v="1051"/>
    <n v="246"/>
    <n v="253985"/>
    <n v="9.08"/>
    <n v="7245"/>
    <n v="3.1857468498701956E-3"/>
    <n v="1.2532781228433403E-3"/>
  </r>
  <r>
    <x v="58"/>
    <x v="0"/>
    <n v="1457"/>
    <n v="183"/>
    <n v="129640"/>
    <n v="7.98"/>
    <n v="12985"/>
    <n v="9.9531250000000002E-3"/>
    <n v="6.145552560646901E-4"/>
  </r>
  <r>
    <x v="58"/>
    <x v="1"/>
    <n v="670"/>
    <n v="242"/>
    <n v="281913"/>
    <n v="9.6199999999999992"/>
    <n v="16377"/>
    <n v="1.523126252219743E-3"/>
    <n v="5.8740917139891307E-4"/>
  </r>
  <r>
    <x v="58"/>
    <x v="2"/>
    <n v="1111"/>
    <n v="159"/>
    <n v="360770"/>
    <n v="8.7100000000000009"/>
    <n v="11453"/>
    <n v="2.6481223922114046E-3"/>
    <n v="7.6049943246311023E-4"/>
  </r>
  <r>
    <x v="59"/>
    <x v="0"/>
    <n v="1197"/>
    <n v="246"/>
    <n v="127273"/>
    <n v="6.69"/>
    <n v="12323"/>
    <n v="7.5578161010887704E-3"/>
    <n v="5.4288728394059893E-4"/>
  </r>
  <r>
    <x v="59"/>
    <x v="1"/>
    <n v="754"/>
    <n v="150"/>
    <n v="189622"/>
    <n v="4.25"/>
    <n v="11911"/>
    <n v="3.2005426085482042E-3"/>
    <n v="3.5681302997229454E-4"/>
  </r>
  <r>
    <x v="59"/>
    <x v="2"/>
    <n v="1246"/>
    <n v="107"/>
    <n v="350949"/>
    <n v="4.9800000000000004"/>
    <n v="27809"/>
    <n v="3.2580464307371939E-3"/>
    <n v="1.7907871552375133E-4"/>
  </r>
  <r>
    <x v="60"/>
    <x v="0"/>
    <n v="780"/>
    <n v="213"/>
    <n v="121431"/>
    <n v="4.97"/>
    <n v="21464"/>
    <n v="4.7078164698849201E-3"/>
    <n v="2.315505031680954E-4"/>
  </r>
  <r>
    <x v="60"/>
    <x v="1"/>
    <n v="1425"/>
    <n v="143"/>
    <n v="116742"/>
    <n v="3.71"/>
    <n v="27126"/>
    <n v="1.113098442356782E-2"/>
    <n v="1.3676915136769151E-4"/>
  </r>
  <r>
    <x v="60"/>
    <x v="2"/>
    <n v="1490"/>
    <n v="103"/>
    <n v="81184"/>
    <n v="7.79"/>
    <n v="10681"/>
    <n v="1.742659345905944E-2"/>
    <n v="7.293324595075368E-4"/>
  </r>
  <r>
    <x v="61"/>
    <x v="0"/>
    <n v="949"/>
    <n v="282"/>
    <n v="87126"/>
    <n v="4.96"/>
    <n v="5413"/>
    <n v="7.7652948367192502E-3"/>
    <n v="9.163125808239424E-4"/>
  </r>
  <r>
    <x v="61"/>
    <x v="1"/>
    <n v="640"/>
    <n v="141"/>
    <n v="267546"/>
    <n v="8.58"/>
    <n v="25058"/>
    <n v="1.8705602309148502E-3"/>
    <n v="3.4240561896400353E-4"/>
  </r>
  <r>
    <x v="61"/>
    <x v="2"/>
    <n v="616"/>
    <n v="93"/>
    <n v="133082"/>
    <n v="8.51"/>
    <n v="18303"/>
    <n v="3.9509567661078918E-3"/>
    <n v="4.6495110091241874E-4"/>
  </r>
  <r>
    <x v="62"/>
    <x v="0"/>
    <n v="1080"/>
    <n v="184"/>
    <n v="340557"/>
    <n v="5.41"/>
    <n v="5526"/>
    <n v="2.6407853978714564E-3"/>
    <n v="9.7900832428519718E-4"/>
  </r>
  <r>
    <x v="62"/>
    <x v="1"/>
    <n v="938"/>
    <n v="236"/>
    <n v="116472"/>
    <n v="8.7200000000000006"/>
    <n v="17460"/>
    <n v="6.0885704869121753E-3"/>
    <n v="4.9942726231386029E-4"/>
  </r>
  <r>
    <x v="62"/>
    <x v="2"/>
    <n v="1007"/>
    <n v="258"/>
    <n v="113412"/>
    <n v="7.71"/>
    <n v="14475"/>
    <n v="6.6787341614131454E-3"/>
    <n v="5.3264248704663214E-4"/>
  </r>
  <r>
    <x v="63"/>
    <x v="0"/>
    <n v="541"/>
    <n v="208"/>
    <n v="157547"/>
    <n v="8.35"/>
    <n v="20162"/>
    <n v="2.1237515784640112E-3"/>
    <n v="4.141454220811427E-4"/>
  </r>
  <r>
    <x v="63"/>
    <x v="1"/>
    <n v="745"/>
    <n v="98"/>
    <n v="354816"/>
    <n v="4.03"/>
    <n v="17103"/>
    <n v="1.8278230260500095E-3"/>
    <n v="2.3563117581710811E-4"/>
  </r>
  <r>
    <x v="63"/>
    <x v="2"/>
    <n v="936"/>
    <n v="97"/>
    <n v="151799"/>
    <n v="9.3699999999999992"/>
    <n v="15461"/>
    <n v="5.564915166549487E-3"/>
    <n v="6.0604100640320802E-4"/>
  </r>
  <r>
    <x v="64"/>
    <x v="0"/>
    <n v="1183"/>
    <n v="223"/>
    <n v="143811"/>
    <n v="6.07"/>
    <n v="22103"/>
    <n v="6.7413363294828131E-3"/>
    <n v="2.7462335429579695E-4"/>
  </r>
  <r>
    <x v="64"/>
    <x v="1"/>
    <n v="1413"/>
    <n v="245"/>
    <n v="296450"/>
    <n v="6.52"/>
    <n v="11625"/>
    <n v="3.9621156612119728E-3"/>
    <n v="5.6086021505376336E-4"/>
  </r>
  <r>
    <x v="64"/>
    <x v="2"/>
    <n v="791"/>
    <n v="273"/>
    <n v="144049"/>
    <n v="3.08"/>
    <n v="5281"/>
    <n v="3.622757631919432E-3"/>
    <n v="5.8322287445559549E-4"/>
  </r>
  <r>
    <x v="65"/>
    <x v="0"/>
    <n v="1052"/>
    <n v="180"/>
    <n v="272534"/>
    <n v="5.34"/>
    <n v="13424"/>
    <n v="3.2141303786923799E-3"/>
    <n v="3.9779499404052441E-4"/>
  </r>
  <r>
    <x v="65"/>
    <x v="1"/>
    <n v="572"/>
    <n v="270"/>
    <n v="82265"/>
    <n v="3.65"/>
    <n v="13140"/>
    <n v="3.7090257052675535E-3"/>
    <n v="2.7777777777777778E-4"/>
  </r>
  <r>
    <x v="65"/>
    <x v="2"/>
    <n v="503"/>
    <n v="253"/>
    <n v="313562"/>
    <n v="4.18"/>
    <n v="19538"/>
    <n v="7.9921740631573568E-4"/>
    <n v="2.1394206162350291E-4"/>
  </r>
  <r>
    <x v="66"/>
    <x v="0"/>
    <n v="1017"/>
    <n v="197"/>
    <n v="89918"/>
    <n v="3.91"/>
    <n v="7881"/>
    <n v="9.244227994227994E-3"/>
    <n v="4.9612993274965106E-4"/>
  </r>
  <r>
    <x v="66"/>
    <x v="1"/>
    <n v="860"/>
    <n v="244"/>
    <n v="348686"/>
    <n v="5.12"/>
    <n v="11418"/>
    <n v="1.7722436719968238E-3"/>
    <n v="4.4841478367489929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SP001"/>
    <x v="0"/>
    <d v="2025-05-04T00:00:00"/>
    <s v="Text"/>
    <s v="Discover fresh beats on Spotify!"/>
    <n v="2414"/>
    <n v="245"/>
    <n v="137"/>
    <n v="2796"/>
    <n v="21181"/>
    <n v="0.13200509890939993"/>
    <n v="45292"/>
    <n v="133"/>
    <s v="#SoundtrackOfLife"/>
    <s v="#NowPlaying"/>
    <s v="ChillVibes"/>
  </r>
  <r>
    <s v="SP002"/>
    <x v="0"/>
    <d v="2025-02-01T00:00:00"/>
    <s v="Text"/>
    <s v="Explore the latest podcasts now."/>
    <n v="1934"/>
    <n v="210"/>
    <n v="393"/>
    <n v="2537"/>
    <n v="29129"/>
    <n v="8.7095334546328396E-2"/>
    <n v="73287"/>
    <n v="273"/>
    <s v="#DiscoverWeekly"/>
    <m/>
    <s v="IndieWave"/>
  </r>
  <r>
    <s v="SP003"/>
    <x v="1"/>
    <d v="2024-12-03T00:00:00"/>
    <s v="Story"/>
    <s v="New music just dropped. Hit play!"/>
    <n v="3092"/>
    <n v="177"/>
    <n v="81"/>
    <n v="3350"/>
    <n v="47533"/>
    <n v="7.0477352576105018E-2"/>
    <n v="29220"/>
    <n v="121"/>
    <s v="#MusicForEveryone"/>
    <s v="#NowPlaying"/>
    <s v="ChillVibes"/>
  </r>
  <r>
    <s v="SP004"/>
    <x v="0"/>
    <d v="2024-12-03T00:00:00"/>
    <s v="Text"/>
    <s v="Wrapped is here! Relive your top tracks ðŸŽ§"/>
    <n v="3173"/>
    <n v="229"/>
    <n v="197"/>
    <n v="3599"/>
    <n v="29604"/>
    <n v="0.1215714092690177"/>
    <n v="21809"/>
    <n v="272"/>
    <s v="#SoundtrackOfLife"/>
    <s v="#NowPlaying"/>
    <s v="ChillVibes"/>
  </r>
  <r>
    <s v="SP005"/>
    <x v="2"/>
    <d v="2024-04-06T00:00:00"/>
    <s v="Text"/>
    <s v="Music that moves youâ€”only on Spotify."/>
    <n v="2748"/>
    <n v="145"/>
    <n v="315"/>
    <n v="3208"/>
    <n v="24401"/>
    <n v="0.1314700217204213"/>
    <n v="61182"/>
    <n v="200"/>
    <s v="#DiscoverWeekly"/>
    <s v="#SpotifyWrapped"/>
    <s v="IndieWave"/>
  </r>
  <r>
    <s v="SP006"/>
    <x v="2"/>
    <d v="2024-06-13T00:00:00"/>
    <s v="Text"/>
    <s v="Whatâ€™s your vibe today? #SpotifyHits"/>
    <n v="3882"/>
    <n v="239"/>
    <n v="275"/>
    <n v="4396"/>
    <n v="58748"/>
    <n v="7.4828079253761837E-2"/>
    <n v="44646"/>
    <n v="149"/>
    <s v="#DiscoverWeekly"/>
    <s v="#SpotifyWrapped"/>
    <s v="IndieWave"/>
  </r>
  <r>
    <s v="SP007"/>
    <x v="1"/>
    <d v="2024-12-19T00:00:00"/>
    <s v="Story"/>
    <s v="Get into the groove with our new drop!"/>
    <n v="4674"/>
    <n v="409"/>
    <n v="327"/>
    <n v="5410"/>
    <n v="20756"/>
    <n v="0.26064752360763155"/>
    <n v="63599"/>
    <n v="212"/>
    <s v="#SoundtrackOfLife"/>
    <s v="#NowPlaying"/>
    <s v="ChillVibes"/>
  </r>
  <r>
    <s v="SP008"/>
    <x v="1"/>
    <d v="2024-05-09T00:00:00"/>
    <s v="Story"/>
    <s v="Wrapped is here! Relive your top tracks ðŸŽ§"/>
    <n v="1428"/>
    <n v="347"/>
    <n v="67"/>
    <n v="1842"/>
    <n v="21148"/>
    <n v="8.7100435029317191E-2"/>
    <n v="19712"/>
    <n v="120"/>
    <s v="#DiscoverWeekly"/>
    <s v="#MusicForEveryone"/>
    <s v="ChillVibes"/>
  </r>
  <r>
    <s v="SP009"/>
    <x v="1"/>
    <d v="2025-06-15T00:00:00"/>
    <s v="Text"/>
    <s v="Top trending tracks updated daily!"/>
    <n v="4432"/>
    <n v="223"/>
    <n v="299"/>
    <n v="4954"/>
    <n v="59016"/>
    <n v="8.3943337400027115E-2"/>
    <n v="21742"/>
    <n v="171"/>
    <s v="#NowPlaying"/>
    <m/>
    <s v="ChillVibes"/>
  </r>
  <r>
    <s v="SP010"/>
    <x v="1"/>
    <d v="2024-12-04T00:00:00"/>
    <s v="Text"/>
    <s v="Wrapped is here! Relive your top tracks ðŸŽ§"/>
    <n v="2357"/>
    <n v="274"/>
    <n v="172"/>
    <n v="2803"/>
    <n v="21566"/>
    <n v="0.12997310581470833"/>
    <n v="66829"/>
    <n v="284"/>
    <s v="#NowPlaying"/>
    <m/>
    <s v="ChillVibes"/>
  </r>
  <r>
    <s v="SP011"/>
    <x v="1"/>
    <d v="2024-03-06T00:00:00"/>
    <s v="Text"/>
    <s v="Discover fresh beats on Spotify!"/>
    <n v="1971"/>
    <n v="370"/>
    <n v="306"/>
    <n v="2647"/>
    <n v="31316"/>
    <n v="8.4525482181632389E-2"/>
    <n v="27897"/>
    <n v="88"/>
    <s v="#SoundtrackOfLife"/>
    <m/>
    <s v="IndieWave"/>
  </r>
  <r>
    <s v="SP012"/>
    <x v="0"/>
    <d v="2024-05-14T00:00:00"/>
    <s v="Text"/>
    <s v="Discover fresh beats on Spotify!"/>
    <n v="1485"/>
    <n v="353"/>
    <n v="244"/>
    <n v="2082"/>
    <n v="38419"/>
    <n v="5.4191936281527367E-2"/>
    <n v="38556"/>
    <n v="86"/>
    <s v="#SoundtrackOfLife"/>
    <s v="#NowPlaying"/>
    <s v="ChillVibes"/>
  </r>
  <r>
    <s v="SP013"/>
    <x v="1"/>
    <d v="2025-06-18T00:00:00"/>
    <s v="Story"/>
    <s v="Discover fresh beats on Spotify!"/>
    <n v="3956"/>
    <n v="319"/>
    <n v="61"/>
    <n v="4336"/>
    <n v="58162"/>
    <n v="7.4550393727863554E-2"/>
    <n v="28720"/>
    <n v="213"/>
    <s v="#MusicForEveryone"/>
    <s v="#NowPlaying"/>
    <s v="ChillVibes"/>
  </r>
  <r>
    <s v="SP014"/>
    <x v="1"/>
    <d v="2024-10-08T00:00:00"/>
    <s v="Text"/>
    <s v="From pop to podcasts, itâ€™s all here."/>
    <n v="2460"/>
    <n v="409"/>
    <n v="253"/>
    <n v="3122"/>
    <n v="36702"/>
    <n v="8.5063484278785892E-2"/>
    <n v="46122"/>
    <n v="264"/>
    <s v="#NowPlaying"/>
    <m/>
    <s v="ChillVibes"/>
  </r>
  <r>
    <s v="SP015"/>
    <x v="1"/>
    <d v="2024-05-06T00:00:00"/>
    <s v="Text"/>
    <s v="Your weekend playlist is waiting."/>
    <n v="3476"/>
    <n v="355"/>
    <n v="396"/>
    <n v="4227"/>
    <n v="37492"/>
    <n v="0.11274405206444041"/>
    <n v="27285"/>
    <n v="179"/>
    <s v="#NowPlaying"/>
    <m/>
    <s v="ChillVibes"/>
  </r>
  <r>
    <s v="SP016"/>
    <x v="1"/>
    <d v="2024-12-29T00:00:00"/>
    <s v="Story"/>
    <s v="New music just dropped. Hit play!"/>
    <n v="4049"/>
    <n v="377"/>
    <n v="94"/>
    <n v="4520"/>
    <n v="48182"/>
    <n v="9.3810966751068869E-2"/>
    <n v="42875"/>
    <n v="172"/>
    <s v="#MusicForEveryone"/>
    <s v="#NowPlaying"/>
    <s v="ChillVibes"/>
  </r>
  <r>
    <s v="SP017"/>
    <x v="1"/>
    <d v="2024-06-10T00:00:00"/>
    <s v="Text"/>
    <s v="Whatâ€™s your vibe today? #SpotifyHits"/>
    <n v="1514"/>
    <n v="164"/>
    <n v="275"/>
    <n v="1953"/>
    <n v="41364"/>
    <n v="4.7214969538729328E-2"/>
    <n v="44389"/>
    <n v="83"/>
    <s v="#NowPlaying"/>
    <m/>
    <s v="ChillVibes"/>
  </r>
  <r>
    <s v="SP018"/>
    <x v="0"/>
    <d v="2024-02-03T00:00:00"/>
    <s v="Story"/>
    <s v="Music that moves youâ€”only on Spotify."/>
    <n v="4281"/>
    <n v="101"/>
    <n v="163"/>
    <n v="4545"/>
    <n v="32278"/>
    <n v="0.1408079806679472"/>
    <n v="53382"/>
    <n v="235"/>
    <s v="#NowPlaying"/>
    <m/>
    <s v="Wrapped2024"/>
  </r>
  <r>
    <s v="SP019"/>
    <x v="2"/>
    <d v="2024-06-15T00:00:00"/>
    <s v="Reel"/>
    <s v="Get into the groove with our new drop!"/>
    <n v="1751"/>
    <n v="143"/>
    <n v="151"/>
    <n v="2045"/>
    <n v="31826"/>
    <n v="6.4255640042732362E-2"/>
    <n v="47729"/>
    <n v="95"/>
    <s v="#DiscoverWeekly"/>
    <s v="#SoundtrackOfLife"/>
    <s v="SummerBeats"/>
  </r>
  <r>
    <s v="SP020"/>
    <x v="0"/>
    <d v="2024-07-05T00:00:00"/>
    <s v="Text"/>
    <s v="Your weekend playlist is waiting."/>
    <n v="3753"/>
    <n v="411"/>
    <n v="308"/>
    <n v="4472"/>
    <n v="29138"/>
    <n v="0.15347655981879332"/>
    <n v="27678"/>
    <n v="90"/>
    <s v="#DiscoverWeekly"/>
    <m/>
    <s v="IndieWave"/>
  </r>
  <r>
    <s v="SP021"/>
    <x v="0"/>
    <d v="2024-11-07T00:00:00"/>
    <s v="Story"/>
    <s v="Wrapped is here! Relive your top tracks ðŸŽ§"/>
    <n v="1678"/>
    <n v="423"/>
    <n v="323"/>
    <n v="2424"/>
    <n v="55668"/>
    <n v="4.3543867212761371E-2"/>
    <n v="37945"/>
    <n v="230"/>
    <s v="#NowPlaying"/>
    <m/>
    <s v="Wrapped2024"/>
  </r>
  <r>
    <s v="SP022"/>
    <x v="0"/>
    <d v="2025-06-15T00:00:00"/>
    <s v="Text"/>
    <s v="Whatâ€™s your vibe today? #SpotifyHits"/>
    <n v="4896"/>
    <n v="466"/>
    <n v="233"/>
    <n v="5595"/>
    <n v="28621"/>
    <n v="0.19548583208133888"/>
    <n v="34270"/>
    <n v="84"/>
    <s v="#SoundtrackOfLife"/>
    <s v="#NowPlaying"/>
    <s v="ChillVibes"/>
  </r>
  <r>
    <s v="SP023"/>
    <x v="2"/>
    <d v="2024-06-09T00:00:00"/>
    <s v="Reel"/>
    <s v="From pop to podcasts, itâ€™s all here."/>
    <n v="2786"/>
    <n v="368"/>
    <n v="208"/>
    <n v="3362"/>
    <n v="42000"/>
    <n v="8.0047619047619048E-2"/>
    <n v="39967"/>
    <n v="103"/>
    <s v="#DiscoverWeekly"/>
    <s v="#SoundtrackOfLife"/>
    <s v="SummerBeats"/>
  </r>
  <r>
    <s v="SP024"/>
    <x v="1"/>
    <d v="2024-10-18T00:00:00"/>
    <s v="Text"/>
    <s v="New music just dropped. Hit play!"/>
    <n v="2607"/>
    <n v="379"/>
    <n v="180"/>
    <n v="3166"/>
    <n v="28712"/>
    <n v="0.11026748397882419"/>
    <n v="61620"/>
    <n v="174"/>
    <s v="#SoundtrackOfLife"/>
    <m/>
    <s v="IndieWave"/>
  </r>
  <r>
    <s v="SP025"/>
    <x v="2"/>
    <d v="2024-10-10T00:00:00"/>
    <s v="Reel"/>
    <s v="From pop to podcasts, itâ€™s all here."/>
    <n v="4013"/>
    <n v="320"/>
    <n v="92"/>
    <n v="4425"/>
    <n v="54605"/>
    <n v="8.1036535115831879E-2"/>
    <n v="60169"/>
    <n v="232"/>
    <s v="#DiscoverWeekly"/>
    <s v="#SoundtrackOfLife"/>
    <s v="SummerBeats"/>
  </r>
  <r>
    <s v="SP026"/>
    <x v="1"/>
    <d v="2025-05-14T00:00:00"/>
    <s v="Story"/>
    <s v="From pop to podcasts, itâ€™s all here."/>
    <n v="2707"/>
    <n v="103"/>
    <n v="51"/>
    <n v="2861"/>
    <n v="55302"/>
    <n v="5.173411449857148E-2"/>
    <n v="18801"/>
    <n v="147"/>
    <s v="#DiscoverWeekly"/>
    <s v="#MusicForEveryone"/>
    <s v="ChillVibes"/>
  </r>
  <r>
    <s v="SP027"/>
    <x v="0"/>
    <d v="2024-11-29T00:00:00"/>
    <s v="Text"/>
    <s v="Whatâ€™s your vibe today? #SpotifyHits"/>
    <n v="2824"/>
    <n v="425"/>
    <n v="274"/>
    <n v="3523"/>
    <n v="31004"/>
    <n v="0.11363049929041415"/>
    <n v="53488"/>
    <n v="268"/>
    <s v="#SoundtrackOfLife"/>
    <s v="#NowPlaying"/>
    <s v="ChillVibes"/>
  </r>
  <r>
    <s v="SP028"/>
    <x v="2"/>
    <d v="2024-03-05T00:00:00"/>
    <s v="Reel"/>
    <s v="Explore the latest podcasts now."/>
    <n v="3558"/>
    <n v="314"/>
    <n v="199"/>
    <n v="4071"/>
    <n v="49612"/>
    <n v="8.205676046117874E-2"/>
    <n v="53929"/>
    <n v="206"/>
    <s v="#DiscoverWeekly"/>
    <s v="#SoundtrackOfLife"/>
    <s v="SummerBeats"/>
  </r>
  <r>
    <s v="SP029"/>
    <x v="1"/>
    <d v="2025-03-18T00:00:00"/>
    <s v="Story"/>
    <s v="Explore the latest podcasts now."/>
    <n v="3418"/>
    <n v="188"/>
    <n v="387"/>
    <n v="3993"/>
    <n v="57431"/>
    <n v="6.9526910553533799E-2"/>
    <n v="36933"/>
    <n v="202"/>
    <s v="#MusicForEveryone"/>
    <s v="#NowPlaying"/>
    <s v="ChillVibes"/>
  </r>
  <r>
    <s v="SP030"/>
    <x v="1"/>
    <d v="2025-04-26T00:00:00"/>
    <s v="Text"/>
    <s v="Discover fresh beats on Spotify!"/>
    <n v="2411"/>
    <n v="194"/>
    <n v="168"/>
    <n v="2773"/>
    <n v="26665"/>
    <n v="0.10399399962497656"/>
    <n v="71699"/>
    <n v="197"/>
    <s v="#NowPlaying"/>
    <m/>
    <s v="ChillVibes"/>
  </r>
  <r>
    <s v="SP031"/>
    <x v="0"/>
    <d v="2025-01-01T00:00:00"/>
    <s v="Text"/>
    <s v="New music just dropped. Hit play!"/>
    <n v="4036"/>
    <n v="112"/>
    <n v="382"/>
    <n v="4530"/>
    <n v="56284"/>
    <n v="8.0484684812735408E-2"/>
    <n v="29440"/>
    <n v="279"/>
    <s v="#SoundtrackOfLife"/>
    <s v="#NowPlaying"/>
    <s v="ChillVibes"/>
  </r>
  <r>
    <s v="SP032"/>
    <x v="1"/>
    <d v="2024-05-07T00:00:00"/>
    <s v="Story"/>
    <s v="Explore the latest podcasts now."/>
    <n v="2776"/>
    <n v="307"/>
    <n v="178"/>
    <n v="3261"/>
    <n v="43365"/>
    <n v="7.519889311656866E-2"/>
    <n v="48408"/>
    <n v="138"/>
    <s v="#SoundtrackOfLife"/>
    <s v="#NowPlaying"/>
    <s v="ChillVibes"/>
  </r>
  <r>
    <s v="SP033"/>
    <x v="1"/>
    <d v="2024-10-09T00:00:00"/>
    <s v="Story"/>
    <s v="Discover fresh beats on Spotify!"/>
    <n v="4929"/>
    <n v="182"/>
    <n v="95"/>
    <n v="5206"/>
    <n v="32181"/>
    <n v="0.16177247444144061"/>
    <n v="31084"/>
    <n v="289"/>
    <s v="#DiscoverWeekly"/>
    <s v="#MusicForEveryone"/>
    <s v="ChillVibes"/>
  </r>
  <r>
    <s v="SP034"/>
    <x v="0"/>
    <d v="2025-01-09T00:00:00"/>
    <s v="Text"/>
    <s v="New music just dropped. Hit play!"/>
    <n v="1015"/>
    <n v="366"/>
    <n v="308"/>
    <n v="1689"/>
    <n v="38127"/>
    <n v="4.4299315445747112E-2"/>
    <n v="63790"/>
    <n v="287"/>
    <s v="#SoundtrackOfLife"/>
    <s v="#NowPlaying"/>
    <s v="ChillVibes"/>
  </r>
  <r>
    <s v="SP035"/>
    <x v="1"/>
    <d v="2025-05-08T00:00:00"/>
    <s v="Story"/>
    <s v="Your weekend playlist is waiting."/>
    <n v="3316"/>
    <n v="332"/>
    <n v="268"/>
    <n v="3916"/>
    <n v="40095"/>
    <n v="9.7668038408779148E-2"/>
    <n v="36913"/>
    <n v="265"/>
    <s v="#MusicForEveryone"/>
    <s v="#NowPlaying"/>
    <s v="ChillVibes"/>
  </r>
  <r>
    <s v="SP036"/>
    <x v="0"/>
    <d v="2024-05-04T00:00:00"/>
    <s v="Text"/>
    <s v="Wrapped is here! Relive your top tracks ðŸŽ§"/>
    <n v="2274"/>
    <n v="243"/>
    <n v="222"/>
    <n v="2739"/>
    <n v="43066"/>
    <n v="6.3600055728416843E-2"/>
    <n v="59174"/>
    <n v="80"/>
    <s v="#DiscoverWeekly"/>
    <m/>
    <s v="IndieWave"/>
  </r>
  <r>
    <s v="SP037"/>
    <x v="1"/>
    <d v="2025-05-27T00:00:00"/>
    <s v="Story"/>
    <s v="Explore the latest podcasts now."/>
    <n v="4095"/>
    <n v="385"/>
    <n v="400"/>
    <n v="4880"/>
    <n v="45300"/>
    <n v="0.10772626931567329"/>
    <n v="31795"/>
    <n v="80"/>
    <s v="#MusicForEveryone"/>
    <s v="#NowPlaying"/>
    <s v="ChillVibes"/>
  </r>
  <r>
    <s v="SP038"/>
    <x v="0"/>
    <d v="2024-09-10T00:00:00"/>
    <s v="Story"/>
    <s v="New music just dropped. Hit play!"/>
    <n v="1230"/>
    <n v="309"/>
    <n v="207"/>
    <n v="1746"/>
    <n v="44629"/>
    <n v="3.9122543637545096E-2"/>
    <n v="40699"/>
    <n v="195"/>
    <s v="#NowPlaying"/>
    <m/>
    <s v="Wrapped2024"/>
  </r>
  <r>
    <s v="SP039"/>
    <x v="0"/>
    <d v="2024-11-25T00:00:00"/>
    <s v="Text"/>
    <s v="From pop to podcasts, itâ€™s all here."/>
    <n v="1341"/>
    <n v="472"/>
    <n v="238"/>
    <n v="2051"/>
    <n v="51386"/>
    <n v="3.9913595142645857E-2"/>
    <n v="51706"/>
    <n v="133"/>
    <s v="#DiscoverWeekly"/>
    <m/>
    <s v="IndieWave"/>
  </r>
  <r>
    <s v="SP040"/>
    <x v="1"/>
    <d v="2025-06-10T00:00:00"/>
    <s v="Text"/>
    <s v="Explore the latest podcasts now."/>
    <n v="3615"/>
    <n v="192"/>
    <n v="162"/>
    <n v="3969"/>
    <n v="27492"/>
    <n v="0.14436927106067218"/>
    <n v="35341"/>
    <n v="125"/>
    <s v="#NowPlaying"/>
    <m/>
    <s v="ChillVibes"/>
  </r>
  <r>
    <s v="SP041"/>
    <x v="0"/>
    <d v="2024-04-19T00:00:00"/>
    <s v="Text"/>
    <s v="New music just dropped. Hit play!"/>
    <n v="4001"/>
    <n v="353"/>
    <n v="129"/>
    <n v="4483"/>
    <n v="41265"/>
    <n v="0.10863928268508422"/>
    <n v="37279"/>
    <n v="275"/>
    <s v="#SoundtrackOfLife"/>
    <s v="#NowPlaying"/>
    <s v="ChillVibes"/>
  </r>
  <r>
    <s v="SP042"/>
    <x v="0"/>
    <d v="2025-01-26T00:00:00"/>
    <s v="Story"/>
    <s v="Whatâ€™s your vibe today? #SpotifyHits"/>
    <n v="3451"/>
    <n v="363"/>
    <n v="393"/>
    <n v="4207"/>
    <n v="44853"/>
    <n v="9.379528682585335E-2"/>
    <n v="69032"/>
    <n v="211"/>
    <s v="#NowPlaying"/>
    <m/>
    <s v="Wrapped2024"/>
  </r>
  <r>
    <s v="SP043"/>
    <x v="0"/>
    <d v="2025-02-14T00:00:00"/>
    <s v="Text"/>
    <s v="Top trending tracks updated daily!"/>
    <n v="4891"/>
    <n v="450"/>
    <n v="387"/>
    <n v="5728"/>
    <n v="48746"/>
    <n v="0.11750707750379519"/>
    <n v="37312"/>
    <n v="154"/>
    <s v="#SoundtrackOfLife"/>
    <s v="#NowPlaying"/>
    <s v="ChillVibes"/>
  </r>
  <r>
    <s v="SP044"/>
    <x v="0"/>
    <d v="2024-09-06T00:00:00"/>
    <s v="Text"/>
    <s v="New music just dropped. Hit play!"/>
    <n v="1452"/>
    <n v="281"/>
    <n v="326"/>
    <n v="2059"/>
    <n v="51556"/>
    <n v="3.9937155714174881E-2"/>
    <n v="62599"/>
    <n v="290"/>
    <s v="#DiscoverWeekly"/>
    <m/>
    <s v="IndieWave"/>
  </r>
  <r>
    <s v="SP045"/>
    <x v="2"/>
    <d v="2024-07-14T00:00:00"/>
    <s v="Text"/>
    <s v="Your weekend playlist is waiting."/>
    <n v="3806"/>
    <n v="114"/>
    <n v="278"/>
    <n v="4198"/>
    <n v="36148"/>
    <n v="0.11613367267898639"/>
    <n v="24209"/>
    <n v="201"/>
    <s v="#DiscoverWeekly"/>
    <s v="#SpotifyWrapped"/>
    <s v="IndieWave"/>
  </r>
  <r>
    <s v="SP046"/>
    <x v="0"/>
    <d v="2024-02-12T00:00:00"/>
    <s v="Text"/>
    <s v="Explore the latest podcasts now."/>
    <n v="2923"/>
    <n v="330"/>
    <n v="250"/>
    <n v="3503"/>
    <n v="23993"/>
    <n v="0.14600091693410577"/>
    <n v="74590"/>
    <n v="92"/>
    <s v="#DiscoverWeekly"/>
    <m/>
    <s v="IndieWave"/>
  </r>
  <r>
    <s v="SP047"/>
    <x v="2"/>
    <d v="2024-03-14T00:00:00"/>
    <s v="Reel"/>
    <s v="From pop to podcasts, itâ€™s all here."/>
    <n v="3361"/>
    <n v="188"/>
    <n v="358"/>
    <n v="3907"/>
    <n v="39838"/>
    <n v="9.8072192379135503E-2"/>
    <n v="24536"/>
    <n v="120"/>
    <s v="#DiscoverWeekly"/>
    <s v="#SoundtrackOfLife"/>
    <s v="SummerBeats"/>
  </r>
  <r>
    <s v="SP048"/>
    <x v="0"/>
    <d v="2025-02-05T00:00:00"/>
    <s v="Story"/>
    <s v="Music that moves youâ€”only on Spotify."/>
    <n v="3074"/>
    <n v="371"/>
    <n v="348"/>
    <n v="3793"/>
    <n v="24104"/>
    <n v="0.15735977431131762"/>
    <n v="57803"/>
    <n v="213"/>
    <s v="#NowPlaying"/>
    <m/>
    <s v="Wrapped2024"/>
  </r>
  <r>
    <s v="SP049"/>
    <x v="1"/>
    <d v="2024-08-29T00:00:00"/>
    <s v="Story"/>
    <s v="Get into the groove with our new drop!"/>
    <n v="4276"/>
    <n v="227"/>
    <n v="223"/>
    <n v="4726"/>
    <n v="43443"/>
    <n v="0.1087862256289851"/>
    <n v="41005"/>
    <n v="191"/>
    <s v="#DiscoverWeekly"/>
    <s v="#MusicForEveryone"/>
    <s v="ChillVibes"/>
  </r>
  <r>
    <s v="SP050"/>
    <x v="1"/>
    <d v="2025-04-22T00:00:00"/>
    <s v="Text"/>
    <s v="Discover fresh beats on Spotify!"/>
    <n v="4401"/>
    <n v="421"/>
    <n v="216"/>
    <n v="5038"/>
    <n v="24890"/>
    <n v="0.20241060666934513"/>
    <n v="54361"/>
    <n v="148"/>
    <s v="#NowPlaying"/>
    <m/>
    <s v="ChillVibes"/>
  </r>
  <r>
    <s v="SP051"/>
    <x v="2"/>
    <d v="2024-05-13T00:00:00"/>
    <s v="Reel"/>
    <s v="Explore the latest podcasts now."/>
    <n v="4161"/>
    <n v="481"/>
    <n v="61"/>
    <n v="4703"/>
    <n v="45884"/>
    <n v="0.10249760265016128"/>
    <n v="48955"/>
    <n v="215"/>
    <s v="#DiscoverWeekly"/>
    <s v="#SoundtrackOfLife"/>
    <s v="SummerBeats"/>
  </r>
  <r>
    <s v="SP052"/>
    <x v="1"/>
    <d v="2024-09-04T00:00:00"/>
    <s v="Story"/>
    <s v="New music just dropped. Hit play!"/>
    <n v="2613"/>
    <n v="455"/>
    <n v="228"/>
    <n v="3296"/>
    <n v="21645"/>
    <n v="0.15227535227535227"/>
    <n v="61334"/>
    <n v="261"/>
    <s v="#DiscoverWeekly"/>
    <s v="#MusicForEveryone"/>
    <s v="ChillVibes"/>
  </r>
  <r>
    <s v="SP053"/>
    <x v="1"/>
    <d v="2024-08-12T00:00:00"/>
    <s v="Story"/>
    <s v="Whatâ€™s your vibe today? #SpotifyHits"/>
    <n v="2842"/>
    <n v="213"/>
    <n v="331"/>
    <n v="3386"/>
    <n v="57660"/>
    <n v="5.8723551855705859E-2"/>
    <n v="68606"/>
    <n v="87"/>
    <s v="#MusicForEveryone"/>
    <s v="#NowPlaying"/>
    <s v="ChillVibes"/>
  </r>
  <r>
    <s v="SP054"/>
    <x v="0"/>
    <d v="2025-03-06T00:00:00"/>
    <s v="Text"/>
    <s v="Get into the groove with our new drop!"/>
    <n v="4851"/>
    <n v="460"/>
    <n v="212"/>
    <n v="5523"/>
    <n v="58075"/>
    <n v="9.5101162290142052E-2"/>
    <n v="59574"/>
    <n v="239"/>
    <s v="#DiscoverWeekly"/>
    <m/>
    <s v="IndieWave"/>
  </r>
  <r>
    <s v="SP055"/>
    <x v="1"/>
    <d v="2024-05-08T00:00:00"/>
    <s v="Text"/>
    <s v="Explore the latest podcasts now."/>
    <n v="1828"/>
    <n v="450"/>
    <n v="214"/>
    <n v="2492"/>
    <n v="52115"/>
    <n v="4.781732706514439E-2"/>
    <n v="19166"/>
    <n v="190"/>
    <s v="#NowPlaying"/>
    <m/>
    <s v="ChillVibes"/>
  </r>
  <r>
    <s v="SP056"/>
    <x v="0"/>
    <d v="2025-02-19T00:00:00"/>
    <s v="Story"/>
    <s v="From pop to podcasts, itâ€™s all here."/>
    <n v="2422"/>
    <n v="455"/>
    <n v="376"/>
    <n v="3253"/>
    <n v="23428"/>
    <n v="0.13885094758408742"/>
    <n v="46775"/>
    <n v="259"/>
    <s v="#NowPlaying"/>
    <m/>
    <s v="Wrapped2024"/>
  </r>
  <r>
    <s v="SP057"/>
    <x v="0"/>
    <d v="2024-01-08T00:00:00"/>
    <s v="Text"/>
    <s v="Top trending tracks updated daily!"/>
    <n v="2683"/>
    <n v="405"/>
    <n v="223"/>
    <n v="3311"/>
    <n v="31233"/>
    <n v="0.10600966926007749"/>
    <n v="58106"/>
    <n v="291"/>
    <s v="#DiscoverWeekly"/>
    <m/>
    <s v="IndieWave"/>
  </r>
  <r>
    <s v="SP058"/>
    <x v="2"/>
    <d v="2024-07-17T00:00:00"/>
    <s v="Text"/>
    <s v="Top trending tracks updated daily!"/>
    <n v="3135"/>
    <n v="110"/>
    <n v="215"/>
    <n v="3460"/>
    <n v="39192"/>
    <n v="8.8283323127168814E-2"/>
    <n v="24744"/>
    <n v="177"/>
    <s v="#DiscoverWeekly"/>
    <s v="#SpotifyWrapped"/>
    <s v="IndieWave"/>
  </r>
  <r>
    <s v="SP059"/>
    <x v="2"/>
    <d v="2024-08-10T00:00:00"/>
    <s v="Text"/>
    <s v="From pop to podcasts, itâ€™s all here."/>
    <n v="1105"/>
    <n v="181"/>
    <n v="55"/>
    <n v="1341"/>
    <n v="53581"/>
    <n v="2.50275284149232E-2"/>
    <n v="74048"/>
    <n v="220"/>
    <s v="#DiscoverWeekly"/>
    <s v="#SpotifyWrapped"/>
    <s v="IndieWave"/>
  </r>
  <r>
    <s v="SP060"/>
    <x v="2"/>
    <d v="2024-04-16T00:00:00"/>
    <s v="Text"/>
    <s v="Discover fresh beats on Spotify!"/>
    <n v="4674"/>
    <n v="326"/>
    <n v="62"/>
    <n v="5062"/>
    <n v="45503"/>
    <n v="0.11124541239039185"/>
    <n v="46814"/>
    <n v="116"/>
    <s v="#DiscoverWeekly"/>
    <s v="#SpotifyWrapped"/>
    <s v="IndieWave"/>
  </r>
  <r>
    <s v="SP061"/>
    <x v="2"/>
    <d v="2024-01-01T00:00:00"/>
    <s v="Reel"/>
    <s v="Explore the latest podcasts now."/>
    <n v="3437"/>
    <n v="129"/>
    <n v="359"/>
    <n v="3925"/>
    <n v="44558"/>
    <n v="8.8087436599488311E-2"/>
    <n v="30854"/>
    <n v="171"/>
    <s v="#DiscoverWeekly"/>
    <s v="#SoundtrackOfLife"/>
    <s v="SummerBeats"/>
  </r>
  <r>
    <s v="SP062"/>
    <x v="1"/>
    <d v="2024-11-03T00:00:00"/>
    <s v="Story"/>
    <s v="Wrapped is here! Relive your top tracks ðŸŽ§"/>
    <n v="1959"/>
    <n v="316"/>
    <n v="82"/>
    <n v="2357"/>
    <n v="54036"/>
    <n v="4.3619068768968837E-2"/>
    <n v="69015"/>
    <n v="182"/>
    <s v="#MusicForEveryone"/>
    <s v="#NowPlaying"/>
    <s v="ChillVibes"/>
  </r>
  <r>
    <s v="SP063"/>
    <x v="1"/>
    <d v="2024-07-07T00:00:00"/>
    <s v="Text"/>
    <s v="New music just dropped. Hit play!"/>
    <n v="1035"/>
    <n v="137"/>
    <n v="184"/>
    <n v="1356"/>
    <n v="37302"/>
    <n v="3.6351938233874857E-2"/>
    <n v="68953"/>
    <n v="237"/>
    <s v="#SoundtrackOfLife"/>
    <m/>
    <s v="IndieWave"/>
  </r>
  <r>
    <s v="SP064"/>
    <x v="1"/>
    <d v="2025-01-22T00:00:00"/>
    <s v="Story"/>
    <s v="New music just dropped. Hit play!"/>
    <n v="4478"/>
    <n v="101"/>
    <n v="121"/>
    <n v="4700"/>
    <n v="51035"/>
    <n v="9.2093661212893113E-2"/>
    <n v="58207"/>
    <n v="205"/>
    <s v="#MusicForEveryone"/>
    <s v="#NowPlaying"/>
    <s v="ChillVibes"/>
  </r>
  <r>
    <s v="SP065"/>
    <x v="2"/>
    <d v="2024-05-26T00:00:00"/>
    <s v="Text"/>
    <s v="From pop to podcasts, itâ€™s all here."/>
    <n v="1488"/>
    <n v="327"/>
    <n v="110"/>
    <n v="1925"/>
    <n v="53805"/>
    <n v="3.5777344113000653E-2"/>
    <n v="30239"/>
    <n v="109"/>
    <s v="#DiscoverWeekly"/>
    <s v="#SpotifyWrapped"/>
    <s v="IndieWave"/>
  </r>
  <r>
    <s v="SP066"/>
    <x v="0"/>
    <d v="2025-04-16T00:00:00"/>
    <s v="Text"/>
    <s v="Wrapped is here! Relive your top tracks ðŸŽ§"/>
    <n v="4836"/>
    <n v="331"/>
    <n v="140"/>
    <n v="5307"/>
    <n v="58792"/>
    <n v="9.0267383317458164E-2"/>
    <n v="47711"/>
    <n v="227"/>
    <s v="#SoundtrackOfLife"/>
    <s v="#NowPlaying"/>
    <s v="ChillVibes"/>
  </r>
  <r>
    <s v="SP067"/>
    <x v="2"/>
    <d v="2024-04-02T00:00:00"/>
    <s v="Reel"/>
    <s v="Your weekend playlist is waiting."/>
    <n v="4563"/>
    <n v="488"/>
    <n v="356"/>
    <n v="5407"/>
    <n v="30619"/>
    <n v="0.17658969920637513"/>
    <n v="23328"/>
    <n v="267"/>
    <s v="#DiscoverWeekly"/>
    <s v="#SoundtrackOfLife"/>
    <s v="SummerBeats"/>
  </r>
  <r>
    <s v="SP068"/>
    <x v="1"/>
    <d v="2024-03-28T00:00:00"/>
    <s v="Text"/>
    <s v="Music that moves youâ€”only on Spotify."/>
    <n v="3276"/>
    <n v="421"/>
    <n v="114"/>
    <n v="3811"/>
    <n v="20580"/>
    <n v="0.18517978620019437"/>
    <n v="30324"/>
    <n v="221"/>
    <s v="#SoundtrackOfLife"/>
    <m/>
    <s v="IndieWave"/>
  </r>
  <r>
    <s v="SP069"/>
    <x v="1"/>
    <d v="2024-12-17T00:00:00"/>
    <s v="Story"/>
    <s v="Music that moves youâ€”only on Spotify."/>
    <n v="1316"/>
    <n v="472"/>
    <n v="286"/>
    <n v="2074"/>
    <n v="44692"/>
    <n v="4.6406515707509172E-2"/>
    <n v="53343"/>
    <n v="227"/>
    <s v="#DiscoverWeekly"/>
    <s v="#MusicForEveryone"/>
    <s v="ChillVibes"/>
  </r>
  <r>
    <s v="SP070"/>
    <x v="1"/>
    <d v="2025-01-05T00:00:00"/>
    <s v="Text"/>
    <s v="Wrapped is here! Relive your top tracks ðŸŽ§"/>
    <n v="4811"/>
    <n v="473"/>
    <n v="254"/>
    <n v="5538"/>
    <n v="51964"/>
    <n v="0.10657378184897237"/>
    <n v="68795"/>
    <n v="107"/>
    <s v="#NowPlaying"/>
    <m/>
    <s v="ChillVibes"/>
  </r>
  <r>
    <s v="SP071"/>
    <x v="1"/>
    <d v="2024-01-11T00:00:00"/>
    <s v="Text"/>
    <s v="Whatâ€™s your vibe today? #SpotifyHits"/>
    <n v="4218"/>
    <n v="247"/>
    <n v="183"/>
    <n v="4648"/>
    <n v="28914"/>
    <n v="0.1607525766064882"/>
    <n v="18310"/>
    <n v="135"/>
    <s v="#SoundtrackOfLife"/>
    <m/>
    <s v="IndieWave"/>
  </r>
  <r>
    <s v="SP072"/>
    <x v="0"/>
    <d v="2024-10-11T00:00:00"/>
    <s v="Text"/>
    <s v="From pop to podcasts, itâ€™s all here."/>
    <n v="1360"/>
    <n v="249"/>
    <n v="52"/>
    <n v="1661"/>
    <n v="20368"/>
    <n v="8.1549489395129612E-2"/>
    <n v="42152"/>
    <n v="193"/>
    <s v="#DiscoverWeekly"/>
    <m/>
    <s v="IndieWave"/>
  </r>
  <r>
    <s v="SP073"/>
    <x v="2"/>
    <d v="2025-05-06T00:00:00"/>
    <s v="Reel"/>
    <s v="Discover fresh beats on Spotify!"/>
    <n v="1085"/>
    <n v="496"/>
    <n v="320"/>
    <n v="1901"/>
    <n v="36528"/>
    <n v="5.2042268944371438E-2"/>
    <n v="38599"/>
    <n v="270"/>
    <s v="#DiscoverWeekly"/>
    <s v="#SoundtrackOfLife"/>
    <s v="SummerBeats"/>
  </r>
  <r>
    <s v="SP074"/>
    <x v="1"/>
    <d v="2024-05-19T00:00:00"/>
    <s v="Story"/>
    <s v="Get into the groove with our new drop!"/>
    <n v="1763"/>
    <n v="206"/>
    <n v="187"/>
    <n v="2156"/>
    <n v="53342"/>
    <n v="4.0418432004799221E-2"/>
    <n v="25095"/>
    <n v="88"/>
    <s v="#DiscoverWeekly"/>
    <s v="#MusicForEveryone"/>
    <s v="ChillVibes"/>
  </r>
  <r>
    <s v="SP075"/>
    <x v="1"/>
    <d v="2024-01-22T00:00:00"/>
    <s v="Story"/>
    <s v="From pop to podcasts, itâ€™s all here."/>
    <n v="1554"/>
    <n v="455"/>
    <n v="158"/>
    <n v="2167"/>
    <n v="41947"/>
    <n v="5.1660428636136076E-2"/>
    <n v="48578"/>
    <n v="101"/>
    <s v="#SoundtrackOfLife"/>
    <s v="#NowPlaying"/>
    <s v="ChillVibes"/>
  </r>
  <r>
    <s v="SP076"/>
    <x v="0"/>
    <d v="2024-07-14T00:00:00"/>
    <s v="Text"/>
    <s v="Wrapped is here! Relive your top tracks ðŸŽ§"/>
    <n v="2464"/>
    <n v="401"/>
    <n v="78"/>
    <n v="2943"/>
    <n v="38665"/>
    <n v="7.611534979956032E-2"/>
    <n v="73593"/>
    <n v="207"/>
    <s v="#DiscoverWeekly"/>
    <m/>
    <s v="IndieWave"/>
  </r>
  <r>
    <s v="SP077"/>
    <x v="1"/>
    <d v="2025-05-28T00:00:00"/>
    <s v="Text"/>
    <s v="From pop to podcasts, itâ€™s all here."/>
    <n v="2418"/>
    <n v="161"/>
    <n v="360"/>
    <n v="2939"/>
    <n v="30589"/>
    <n v="9.6080290300434801E-2"/>
    <n v="41383"/>
    <n v="88"/>
    <s v="#NowPlaying"/>
    <m/>
    <s v="ChillVibes"/>
  </r>
  <r>
    <s v="SP078"/>
    <x v="1"/>
    <d v="2025-01-21T00:00:00"/>
    <s v="Story"/>
    <s v="Discover fresh beats on Spotify!"/>
    <n v="2494"/>
    <n v="494"/>
    <n v="55"/>
    <n v="3043"/>
    <n v="22580"/>
    <n v="0.13476527900797167"/>
    <n v="22214"/>
    <n v="109"/>
    <s v="#MusicForEveryone"/>
    <s v="#NowPlaying"/>
    <s v="ChillVibes"/>
  </r>
  <r>
    <s v="SP079"/>
    <x v="2"/>
    <d v="2024-01-13T00:00:00"/>
    <s v="Reel"/>
    <s v="New music just dropped. Hit play!"/>
    <n v="4781"/>
    <n v="191"/>
    <n v="122"/>
    <n v="5094"/>
    <n v="35535"/>
    <n v="0.14335162515829464"/>
    <n v="50777"/>
    <n v="128"/>
    <s v="#DiscoverWeekly"/>
    <s v="#SoundtrackOfLife"/>
    <s v="SummerBeats"/>
  </r>
  <r>
    <s v="SP080"/>
    <x v="0"/>
    <d v="2025-06-17T00:00:00"/>
    <s v="Text"/>
    <s v="Music that moves youâ€”only on Spotify."/>
    <n v="2284"/>
    <n v="187"/>
    <n v="260"/>
    <n v="2731"/>
    <n v="37400"/>
    <n v="7.3021390374331557E-2"/>
    <n v="65014"/>
    <n v="157"/>
    <s v="#SoundtrackOfLife"/>
    <s v="#NowPlaying"/>
    <s v="ChillVibes"/>
  </r>
  <r>
    <s v="SP081"/>
    <x v="1"/>
    <d v="2025-03-07T00:00:00"/>
    <s v="Text"/>
    <s v="Get into the groove with our new drop!"/>
    <n v="4234"/>
    <n v="486"/>
    <n v="276"/>
    <n v="4996"/>
    <n v="56623"/>
    <n v="8.8232696960599044E-2"/>
    <n v="41343"/>
    <n v="184"/>
    <s v="#SoundtrackOfLife"/>
    <m/>
    <s v="IndieWave"/>
  </r>
  <r>
    <s v="SP082"/>
    <x v="0"/>
    <d v="2024-08-26T00:00:00"/>
    <s v="Text"/>
    <s v="Your weekend playlist is waiting."/>
    <n v="2102"/>
    <n v="181"/>
    <n v="306"/>
    <n v="2589"/>
    <n v="43650"/>
    <n v="5.9312714776632303E-2"/>
    <n v="50079"/>
    <n v="182"/>
    <s v="#DiscoverWeekly"/>
    <m/>
    <s v="IndieWave"/>
  </r>
  <r>
    <s v="SP083"/>
    <x v="1"/>
    <d v="2025-01-03T00:00:00"/>
    <s v="Story"/>
    <s v="Get into the groove with our new drop!"/>
    <n v="4845"/>
    <n v="158"/>
    <n v="84"/>
    <n v="5087"/>
    <n v="34578"/>
    <n v="0.1471166637746544"/>
    <n v="51480"/>
    <n v="180"/>
    <s v="#SoundtrackOfLife"/>
    <s v="#NowPlaying"/>
    <s v="ChillVibes"/>
  </r>
  <r>
    <s v="SP084"/>
    <x v="1"/>
    <d v="2024-08-03T00:00:00"/>
    <s v="Text"/>
    <s v="Your weekend playlist is waiting."/>
    <n v="4247"/>
    <n v="390"/>
    <n v="213"/>
    <n v="4850"/>
    <n v="29785"/>
    <n v="0.16283364109451065"/>
    <n v="57768"/>
    <n v="122"/>
    <s v="#NowPlaying"/>
    <m/>
    <s v="ChillVibes"/>
  </r>
  <r>
    <s v="SP085"/>
    <x v="0"/>
    <d v="2024-08-18T00:00:00"/>
    <s v="Text"/>
    <s v="Explore the latest podcasts now."/>
    <n v="2965"/>
    <n v="328"/>
    <n v="171"/>
    <n v="3464"/>
    <n v="57685"/>
    <n v="6.0050273034584378E-2"/>
    <n v="67536"/>
    <n v="264"/>
    <s v="#SoundtrackOfLife"/>
    <s v="#NowPlaying"/>
    <s v="ChillVibes"/>
  </r>
  <r>
    <s v="SP086"/>
    <x v="1"/>
    <d v="2025-05-14T00:00:00"/>
    <s v="Story"/>
    <s v="Wrapped is here! Relive your top tracks ðŸŽ§"/>
    <n v="1371"/>
    <n v="139"/>
    <n v="96"/>
    <n v="1606"/>
    <n v="36140"/>
    <n v="4.4438295517432211E-2"/>
    <n v="39395"/>
    <n v="169"/>
    <s v="#SoundtrackOfLife"/>
    <s v="#NowPlaying"/>
    <s v="ChillVibes"/>
  </r>
  <r>
    <s v="SP087"/>
    <x v="1"/>
    <d v="2024-04-23T00:00:00"/>
    <s v="Story"/>
    <s v="Discover fresh beats on Spotify!"/>
    <n v="2683"/>
    <n v="496"/>
    <n v="89"/>
    <n v="3268"/>
    <n v="53435"/>
    <n v="6.1158416768035934E-2"/>
    <n v="30334"/>
    <n v="160"/>
    <s v="#SoundtrackOfLife"/>
    <s v="#NowPlaying"/>
    <s v="ChillVibes"/>
  </r>
  <r>
    <s v="SP088"/>
    <x v="1"/>
    <d v="2025-02-17T00:00:00"/>
    <s v="Story"/>
    <s v="Whatâ€™s your vibe today? #SpotifyHits"/>
    <n v="4796"/>
    <n v="427"/>
    <n v="339"/>
    <n v="5562"/>
    <n v="30752"/>
    <n v="0.18086628511966701"/>
    <n v="33870"/>
    <n v="298"/>
    <s v="#SoundtrackOfLife"/>
    <s v="#NowPlaying"/>
    <s v="ChillVibes"/>
  </r>
  <r>
    <s v="SP089"/>
    <x v="0"/>
    <d v="2024-12-04T00:00:00"/>
    <s v="Text"/>
    <s v="Wrapped is here! Relive your top tracks ðŸŽ§"/>
    <n v="2601"/>
    <n v="336"/>
    <n v="260"/>
    <n v="3197"/>
    <n v="32368"/>
    <n v="9.8770390509144837E-2"/>
    <n v="49028"/>
    <n v="120"/>
    <s v="#SoundtrackOfLife"/>
    <s v="#NowPlaying"/>
    <s v="ChillVibes"/>
  </r>
  <r>
    <s v="SP090"/>
    <x v="1"/>
    <d v="2024-07-22T00:00:00"/>
    <s v="Story"/>
    <s v="Wrapped is here! Relive your top tracks ðŸŽ§"/>
    <n v="3336"/>
    <n v="229"/>
    <n v="337"/>
    <n v="3902"/>
    <n v="22117"/>
    <n v="0.17642537414658407"/>
    <n v="26205"/>
    <n v="160"/>
    <s v="#MusicForEveryone"/>
    <s v="#NowPlaying"/>
    <s v="ChillVibes"/>
  </r>
  <r>
    <s v="SP091"/>
    <x v="1"/>
    <d v="2025-04-27T00:00:00"/>
    <s v="Text"/>
    <s v="Explore the latest podcasts now."/>
    <n v="1165"/>
    <n v="294"/>
    <n v="163"/>
    <n v="1622"/>
    <n v="20659"/>
    <n v="7.8512996756861422E-2"/>
    <n v="45926"/>
    <n v="111"/>
    <s v="#SoundtrackOfLife"/>
    <m/>
    <s v="IndieWave"/>
  </r>
  <r>
    <s v="SP092"/>
    <x v="2"/>
    <d v="2024-03-25T00:00:00"/>
    <s v="Reel"/>
    <s v="Explore the latest podcasts now."/>
    <n v="1948"/>
    <n v="155"/>
    <n v="315"/>
    <n v="2418"/>
    <n v="30321"/>
    <n v="7.974671020085089E-2"/>
    <n v="57121"/>
    <n v="82"/>
    <s v="#DiscoverWeekly"/>
    <s v="#SoundtrackOfLife"/>
    <s v="SummerBeats"/>
  </r>
  <r>
    <s v="SP093"/>
    <x v="0"/>
    <d v="2024-02-29T00:00:00"/>
    <s v="Text"/>
    <s v="From pop to podcasts, itâ€™s all here."/>
    <n v="1100"/>
    <n v="229"/>
    <n v="312"/>
    <n v="1641"/>
    <n v="25641"/>
    <n v="6.3999063999063993E-2"/>
    <n v="34601"/>
    <n v="169"/>
    <s v="#DiscoverWeekly"/>
    <m/>
    <s v="IndieWave"/>
  </r>
  <r>
    <s v="SP094"/>
    <x v="1"/>
    <d v="2024-11-13T00:00:00"/>
    <s v="Story"/>
    <s v="Top trending tracks updated daily!"/>
    <n v="4628"/>
    <n v="257"/>
    <n v="397"/>
    <n v="5282"/>
    <n v="36686"/>
    <n v="0.1439786294499264"/>
    <n v="54683"/>
    <n v="98"/>
    <s v="#SoundtrackOfLife"/>
    <s v="#NowPlaying"/>
    <s v="ChillVibes"/>
  </r>
  <r>
    <s v="SP095"/>
    <x v="0"/>
    <d v="2024-03-22T00:00:00"/>
    <s v="Story"/>
    <s v="Discover fresh beats on Spotify!"/>
    <n v="2319"/>
    <n v="484"/>
    <n v="193"/>
    <n v="2996"/>
    <n v="21202"/>
    <n v="0.14130742382794076"/>
    <n v="18091"/>
    <n v="241"/>
    <s v="#NowPlaying"/>
    <m/>
    <s v="Wrapped2024"/>
  </r>
  <r>
    <s v="SP096"/>
    <x v="1"/>
    <d v="2024-03-16T00:00:00"/>
    <s v="Story"/>
    <s v="Wrapped is here! Relive your top tracks ðŸŽ§"/>
    <n v="2895"/>
    <n v="292"/>
    <n v="90"/>
    <n v="3277"/>
    <n v="24223"/>
    <n v="0.13528464682326713"/>
    <n v="54626"/>
    <n v="114"/>
    <s v="#SoundtrackOfLife"/>
    <s v="#NowPlaying"/>
    <s v="ChillVibes"/>
  </r>
  <r>
    <s v="SP097"/>
    <x v="0"/>
    <d v="2024-01-26T00:00:00"/>
    <s v="Text"/>
    <s v="Whatâ€™s your vibe today? #SpotifyHits"/>
    <n v="3878"/>
    <n v="431"/>
    <n v="97"/>
    <n v="4406"/>
    <n v="41763"/>
    <n v="0.10550008380623997"/>
    <n v="29729"/>
    <n v="191"/>
    <s v="#DiscoverWeekly"/>
    <m/>
    <s v="IndieWave"/>
  </r>
  <r>
    <s v="SP098"/>
    <x v="1"/>
    <d v="2024-03-15T00:00:00"/>
    <s v="Story"/>
    <s v="Get into the groove with our new drop!"/>
    <n v="4969"/>
    <n v="433"/>
    <n v="237"/>
    <n v="5639"/>
    <n v="59552"/>
    <n v="9.4690354648038683E-2"/>
    <n v="23885"/>
    <n v="157"/>
    <s v="#DiscoverWeekly"/>
    <s v="#MusicForEveryone"/>
    <s v="ChillVibes"/>
  </r>
  <r>
    <s v="SP099"/>
    <x v="1"/>
    <d v="2024-10-15T00:00:00"/>
    <s v="Text"/>
    <s v="Wrapped is here! Relive your top tracks ðŸŽ§"/>
    <n v="1984"/>
    <n v="481"/>
    <n v="356"/>
    <n v="2821"/>
    <n v="40681"/>
    <n v="6.934441139598338E-2"/>
    <n v="63111"/>
    <n v="258"/>
    <s v="#NowPlaying"/>
    <m/>
    <s v="ChillVibes"/>
  </r>
  <r>
    <s v="SP100"/>
    <x v="0"/>
    <d v="2024-07-21T00:00:00"/>
    <s v="Text"/>
    <s v="Discover fresh beats on Spotify!"/>
    <n v="3004"/>
    <n v="415"/>
    <n v="218"/>
    <n v="3637"/>
    <n v="36090"/>
    <n v="0.10077583818232197"/>
    <n v="37073"/>
    <n v="181"/>
    <s v="#DiscoverWeekly"/>
    <m/>
    <s v="IndieWave"/>
  </r>
  <r>
    <s v="SP101"/>
    <x v="1"/>
    <d v="2024-10-12T00:00:00"/>
    <s v="Text"/>
    <s v="Get into the groove with our new drop!"/>
    <n v="3169"/>
    <n v="386"/>
    <n v="175"/>
    <n v="3730"/>
    <n v="45012"/>
    <n v="8.2866791077934779E-2"/>
    <n v="38508"/>
    <n v="218"/>
    <s v="#NowPlaying"/>
    <m/>
    <s v="ChillVibes"/>
  </r>
  <r>
    <s v="SP102"/>
    <x v="1"/>
    <d v="2024-10-26T00:00:00"/>
    <s v="Text"/>
    <s v="Discover fresh beats on Spotify!"/>
    <n v="3036"/>
    <n v="293"/>
    <n v="115"/>
    <n v="3444"/>
    <n v="23776"/>
    <n v="0.14485195154777927"/>
    <n v="46386"/>
    <n v="282"/>
    <s v="#NowPlaying"/>
    <m/>
    <s v="ChillVibes"/>
  </r>
  <r>
    <s v="SP103"/>
    <x v="0"/>
    <d v="2024-02-14T00:00:00"/>
    <s v="Text"/>
    <s v="Music that moves youâ€”only on Spotify."/>
    <n v="1830"/>
    <n v="112"/>
    <n v="181"/>
    <n v="2123"/>
    <n v="31870"/>
    <n v="6.6614370881706936E-2"/>
    <n v="55742"/>
    <n v="263"/>
    <s v="#SoundtrackOfLife"/>
    <s v="#NowPlaying"/>
    <s v="ChillVibes"/>
  </r>
  <r>
    <s v="SP104"/>
    <x v="1"/>
    <d v="2024-05-01T00:00:00"/>
    <s v="Story"/>
    <s v="Whatâ€™s your vibe today? #SpotifyHits"/>
    <n v="2587"/>
    <n v="447"/>
    <n v="183"/>
    <n v="3217"/>
    <n v="36266"/>
    <n v="8.8705674736667947E-2"/>
    <n v="32877"/>
    <n v="132"/>
    <s v="#DiscoverWeekly"/>
    <s v="#MusicForEveryone"/>
    <s v="ChillVibes"/>
  </r>
  <r>
    <s v="SP105"/>
    <x v="1"/>
    <d v="2024-09-18T00:00:00"/>
    <s v="Text"/>
    <s v="Discover fresh beats on Spotify!"/>
    <n v="2878"/>
    <n v="265"/>
    <n v="91"/>
    <n v="3234"/>
    <n v="52090"/>
    <n v="6.2084853138798232E-2"/>
    <n v="28924"/>
    <n v="133"/>
    <s v="#NowPlaying"/>
    <m/>
    <s v="ChillVibes"/>
  </r>
  <r>
    <s v="SP106"/>
    <x v="1"/>
    <d v="2025-01-20T00:00:00"/>
    <s v="Story"/>
    <s v="New music just dropped. Hit play!"/>
    <n v="4619"/>
    <n v="272"/>
    <n v="57"/>
    <n v="4948"/>
    <n v="21334"/>
    <n v="0.23193025217961938"/>
    <n v="46292"/>
    <n v="91"/>
    <s v="#SoundtrackOfLife"/>
    <s v="#NowPlaying"/>
    <s v="ChillVibes"/>
  </r>
  <r>
    <s v="SP107"/>
    <x v="1"/>
    <d v="2025-01-13T00:00:00"/>
    <s v="Text"/>
    <s v="Music that moves youâ€”only on Spotify."/>
    <n v="4090"/>
    <n v="209"/>
    <n v="278"/>
    <n v="4577"/>
    <n v="52853"/>
    <n v="8.6598679355949518E-2"/>
    <n v="57084"/>
    <n v="102"/>
    <s v="#SoundtrackOfLife"/>
    <m/>
    <s v="IndieWave"/>
  </r>
  <r>
    <s v="SP108"/>
    <x v="2"/>
    <d v="2024-09-07T00:00:00"/>
    <s v="Reel"/>
    <s v="Music that moves youâ€”only on Spotify."/>
    <n v="3882"/>
    <n v="342"/>
    <n v="374"/>
    <n v="4598"/>
    <n v="41991"/>
    <n v="0.10949965468790931"/>
    <n v="48554"/>
    <n v="118"/>
    <s v="#DiscoverWeekly"/>
    <s v="#SoundtrackOfLife"/>
    <s v="SummerBeats"/>
  </r>
  <r>
    <s v="SP109"/>
    <x v="0"/>
    <d v="2024-11-21T00:00:00"/>
    <s v="Text"/>
    <s v="Music that moves youâ€”only on Spotify."/>
    <n v="4581"/>
    <n v="181"/>
    <n v="112"/>
    <n v="4874"/>
    <n v="35221"/>
    <n v="0.13838335084182732"/>
    <n v="28797"/>
    <n v="164"/>
    <s v="#SoundtrackOfLife"/>
    <s v="#NowPlaying"/>
    <s v="ChillVibes"/>
  </r>
  <r>
    <s v="SP110"/>
    <x v="0"/>
    <d v="2024-06-26T00:00:00"/>
    <s v="Text"/>
    <s v="New music just dropped. Hit play!"/>
    <n v="3253"/>
    <n v="483"/>
    <n v="336"/>
    <n v="4072"/>
    <n v="25397"/>
    <n v="0.16033389770445328"/>
    <n v="51485"/>
    <n v="131"/>
    <s v="#DiscoverWeekly"/>
    <m/>
    <s v="IndieWave"/>
  </r>
  <r>
    <s v="SP111"/>
    <x v="2"/>
    <d v="2024-07-20T00:00:00"/>
    <s v="Reel"/>
    <s v="Music that moves youâ€”only on Spotify."/>
    <n v="4955"/>
    <n v="299"/>
    <n v="345"/>
    <n v="5599"/>
    <n v="33644"/>
    <n v="0.16641897515158721"/>
    <n v="43547"/>
    <n v="194"/>
    <s v="#DiscoverWeekly"/>
    <s v="#SoundtrackOfLife"/>
    <s v="SummerBeats"/>
  </r>
  <r>
    <s v="SP112"/>
    <x v="0"/>
    <d v="2025-02-16T00:00:00"/>
    <s v="Text"/>
    <s v="Your weekend playlist is waiting."/>
    <n v="1333"/>
    <n v="286"/>
    <n v="298"/>
    <n v="1917"/>
    <n v="36174"/>
    <n v="5.2993862995521647E-2"/>
    <n v="34517"/>
    <n v="170"/>
    <s v="#SoundtrackOfLife"/>
    <s v="#NowPlaying"/>
    <s v="ChillVibes"/>
  </r>
  <r>
    <s v="SP113"/>
    <x v="0"/>
    <d v="2024-09-09T00:00:00"/>
    <s v="Text"/>
    <s v="New music just dropped. Hit play!"/>
    <n v="1616"/>
    <n v="360"/>
    <n v="180"/>
    <n v="2156"/>
    <n v="54342"/>
    <n v="3.9674653122814763E-2"/>
    <n v="18796"/>
    <n v="282"/>
    <s v="#SoundtrackOfLife"/>
    <s v="#NowPlaying"/>
    <s v="ChillVibes"/>
  </r>
  <r>
    <s v="SP114"/>
    <x v="1"/>
    <d v="2024-07-16T00:00:00"/>
    <s v="Text"/>
    <s v="Top trending tracks updated daily!"/>
    <n v="1803"/>
    <n v="273"/>
    <n v="287"/>
    <n v="2363"/>
    <n v="46176"/>
    <n v="5.1173769923769923E-2"/>
    <n v="25488"/>
    <n v="141"/>
    <s v="#NowPlaying"/>
    <m/>
    <s v="ChillVibes"/>
  </r>
  <r>
    <s v="SP115"/>
    <x v="0"/>
    <d v="2025-04-15T00:00:00"/>
    <s v="Text"/>
    <s v="Explore the latest podcasts now."/>
    <n v="4177"/>
    <n v="489"/>
    <n v="331"/>
    <n v="4997"/>
    <n v="57451"/>
    <n v="8.6978468608031198E-2"/>
    <n v="73793"/>
    <n v="251"/>
    <s v="#DiscoverWeekly"/>
    <m/>
    <s v="IndieWave"/>
  </r>
  <r>
    <s v="SP116"/>
    <x v="0"/>
    <d v="2025-05-04T00:00:00"/>
    <s v="Story"/>
    <s v="New music just dropped. Hit play!"/>
    <n v="1311"/>
    <n v="181"/>
    <n v="361"/>
    <n v="1853"/>
    <n v="37148"/>
    <n v="4.9881554861634543E-2"/>
    <n v="44875"/>
    <n v="245"/>
    <s v="#NowPlaying"/>
    <m/>
    <s v="Wrapped2024"/>
  </r>
  <r>
    <s v="SP117"/>
    <x v="0"/>
    <d v="2024-02-18T00:00:00"/>
    <s v="Story"/>
    <s v="From pop to podcasts, itâ€™s all here."/>
    <n v="1516"/>
    <n v="215"/>
    <n v="332"/>
    <n v="2063"/>
    <n v="58981"/>
    <n v="3.4977365592309385E-2"/>
    <n v="36118"/>
    <n v="211"/>
    <s v="#NowPlaying"/>
    <m/>
    <s v="Wrapped2024"/>
  </r>
  <r>
    <s v="SP118"/>
    <x v="1"/>
    <d v="2024-05-16T00:00:00"/>
    <s v="Story"/>
    <s v="Music that moves youâ€”only on Spotify."/>
    <n v="2023"/>
    <n v="124"/>
    <n v="99"/>
    <n v="2246"/>
    <n v="54524"/>
    <n v="4.1192869195216787E-2"/>
    <n v="34790"/>
    <n v="195"/>
    <s v="#DiscoverWeekly"/>
    <s v="#MusicForEveryone"/>
    <s v="ChillVibes"/>
  </r>
  <r>
    <s v="SP119"/>
    <x v="1"/>
    <d v="2025-05-29T00:00:00"/>
    <s v="Story"/>
    <s v="Music that moves youâ€”only on Spotify."/>
    <n v="2134"/>
    <n v="322"/>
    <n v="114"/>
    <n v="2570"/>
    <n v="44338"/>
    <n v="5.7963823356939871E-2"/>
    <n v="52165"/>
    <n v="176"/>
    <s v="#MusicForEveryone"/>
    <s v="#NowPlaying"/>
    <s v="ChillVibes"/>
  </r>
  <r>
    <s v="SP120"/>
    <x v="0"/>
    <d v="2025-01-17T00:00:00"/>
    <s v="Text"/>
    <s v="Top trending tracks updated daily!"/>
    <n v="2266"/>
    <n v="126"/>
    <n v="140"/>
    <n v="2532"/>
    <n v="53759"/>
    <n v="4.7099090384865788E-2"/>
    <n v="46834"/>
    <n v="277"/>
    <s v="#DiscoverWeekly"/>
    <m/>
    <s v="IndieWave"/>
  </r>
  <r>
    <s v="SP121"/>
    <x v="0"/>
    <d v="2025-04-30T00:00:00"/>
    <s v="Story"/>
    <s v="New music just dropped. Hit play!"/>
    <n v="3916"/>
    <n v="459"/>
    <n v="229"/>
    <n v="4604"/>
    <n v="48989"/>
    <n v="9.3980281287635997E-2"/>
    <n v="39768"/>
    <n v="200"/>
    <s v="#NowPlaying"/>
    <m/>
    <s v="Wrapped2024"/>
  </r>
  <r>
    <s v="SP122"/>
    <x v="1"/>
    <d v="2024-02-24T00:00:00"/>
    <s v="Story"/>
    <s v="Music that moves youâ€”only on Spotify."/>
    <n v="1022"/>
    <n v="463"/>
    <n v="360"/>
    <n v="1845"/>
    <n v="51468"/>
    <n v="3.5847516903707161E-2"/>
    <n v="24279"/>
    <n v="230"/>
    <s v="#DiscoverWeekly"/>
    <s v="#MusicForEveryone"/>
    <s v="ChillVibes"/>
  </r>
  <r>
    <s v="SP123"/>
    <x v="2"/>
    <d v="2024-05-12T00:00:00"/>
    <s v="Text"/>
    <s v="From pop to podcasts, itâ€™s all here."/>
    <n v="2911"/>
    <n v="467"/>
    <n v="94"/>
    <n v="3472"/>
    <n v="59083"/>
    <n v="5.8764788517847777E-2"/>
    <n v="49762"/>
    <n v="236"/>
    <s v="#DiscoverWeekly"/>
    <s v="#SpotifyWrapped"/>
    <s v="IndieWave"/>
  </r>
  <r>
    <s v="SP124"/>
    <x v="1"/>
    <d v="2024-05-09T00:00:00"/>
    <s v="Story"/>
    <s v="New music just dropped. Hit play!"/>
    <n v="3277"/>
    <n v="423"/>
    <n v="259"/>
    <n v="3959"/>
    <n v="46328"/>
    <n v="8.5455879813503707E-2"/>
    <n v="44293"/>
    <n v="299"/>
    <s v="#SoundtrackOfLife"/>
    <s v="#NowPlaying"/>
    <s v="ChillVibes"/>
  </r>
  <r>
    <s v="SP125"/>
    <x v="1"/>
    <d v="2024-11-06T00:00:00"/>
    <s v="Text"/>
    <s v="From pop to podcasts, itâ€™s all here."/>
    <n v="2956"/>
    <n v="381"/>
    <n v="345"/>
    <n v="3682"/>
    <n v="33347"/>
    <n v="0.11041472996071611"/>
    <n v="22558"/>
    <n v="173"/>
    <s v="#NowPlaying"/>
    <m/>
    <s v="ChillVibes"/>
  </r>
  <r>
    <s v="SP126"/>
    <x v="1"/>
    <d v="2024-01-04T00:00:00"/>
    <s v="Story"/>
    <s v="Whatâ€™s your vibe today? #SpotifyHits"/>
    <n v="3208"/>
    <n v="476"/>
    <n v="277"/>
    <n v="3961"/>
    <n v="56072"/>
    <n v="7.064131830503638E-2"/>
    <n v="21061"/>
    <n v="113"/>
    <s v="#MusicForEveryone"/>
    <s v="#NowPlaying"/>
    <s v="ChillVibes"/>
  </r>
  <r>
    <s v="SP127"/>
    <x v="1"/>
    <d v="2024-01-28T00:00:00"/>
    <s v="Text"/>
    <s v="Music that moves youâ€”only on Spotify."/>
    <n v="1456"/>
    <n v="265"/>
    <n v="137"/>
    <n v="1858"/>
    <n v="53485"/>
    <n v="3.4738711788351875E-2"/>
    <n v="59729"/>
    <n v="145"/>
    <s v="#SoundtrackOfLife"/>
    <m/>
    <s v="IndieWave"/>
  </r>
  <r>
    <s v="SP128"/>
    <x v="0"/>
    <d v="2024-02-22T00:00:00"/>
    <s v="Text"/>
    <s v="New music just dropped. Hit play!"/>
    <n v="1902"/>
    <n v="394"/>
    <n v="279"/>
    <n v="2575"/>
    <n v="24615"/>
    <n v="0.10461100954702417"/>
    <n v="51330"/>
    <n v="176"/>
    <s v="#SoundtrackOfLife"/>
    <s v="#NowPlaying"/>
    <s v="ChillVibes"/>
  </r>
  <r>
    <s v="SP129"/>
    <x v="1"/>
    <d v="2025-07-01T00:00:00"/>
    <s v="Story"/>
    <s v="Explore the latest podcasts now."/>
    <n v="3219"/>
    <n v="424"/>
    <n v="267"/>
    <n v="3910"/>
    <n v="48879"/>
    <n v="7.9993453221219743E-2"/>
    <n v="37691"/>
    <n v="224"/>
    <s v="#DiscoverWeekly"/>
    <s v="#MusicForEveryone"/>
    <s v="ChillVibes"/>
  </r>
  <r>
    <s v="SP130"/>
    <x v="2"/>
    <d v="2024-01-10T00:00:00"/>
    <s v="Text"/>
    <s v="Explore the latest podcasts now."/>
    <n v="1261"/>
    <n v="190"/>
    <n v="233"/>
    <n v="1684"/>
    <n v="59888"/>
    <n v="2.811915575741384E-2"/>
    <n v="51449"/>
    <n v="205"/>
    <s v="#DiscoverWeekly"/>
    <s v="#SpotifyWrapped"/>
    <s v="IndieWave"/>
  </r>
  <r>
    <s v="SP131"/>
    <x v="1"/>
    <d v="2025-03-20T00:00:00"/>
    <s v="Text"/>
    <s v="Your weekend playlist is waiting."/>
    <n v="1564"/>
    <n v="362"/>
    <n v="371"/>
    <n v="2297"/>
    <n v="42075"/>
    <n v="5.4592988710635768E-2"/>
    <n v="66659"/>
    <n v="205"/>
    <s v="#SoundtrackOfLife"/>
    <m/>
    <s v="IndieWave"/>
  </r>
  <r>
    <s v="SP132"/>
    <x v="1"/>
    <d v="2024-09-28T00:00:00"/>
    <s v="Text"/>
    <s v="Whatâ€™s your vibe today? #SpotifyHits"/>
    <n v="4006"/>
    <n v="420"/>
    <n v="194"/>
    <n v="4620"/>
    <n v="49964"/>
    <n v="9.2466575934672959E-2"/>
    <n v="20685"/>
    <n v="148"/>
    <s v="#NowPlaying"/>
    <m/>
    <s v="ChillVibes"/>
  </r>
  <r>
    <s v="SP133"/>
    <x v="2"/>
    <d v="2024-01-27T00:00:00"/>
    <s v="Text"/>
    <s v="Your weekend playlist is waiting."/>
    <n v="1976"/>
    <n v="262"/>
    <n v="218"/>
    <n v="2456"/>
    <n v="51696"/>
    <n v="4.7508511296812134E-2"/>
    <n v="44846"/>
    <n v="139"/>
    <s v="#DiscoverWeekly"/>
    <s v="#SpotifyWrapped"/>
    <s v="IndieWave"/>
  </r>
  <r>
    <s v="SP134"/>
    <x v="1"/>
    <d v="2025-05-15T00:00:00"/>
    <s v="Text"/>
    <s v="New music just dropped. Hit play!"/>
    <n v="1583"/>
    <n v="433"/>
    <n v="249"/>
    <n v="2265"/>
    <n v="30256"/>
    <n v="7.4861184558434685E-2"/>
    <n v="47066"/>
    <n v="196"/>
    <s v="#NowPlaying"/>
    <m/>
    <s v="ChillVibes"/>
  </r>
  <r>
    <s v="SP135"/>
    <x v="1"/>
    <d v="2024-10-04T00:00:00"/>
    <s v="Story"/>
    <s v="Explore the latest podcasts now."/>
    <n v="2870"/>
    <n v="380"/>
    <n v="393"/>
    <n v="3643"/>
    <n v="37621"/>
    <n v="9.6834214933149046E-2"/>
    <n v="71794"/>
    <n v="127"/>
    <s v="#MusicForEveryone"/>
    <s v="#NowPlaying"/>
    <s v="ChillVibes"/>
  </r>
  <r>
    <s v="SP136"/>
    <x v="1"/>
    <d v="2024-11-19T00:00:00"/>
    <s v="Text"/>
    <s v="Top trending tracks updated daily!"/>
    <n v="3728"/>
    <n v="271"/>
    <n v="275"/>
    <n v="4274"/>
    <n v="22827"/>
    <n v="0.18723441538528934"/>
    <n v="37034"/>
    <n v="199"/>
    <s v="#NowPlaying"/>
    <m/>
    <s v="ChillVibes"/>
  </r>
  <r>
    <s v="SP137"/>
    <x v="1"/>
    <d v="2024-04-05T00:00:00"/>
    <s v="Story"/>
    <s v="New music just dropped. Hit play!"/>
    <n v="4965"/>
    <n v="175"/>
    <n v="307"/>
    <n v="5447"/>
    <n v="32793"/>
    <n v="0.16610252187966945"/>
    <n v="43412"/>
    <n v="296"/>
    <s v="#SoundtrackOfLife"/>
    <s v="#NowPlaying"/>
    <s v="ChillVibes"/>
  </r>
  <r>
    <s v="SP138"/>
    <x v="1"/>
    <d v="2024-11-28T00:00:00"/>
    <s v="Story"/>
    <s v="New music just dropped. Hit play!"/>
    <n v="1131"/>
    <n v="100"/>
    <n v="116"/>
    <n v="1347"/>
    <n v="48437"/>
    <n v="2.7809319322005904E-2"/>
    <n v="72704"/>
    <n v="236"/>
    <s v="#DiscoverWeekly"/>
    <s v="#MusicForEveryone"/>
    <s v="ChillVibes"/>
  </r>
  <r>
    <s v="SP139"/>
    <x v="1"/>
    <d v="2025-03-09T00:00:00"/>
    <s v="Text"/>
    <s v="Your weekend playlist is waiting."/>
    <n v="2754"/>
    <n v="215"/>
    <n v="264"/>
    <n v="3233"/>
    <n v="27762"/>
    <n v="0.11645414595490239"/>
    <n v="70203"/>
    <n v="289"/>
    <s v="#NowPlaying"/>
    <m/>
    <s v="ChillVibes"/>
  </r>
  <r>
    <s v="SP140"/>
    <x v="1"/>
    <d v="2024-08-27T00:00:00"/>
    <s v="Story"/>
    <s v="New music just dropped. Hit play!"/>
    <n v="1856"/>
    <n v="357"/>
    <n v="348"/>
    <n v="2561"/>
    <n v="29428"/>
    <n v="8.702596166915863E-2"/>
    <n v="70206"/>
    <n v="236"/>
    <s v="#MusicForEveryone"/>
    <s v="#NowPlaying"/>
    <s v="ChillVibes"/>
  </r>
  <r>
    <s v="SP141"/>
    <x v="2"/>
    <d v="2024-10-01T00:00:00"/>
    <s v="Reel"/>
    <s v="Explore the latest podcasts now."/>
    <n v="3543"/>
    <n v="334"/>
    <n v="218"/>
    <n v="4095"/>
    <n v="58007"/>
    <n v="7.0594928198320889E-2"/>
    <n v="24792"/>
    <n v="273"/>
    <s v="#DiscoverWeekly"/>
    <s v="#SoundtrackOfLife"/>
    <s v="SummerBeats"/>
  </r>
  <r>
    <s v="SP142"/>
    <x v="0"/>
    <d v="2024-12-21T00:00:00"/>
    <s v="Story"/>
    <s v="New music just dropped. Hit play!"/>
    <n v="4563"/>
    <n v="398"/>
    <n v="163"/>
    <n v="5124"/>
    <n v="43679"/>
    <n v="0.11731037798484398"/>
    <n v="48760"/>
    <n v="92"/>
    <s v="#NowPlaying"/>
    <m/>
    <s v="Wrapped2024"/>
  </r>
  <r>
    <s v="SP143"/>
    <x v="0"/>
    <d v="2024-06-17T00:00:00"/>
    <s v="Text"/>
    <s v="Discover fresh beats on Spotify!"/>
    <n v="4283"/>
    <n v="471"/>
    <n v="156"/>
    <n v="4910"/>
    <n v="53004"/>
    <n v="9.2634518149573616E-2"/>
    <n v="25678"/>
    <n v="105"/>
    <s v="#DiscoverWeekly"/>
    <m/>
    <s v="IndieWave"/>
  </r>
  <r>
    <s v="SP144"/>
    <x v="0"/>
    <d v="2025-02-14T00:00:00"/>
    <s v="Text"/>
    <s v="Discover fresh beats on Spotify!"/>
    <n v="2329"/>
    <n v="373"/>
    <n v="291"/>
    <n v="2993"/>
    <n v="49577"/>
    <n v="6.0370736430199488E-2"/>
    <n v="28002"/>
    <n v="82"/>
    <s v="#SoundtrackOfLife"/>
    <s v="#NowPlaying"/>
    <s v="ChillVibes"/>
  </r>
  <r>
    <s v="SP145"/>
    <x v="1"/>
    <d v="2025-05-28T00:00:00"/>
    <s v="Story"/>
    <s v="Top trending tracks updated daily!"/>
    <n v="4287"/>
    <n v="273"/>
    <n v="122"/>
    <n v="4682"/>
    <n v="40792"/>
    <n v="0.11477740733477153"/>
    <n v="23878"/>
    <n v="277"/>
    <s v="#MusicForEveryone"/>
    <s v="#NowPlaying"/>
    <s v="ChillVibes"/>
  </r>
  <r>
    <s v="SP146"/>
    <x v="0"/>
    <d v="2025-05-22T00:00:00"/>
    <s v="Text"/>
    <s v="Discover fresh beats on Spotify!"/>
    <n v="2633"/>
    <n v="318"/>
    <n v="380"/>
    <n v="3331"/>
    <n v="40869"/>
    <n v="8.1504318676747664E-2"/>
    <n v="64474"/>
    <n v="245"/>
    <s v="#DiscoverWeekly"/>
    <m/>
    <s v="IndieWave"/>
  </r>
  <r>
    <s v="SP147"/>
    <x v="1"/>
    <d v="2024-01-21T00:00:00"/>
    <s v="Story"/>
    <s v="Discover fresh beats on Spotify!"/>
    <n v="2383"/>
    <n v="136"/>
    <n v="302"/>
    <n v="2821"/>
    <n v="39187"/>
    <n v="7.1988159338556151E-2"/>
    <n v="22133"/>
    <n v="208"/>
    <s v="#MusicForEveryone"/>
    <s v="#NowPlaying"/>
    <s v="ChillVibes"/>
  </r>
  <r>
    <s v="SP148"/>
    <x v="1"/>
    <d v="2025-02-08T00:00:00"/>
    <s v="Story"/>
    <s v="Your weekend playlist is waiting."/>
    <n v="4752"/>
    <n v="334"/>
    <n v="56"/>
    <n v="5142"/>
    <n v="48017"/>
    <n v="0.10708707332819627"/>
    <n v="55534"/>
    <n v="270"/>
    <s v="#DiscoverWeekly"/>
    <s v="#MusicForEveryone"/>
    <s v="ChillVibes"/>
  </r>
  <r>
    <s v="SP149"/>
    <x v="1"/>
    <d v="2025-04-13T00:00:00"/>
    <s v="Text"/>
    <s v="From pop to podcasts, itâ€™s all here."/>
    <n v="3890"/>
    <n v="408"/>
    <n v="338"/>
    <n v="4636"/>
    <n v="56994"/>
    <n v="8.1341895638137346E-2"/>
    <n v="32621"/>
    <n v="286"/>
    <s v="#SoundtrackOfLife"/>
    <m/>
    <s v="IndieWave"/>
  </r>
  <r>
    <s v="SP150"/>
    <x v="1"/>
    <d v="2024-05-30T00:00:00"/>
    <s v="Story"/>
    <s v="Your weekend playlist is waiting."/>
    <n v="2311"/>
    <n v="207"/>
    <n v="363"/>
    <n v="2881"/>
    <n v="30349"/>
    <n v="9.4928992718046723E-2"/>
    <n v="32925"/>
    <n v="88"/>
    <s v="#MusicForEveryone"/>
    <s v="#NowPlaying"/>
    <s v="ChillVibes"/>
  </r>
  <r>
    <s v="SP151"/>
    <x v="0"/>
    <d v="2024-08-12T00:00:00"/>
    <s v="Story"/>
    <s v="Discover fresh beats on Spotify!"/>
    <n v="2962"/>
    <n v="400"/>
    <n v="280"/>
    <n v="3642"/>
    <n v="52508"/>
    <n v="6.9360859297630834E-2"/>
    <n v="58329"/>
    <n v="219"/>
    <s v="#NowPlaying"/>
    <m/>
    <s v="Wrapped2024"/>
  </r>
  <r>
    <s v="SP152"/>
    <x v="0"/>
    <d v="2024-09-27T00:00:00"/>
    <s v="Text"/>
    <s v="Discover fresh beats on Spotify!"/>
    <n v="3118"/>
    <n v="116"/>
    <n v="195"/>
    <n v="3429"/>
    <n v="37100"/>
    <n v="9.2425876010781671E-2"/>
    <n v="62629"/>
    <n v="272"/>
    <s v="#DiscoverWeekly"/>
    <m/>
    <s v="IndieWave"/>
  </r>
  <r>
    <s v="SP153"/>
    <x v="1"/>
    <d v="2025-06-11T00:00:00"/>
    <s v="Story"/>
    <s v="Explore the latest podcasts now."/>
    <n v="3805"/>
    <n v="453"/>
    <n v="63"/>
    <n v="4321"/>
    <n v="52395"/>
    <n v="8.2469701307376658E-2"/>
    <n v="72934"/>
    <n v="87"/>
    <s v="#DiscoverWeekly"/>
    <s v="#MusicForEveryone"/>
    <s v="ChillVibes"/>
  </r>
  <r>
    <s v="SP154"/>
    <x v="0"/>
    <d v="2024-11-19T00:00:00"/>
    <s v="Text"/>
    <s v="Whatâ€™s your vibe today? #SpotifyHits"/>
    <n v="2525"/>
    <n v="272"/>
    <n v="294"/>
    <n v="3091"/>
    <n v="51875"/>
    <n v="5.9585542168674697E-2"/>
    <n v="24732"/>
    <n v="92"/>
    <s v="#DiscoverWeekly"/>
    <m/>
    <s v="IndieWave"/>
  </r>
  <r>
    <s v="SP155"/>
    <x v="0"/>
    <d v="2024-04-25T00:00:00"/>
    <s v="Text"/>
    <s v="Music that moves youâ€”only on Spotify."/>
    <n v="3563"/>
    <n v="483"/>
    <n v="227"/>
    <n v="4273"/>
    <n v="41085"/>
    <n v="0.10400389436534015"/>
    <n v="26393"/>
    <n v="236"/>
    <s v="#SoundtrackOfLife"/>
    <s v="#NowPlaying"/>
    <s v="ChillVibes"/>
  </r>
  <r>
    <s v="SP156"/>
    <x v="2"/>
    <d v="2024-09-03T00:00:00"/>
    <s v="Reel"/>
    <s v="Whatâ€™s your vibe today? #SpotifyHits"/>
    <n v="1437"/>
    <n v="494"/>
    <n v="129"/>
    <n v="2060"/>
    <n v="53048"/>
    <n v="3.8832755240536872E-2"/>
    <n v="44090"/>
    <n v="230"/>
    <s v="#DiscoverWeekly"/>
    <s v="#SoundtrackOfLife"/>
    <s v="SummerBeats"/>
  </r>
  <r>
    <s v="SP157"/>
    <x v="2"/>
    <d v="2025-03-02T00:00:00"/>
    <s v="Text"/>
    <s v="From pop to podcasts, itâ€™s all here."/>
    <n v="4425"/>
    <n v="185"/>
    <n v="162"/>
    <n v="4772"/>
    <n v="24610"/>
    <n v="0.19390491670052823"/>
    <n v="21342"/>
    <n v="158"/>
    <s v="#DiscoverWeekly"/>
    <s v="#SpotifyWrapped"/>
    <s v="IndieWave"/>
  </r>
  <r>
    <s v="SP158"/>
    <x v="1"/>
    <d v="2025-03-21T00:00:00"/>
    <s v="Story"/>
    <s v="New music just dropped. Hit play!"/>
    <n v="4609"/>
    <n v="427"/>
    <n v="395"/>
    <n v="5431"/>
    <n v="33698"/>
    <n v="0.16116683482699271"/>
    <n v="29259"/>
    <n v="216"/>
    <s v="#DiscoverWeekly"/>
    <s v="#MusicForEveryone"/>
    <s v="ChillVibes"/>
  </r>
  <r>
    <s v="SP159"/>
    <x v="0"/>
    <d v="2024-04-12T00:00:00"/>
    <s v="Story"/>
    <s v="Get into the groove with our new drop!"/>
    <n v="1558"/>
    <n v="352"/>
    <n v="202"/>
    <n v="2112"/>
    <n v="25405"/>
    <n v="8.3133241487896081E-2"/>
    <n v="69941"/>
    <n v="219"/>
    <s v="#NowPlaying"/>
    <m/>
    <s v="Wrapped2024"/>
  </r>
  <r>
    <s v="SP160"/>
    <x v="2"/>
    <d v="2024-02-08T00:00:00"/>
    <s v="Reel"/>
    <s v="Top trending tracks updated daily!"/>
    <n v="1889"/>
    <n v="298"/>
    <n v="122"/>
    <n v="2309"/>
    <n v="46225"/>
    <n v="4.9951325040562468E-2"/>
    <n v="74305"/>
    <n v="293"/>
    <s v="#DiscoverWeekly"/>
    <s v="#SoundtrackOfLife"/>
    <s v="SummerBeats"/>
  </r>
  <r>
    <s v="SP161"/>
    <x v="0"/>
    <d v="2025-05-26T00:00:00"/>
    <s v="Text"/>
    <s v="Discover fresh beats on Spotify!"/>
    <n v="3086"/>
    <n v="148"/>
    <n v="310"/>
    <n v="3544"/>
    <n v="22824"/>
    <n v="0.1552751489660007"/>
    <n v="58103"/>
    <n v="275"/>
    <s v="#DiscoverWeekly"/>
    <m/>
    <s v="IndieWave"/>
  </r>
  <r>
    <s v="SP162"/>
    <x v="0"/>
    <d v="2024-11-14T00:00:00"/>
    <s v="Text"/>
    <s v="Music that moves youâ€”only on Spotify."/>
    <n v="2422"/>
    <n v="318"/>
    <n v="118"/>
    <n v="2858"/>
    <n v="25386"/>
    <n v="0.11258173796580792"/>
    <n v="20873"/>
    <n v="100"/>
    <s v="#SoundtrackOfLife"/>
    <s v="#NowPlaying"/>
    <s v="ChillVibes"/>
  </r>
  <r>
    <s v="SP163"/>
    <x v="2"/>
    <d v="2024-08-09T00:00:00"/>
    <s v="Reel"/>
    <s v="From pop to podcasts, itâ€™s all here."/>
    <n v="3414"/>
    <n v="154"/>
    <n v="204"/>
    <n v="3772"/>
    <n v="34146"/>
    <n v="0.11046681895390383"/>
    <n v="44633"/>
    <n v="256"/>
    <s v="#DiscoverWeekly"/>
    <s v="#SoundtrackOfLife"/>
    <s v="SummerBeats"/>
  </r>
  <r>
    <s v="SP164"/>
    <x v="0"/>
    <d v="2025-06-27T00:00:00"/>
    <s v="Story"/>
    <s v="Whatâ€™s your vibe today? #SpotifyHits"/>
    <n v="1342"/>
    <n v="332"/>
    <n v="163"/>
    <n v="1837"/>
    <n v="51712"/>
    <n v="3.5523669554455448E-2"/>
    <n v="57922"/>
    <n v="168"/>
    <s v="#NowPlaying"/>
    <m/>
    <s v="Wrapped2024"/>
  </r>
  <r>
    <s v="SP165"/>
    <x v="0"/>
    <d v="2024-05-08T00:00:00"/>
    <s v="Story"/>
    <s v="Music that moves youâ€”only on Spotify."/>
    <n v="2414"/>
    <n v="220"/>
    <n v="280"/>
    <n v="2914"/>
    <n v="27355"/>
    <n v="0.10652531529884847"/>
    <n v="50562"/>
    <n v="258"/>
    <s v="#NowPlaying"/>
    <m/>
    <s v="Wrapped2024"/>
  </r>
  <r>
    <s v="SP166"/>
    <x v="0"/>
    <d v="2024-04-05T00:00:00"/>
    <s v="Text"/>
    <s v="New music just dropped. Hit play!"/>
    <n v="4383"/>
    <n v="352"/>
    <n v="176"/>
    <n v="4911"/>
    <n v="53239"/>
    <n v="9.2244407295403744E-2"/>
    <n v="34168"/>
    <n v="288"/>
    <s v="#DiscoverWeekly"/>
    <m/>
    <s v="IndieWave"/>
  </r>
  <r>
    <s v="SP167"/>
    <x v="2"/>
    <d v="2025-01-27T00:00:00"/>
    <s v="Text"/>
    <s v="Wrapped is here! Relive your top tracks ðŸŽ§"/>
    <n v="4294"/>
    <n v="423"/>
    <n v="93"/>
    <n v="4810"/>
    <n v="29828"/>
    <n v="0.1612578785034196"/>
    <n v="73144"/>
    <n v="298"/>
    <s v="#DiscoverWeekly"/>
    <s v="#SpotifyWrapped"/>
    <s v="IndieWave"/>
  </r>
  <r>
    <s v="SP168"/>
    <x v="0"/>
    <d v="2024-04-03T00:00:00"/>
    <s v="Text"/>
    <s v="Top trending tracks updated daily!"/>
    <n v="2762"/>
    <n v="339"/>
    <n v="323"/>
    <n v="3424"/>
    <n v="33757"/>
    <n v="0.10143081434961637"/>
    <n v="68511"/>
    <n v="121"/>
    <s v="#SoundtrackOfLife"/>
    <s v="#NowPlaying"/>
    <s v="ChillVibes"/>
  </r>
  <r>
    <s v="SP169"/>
    <x v="2"/>
    <d v="2025-01-03T00:00:00"/>
    <s v="Text"/>
    <s v="New music just dropped. Hit play!"/>
    <n v="3782"/>
    <n v="484"/>
    <n v="144"/>
    <n v="4410"/>
    <n v="52172"/>
    <n v="8.4528099363643333E-2"/>
    <n v="59386"/>
    <n v="175"/>
    <s v="#DiscoverWeekly"/>
    <s v="#SpotifyWrapped"/>
    <s v="IndieWave"/>
  </r>
  <r>
    <s v="SP170"/>
    <x v="1"/>
    <d v="2024-11-23T00:00:00"/>
    <s v="Text"/>
    <s v="New music just dropped. Hit play!"/>
    <n v="4318"/>
    <n v="371"/>
    <n v="329"/>
    <n v="5018"/>
    <n v="32347"/>
    <n v="0.15513030574705536"/>
    <n v="68956"/>
    <n v="259"/>
    <s v="#SoundtrackOfLife"/>
    <m/>
    <s v="IndieWave"/>
  </r>
  <r>
    <s v="SP171"/>
    <x v="0"/>
    <d v="2024-09-01T00:00:00"/>
    <s v="Story"/>
    <s v="Wrapped is here! Relive your top tracks ðŸŽ§"/>
    <n v="2335"/>
    <n v="150"/>
    <n v="75"/>
    <n v="2560"/>
    <n v="26114"/>
    <n v="9.8031707130274953E-2"/>
    <n v="57549"/>
    <n v="135"/>
    <s v="#NowPlaying"/>
    <m/>
    <s v="Wrapped2024"/>
  </r>
  <r>
    <s v="SP172"/>
    <x v="2"/>
    <d v="2024-04-18T00:00:00"/>
    <s v="Text"/>
    <s v="Explore the latest podcasts now."/>
    <n v="4023"/>
    <n v="293"/>
    <n v="91"/>
    <n v="4407"/>
    <n v="26795"/>
    <n v="0.16447098339242397"/>
    <n v="28924"/>
    <n v="278"/>
    <s v="#DiscoverWeekly"/>
    <s v="#SpotifyWrapped"/>
    <s v="IndieWave"/>
  </r>
  <r>
    <s v="SP173"/>
    <x v="0"/>
    <d v="2024-06-04T00:00:00"/>
    <s v="Text"/>
    <s v="Get into the groove with our new drop!"/>
    <n v="3948"/>
    <n v="151"/>
    <n v="249"/>
    <n v="4348"/>
    <n v="43147"/>
    <n v="0.10077178019329269"/>
    <n v="63136"/>
    <n v="230"/>
    <s v="#DiscoverWeekly"/>
    <m/>
    <s v="IndieWave"/>
  </r>
  <r>
    <s v="SP174"/>
    <x v="2"/>
    <d v="2025-04-02T00:00:00"/>
    <s v="Text"/>
    <s v="Wrapped is here! Relive your top tracks ðŸŽ§"/>
    <n v="4598"/>
    <n v="455"/>
    <n v="378"/>
    <n v="5431"/>
    <n v="52952"/>
    <n v="0.10256458679558846"/>
    <n v="58504"/>
    <n v="269"/>
    <s v="#DiscoverWeekly"/>
    <s v="#SpotifyWrapped"/>
    <s v="IndieWave"/>
  </r>
  <r>
    <s v="SP175"/>
    <x v="1"/>
    <d v="2025-04-01T00:00:00"/>
    <s v="Story"/>
    <s v="Music that moves youâ€”only on Spotify."/>
    <n v="2665"/>
    <n v="143"/>
    <n v="315"/>
    <n v="3123"/>
    <n v="54808"/>
    <n v="5.6980732739746021E-2"/>
    <n v="29818"/>
    <n v="98"/>
    <s v="#DiscoverWeekly"/>
    <s v="#MusicForEveryone"/>
    <s v="ChillVibes"/>
  </r>
  <r>
    <s v="SP176"/>
    <x v="0"/>
    <d v="2024-07-02T00:00:00"/>
    <s v="Text"/>
    <s v="Top trending tracks updated daily!"/>
    <n v="3469"/>
    <n v="371"/>
    <n v="76"/>
    <n v="3916"/>
    <n v="46493"/>
    <n v="8.4227733207149463E-2"/>
    <n v="26906"/>
    <n v="150"/>
    <s v="#SoundtrackOfLife"/>
    <s v="#NowPlaying"/>
    <s v="ChillVibes"/>
  </r>
  <r>
    <s v="SP177"/>
    <x v="1"/>
    <d v="2024-11-10T00:00:00"/>
    <s v="Text"/>
    <s v="Explore the latest podcasts now."/>
    <n v="4823"/>
    <n v="489"/>
    <n v="302"/>
    <n v="5614"/>
    <n v="32470"/>
    <n v="0.1728980597474592"/>
    <n v="31861"/>
    <n v="178"/>
    <s v="#SoundtrackOfLife"/>
    <m/>
    <s v="IndieWave"/>
  </r>
  <r>
    <s v="SP178"/>
    <x v="0"/>
    <d v="2024-12-14T00:00:00"/>
    <s v="Story"/>
    <s v="From pop to podcasts, itâ€™s all here."/>
    <n v="3812"/>
    <n v="321"/>
    <n v="289"/>
    <n v="4422"/>
    <n v="59838"/>
    <n v="7.3899528727564417E-2"/>
    <n v="36337"/>
    <n v="161"/>
    <s v="#NowPlaying"/>
    <m/>
    <s v="Wrapped2024"/>
  </r>
  <r>
    <s v="SP179"/>
    <x v="1"/>
    <d v="2024-11-19T00:00:00"/>
    <s v="Text"/>
    <s v="Explore the latest podcasts now."/>
    <n v="2387"/>
    <n v="353"/>
    <n v="78"/>
    <n v="2818"/>
    <n v="39745"/>
    <n v="7.090200025160398E-2"/>
    <n v="69226"/>
    <n v="208"/>
    <s v="#SoundtrackOfLife"/>
    <m/>
    <s v="IndieWave"/>
  </r>
  <r>
    <s v="SP180"/>
    <x v="1"/>
    <d v="2025-04-30T00:00:00"/>
    <s v="Story"/>
    <s v="Wrapped is here! Relive your top tracks ðŸŽ§"/>
    <n v="3929"/>
    <n v="275"/>
    <n v="330"/>
    <n v="4534"/>
    <n v="58329"/>
    <n v="7.7731488624869283E-2"/>
    <n v="33196"/>
    <n v="85"/>
    <s v="#MusicForEveryone"/>
    <s v="#NowPlaying"/>
    <s v="ChillVibes"/>
  </r>
  <r>
    <s v="SP181"/>
    <x v="1"/>
    <d v="2024-03-19T00:00:00"/>
    <s v="Text"/>
    <s v="From pop to podcasts, itâ€™s all here."/>
    <n v="2191"/>
    <n v="288"/>
    <n v="83"/>
    <n v="2562"/>
    <n v="59606"/>
    <n v="4.2982250109049422E-2"/>
    <n v="24765"/>
    <n v="281"/>
    <s v="#SoundtrackOfLife"/>
    <m/>
    <s v="IndieWave"/>
  </r>
  <r>
    <s v="SP182"/>
    <x v="0"/>
    <d v="2024-03-19T00:00:00"/>
    <s v="Text"/>
    <s v="From pop to podcasts, itâ€™s all here."/>
    <n v="2878"/>
    <n v="278"/>
    <n v="255"/>
    <n v="3411"/>
    <n v="47235"/>
    <n v="7.2213401079707848E-2"/>
    <n v="57922"/>
    <n v="112"/>
    <s v="#SoundtrackOfLife"/>
    <s v="#NowPlaying"/>
    <s v="ChillVibes"/>
  </r>
  <r>
    <s v="SP183"/>
    <x v="1"/>
    <d v="2024-07-23T00:00:00"/>
    <s v="Text"/>
    <s v="Top trending tracks updated daily!"/>
    <n v="3204"/>
    <n v="398"/>
    <n v="85"/>
    <n v="3687"/>
    <n v="22020"/>
    <n v="0.16743869209809265"/>
    <n v="58353"/>
    <n v="286"/>
    <s v="#SoundtrackOfLife"/>
    <m/>
    <s v="IndieWave"/>
  </r>
  <r>
    <s v="SP184"/>
    <x v="1"/>
    <d v="2024-07-13T00:00:00"/>
    <s v="Story"/>
    <s v="Get into the groove with our new drop!"/>
    <n v="2408"/>
    <n v="323"/>
    <n v="251"/>
    <n v="2982"/>
    <n v="47599"/>
    <n v="6.2648374965860634E-2"/>
    <n v="35543"/>
    <n v="287"/>
    <s v="#MusicForEveryone"/>
    <s v="#NowPlaying"/>
    <s v="ChillVibes"/>
  </r>
  <r>
    <s v="SP185"/>
    <x v="2"/>
    <d v="2025-04-22T00:00:00"/>
    <s v="Reel"/>
    <s v="New music just dropped. Hit play!"/>
    <n v="2733"/>
    <n v="297"/>
    <n v="235"/>
    <n v="3265"/>
    <n v="37980"/>
    <n v="8.5966298051606105E-2"/>
    <n v="33058"/>
    <n v="219"/>
    <s v="#DiscoverWeekly"/>
    <s v="#SoundtrackOfLife"/>
    <s v="SummerBeats"/>
  </r>
  <r>
    <s v="SP186"/>
    <x v="1"/>
    <d v="2024-06-16T00:00:00"/>
    <s v="Story"/>
    <s v="Explore the latest podcasts now."/>
    <n v="4618"/>
    <n v="312"/>
    <n v="254"/>
    <n v="5184"/>
    <n v="22571"/>
    <n v="0.22967524699836073"/>
    <n v="29453"/>
    <n v="197"/>
    <s v="#MusicForEveryone"/>
    <s v="#NowPlaying"/>
    <s v="ChillVibes"/>
  </r>
  <r>
    <s v="SP187"/>
    <x v="2"/>
    <d v="2025-05-18T00:00:00"/>
    <s v="Reel"/>
    <s v="Wrapped is here! Relive your top tracks ðŸŽ§"/>
    <n v="4210"/>
    <n v="319"/>
    <n v="350"/>
    <n v="4879"/>
    <n v="37762"/>
    <n v="0.12920396165457337"/>
    <n v="55162"/>
    <n v="204"/>
    <s v="#DiscoverWeekly"/>
    <s v="#SoundtrackOfLife"/>
    <s v="SummerBeats"/>
  </r>
  <r>
    <s v="SP188"/>
    <x v="0"/>
    <d v="2025-06-06T00:00:00"/>
    <s v="Text"/>
    <s v="Wrapped is here! Relive your top tracks ðŸŽ§"/>
    <n v="3987"/>
    <n v="171"/>
    <n v="274"/>
    <n v="4432"/>
    <n v="45122"/>
    <n v="9.8222596516111871E-2"/>
    <n v="65431"/>
    <n v="168"/>
    <s v="#DiscoverWeekly"/>
    <m/>
    <s v="IndieWave"/>
  </r>
  <r>
    <s v="SP189"/>
    <x v="2"/>
    <d v="2025-02-20T00:00:00"/>
    <s v="Reel"/>
    <s v="Get into the groove with our new drop!"/>
    <n v="4957"/>
    <n v="262"/>
    <n v="365"/>
    <n v="5584"/>
    <n v="49199"/>
    <n v="0.11349824183418362"/>
    <n v="40314"/>
    <n v="216"/>
    <s v="#DiscoverWeekly"/>
    <s v="#SoundtrackOfLife"/>
    <s v="SummerBeats"/>
  </r>
  <r>
    <s v="SP190"/>
    <x v="0"/>
    <d v="2025-01-16T00:00:00"/>
    <s v="Text"/>
    <s v="Music that moves youâ€”only on Spotify."/>
    <n v="2605"/>
    <n v="282"/>
    <n v="148"/>
    <n v="3035"/>
    <n v="32201"/>
    <n v="9.4251731312692155E-2"/>
    <n v="49583"/>
    <n v="241"/>
    <s v="#SoundtrackOfLife"/>
    <s v="#NowPlaying"/>
    <s v="ChillVibes"/>
  </r>
  <r>
    <s v="SP191"/>
    <x v="2"/>
    <d v="2024-02-24T00:00:00"/>
    <s v="Reel"/>
    <s v="Discover fresh beats on Spotify!"/>
    <n v="4221"/>
    <n v="307"/>
    <n v="58"/>
    <n v="4586"/>
    <n v="45080"/>
    <n v="0.10173025732031943"/>
    <n v="37214"/>
    <n v="240"/>
    <s v="#DiscoverWeekly"/>
    <s v="#SoundtrackOfLife"/>
    <s v="SummerBeats"/>
  </r>
  <r>
    <s v="SP192"/>
    <x v="1"/>
    <d v="2024-09-16T00:00:00"/>
    <s v="Story"/>
    <s v="Whatâ€™s your vibe today? #SpotifyHits"/>
    <n v="4422"/>
    <n v="434"/>
    <n v="156"/>
    <n v="5012"/>
    <n v="56165"/>
    <n v="8.9237069349238848E-2"/>
    <n v="52431"/>
    <n v="173"/>
    <s v="#DiscoverWeekly"/>
    <s v="#MusicForEveryone"/>
    <s v="ChillVibes"/>
  </r>
  <r>
    <s v="SP193"/>
    <x v="2"/>
    <d v="2024-06-04T00:00:00"/>
    <s v="Reel"/>
    <s v="Wrapped is here! Relive your top tracks ðŸŽ§"/>
    <n v="1211"/>
    <n v="431"/>
    <n v="83"/>
    <n v="1725"/>
    <n v="26532"/>
    <n v="6.5015829941203071E-2"/>
    <n v="47305"/>
    <n v="232"/>
    <s v="#DiscoverWeekly"/>
    <s v="#SoundtrackOfLife"/>
    <s v="SummerBeats"/>
  </r>
  <r>
    <s v="SP194"/>
    <x v="1"/>
    <d v="2024-05-10T00:00:00"/>
    <s v="Story"/>
    <s v="Explore the latest podcasts now."/>
    <n v="2784"/>
    <n v="111"/>
    <n v="399"/>
    <n v="3294"/>
    <n v="58366"/>
    <n v="5.6436966727204191E-2"/>
    <n v="69512"/>
    <n v="269"/>
    <s v="#MusicForEveryone"/>
    <s v="#NowPlaying"/>
    <s v="ChillVibes"/>
  </r>
  <r>
    <s v="SP195"/>
    <x v="2"/>
    <d v="2024-01-14T00:00:00"/>
    <s v="Text"/>
    <s v="New music just dropped. Hit play!"/>
    <n v="3634"/>
    <n v="280"/>
    <n v="399"/>
    <n v="4313"/>
    <n v="40256"/>
    <n v="0.10713930842607314"/>
    <n v="52605"/>
    <n v="213"/>
    <s v="#DiscoverWeekly"/>
    <s v="#SpotifyWrapped"/>
    <s v="IndieWave"/>
  </r>
  <r>
    <s v="SP196"/>
    <x v="0"/>
    <d v="2025-01-12T00:00:00"/>
    <s v="Text"/>
    <s v="From pop to podcasts, itâ€™s all here."/>
    <n v="1771"/>
    <n v="487"/>
    <n v="272"/>
    <n v="2530"/>
    <n v="48810"/>
    <n v="5.1833640647408315E-2"/>
    <n v="48084"/>
    <n v="272"/>
    <s v="#SoundtrackOfLife"/>
    <s v="#NowPlaying"/>
    <s v="ChillVibes"/>
  </r>
  <r>
    <s v="SP197"/>
    <x v="2"/>
    <d v="2024-12-08T00:00:00"/>
    <s v="Text"/>
    <s v="Top trending tracks updated daily!"/>
    <n v="1424"/>
    <n v="396"/>
    <n v="312"/>
    <n v="2132"/>
    <n v="59517"/>
    <n v="3.5821698002251455E-2"/>
    <n v="46102"/>
    <n v="239"/>
    <s v="#DiscoverWeekly"/>
    <s v="#SpotifyWrapped"/>
    <s v="IndieWave"/>
  </r>
  <r>
    <s v="SP198"/>
    <x v="1"/>
    <d v="2025-02-01T00:00:00"/>
    <s v="Story"/>
    <s v="Top trending tracks updated daily!"/>
    <n v="1079"/>
    <n v="265"/>
    <n v="190"/>
    <n v="1534"/>
    <n v="43786"/>
    <n v="3.5034029141734799E-2"/>
    <n v="72428"/>
    <n v="222"/>
    <s v="#SoundtrackOfLife"/>
    <s v="#NowPlaying"/>
    <s v="ChillVibes"/>
  </r>
  <r>
    <s v="SP199"/>
    <x v="1"/>
    <d v="2024-07-11T00:00:00"/>
    <s v="Story"/>
    <s v="Get into the groove with our new drop!"/>
    <n v="4247"/>
    <n v="179"/>
    <n v="175"/>
    <n v="4601"/>
    <n v="32991"/>
    <n v="0.13946227759085811"/>
    <n v="70120"/>
    <n v="276"/>
    <s v="#SoundtrackOfLife"/>
    <s v="#NowPlaying"/>
    <s v="ChillVibes"/>
  </r>
  <r>
    <s v="SP200"/>
    <x v="1"/>
    <d v="2024-03-18T00:00:00"/>
    <s v="Text"/>
    <s v="New music just dropped. Hit play!"/>
    <n v="2033"/>
    <n v="420"/>
    <n v="94"/>
    <n v="2547"/>
    <n v="56290"/>
    <n v="4.5247823769763724E-2"/>
    <n v="57391"/>
    <n v="196"/>
    <s v="#NowPlaying"/>
    <m/>
    <s v="ChillVibes"/>
  </r>
  <r>
    <s v="SP201"/>
    <x v="1"/>
    <d v="2024-09-12T00:00:00"/>
    <s v="Story"/>
    <s v="Wrapped is here! Relive your top tracks ðŸŽ§"/>
    <n v="1839"/>
    <n v="223"/>
    <n v="171"/>
    <n v="2233"/>
    <n v="35459"/>
    <n v="6.2974139146620034E-2"/>
    <n v="69988"/>
    <n v="114"/>
    <s v="#MusicForEveryone"/>
    <s v="#NowPlaying"/>
    <s v="ChillVibes"/>
  </r>
  <r>
    <s v="SP202"/>
    <x v="1"/>
    <d v="2024-01-11T00:00:00"/>
    <s v="Story"/>
    <s v="Wrapped is here! Relive your top tracks ðŸŽ§"/>
    <n v="2340"/>
    <n v="141"/>
    <n v="206"/>
    <n v="2687"/>
    <n v="24916"/>
    <n v="0.10784235029699792"/>
    <n v="30582"/>
    <n v="157"/>
    <s v="#SoundtrackOfLife"/>
    <s v="#NowPlaying"/>
    <s v="ChillVibes"/>
  </r>
  <r>
    <s v="SP203"/>
    <x v="0"/>
    <d v="2024-10-06T00:00:00"/>
    <s v="Text"/>
    <s v="Top trending tracks updated daily!"/>
    <n v="2080"/>
    <n v="389"/>
    <n v="92"/>
    <n v="2561"/>
    <n v="30971"/>
    <n v="8.2690258629040073E-2"/>
    <n v="25347"/>
    <n v="111"/>
    <s v="#DiscoverWeekly"/>
    <m/>
    <s v="IndieWave"/>
  </r>
  <r>
    <s v="SP204"/>
    <x v="1"/>
    <d v="2024-12-30T00:00:00"/>
    <s v="Text"/>
    <s v="Get into the groove with our new drop!"/>
    <n v="4214"/>
    <n v="286"/>
    <n v="127"/>
    <n v="4627"/>
    <n v="47293"/>
    <n v="9.7836889180216949E-2"/>
    <n v="27184"/>
    <n v="232"/>
    <s v="#NowPlaying"/>
    <m/>
    <s v="ChillVibes"/>
  </r>
  <r>
    <s v="SP205"/>
    <x v="1"/>
    <d v="2025-04-16T00:00:00"/>
    <s v="Text"/>
    <s v="Wrapped is here! Relive your top tracks ðŸŽ§"/>
    <n v="3792"/>
    <n v="315"/>
    <n v="120"/>
    <n v="4227"/>
    <n v="54592"/>
    <n v="7.7428927315357568E-2"/>
    <n v="67886"/>
    <n v="117"/>
    <s v="#SoundtrackOfLife"/>
    <m/>
    <s v="IndieWave"/>
  </r>
  <r>
    <s v="SP206"/>
    <x v="1"/>
    <d v="2024-08-21T00:00:00"/>
    <s v="Story"/>
    <s v="Explore the latest podcasts now."/>
    <n v="3989"/>
    <n v="476"/>
    <n v="128"/>
    <n v="4593"/>
    <n v="57569"/>
    <n v="7.9782521843353188E-2"/>
    <n v="40193"/>
    <n v="222"/>
    <s v="#DiscoverWeekly"/>
    <s v="#MusicForEveryone"/>
    <s v="ChillVibes"/>
  </r>
  <r>
    <s v="SP207"/>
    <x v="1"/>
    <d v="2024-04-05T00:00:00"/>
    <s v="Story"/>
    <s v="Wrapped is here! Relive your top tracks ðŸŽ§"/>
    <n v="2857"/>
    <n v="443"/>
    <n v="359"/>
    <n v="3659"/>
    <n v="51519"/>
    <n v="7.1022341272152026E-2"/>
    <n v="28256"/>
    <n v="155"/>
    <s v="#SoundtrackOfLife"/>
    <s v="#NowPlaying"/>
    <s v="ChillVibes"/>
  </r>
  <r>
    <s v="SP208"/>
    <x v="1"/>
    <d v="2025-04-07T00:00:00"/>
    <s v="Text"/>
    <s v="From pop to podcasts, itâ€™s all here."/>
    <n v="1403"/>
    <n v="385"/>
    <n v="344"/>
    <n v="2132"/>
    <n v="54223"/>
    <n v="3.9319108127547353E-2"/>
    <n v="72595"/>
    <n v="239"/>
    <s v="#SoundtrackOfLife"/>
    <m/>
    <s v="IndieWave"/>
  </r>
  <r>
    <s v="SP209"/>
    <x v="1"/>
    <d v="2024-07-19T00:00:00"/>
    <s v="Story"/>
    <s v="Whatâ€™s your vibe today? #SpotifyHits"/>
    <n v="3071"/>
    <n v="126"/>
    <n v="200"/>
    <n v="3397"/>
    <n v="44013"/>
    <n v="7.7181741758116915E-2"/>
    <n v="44679"/>
    <n v="118"/>
    <s v="#DiscoverWeekly"/>
    <s v="#MusicForEveryone"/>
    <s v="ChillVibes"/>
  </r>
  <r>
    <s v="SP210"/>
    <x v="1"/>
    <d v="2025-05-03T00:00:00"/>
    <s v="Story"/>
    <s v="Top trending tracks updated daily!"/>
    <n v="1010"/>
    <n v="361"/>
    <n v="240"/>
    <n v="1611"/>
    <n v="47229"/>
    <n v="3.4110398272247981E-2"/>
    <n v="72573"/>
    <n v="275"/>
    <s v="#SoundtrackOfLife"/>
    <s v="#NowPlaying"/>
    <s v="ChillVibes"/>
  </r>
  <r>
    <s v="SP211"/>
    <x v="1"/>
    <d v="2024-04-14T00:00:00"/>
    <s v="Story"/>
    <s v="Discover fresh beats on Spotify!"/>
    <n v="1295"/>
    <n v="153"/>
    <n v="81"/>
    <n v="1529"/>
    <n v="48350"/>
    <n v="3.1623578076525334E-2"/>
    <n v="61033"/>
    <n v="232"/>
    <s v="#DiscoverWeekly"/>
    <s v="#MusicForEveryone"/>
    <s v="ChillVibes"/>
  </r>
  <r>
    <s v="SP212"/>
    <x v="1"/>
    <d v="2025-06-19T00:00:00"/>
    <s v="Story"/>
    <s v="Whatâ€™s your vibe today? #SpotifyHits"/>
    <n v="1433"/>
    <n v="452"/>
    <n v="305"/>
    <n v="2190"/>
    <n v="54541"/>
    <n v="4.0153279184466734E-2"/>
    <n v="63700"/>
    <n v="296"/>
    <s v="#DiscoverWeekly"/>
    <s v="#MusicForEveryone"/>
    <s v="ChillVibes"/>
  </r>
  <r>
    <s v="SP213"/>
    <x v="0"/>
    <d v="2025-06-24T00:00:00"/>
    <s v="Story"/>
    <s v="Get into the groove with our new drop!"/>
    <n v="4902"/>
    <n v="422"/>
    <n v="376"/>
    <n v="5700"/>
    <n v="31674"/>
    <n v="0.17995832544042431"/>
    <n v="53225"/>
    <n v="147"/>
    <s v="#NowPlaying"/>
    <m/>
    <s v="Wrapped2024"/>
  </r>
  <r>
    <s v="SP214"/>
    <x v="1"/>
    <d v="2024-10-09T00:00:00"/>
    <s v="Text"/>
    <s v="Wrapped is here! Relive your top tracks ðŸŽ§"/>
    <n v="2659"/>
    <n v="167"/>
    <n v="73"/>
    <n v="2899"/>
    <n v="23090"/>
    <n v="0.12555218709398008"/>
    <n v="25872"/>
    <n v="293"/>
    <s v="#SoundtrackOfLife"/>
    <m/>
    <s v="IndieWave"/>
  </r>
  <r>
    <s v="SP215"/>
    <x v="2"/>
    <d v="2025-01-15T00:00:00"/>
    <s v="Text"/>
    <s v="Your weekend playlist is waiting."/>
    <n v="2599"/>
    <n v="324"/>
    <n v="182"/>
    <n v="3105"/>
    <n v="37525"/>
    <n v="8.2744836775483013E-2"/>
    <n v="37216"/>
    <n v="186"/>
    <s v="#DiscoverWeekly"/>
    <s v="#SpotifyWrapped"/>
    <s v="IndieWave"/>
  </r>
  <r>
    <s v="SP216"/>
    <x v="1"/>
    <d v="2025-01-12T00:00:00"/>
    <s v="Text"/>
    <s v="Music that moves youâ€”only on Spotify."/>
    <n v="1765"/>
    <n v="285"/>
    <n v="100"/>
    <n v="2150"/>
    <n v="41313"/>
    <n v="5.2041730205988429E-2"/>
    <n v="56575"/>
    <n v="174"/>
    <s v="#SoundtrackOfLife"/>
    <m/>
    <s v="IndieWave"/>
  </r>
  <r>
    <s v="SP217"/>
    <x v="0"/>
    <d v="2025-05-31T00:00:00"/>
    <s v="Text"/>
    <s v="Whatâ€™s your vibe today? #SpotifyHits"/>
    <n v="2169"/>
    <n v="240"/>
    <n v="57"/>
    <n v="2466"/>
    <n v="26109"/>
    <n v="9.4450189589796618E-2"/>
    <n v="46667"/>
    <n v="133"/>
    <s v="#SoundtrackOfLife"/>
    <s v="#NowPlaying"/>
    <s v="ChillVibes"/>
  </r>
  <r>
    <s v="SP218"/>
    <x v="1"/>
    <d v="2024-10-14T00:00:00"/>
    <s v="Story"/>
    <s v="Explore the latest podcasts now."/>
    <n v="4303"/>
    <n v="306"/>
    <n v="302"/>
    <n v="4911"/>
    <n v="39575"/>
    <n v="0.12409349336702463"/>
    <n v="33762"/>
    <n v="265"/>
    <s v="#DiscoverWeekly"/>
    <s v="#MusicForEveryone"/>
    <s v="ChillVibes"/>
  </r>
  <r>
    <s v="SP219"/>
    <x v="1"/>
    <d v="2024-02-10T00:00:00"/>
    <s v="Text"/>
    <s v="From pop to podcasts, itâ€™s all here."/>
    <n v="1519"/>
    <n v="456"/>
    <n v="379"/>
    <n v="2354"/>
    <n v="51611"/>
    <n v="4.5610431884675749E-2"/>
    <n v="45880"/>
    <n v="176"/>
    <s v="#SoundtrackOfLife"/>
    <m/>
    <s v="IndieWave"/>
  </r>
  <r>
    <s v="SP220"/>
    <x v="2"/>
    <d v="2024-12-10T00:00:00"/>
    <s v="Text"/>
    <s v="Whatâ€™s your vibe today? #SpotifyHits"/>
    <n v="2569"/>
    <n v="140"/>
    <n v="375"/>
    <n v="3084"/>
    <n v="38372"/>
    <n v="8.0371103929948923E-2"/>
    <n v="22102"/>
    <n v="255"/>
    <s v="#DiscoverWeekly"/>
    <s v="#SpotifyWrapped"/>
    <s v="IndieWave"/>
  </r>
  <r>
    <s v="SP221"/>
    <x v="1"/>
    <d v="2025-05-09T00:00:00"/>
    <s v="Story"/>
    <s v="Music that moves youâ€”only on Spotify."/>
    <n v="2778"/>
    <n v="241"/>
    <n v="317"/>
    <n v="3336"/>
    <n v="26247"/>
    <n v="0.1271002400274317"/>
    <n v="20677"/>
    <n v="282"/>
    <s v="#MusicForEveryone"/>
    <s v="#NowPlaying"/>
    <s v="ChillVibes"/>
  </r>
  <r>
    <s v="SP222"/>
    <x v="1"/>
    <d v="2025-06-21T00:00:00"/>
    <s v="Text"/>
    <s v="Explore the latest podcasts now."/>
    <n v="3611"/>
    <n v="127"/>
    <n v="139"/>
    <n v="3877"/>
    <n v="44768"/>
    <n v="8.6602037169406718E-2"/>
    <n v="29435"/>
    <n v="178"/>
    <s v="#NowPlaying"/>
    <m/>
    <s v="ChillVibes"/>
  </r>
  <r>
    <s v="SP223"/>
    <x v="1"/>
    <d v="2024-06-19T00:00:00"/>
    <s v="Text"/>
    <s v="Whatâ€™s your vibe today? #SpotifyHits"/>
    <n v="1224"/>
    <n v="168"/>
    <n v="199"/>
    <n v="1591"/>
    <n v="54232"/>
    <n v="2.9336922849977874E-2"/>
    <n v="52844"/>
    <n v="271"/>
    <s v="#SoundtrackOfLife"/>
    <m/>
    <s v="IndieWave"/>
  </r>
  <r>
    <s v="SP224"/>
    <x v="1"/>
    <d v="2024-12-10T00:00:00"/>
    <s v="Text"/>
    <s v="From pop to podcasts, itâ€™s all here."/>
    <n v="4673"/>
    <n v="270"/>
    <n v="93"/>
    <n v="5036"/>
    <n v="45260"/>
    <n v="0.11126822801590809"/>
    <n v="57513"/>
    <n v="103"/>
    <s v="#NowPlaying"/>
    <m/>
    <s v="ChillVibes"/>
  </r>
  <r>
    <s v="SP225"/>
    <x v="2"/>
    <d v="2024-02-01T00:00:00"/>
    <s v="Text"/>
    <s v="Wrapped is here! Relive your top tracks ðŸŽ§"/>
    <n v="1432"/>
    <n v="437"/>
    <n v="267"/>
    <n v="2136"/>
    <n v="40634"/>
    <n v="5.2566815966924252E-2"/>
    <n v="54511"/>
    <n v="197"/>
    <s v="#DiscoverWeekly"/>
    <s v="#SpotifyWrapped"/>
    <s v="IndieWave"/>
  </r>
  <r>
    <s v="SP226"/>
    <x v="1"/>
    <d v="2024-01-17T00:00:00"/>
    <s v="Story"/>
    <s v="New music just dropped. Hit play!"/>
    <n v="2174"/>
    <n v="499"/>
    <n v="212"/>
    <n v="2885"/>
    <n v="54938"/>
    <n v="5.2513742764570971E-2"/>
    <n v="27190"/>
    <n v="265"/>
    <s v="#MusicForEveryone"/>
    <s v="#NowPlaying"/>
    <s v="ChillVibes"/>
  </r>
  <r>
    <s v="SP227"/>
    <x v="2"/>
    <d v="2025-03-22T00:00:00"/>
    <s v="Text"/>
    <s v="Music that moves youâ€”only on Spotify."/>
    <n v="4308"/>
    <n v="171"/>
    <n v="106"/>
    <n v="4585"/>
    <n v="36955"/>
    <n v="0.12406981463942633"/>
    <n v="23949"/>
    <n v="294"/>
    <s v="#DiscoverWeekly"/>
    <s v="#SpotifyWrapped"/>
    <s v="IndieWave"/>
  </r>
  <r>
    <s v="SP228"/>
    <x v="2"/>
    <d v="2024-05-30T00:00:00"/>
    <s v="Reel"/>
    <s v="Whatâ€™s your vibe today? #SpotifyHits"/>
    <n v="1060"/>
    <n v="442"/>
    <n v="319"/>
    <n v="1821"/>
    <n v="57194"/>
    <n v="3.1839004091338254E-2"/>
    <n v="24258"/>
    <n v="101"/>
    <s v="#DiscoverWeekly"/>
    <s v="#SoundtrackOfLife"/>
    <s v="SummerBeats"/>
  </r>
  <r>
    <s v="SP229"/>
    <x v="2"/>
    <d v="2024-02-24T00:00:00"/>
    <s v="Text"/>
    <s v="Music that moves youâ€”only on Spotify."/>
    <n v="4653"/>
    <n v="226"/>
    <n v="349"/>
    <n v="5228"/>
    <n v="56876"/>
    <n v="9.191926295801392E-2"/>
    <n v="28452"/>
    <n v="257"/>
    <s v="#DiscoverWeekly"/>
    <s v="#SpotifyWrapped"/>
    <s v="IndieWave"/>
  </r>
  <r>
    <s v="SP230"/>
    <x v="2"/>
    <d v="2025-05-14T00:00:00"/>
    <s v="Text"/>
    <s v="Discover fresh beats on Spotify!"/>
    <n v="1701"/>
    <n v="272"/>
    <n v="385"/>
    <n v="2358"/>
    <n v="47496"/>
    <n v="4.9646286003031836E-2"/>
    <n v="40832"/>
    <n v="246"/>
    <s v="#DiscoverWeekly"/>
    <s v="#SpotifyWrapped"/>
    <s v="IndieWave"/>
  </r>
  <r>
    <s v="SP231"/>
    <x v="0"/>
    <d v="2024-03-28T00:00:00"/>
    <s v="Text"/>
    <s v="Whatâ€™s your vibe today? #SpotifyHits"/>
    <n v="1673"/>
    <n v="280"/>
    <n v="67"/>
    <n v="2020"/>
    <n v="29847"/>
    <n v="6.76784936509532E-2"/>
    <n v="48016"/>
    <n v="213"/>
    <s v="#SoundtrackOfLife"/>
    <s v="#NowPlaying"/>
    <s v="ChillVibes"/>
  </r>
  <r>
    <s v="SP232"/>
    <x v="2"/>
    <d v="2025-03-07T00:00:00"/>
    <s v="Text"/>
    <s v="Top trending tracks updated daily!"/>
    <n v="4310"/>
    <n v="284"/>
    <n v="306"/>
    <n v="4900"/>
    <n v="44606"/>
    <n v="0.10985069273191947"/>
    <n v="42604"/>
    <n v="290"/>
    <s v="#DiscoverWeekly"/>
    <s v="#SpotifyWrapped"/>
    <s v="IndieWave"/>
  </r>
  <r>
    <s v="SP233"/>
    <x v="1"/>
    <d v="2024-10-20T00:00:00"/>
    <s v="Text"/>
    <s v="From pop to podcasts, itâ€™s all here."/>
    <n v="2752"/>
    <n v="309"/>
    <n v="91"/>
    <n v="3152"/>
    <n v="39038"/>
    <n v="8.0741841282852611E-2"/>
    <n v="28095"/>
    <n v="277"/>
    <s v="#NowPlaying"/>
    <m/>
    <s v="ChillVibes"/>
  </r>
  <r>
    <s v="SP234"/>
    <x v="1"/>
    <d v="2024-02-02T00:00:00"/>
    <s v="Text"/>
    <s v="From pop to podcasts, itâ€™s all here."/>
    <n v="3818"/>
    <n v="115"/>
    <n v="286"/>
    <n v="4219"/>
    <n v="25127"/>
    <n v="0.16790703227603773"/>
    <n v="22277"/>
    <n v="263"/>
    <s v="#NowPlaying"/>
    <m/>
    <s v="ChillVibes"/>
  </r>
  <r>
    <s v="SP235"/>
    <x v="2"/>
    <d v="2024-09-07T00:00:00"/>
    <s v="Text"/>
    <s v="Your weekend playlist is waiting."/>
    <n v="2101"/>
    <n v="411"/>
    <n v="190"/>
    <n v="2702"/>
    <n v="41791"/>
    <n v="6.4655069273288512E-2"/>
    <n v="57090"/>
    <n v="172"/>
    <s v="#DiscoverWeekly"/>
    <s v="#SpotifyWrapped"/>
    <s v="IndieWave"/>
  </r>
  <r>
    <s v="SP236"/>
    <x v="0"/>
    <d v="2024-12-20T00:00:00"/>
    <s v="Text"/>
    <s v="Discover fresh beats on Spotify!"/>
    <n v="2519"/>
    <n v="202"/>
    <n v="239"/>
    <n v="2960"/>
    <n v="36245"/>
    <n v="8.1666436749896543E-2"/>
    <n v="48606"/>
    <n v="145"/>
    <s v="#DiscoverWeekly"/>
    <m/>
    <s v="IndieWave"/>
  </r>
  <r>
    <s v="SP237"/>
    <x v="2"/>
    <d v="2024-01-14T00:00:00"/>
    <s v="Text"/>
    <s v="Whatâ€™s your vibe today? #SpotifyHits"/>
    <n v="4502"/>
    <n v="238"/>
    <n v="386"/>
    <n v="5126"/>
    <n v="39198"/>
    <n v="0.13077197816215114"/>
    <n v="25050"/>
    <n v="297"/>
    <s v="#DiscoverWeekly"/>
    <s v="#SpotifyWrapped"/>
    <s v="IndieWave"/>
  </r>
  <r>
    <s v="SP238"/>
    <x v="0"/>
    <d v="2025-06-15T00:00:00"/>
    <s v="Text"/>
    <s v="Explore the latest podcasts now."/>
    <n v="2478"/>
    <n v="427"/>
    <n v="242"/>
    <n v="3147"/>
    <n v="59272"/>
    <n v="5.3094209744904843E-2"/>
    <n v="37833"/>
    <n v="214"/>
    <s v="#SoundtrackOfLife"/>
    <s v="#NowPlaying"/>
    <s v="ChillVibes"/>
  </r>
  <r>
    <s v="SP239"/>
    <x v="1"/>
    <d v="2024-12-13T00:00:00"/>
    <s v="Story"/>
    <s v="New music just dropped. Hit play!"/>
    <n v="4984"/>
    <n v="300"/>
    <n v="338"/>
    <n v="5622"/>
    <n v="32900"/>
    <n v="0.17088145896656534"/>
    <n v="31691"/>
    <n v="160"/>
    <s v="#MusicForEveryone"/>
    <s v="#NowPlaying"/>
    <s v="ChillVibes"/>
  </r>
  <r>
    <s v="SP240"/>
    <x v="2"/>
    <d v="2024-08-29T00:00:00"/>
    <s v="Text"/>
    <s v="Wrapped is here! Relive your top tracks ðŸŽ§"/>
    <n v="4774"/>
    <n v="389"/>
    <n v="358"/>
    <n v="5521"/>
    <n v="52346"/>
    <n v="0.10547128720437092"/>
    <n v="30518"/>
    <n v="277"/>
    <s v="#DiscoverWeekly"/>
    <s v="#SpotifyWrapped"/>
    <s v="IndieWave"/>
  </r>
  <r>
    <s v="SP241"/>
    <x v="1"/>
    <d v="2024-09-15T00:00:00"/>
    <s v="Text"/>
    <s v="Get into the groove with our new drop!"/>
    <n v="2145"/>
    <n v="340"/>
    <n v="85"/>
    <n v="2570"/>
    <n v="53323"/>
    <n v="4.819683813738912E-2"/>
    <n v="49938"/>
    <n v="104"/>
    <s v="#NowPlaying"/>
    <m/>
    <s v="ChillVibes"/>
  </r>
  <r>
    <s v="SP242"/>
    <x v="1"/>
    <d v="2025-04-12T00:00:00"/>
    <s v="Story"/>
    <s v="From pop to podcasts, itâ€™s all here."/>
    <n v="4315"/>
    <n v="208"/>
    <n v="273"/>
    <n v="4796"/>
    <n v="35780"/>
    <n v="0.13404136389044158"/>
    <n v="44349"/>
    <n v="133"/>
    <s v="#DiscoverWeekly"/>
    <s v="#MusicForEveryone"/>
    <s v="ChillVibes"/>
  </r>
  <r>
    <s v="SP243"/>
    <x v="1"/>
    <d v="2024-12-10T00:00:00"/>
    <s v="Story"/>
    <s v="Wrapped is here! Relive your top tracks ðŸŽ§"/>
    <n v="2267"/>
    <n v="230"/>
    <n v="243"/>
    <n v="2740"/>
    <n v="27904"/>
    <n v="9.8193807339449546E-2"/>
    <n v="69771"/>
    <n v="255"/>
    <s v="#DiscoverWeekly"/>
    <s v="#MusicForEveryone"/>
    <s v="ChillVibes"/>
  </r>
  <r>
    <s v="SP244"/>
    <x v="2"/>
    <d v="2025-06-08T00:00:00"/>
    <s v="Text"/>
    <s v="Music that moves youâ€”only on Spotify."/>
    <n v="4375"/>
    <n v="303"/>
    <n v="294"/>
    <n v="4972"/>
    <n v="57468"/>
    <n v="8.6517714206166912E-2"/>
    <n v="53397"/>
    <n v="159"/>
    <s v="#DiscoverWeekly"/>
    <s v="#SpotifyWrapped"/>
    <s v="IndieWave"/>
  </r>
  <r>
    <s v="SP245"/>
    <x v="1"/>
    <d v="2025-01-09T00:00:00"/>
    <s v="Story"/>
    <s v="Your weekend playlist is waiting."/>
    <n v="3817"/>
    <n v="284"/>
    <n v="204"/>
    <n v="4305"/>
    <n v="46434"/>
    <n v="9.2712236723090841E-2"/>
    <n v="53396"/>
    <n v="104"/>
    <s v="#MusicForEveryone"/>
    <s v="#NowPlaying"/>
    <s v="ChillVibes"/>
  </r>
  <r>
    <s v="SP246"/>
    <x v="1"/>
    <d v="2024-07-08T00:00:00"/>
    <s v="Story"/>
    <s v="Top trending tracks updated daily!"/>
    <n v="2981"/>
    <n v="258"/>
    <n v="168"/>
    <n v="3407"/>
    <n v="20677"/>
    <n v="0.16477245248343569"/>
    <n v="68290"/>
    <n v="130"/>
    <s v="#SoundtrackOfLife"/>
    <s v="#NowPlaying"/>
    <s v="ChillVibes"/>
  </r>
  <r>
    <s v="SP247"/>
    <x v="1"/>
    <d v="2024-09-16T00:00:00"/>
    <s v="Story"/>
    <s v="Your weekend playlist is waiting."/>
    <n v="3300"/>
    <n v="354"/>
    <n v="397"/>
    <n v="4051"/>
    <n v="56773"/>
    <n v="7.1354340971940891E-2"/>
    <n v="72110"/>
    <n v="163"/>
    <s v="#DiscoverWeekly"/>
    <s v="#MusicForEveryone"/>
    <s v="ChillVibes"/>
  </r>
  <r>
    <s v="SP248"/>
    <x v="2"/>
    <d v="2024-06-14T00:00:00"/>
    <s v="Reel"/>
    <s v="Wrapped is here! Relive your top tracks ðŸŽ§"/>
    <n v="4722"/>
    <n v="310"/>
    <n v="344"/>
    <n v="5376"/>
    <n v="27911"/>
    <n v="0.19261223173659131"/>
    <n v="19000"/>
    <n v="225"/>
    <s v="#DiscoverWeekly"/>
    <s v="#SoundtrackOfLife"/>
    <s v="SummerBeats"/>
  </r>
  <r>
    <s v="SP249"/>
    <x v="0"/>
    <d v="2024-03-06T00:00:00"/>
    <s v="Text"/>
    <s v="Whatâ€™s your vibe today? #SpotifyHits"/>
    <n v="3529"/>
    <n v="263"/>
    <n v="107"/>
    <n v="3899"/>
    <n v="26570"/>
    <n v="0.14674444862627023"/>
    <n v="19367"/>
    <n v="96"/>
    <s v="#DiscoverWeekly"/>
    <m/>
    <s v="IndieWave"/>
  </r>
  <r>
    <s v="SP250"/>
    <x v="1"/>
    <d v="2025-05-15T00:00:00"/>
    <s v="Text"/>
    <s v="Your weekend playlist is waiting."/>
    <n v="4782"/>
    <n v="210"/>
    <n v="311"/>
    <n v="5303"/>
    <n v="29793"/>
    <n v="0.17799483100057059"/>
    <n v="37543"/>
    <n v="145"/>
    <s v="#NowPlaying"/>
    <m/>
    <s v="ChillVibes"/>
  </r>
  <r>
    <s v="SP251"/>
    <x v="1"/>
    <d v="2024-07-07T00:00:00"/>
    <s v="Text"/>
    <s v="Whatâ€™s your vibe today? #SpotifyHits"/>
    <n v="1848"/>
    <n v="417"/>
    <n v="294"/>
    <n v="2559"/>
    <n v="57819"/>
    <n v="4.4258807658382193E-2"/>
    <n v="19798"/>
    <n v="262"/>
    <s v="#SoundtrackOfLife"/>
    <m/>
    <s v="IndieWave"/>
  </r>
  <r>
    <s v="SP252"/>
    <x v="2"/>
    <d v="2024-10-26T00:00:00"/>
    <s v="Text"/>
    <s v="New music just dropped. Hit play!"/>
    <n v="4676"/>
    <n v="211"/>
    <n v="55"/>
    <n v="4942"/>
    <n v="45917"/>
    <n v="0.10762898272970794"/>
    <n v="73503"/>
    <n v="248"/>
    <s v="#DiscoverWeekly"/>
    <s v="#SpotifyWrapped"/>
    <s v="IndieWave"/>
  </r>
  <r>
    <s v="SP253"/>
    <x v="2"/>
    <d v="2024-08-08T00:00:00"/>
    <s v="Text"/>
    <s v="From pop to podcasts, itâ€™s all here."/>
    <n v="1994"/>
    <n v="197"/>
    <n v="290"/>
    <n v="2481"/>
    <n v="49500"/>
    <n v="5.0121212121212122E-2"/>
    <n v="23343"/>
    <n v="160"/>
    <s v="#DiscoverWeekly"/>
    <s v="#SpotifyWrapped"/>
    <s v="IndieWave"/>
  </r>
  <r>
    <s v="SP254"/>
    <x v="1"/>
    <d v="2025-02-03T00:00:00"/>
    <s v="Text"/>
    <s v="Whatâ€™s your vibe today? #SpotifyHits"/>
    <n v="4995"/>
    <n v="231"/>
    <n v="94"/>
    <n v="5320"/>
    <n v="34431"/>
    <n v="0.15451192239551567"/>
    <n v="32560"/>
    <n v="262"/>
    <s v="#NowPlaying"/>
    <m/>
    <s v="ChillVibes"/>
  </r>
  <r>
    <s v="SP255"/>
    <x v="1"/>
    <d v="2024-04-03T00:00:00"/>
    <s v="Story"/>
    <s v="Top trending tracks updated daily!"/>
    <n v="2291"/>
    <n v="146"/>
    <n v="399"/>
    <n v="2836"/>
    <n v="49319"/>
    <n v="5.7503193495407452E-2"/>
    <n v="28056"/>
    <n v="90"/>
    <s v="#DiscoverWeekly"/>
    <s v="#MusicForEveryone"/>
    <s v="ChillVibes"/>
  </r>
  <r>
    <s v="SP256"/>
    <x v="1"/>
    <d v="2024-07-08T00:00:00"/>
    <s v="Story"/>
    <s v="Wrapped is here! Relive your top tracks ðŸŽ§"/>
    <n v="2304"/>
    <n v="289"/>
    <n v="161"/>
    <n v="2754"/>
    <n v="52645"/>
    <n v="5.2312660271630736E-2"/>
    <n v="66262"/>
    <n v="146"/>
    <s v="#MusicForEveryone"/>
    <s v="#NowPlaying"/>
    <s v="ChillVibes"/>
  </r>
  <r>
    <s v="SP257"/>
    <x v="1"/>
    <d v="2024-06-08T00:00:00"/>
    <s v="Story"/>
    <s v="Top trending tracks updated daily!"/>
    <n v="3413"/>
    <n v="326"/>
    <n v="86"/>
    <n v="3825"/>
    <n v="44680"/>
    <n v="8.5608773500447627E-2"/>
    <n v="52719"/>
    <n v="272"/>
    <s v="#DiscoverWeekly"/>
    <s v="#MusicForEveryone"/>
    <s v="ChillVibes"/>
  </r>
  <r>
    <s v="SP258"/>
    <x v="2"/>
    <d v="2025-03-20T00:00:00"/>
    <s v="Reel"/>
    <s v="From pop to podcasts, itâ€™s all here."/>
    <n v="1453"/>
    <n v="156"/>
    <n v="178"/>
    <n v="1787"/>
    <n v="52980"/>
    <n v="3.3729709324273313E-2"/>
    <n v="57180"/>
    <n v="286"/>
    <s v="#DiscoverWeekly"/>
    <s v="#SoundtrackOfLife"/>
    <s v="SummerBeats"/>
  </r>
  <r>
    <s v="SP259"/>
    <x v="1"/>
    <d v="2025-01-19T00:00:00"/>
    <s v="Story"/>
    <s v="Music that moves youâ€”only on Spotify."/>
    <n v="1651"/>
    <n v="480"/>
    <n v="282"/>
    <n v="2413"/>
    <n v="32140"/>
    <n v="7.5077784691972627E-2"/>
    <n v="70560"/>
    <n v="138"/>
    <s v="#SoundtrackOfLife"/>
    <s v="#NowPlaying"/>
    <s v="ChillVibes"/>
  </r>
  <r>
    <s v="SP260"/>
    <x v="1"/>
    <d v="2025-01-05T00:00:00"/>
    <s v="Story"/>
    <s v="Explore the latest podcasts now."/>
    <n v="3341"/>
    <n v="154"/>
    <n v="123"/>
    <n v="3618"/>
    <n v="43369"/>
    <n v="8.3423643616408028E-2"/>
    <n v="49035"/>
    <n v="128"/>
    <s v="#MusicForEveryone"/>
    <s v="#NowPlaying"/>
    <s v="ChillVibes"/>
  </r>
  <r>
    <s v="SP261"/>
    <x v="1"/>
    <d v="2024-11-16T00:00:00"/>
    <s v="Text"/>
    <s v="From pop to podcasts, itâ€™s all here."/>
    <n v="2972"/>
    <n v="263"/>
    <n v="308"/>
    <n v="3543"/>
    <n v="51740"/>
    <n v="6.8477000386548123E-2"/>
    <n v="28214"/>
    <n v="190"/>
    <s v="#SoundtrackOfLife"/>
    <m/>
    <s v="IndieWave"/>
  </r>
  <r>
    <s v="SP262"/>
    <x v="1"/>
    <d v="2024-11-30T00:00:00"/>
    <s v="Story"/>
    <s v="Explore the latest podcasts now."/>
    <n v="4963"/>
    <n v="255"/>
    <n v="193"/>
    <n v="5411"/>
    <n v="44386"/>
    <n v="0.12190780876853062"/>
    <n v="28415"/>
    <n v="174"/>
    <s v="#MusicForEveryone"/>
    <s v="#NowPlaying"/>
    <s v="ChillVibes"/>
  </r>
  <r>
    <s v="SP263"/>
    <x v="2"/>
    <d v="2024-03-27T00:00:00"/>
    <s v="Text"/>
    <s v="Music that moves youâ€”only on Spotify."/>
    <n v="2399"/>
    <n v="191"/>
    <n v="221"/>
    <n v="2811"/>
    <n v="51603"/>
    <n v="5.4473577117609438E-2"/>
    <n v="40033"/>
    <n v="173"/>
    <s v="#DiscoverWeekly"/>
    <s v="#SpotifyWrapped"/>
    <s v="IndieWave"/>
  </r>
  <r>
    <s v="SP264"/>
    <x v="2"/>
    <d v="2025-05-31T00:00:00"/>
    <s v="Reel"/>
    <s v="Get into the groove with our new drop!"/>
    <n v="2162"/>
    <n v="318"/>
    <n v="83"/>
    <n v="2563"/>
    <n v="46719"/>
    <n v="5.4859907104176028E-2"/>
    <n v="20482"/>
    <n v="185"/>
    <s v="#DiscoverWeekly"/>
    <s v="#SoundtrackOfLife"/>
    <s v="SummerBeats"/>
  </r>
  <r>
    <s v="SP265"/>
    <x v="1"/>
    <d v="2025-06-17T00:00:00"/>
    <s v="Story"/>
    <s v="Explore the latest podcasts now."/>
    <n v="4341"/>
    <n v="141"/>
    <n v="63"/>
    <n v="4545"/>
    <n v="50081"/>
    <n v="9.0752980172121162E-2"/>
    <n v="27507"/>
    <n v="221"/>
    <s v="#DiscoverWeekly"/>
    <s v="#MusicForEveryone"/>
    <s v="ChillVibes"/>
  </r>
  <r>
    <s v="SP266"/>
    <x v="0"/>
    <d v="2024-05-30T00:00:00"/>
    <s v="Story"/>
    <s v="Get into the groove with our new drop!"/>
    <n v="2448"/>
    <n v="464"/>
    <n v="98"/>
    <n v="3010"/>
    <n v="25737"/>
    <n v="0.11695224773672146"/>
    <n v="48545"/>
    <n v="246"/>
    <s v="#NowPlaying"/>
    <m/>
    <s v="Wrapped2024"/>
  </r>
  <r>
    <s v="SP267"/>
    <x v="2"/>
    <d v="2024-11-08T00:00:00"/>
    <s v="Text"/>
    <s v="Top trending tracks updated daily!"/>
    <n v="2471"/>
    <n v="166"/>
    <n v="320"/>
    <n v="2957"/>
    <n v="48254"/>
    <n v="6.1279893894806647E-2"/>
    <n v="46900"/>
    <n v="111"/>
    <s v="#DiscoverWeekly"/>
    <s v="#SpotifyWrapped"/>
    <s v="IndieWave"/>
  </r>
  <r>
    <s v="SP268"/>
    <x v="2"/>
    <d v="2024-03-17T00:00:00"/>
    <s v="Reel"/>
    <s v="Explore the latest podcasts now."/>
    <n v="2692"/>
    <n v="446"/>
    <n v="216"/>
    <n v="3354"/>
    <n v="45818"/>
    <n v="7.3202671439172376E-2"/>
    <n v="62723"/>
    <n v="85"/>
    <s v="#DiscoverWeekly"/>
    <s v="#SoundtrackOfLife"/>
    <s v="SummerBeats"/>
  </r>
  <r>
    <s v="SP269"/>
    <x v="2"/>
    <d v="2024-06-21T00:00:00"/>
    <s v="Reel"/>
    <s v="Music that moves youâ€”only on Spotify."/>
    <n v="4621"/>
    <n v="374"/>
    <n v="298"/>
    <n v="5293"/>
    <n v="56979"/>
    <n v="9.2893873181347508E-2"/>
    <n v="24098"/>
    <n v="205"/>
    <s v="#DiscoverWeekly"/>
    <s v="#SoundtrackOfLife"/>
    <s v="SummerBeats"/>
  </r>
  <r>
    <s v="SP270"/>
    <x v="1"/>
    <d v="2024-11-13T00:00:00"/>
    <s v="Story"/>
    <s v="New music just dropped. Hit play!"/>
    <n v="1409"/>
    <n v="466"/>
    <n v="105"/>
    <n v="1980"/>
    <n v="58923"/>
    <n v="3.3603177027646251E-2"/>
    <n v="38753"/>
    <n v="265"/>
    <s v="#DiscoverWeekly"/>
    <s v="#MusicForEveryone"/>
    <s v="ChillVibes"/>
  </r>
  <r>
    <s v="SP271"/>
    <x v="1"/>
    <d v="2025-02-05T00:00:00"/>
    <s v="Story"/>
    <s v="Discover fresh beats on Spotify!"/>
    <n v="3029"/>
    <n v="440"/>
    <n v="66"/>
    <n v="3535"/>
    <n v="23815"/>
    <n v="0.14843585975225698"/>
    <n v="47895"/>
    <n v="210"/>
    <s v="#DiscoverWeekly"/>
    <s v="#MusicForEveryone"/>
    <s v="ChillVibes"/>
  </r>
  <r>
    <s v="SP272"/>
    <x v="1"/>
    <d v="2024-11-07T00:00:00"/>
    <s v="Text"/>
    <s v="Explore the latest podcasts now."/>
    <n v="2229"/>
    <n v="395"/>
    <n v="328"/>
    <n v="2952"/>
    <n v="56921"/>
    <n v="5.1861351697967357E-2"/>
    <n v="37176"/>
    <n v="126"/>
    <s v="#SoundtrackOfLife"/>
    <m/>
    <s v="IndieWave"/>
  </r>
  <r>
    <s v="SP273"/>
    <x v="1"/>
    <d v="2024-02-12T00:00:00"/>
    <s v="Text"/>
    <s v="Explore the latest podcasts now."/>
    <n v="2691"/>
    <n v="486"/>
    <n v="206"/>
    <n v="3383"/>
    <n v="51133"/>
    <n v="6.6160796354604659E-2"/>
    <n v="44583"/>
    <n v="276"/>
    <s v="#NowPlaying"/>
    <m/>
    <s v="ChillVibes"/>
  </r>
  <r>
    <s v="SP274"/>
    <x v="0"/>
    <d v="2024-10-08T00:00:00"/>
    <s v="Text"/>
    <s v="Explore the latest podcasts now."/>
    <n v="2110"/>
    <n v="384"/>
    <n v="236"/>
    <n v="2730"/>
    <n v="49965"/>
    <n v="5.4638246772740921E-2"/>
    <n v="61555"/>
    <n v="195"/>
    <s v="#DiscoverWeekly"/>
    <m/>
    <s v="IndieWave"/>
  </r>
  <r>
    <s v="SP275"/>
    <x v="0"/>
    <d v="2024-02-19T00:00:00"/>
    <s v="Text"/>
    <s v="Wrapped is here! Relive your top tracks ðŸŽ§"/>
    <n v="4752"/>
    <n v="449"/>
    <n v="309"/>
    <n v="5510"/>
    <n v="58530"/>
    <n v="9.4139757389372969E-2"/>
    <n v="26630"/>
    <n v="234"/>
    <s v="#DiscoverWeekly"/>
    <m/>
    <s v="IndieWave"/>
  </r>
  <r>
    <s v="SP276"/>
    <x v="1"/>
    <d v="2025-03-04T00:00:00"/>
    <s v="Text"/>
    <s v="Discover fresh beats on Spotify!"/>
    <n v="2177"/>
    <n v="258"/>
    <n v="292"/>
    <n v="2727"/>
    <n v="47276"/>
    <n v="5.7682545054573146E-2"/>
    <n v="51324"/>
    <n v="143"/>
    <s v="#NowPlaying"/>
    <m/>
    <s v="ChillVibes"/>
  </r>
  <r>
    <s v="SP277"/>
    <x v="0"/>
    <d v="2025-02-03T00:00:00"/>
    <s v="Story"/>
    <s v="New music just dropped. Hit play!"/>
    <n v="1205"/>
    <n v="486"/>
    <n v="269"/>
    <n v="1960"/>
    <n v="23341"/>
    <n v="8.3972409065592737E-2"/>
    <n v="42411"/>
    <n v="184"/>
    <s v="#NowPlaying"/>
    <m/>
    <s v="Wrapped2024"/>
  </r>
  <r>
    <s v="SP278"/>
    <x v="0"/>
    <d v="2024-12-02T00:00:00"/>
    <s v="Text"/>
    <s v="Top trending tracks updated daily!"/>
    <n v="3194"/>
    <n v="292"/>
    <n v="245"/>
    <n v="3731"/>
    <n v="56371"/>
    <n v="6.6186514342481059E-2"/>
    <n v="65597"/>
    <n v="163"/>
    <s v="#SoundtrackOfLife"/>
    <s v="#NowPlaying"/>
    <s v="ChillVibes"/>
  </r>
  <r>
    <s v="SP279"/>
    <x v="1"/>
    <d v="2025-01-19T00:00:00"/>
    <s v="Story"/>
    <s v="New music just dropped. Hit play!"/>
    <n v="3507"/>
    <n v="295"/>
    <n v="371"/>
    <n v="4173"/>
    <n v="20410"/>
    <n v="0.20445859872611466"/>
    <n v="53965"/>
    <n v="212"/>
    <s v="#SoundtrackOfLife"/>
    <s v="#NowPlaying"/>
    <s v="ChillVibes"/>
  </r>
  <r>
    <s v="SP280"/>
    <x v="1"/>
    <d v="2024-09-28T00:00:00"/>
    <s v="Story"/>
    <s v="Wrapped is here! Relive your top tracks ðŸŽ§"/>
    <n v="4471"/>
    <n v="317"/>
    <n v="249"/>
    <n v="5037"/>
    <n v="44862"/>
    <n v="0.1122776514644911"/>
    <n v="33365"/>
    <n v="184"/>
    <s v="#DiscoverWeekly"/>
    <s v="#MusicForEveryone"/>
    <s v="ChillVibes"/>
  </r>
  <r>
    <s v="SP281"/>
    <x v="0"/>
    <d v="2024-01-07T00:00:00"/>
    <s v="Text"/>
    <s v="Top trending tracks updated daily!"/>
    <n v="4931"/>
    <n v="469"/>
    <n v="193"/>
    <n v="5593"/>
    <n v="56701"/>
    <n v="9.8640235621946709E-2"/>
    <n v="69437"/>
    <n v="291"/>
    <s v="#SoundtrackOfLife"/>
    <s v="#NowPlaying"/>
    <s v="ChillVibes"/>
  </r>
  <r>
    <s v="SP282"/>
    <x v="1"/>
    <d v="2024-02-21T00:00:00"/>
    <s v="Story"/>
    <s v="Get into the groove with our new drop!"/>
    <n v="2604"/>
    <n v="439"/>
    <n v="148"/>
    <n v="3191"/>
    <n v="58468"/>
    <n v="5.4576862557296296E-2"/>
    <n v="39629"/>
    <n v="163"/>
    <s v="#MusicForEveryone"/>
    <s v="#NowPlaying"/>
    <s v="ChillVibes"/>
  </r>
  <r>
    <s v="SP283"/>
    <x v="0"/>
    <d v="2024-08-27T00:00:00"/>
    <s v="Text"/>
    <s v="Music that moves youâ€”only on Spotify."/>
    <n v="4197"/>
    <n v="359"/>
    <n v="280"/>
    <n v="4836"/>
    <n v="56048"/>
    <n v="8.628318584070796E-2"/>
    <n v="70930"/>
    <n v="295"/>
    <s v="#DiscoverWeekly"/>
    <m/>
    <s v="IndieWave"/>
  </r>
  <r>
    <s v="SP284"/>
    <x v="0"/>
    <d v="2024-10-24T00:00:00"/>
    <s v="Story"/>
    <s v="Top trending tracks updated daily!"/>
    <n v="1914"/>
    <n v="255"/>
    <n v="156"/>
    <n v="2325"/>
    <n v="27660"/>
    <n v="8.4056399132321047E-2"/>
    <n v="47776"/>
    <n v="111"/>
    <s v="#NowPlaying"/>
    <m/>
    <s v="Wrapped2024"/>
  </r>
  <r>
    <s v="SP285"/>
    <x v="2"/>
    <d v="2025-01-29T00:00:00"/>
    <s v="Text"/>
    <s v="New music just dropped. Hit play!"/>
    <n v="1334"/>
    <n v="357"/>
    <n v="257"/>
    <n v="1948"/>
    <n v="56910"/>
    <n v="3.4229485151994379E-2"/>
    <n v="70606"/>
    <n v="228"/>
    <s v="#DiscoverWeekly"/>
    <s v="#SpotifyWrapped"/>
    <s v="IndieWave"/>
  </r>
  <r>
    <s v="SP286"/>
    <x v="0"/>
    <d v="2024-05-01T00:00:00"/>
    <s v="Text"/>
    <s v="Get into the groove with our new drop!"/>
    <n v="3359"/>
    <n v="137"/>
    <n v="387"/>
    <n v="3883"/>
    <n v="33861"/>
    <n v="0.11467469950680724"/>
    <n v="47257"/>
    <n v="198"/>
    <s v="#DiscoverWeekly"/>
    <m/>
    <s v="IndieWave"/>
  </r>
  <r>
    <s v="SP287"/>
    <x v="2"/>
    <d v="2024-06-25T00:00:00"/>
    <s v="Text"/>
    <s v="Your weekend playlist is waiting."/>
    <n v="2172"/>
    <n v="338"/>
    <n v="70"/>
    <n v="2580"/>
    <n v="30515"/>
    <n v="8.4548582664263475E-2"/>
    <n v="57853"/>
    <n v="156"/>
    <s v="#DiscoverWeekly"/>
    <s v="#SpotifyWrapped"/>
    <s v="IndieWave"/>
  </r>
  <r>
    <s v="SP288"/>
    <x v="1"/>
    <d v="2024-08-09T00:00:00"/>
    <s v="Story"/>
    <s v="From pop to podcasts, itâ€™s all here."/>
    <n v="4877"/>
    <n v="442"/>
    <n v="236"/>
    <n v="5555"/>
    <n v="52673"/>
    <n v="0.10546200140489435"/>
    <n v="48241"/>
    <n v="114"/>
    <s v="#DiscoverWeekly"/>
    <s v="#MusicForEveryone"/>
    <s v="ChillVibes"/>
  </r>
  <r>
    <s v="SP289"/>
    <x v="0"/>
    <d v="2025-01-21T00:00:00"/>
    <s v="Story"/>
    <s v="New music just dropped. Hit play!"/>
    <n v="4918"/>
    <n v="440"/>
    <n v="149"/>
    <n v="5507"/>
    <n v="53269"/>
    <n v="0.10338095327488783"/>
    <n v="64370"/>
    <n v="269"/>
    <s v="#NowPlaying"/>
    <m/>
    <s v="Wrapped2024"/>
  </r>
  <r>
    <s v="SP290"/>
    <x v="1"/>
    <d v="2024-08-13T00:00:00"/>
    <s v="Text"/>
    <s v="Explore the latest podcasts now."/>
    <n v="3418"/>
    <n v="107"/>
    <n v="221"/>
    <n v="3746"/>
    <n v="23927"/>
    <n v="0.1565595352530614"/>
    <n v="26182"/>
    <n v="155"/>
    <s v="#SoundtrackOfLife"/>
    <m/>
    <s v="IndieWave"/>
  </r>
  <r>
    <s v="SP291"/>
    <x v="0"/>
    <d v="2024-06-29T00:00:00"/>
    <s v="Text"/>
    <s v="Your weekend playlist is waiting."/>
    <n v="2088"/>
    <n v="490"/>
    <n v="124"/>
    <n v="2702"/>
    <n v="46544"/>
    <n v="5.8052595393606049E-2"/>
    <n v="69346"/>
    <n v="178"/>
    <s v="#SoundtrackOfLife"/>
    <s v="#NowPlaying"/>
    <s v="ChillVibes"/>
  </r>
  <r>
    <s v="SP292"/>
    <x v="1"/>
    <d v="2024-11-03T00:00:00"/>
    <s v="Story"/>
    <s v="Explore the latest podcasts now."/>
    <n v="3061"/>
    <n v="320"/>
    <n v="76"/>
    <n v="3457"/>
    <n v="26640"/>
    <n v="0.12976726726726726"/>
    <n v="24306"/>
    <n v="112"/>
    <s v="#MusicForEveryone"/>
    <s v="#NowPlaying"/>
    <s v="ChillVibes"/>
  </r>
  <r>
    <s v="SP293"/>
    <x v="2"/>
    <d v="2025-04-18T00:00:00"/>
    <s v="Reel"/>
    <s v="Your weekend playlist is waiting."/>
    <n v="1265"/>
    <n v="230"/>
    <n v="364"/>
    <n v="1859"/>
    <n v="41312"/>
    <n v="4.4999031758326875E-2"/>
    <n v="50382"/>
    <n v="106"/>
    <s v="#DiscoverWeekly"/>
    <s v="#SoundtrackOfLife"/>
    <s v="SummerBeats"/>
  </r>
  <r>
    <s v="SP294"/>
    <x v="0"/>
    <d v="2024-12-27T00:00:00"/>
    <s v="Text"/>
    <s v="From pop to podcasts, itâ€™s all here."/>
    <n v="1436"/>
    <n v="219"/>
    <n v="229"/>
    <n v="1884"/>
    <n v="58488"/>
    <n v="3.221173574066475E-2"/>
    <n v="24314"/>
    <n v="147"/>
    <s v="#DiscoverWeekly"/>
    <m/>
    <s v="IndieWave"/>
  </r>
  <r>
    <s v="SP295"/>
    <x v="0"/>
    <d v="2025-03-08T00:00:00"/>
    <s v="Story"/>
    <s v="Top trending tracks updated daily!"/>
    <n v="2244"/>
    <n v="392"/>
    <n v="231"/>
    <n v="2867"/>
    <n v="25834"/>
    <n v="0.1109777812185492"/>
    <n v="50906"/>
    <n v="165"/>
    <s v="#NowPlaying"/>
    <m/>
    <s v="Wrapped2024"/>
  </r>
  <r>
    <s v="SP296"/>
    <x v="1"/>
    <d v="2025-03-20T00:00:00"/>
    <s v="Story"/>
    <s v="Your weekend playlist is waiting."/>
    <n v="3393"/>
    <n v="104"/>
    <n v="79"/>
    <n v="3576"/>
    <n v="30025"/>
    <n v="0.1191007493755204"/>
    <n v="21593"/>
    <n v="165"/>
    <s v="#MusicForEveryone"/>
    <s v="#NowPlaying"/>
    <s v="ChillVibes"/>
  </r>
  <r>
    <s v="SP297"/>
    <x v="1"/>
    <d v="2024-11-16T00:00:00"/>
    <s v="Text"/>
    <s v="Explore the latest podcasts now."/>
    <n v="2901"/>
    <n v="108"/>
    <n v="86"/>
    <n v="3095"/>
    <n v="51777"/>
    <n v="5.9775576027966085E-2"/>
    <n v="23773"/>
    <n v="160"/>
    <s v="#SoundtrackOfLife"/>
    <m/>
    <s v="IndieWave"/>
  </r>
  <r>
    <s v="SP298"/>
    <x v="1"/>
    <d v="2025-06-30T00:00:00"/>
    <s v="Text"/>
    <s v="Whatâ€™s your vibe today? #SpotifyHits"/>
    <n v="2275"/>
    <n v="285"/>
    <n v="125"/>
    <n v="2685"/>
    <n v="43970"/>
    <n v="6.1064362065044349E-2"/>
    <n v="74761"/>
    <n v="83"/>
    <s v="#NowPlaying"/>
    <m/>
    <s v="ChillVibes"/>
  </r>
  <r>
    <s v="SP299"/>
    <x v="1"/>
    <d v="2024-01-12T00:00:00"/>
    <s v="Story"/>
    <s v="Wrapped is here! Relive your top tracks ðŸŽ§"/>
    <n v="2227"/>
    <n v="494"/>
    <n v="161"/>
    <n v="2882"/>
    <n v="51651"/>
    <n v="5.5797564422760453E-2"/>
    <n v="68074"/>
    <n v="240"/>
    <s v="#DiscoverWeekly"/>
    <s v="#MusicForEveryone"/>
    <s v="ChillVibes"/>
  </r>
  <r>
    <s v="SP300"/>
    <x v="0"/>
    <d v="2024-02-07T00:00:00"/>
    <s v="Text"/>
    <s v="Music that moves youâ€”only on Spotify."/>
    <n v="1883"/>
    <n v="432"/>
    <n v="397"/>
    <n v="2712"/>
    <n v="28759"/>
    <n v="9.4300914496331587E-2"/>
    <n v="18691"/>
    <n v="270"/>
    <s v="#SoundtrackOfLife"/>
    <s v="#NowPlaying"/>
    <s v="ChillVib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4-06-03T00:00:00"/>
    <x v="0"/>
    <n v="1402"/>
    <n v="68"/>
    <n v="124562"/>
    <n v="9.92"/>
    <n v="23125"/>
    <n v="1.0709526179733787E-2"/>
    <n v="4.2897297297297298E-4"/>
    <n v="1334"/>
  </r>
  <r>
    <d v="2024-06-03T00:00:00"/>
    <x v="1"/>
    <n v="995"/>
    <n v="86"/>
    <n v="227958"/>
    <n v="8.0500000000000007"/>
    <n v="22788"/>
    <n v="4.0065762505674882E-3"/>
    <n v="3.5325609970159738E-4"/>
    <n v="909"/>
  </r>
  <r>
    <d v="2024-06-03T00:00:00"/>
    <x v="2"/>
    <n v="1472"/>
    <n v="296"/>
    <n v="370242"/>
    <n v="7.72"/>
    <n v="7810"/>
    <n v="3.1915413299174432E-3"/>
    <n v="9.8847631241997429E-4"/>
    <n v="1176"/>
  </r>
  <r>
    <d v="2024-06-10T00:00:00"/>
    <x v="0"/>
    <n v="1018"/>
    <n v="90"/>
    <n v="92474"/>
    <n v="9.4"/>
    <n v="11966"/>
    <n v="1.0156951163452489E-2"/>
    <n v="7.855590840715361E-4"/>
    <n v="928"/>
  </r>
  <r>
    <d v="2024-06-10T00:00:00"/>
    <x v="1"/>
    <n v="1461"/>
    <n v="64"/>
    <n v="328902"/>
    <n v="9.02"/>
    <n v="26298"/>
    <n v="4.267251517363773E-3"/>
    <n v="3.4299186249904935E-4"/>
    <n v="1397"/>
  </r>
  <r>
    <d v="2024-06-10T00:00:00"/>
    <x v="2"/>
    <n v="545"/>
    <n v="93"/>
    <n v="391621"/>
    <n v="9.9600000000000009"/>
    <n v="22029"/>
    <n v="1.1560604936787532E-3"/>
    <n v="4.5213128149257798E-4"/>
    <n v="452"/>
  </r>
  <r>
    <d v="2024-06-17T00:00:00"/>
    <x v="0"/>
    <n v="881"/>
    <n v="291"/>
    <n v="95885"/>
    <n v="5.29"/>
    <n v="12391"/>
    <n v="6.2293454963943708E-3"/>
    <n v="4.2692276652409007E-4"/>
    <n v="590"/>
  </r>
  <r>
    <d v="2024-06-17T00:00:00"/>
    <x v="1"/>
    <n v="1414"/>
    <n v="131"/>
    <n v="245947"/>
    <n v="8.3000000000000007"/>
    <n v="14477"/>
    <n v="5.2495478760402944E-3"/>
    <n v="5.7332320232092286E-4"/>
    <n v="1283"/>
  </r>
  <r>
    <d v="2024-06-17T00:00:00"/>
    <x v="2"/>
    <n v="1472"/>
    <n v="170"/>
    <n v="250428"/>
    <n v="4.66"/>
    <n v="25040"/>
    <n v="5.2334134557410787E-3"/>
    <n v="1.8610223642172524E-4"/>
    <n v="1302"/>
  </r>
  <r>
    <d v="2024-06-24T00:00:00"/>
    <x v="0"/>
    <n v="809"/>
    <n v="197"/>
    <n v="87186"/>
    <n v="9.48"/>
    <n v="22619"/>
    <n v="7.1014156416802044E-3"/>
    <n v="4.191166718245723E-4"/>
    <n v="612"/>
  </r>
  <r>
    <d v="2024-06-24T00:00:00"/>
    <x v="1"/>
    <n v="1371"/>
    <n v="250"/>
    <n v="128620"/>
    <n v="7.11"/>
    <n v="12399"/>
    <n v="8.8268411562295764E-3"/>
    <n v="5.7343334139849989E-4"/>
    <n v="1121"/>
  </r>
  <r>
    <d v="2024-06-24T00:00:00"/>
    <x v="2"/>
    <n v="844"/>
    <n v="144"/>
    <n v="126015"/>
    <n v="9.65"/>
    <n v="22456"/>
    <n v="5.5987906612171767E-3"/>
    <n v="4.2972924830780195E-4"/>
    <n v="700"/>
  </r>
  <r>
    <d v="2024-07-01T00:00:00"/>
    <x v="0"/>
    <n v="786"/>
    <n v="72"/>
    <n v="178615"/>
    <n v="5.43"/>
    <n v="19328"/>
    <n v="4.0167194540861959E-3"/>
    <n v="2.8093956953642384E-4"/>
    <n v="714"/>
  </r>
  <r>
    <d v="2024-07-01T00:00:00"/>
    <x v="1"/>
    <n v="845"/>
    <n v="250"/>
    <n v="218228"/>
    <n v="4.5199999999999996"/>
    <n v="21107"/>
    <n v="2.7402559721461041E-3"/>
    <n v="2.1414696546169515E-4"/>
    <n v="595"/>
  </r>
  <r>
    <d v="2024-07-01T00:00:00"/>
    <x v="2"/>
    <n v="1218"/>
    <n v="101"/>
    <n v="300397"/>
    <n v="4.33"/>
    <n v="12277"/>
    <n v="3.7348116544847834E-3"/>
    <n v="3.5269202573918708E-4"/>
    <n v="1117"/>
  </r>
  <r>
    <d v="2024-07-08T00:00:00"/>
    <x v="0"/>
    <n v="797"/>
    <n v="130"/>
    <n v="340121"/>
    <n v="8.52"/>
    <n v="11684"/>
    <n v="1.9664262929179172E-3"/>
    <n v="7.2920232796987335E-4"/>
    <n v="667"/>
  </r>
  <r>
    <d v="2024-07-08T00:00:00"/>
    <x v="1"/>
    <n v="1471"/>
    <n v="100"/>
    <n v="76866"/>
    <n v="8.5500000000000007"/>
    <n v="14412"/>
    <n v="1.8208380370542534E-2"/>
    <n v="5.9325562031640306E-4"/>
    <n v="1371"/>
  </r>
  <r>
    <d v="2024-07-08T00:00:00"/>
    <x v="2"/>
    <n v="1253"/>
    <n v="136"/>
    <n v="193131"/>
    <n v="7.99"/>
    <n v="15924"/>
    <n v="5.8255363978679687E-3"/>
    <n v="5.017583521728209E-4"/>
    <n v="1117"/>
  </r>
  <r>
    <d v="2024-07-15T00:00:00"/>
    <x v="0"/>
    <n v="616"/>
    <n v="257"/>
    <n v="169665"/>
    <n v="6.31"/>
    <n v="12390"/>
    <n v="2.1268780510924688E-3"/>
    <n v="5.0928167877320419E-4"/>
    <n v="359"/>
  </r>
  <r>
    <d v="2024-07-15T00:00:00"/>
    <x v="1"/>
    <n v="1308"/>
    <n v="210"/>
    <n v="263729"/>
    <n v="8.5299999999999994"/>
    <n v="25742"/>
    <n v="4.1874673450007817E-3"/>
    <n v="3.3136508429803434E-4"/>
    <n v="1098"/>
  </r>
  <r>
    <d v="2024-07-15T00:00:00"/>
    <x v="2"/>
    <n v="981"/>
    <n v="69"/>
    <n v="206921"/>
    <n v="8.42"/>
    <n v="10495"/>
    <n v="4.4299585662866551E-3"/>
    <n v="8.0228680323963793E-4"/>
    <n v="912"/>
  </r>
  <r>
    <d v="2024-07-22T00:00:00"/>
    <x v="0"/>
    <n v="866"/>
    <n v="74"/>
    <n v="204121"/>
    <n v="9.34"/>
    <n v="7797"/>
    <n v="3.8980022738346596E-3"/>
    <n v="1.197896626907785E-3"/>
    <n v="792"/>
  </r>
  <r>
    <d v="2024-07-22T00:00:00"/>
    <x v="1"/>
    <n v="547"/>
    <n v="183"/>
    <n v="266350"/>
    <n v="5.65"/>
    <n v="15595"/>
    <n v="1.3703787365409231E-3"/>
    <n v="3.6229560756652774E-4"/>
    <n v="364"/>
  </r>
  <r>
    <d v="2024-07-22T00:00:00"/>
    <x v="2"/>
    <n v="1241"/>
    <n v="116"/>
    <n v="380606"/>
    <n v="4.2"/>
    <n v="24617"/>
    <n v="2.9663888368855291E-3"/>
    <n v="1.7061380346914735E-4"/>
    <n v="1125"/>
  </r>
  <r>
    <d v="2024-07-29T00:00:00"/>
    <x v="0"/>
    <n v="973"/>
    <n v="104"/>
    <n v="376358"/>
    <n v="3.87"/>
    <n v="9847"/>
    <n v="2.3155981784316287E-3"/>
    <n v="3.9301310043668122E-4"/>
    <n v="869"/>
  </r>
  <r>
    <d v="2024-07-29T00:00:00"/>
    <x v="1"/>
    <n v="611"/>
    <n v="197"/>
    <n v="79423"/>
    <n v="5.82"/>
    <n v="13644"/>
    <n v="5.2661705781339441E-3"/>
    <n v="4.2656112576956907E-4"/>
    <n v="414"/>
  </r>
  <r>
    <d v="2024-07-29T00:00:00"/>
    <x v="2"/>
    <n v="983"/>
    <n v="134"/>
    <n v="352178"/>
    <n v="3.55"/>
    <n v="11421"/>
    <n v="2.4183831299973511E-3"/>
    <n v="3.1083092548813589E-4"/>
    <n v="849"/>
  </r>
  <r>
    <d v="2024-08-05T00:00:00"/>
    <x v="0"/>
    <n v="1449"/>
    <n v="96"/>
    <n v="200636"/>
    <n v="9.92"/>
    <n v="15613"/>
    <n v="6.7958873078140143E-3"/>
    <n v="6.353679625952732E-4"/>
    <n v="1353"/>
  </r>
  <r>
    <d v="2024-08-05T00:00:00"/>
    <x v="1"/>
    <n v="752"/>
    <n v="170"/>
    <n v="132756"/>
    <n v="8.17"/>
    <n v="23900"/>
    <n v="4.4146426566743025E-3"/>
    <n v="3.418410041841004E-4"/>
    <n v="582"/>
  </r>
  <r>
    <d v="2024-08-05T00:00:00"/>
    <x v="2"/>
    <n v="937"/>
    <n v="179"/>
    <n v="318098"/>
    <n v="5.3"/>
    <n v="5836"/>
    <n v="2.3913029761942319E-3"/>
    <n v="9.0815627141877994E-4"/>
    <n v="758"/>
  </r>
  <r>
    <d v="2024-08-12T00:00:00"/>
    <x v="0"/>
    <n v="1060"/>
    <n v="83"/>
    <n v="68724"/>
    <n v="5.98"/>
    <n v="5624"/>
    <n v="1.4456726002870629E-2"/>
    <n v="1.0633001422475107E-3"/>
    <n v="977"/>
  </r>
  <r>
    <d v="2024-08-12T00:00:00"/>
    <x v="1"/>
    <n v="1456"/>
    <n v="265"/>
    <n v="115505"/>
    <n v="7.49"/>
    <n v="10311"/>
    <n v="1.0467201012444633E-2"/>
    <n v="7.26408689748812E-4"/>
    <n v="1191"/>
  </r>
  <r>
    <d v="2024-08-12T00:00:00"/>
    <x v="2"/>
    <n v="1109"/>
    <n v="205"/>
    <n v="276722"/>
    <n v="9.3800000000000008"/>
    <n v="8274"/>
    <n v="3.2824028350665196E-3"/>
    <n v="1.1336717428087988E-3"/>
    <n v="904"/>
  </r>
  <r>
    <d v="2024-08-19T00:00:00"/>
    <x v="0"/>
    <n v="1002"/>
    <n v="93"/>
    <n v="353538"/>
    <n v="5.84"/>
    <n v="6031"/>
    <n v="2.5791404567547093E-3"/>
    <n v="9.683302934836677E-4"/>
    <n v="909"/>
  </r>
  <r>
    <d v="2024-08-19T00:00:00"/>
    <x v="1"/>
    <n v="571"/>
    <n v="189"/>
    <n v="61445"/>
    <n v="5.41"/>
    <n v="27829"/>
    <n v="6.2948010216692758E-3"/>
    <n v="1.9440152359049913E-4"/>
    <n v="382"/>
  </r>
  <r>
    <d v="2024-08-19T00:00:00"/>
    <x v="2"/>
    <n v="1240"/>
    <n v="231"/>
    <n v="165035"/>
    <n v="6.05"/>
    <n v="18267"/>
    <n v="6.1688391088503582E-3"/>
    <n v="3.3119833579679201E-4"/>
    <n v="1009"/>
  </r>
  <r>
    <d v="2024-08-26T00:00:00"/>
    <x v="0"/>
    <n v="1154"/>
    <n v="132"/>
    <n v="194595"/>
    <n v="7.54"/>
    <n v="26624"/>
    <n v="5.2868723132394246E-3"/>
    <n v="2.8320312499999998E-4"/>
    <n v="1022"/>
  </r>
  <r>
    <d v="2024-08-26T00:00:00"/>
    <x v="1"/>
    <n v="537"/>
    <n v="275"/>
    <n v="236238"/>
    <n v="5.87"/>
    <n v="26644"/>
    <n v="1.1128762328714756E-3"/>
    <n v="2.2031226542561176E-4"/>
    <n v="262"/>
  </r>
  <r>
    <d v="2024-08-26T00:00:00"/>
    <x v="2"/>
    <n v="1456"/>
    <n v="290"/>
    <n v="271044"/>
    <n v="7.17"/>
    <n v="13051"/>
    <n v="4.329775935951994E-3"/>
    <n v="5.4938318902766068E-4"/>
    <n v="1166"/>
  </r>
  <r>
    <d v="2024-09-02T00:00:00"/>
    <x v="0"/>
    <n v="721"/>
    <n v="206"/>
    <n v="334887"/>
    <n v="6.05"/>
    <n v="14217"/>
    <n v="1.5421008504012458E-3"/>
    <n v="4.2554688049518182E-4"/>
    <n v="515"/>
  </r>
  <r>
    <d v="2024-09-02T00:00:00"/>
    <x v="1"/>
    <n v="1098"/>
    <n v="142"/>
    <n v="359150"/>
    <n v="7.51"/>
    <n v="16385"/>
    <n v="2.6710625576262187E-3"/>
    <n v="4.5834604821483061E-4"/>
    <n v="956"/>
  </r>
  <r>
    <d v="2024-09-02T00:00:00"/>
    <x v="2"/>
    <n v="1096"/>
    <n v="65"/>
    <n v="358295"/>
    <n v="7.66"/>
    <n v="24548"/>
    <n v="2.8868715944155416E-3"/>
    <n v="3.1204171419260224E-4"/>
    <n v="1031"/>
  </r>
  <r>
    <d v="2024-09-09T00:00:00"/>
    <x v="0"/>
    <n v="912"/>
    <n v="275"/>
    <n v="368454"/>
    <n v="6.03"/>
    <n v="9195"/>
    <n v="1.7344329874451013E-3"/>
    <n v="6.5579119086460035E-4"/>
    <n v="637"/>
  </r>
  <r>
    <d v="2024-09-09T00:00:00"/>
    <x v="1"/>
    <n v="1430"/>
    <n v="162"/>
    <n v="269082"/>
    <n v="3.4"/>
    <n v="18071"/>
    <n v="4.7403641257617105E-3"/>
    <n v="1.8814675446848542E-4"/>
    <n v="1268"/>
  </r>
  <r>
    <d v="2024-09-09T00:00:00"/>
    <x v="2"/>
    <n v="854"/>
    <n v="129"/>
    <n v="310903"/>
    <n v="7.83"/>
    <n v="16875"/>
    <n v="2.3393133711925658E-3"/>
    <n v="4.64E-4"/>
    <n v="725"/>
  </r>
  <r>
    <d v="2024-09-16T00:00:00"/>
    <x v="0"/>
    <n v="681"/>
    <n v="210"/>
    <n v="248581"/>
    <n v="8.76"/>
    <n v="9567"/>
    <n v="1.901570511526505E-3"/>
    <n v="9.1564753841329573E-4"/>
    <n v="471"/>
  </r>
  <r>
    <d v="2024-09-16T00:00:00"/>
    <x v="1"/>
    <n v="1373"/>
    <n v="82"/>
    <n v="371015"/>
    <n v="9.52"/>
    <n v="20306"/>
    <n v="3.4933434354367356E-3"/>
    <n v="4.6882694770018714E-4"/>
    <n v="1291"/>
  </r>
  <r>
    <d v="2024-09-16T00:00:00"/>
    <x v="2"/>
    <n v="685"/>
    <n v="285"/>
    <n v="177452"/>
    <n v="3.36"/>
    <n v="21134"/>
    <n v="2.2665200983669723E-3"/>
    <n v="1.5898552096148386E-4"/>
    <n v="400"/>
  </r>
  <r>
    <d v="2024-09-23T00:00:00"/>
    <x v="0"/>
    <n v="1290"/>
    <n v="177"/>
    <n v="80745"/>
    <n v="9.2200000000000006"/>
    <n v="26872"/>
    <n v="1.4039203814425187E-2"/>
    <n v="3.4310806787734449E-4"/>
    <n v="1113"/>
  </r>
  <r>
    <d v="2024-09-23T00:00:00"/>
    <x v="1"/>
    <n v="1437"/>
    <n v="239"/>
    <n v="362441"/>
    <n v="5.57"/>
    <n v="10253"/>
    <n v="3.3207212451318727E-3"/>
    <n v="5.4325563249780552E-4"/>
    <n v="1198"/>
  </r>
  <r>
    <d v="2024-09-23T00:00:00"/>
    <x v="2"/>
    <n v="769"/>
    <n v="295"/>
    <n v="344771"/>
    <n v="8.06"/>
    <n v="23963"/>
    <n v="1.3790816014803307E-3"/>
    <n v="3.3635187580853819E-4"/>
    <n v="474"/>
  </r>
  <r>
    <d v="2024-09-30T00:00:00"/>
    <x v="0"/>
    <n v="1416"/>
    <n v="284"/>
    <n v="374952"/>
    <n v="3.45"/>
    <n v="11335"/>
    <n v="3.0328035750645677E-3"/>
    <n v="3.0436700485222761E-4"/>
    <n v="1132"/>
  </r>
  <r>
    <d v="2024-09-30T00:00:00"/>
    <x v="1"/>
    <n v="998"/>
    <n v="154"/>
    <n v="179781"/>
    <n v="9.58"/>
    <n v="12115"/>
    <n v="4.7248766997519996E-3"/>
    <n v="7.9075526207181182E-4"/>
    <n v="844"/>
  </r>
  <r>
    <d v="2024-09-30T00:00:00"/>
    <x v="2"/>
    <n v="1421"/>
    <n v="246"/>
    <n v="358581"/>
    <n v="8.8800000000000008"/>
    <n v="24358"/>
    <n v="3.2921095838213126E-3"/>
    <n v="3.6456195089908864E-4"/>
    <n v="1175"/>
  </r>
  <r>
    <d v="2024-10-07T00:00:00"/>
    <x v="0"/>
    <n v="764"/>
    <n v="205"/>
    <n v="319294"/>
    <n v="6.23"/>
    <n v="12181"/>
    <n v="1.756066912746407E-3"/>
    <n v="5.114522617190707E-4"/>
    <n v="559"/>
  </r>
  <r>
    <d v="2024-10-07T00:00:00"/>
    <x v="1"/>
    <n v="678"/>
    <n v="124"/>
    <n v="192022"/>
    <n v="8.4499999999999993"/>
    <n v="17729"/>
    <n v="2.8971864867691666E-3"/>
    <n v="4.7662022674713742E-4"/>
    <n v="554"/>
  </r>
  <r>
    <d v="2024-10-07T00:00:00"/>
    <x v="2"/>
    <n v="1328"/>
    <n v="103"/>
    <n v="151462"/>
    <n v="8.4"/>
    <n v="10881"/>
    <n v="8.1649792376242251E-3"/>
    <n v="7.7198786876206231E-4"/>
    <n v="1225"/>
  </r>
  <r>
    <d v="2024-10-14T00:00:00"/>
    <x v="0"/>
    <n v="1161"/>
    <n v="269"/>
    <n v="188193"/>
    <n v="7.34"/>
    <n v="18576"/>
    <n v="4.7761066164068904E-3"/>
    <n v="3.9513350559862187E-4"/>
    <n v="892"/>
  </r>
  <r>
    <d v="2024-10-14T00:00:00"/>
    <x v="1"/>
    <n v="588"/>
    <n v="52"/>
    <n v="292040"/>
    <n v="8.14"/>
    <n v="9383"/>
    <n v="1.8393960192175703E-3"/>
    <n v="8.6752637749120754E-4"/>
    <n v="536"/>
  </r>
  <r>
    <d v="2024-10-14T00:00:00"/>
    <x v="2"/>
    <n v="1457"/>
    <n v="215"/>
    <n v="325325"/>
    <n v="9.58"/>
    <n v="14178"/>
    <n v="3.8374431876114232E-3"/>
    <n v="6.756947383269855E-4"/>
    <n v="1242"/>
  </r>
  <r>
    <d v="2024-10-21T00:00:00"/>
    <x v="0"/>
    <n v="1190"/>
    <n v="242"/>
    <n v="86849"/>
    <n v="8.06"/>
    <n v="21254"/>
    <n v="1.1098493274172588E-2"/>
    <n v="3.7922273454408584E-4"/>
    <n v="948"/>
  </r>
  <r>
    <d v="2024-10-21T00:00:00"/>
    <x v="1"/>
    <n v="886"/>
    <n v="124"/>
    <n v="141161"/>
    <n v="8.19"/>
    <n v="14215"/>
    <n v="5.4369929575957361E-3"/>
    <n v="5.7615195216320788E-4"/>
    <n v="762"/>
  </r>
  <r>
    <d v="2024-10-21T00:00:00"/>
    <x v="2"/>
    <n v="1237"/>
    <n v="155"/>
    <n v="149916"/>
    <n v="4.4800000000000004"/>
    <n v="16921"/>
    <n v="7.285017909563438E-3"/>
    <n v="2.6475976597127831E-4"/>
    <n v="1082"/>
  </r>
  <r>
    <d v="2024-10-28T00:00:00"/>
    <x v="0"/>
    <n v="1435"/>
    <n v="261"/>
    <n v="308533"/>
    <n v="4.5199999999999996"/>
    <n v="25130"/>
    <n v="3.8261357007140597E-3"/>
    <n v="1.7986470354158375E-4"/>
    <n v="1174"/>
  </r>
  <r>
    <d v="2024-10-28T00:00:00"/>
    <x v="1"/>
    <n v="746"/>
    <n v="282"/>
    <n v="293894"/>
    <n v="5.42"/>
    <n v="25537"/>
    <n v="1.5843423272076649E-3"/>
    <n v="2.1224106198848729E-4"/>
    <n v="464"/>
  </r>
  <r>
    <d v="2024-10-28T00:00:00"/>
    <x v="2"/>
    <n v="759"/>
    <n v="216"/>
    <n v="147656"/>
    <n v="4.08"/>
    <n v="24943"/>
    <n v="3.7019109496117426E-3"/>
    <n v="1.6357294631760415E-4"/>
    <n v="543"/>
  </r>
  <r>
    <d v="2024-11-04T00:00:00"/>
    <x v="0"/>
    <n v="1437"/>
    <n v="235"/>
    <n v="326791"/>
    <n v="4.0599999999999996"/>
    <n v="14563"/>
    <n v="3.6971078282105937E-3"/>
    <n v="2.7878871111721484E-4"/>
    <n v="1202"/>
  </r>
  <r>
    <d v="2024-11-04T00:00:00"/>
    <x v="1"/>
    <n v="1463"/>
    <n v="73"/>
    <n v="348877"/>
    <n v="9.91"/>
    <n v="26273"/>
    <n v="4.0018310536331734E-3"/>
    <n v="3.7719331633235642E-4"/>
    <n v="1390"/>
  </r>
  <r>
    <d v="2024-11-04T00:00:00"/>
    <x v="2"/>
    <n v="1208"/>
    <n v="224"/>
    <n v="122730"/>
    <n v="8.7200000000000006"/>
    <n v="10858"/>
    <n v="8.1122524691256241E-3"/>
    <n v="8.0309449254006274E-4"/>
    <n v="984"/>
  </r>
  <r>
    <d v="2024-11-11T00:00:00"/>
    <x v="0"/>
    <n v="1391"/>
    <n v="187"/>
    <n v="306508"/>
    <n v="8.3800000000000008"/>
    <n v="25038"/>
    <n v="3.9484471845997442E-3"/>
    <n v="3.3469126927070857E-4"/>
    <n v="1204"/>
  </r>
  <r>
    <d v="2024-11-11T00:00:00"/>
    <x v="1"/>
    <n v="655"/>
    <n v="123"/>
    <n v="202472"/>
    <n v="7.56"/>
    <n v="9092"/>
    <n v="2.6376590280325642E-3"/>
    <n v="8.3150021997360313E-4"/>
    <n v="532"/>
  </r>
  <r>
    <d v="2024-11-11T00:00:00"/>
    <x v="2"/>
    <n v="1148"/>
    <n v="90"/>
    <n v="227249"/>
    <n v="7.24"/>
    <n v="17662"/>
    <n v="4.6811880837658347E-3"/>
    <n v="4.0991960140414449E-4"/>
    <n v="1058"/>
  </r>
  <r>
    <d v="2024-11-18T00:00:00"/>
    <x v="0"/>
    <n v="946"/>
    <n v="270"/>
    <n v="246567"/>
    <n v="4.53"/>
    <n v="5924"/>
    <n v="2.755236375641428E-3"/>
    <n v="7.6468602295746123E-4"/>
    <n v="676"/>
  </r>
  <r>
    <d v="2024-11-18T00:00:00"/>
    <x v="1"/>
    <n v="791"/>
    <n v="214"/>
    <n v="114738"/>
    <n v="6.62"/>
    <n v="25347"/>
    <n v="5.0732856778595483E-3"/>
    <n v="2.6117489249220815E-4"/>
    <n v="577"/>
  </r>
  <r>
    <d v="2024-11-18T00:00:00"/>
    <x v="2"/>
    <n v="793"/>
    <n v="111"/>
    <n v="333500"/>
    <n v="6.36"/>
    <n v="8910"/>
    <n v="2.0505357851567669E-3"/>
    <n v="7.1380471380471386E-4"/>
    <n v="682"/>
  </r>
  <r>
    <d v="2024-11-25T00:00:00"/>
    <x v="0"/>
    <n v="663"/>
    <n v="213"/>
    <n v="352677"/>
    <n v="9"/>
    <n v="20438"/>
    <n v="1.279132236690629E-3"/>
    <n v="4.4035619923671592E-4"/>
    <n v="450"/>
  </r>
  <r>
    <d v="2024-11-25T00:00:00"/>
    <x v="1"/>
    <n v="954"/>
    <n v="271"/>
    <n v="160936"/>
    <n v="8.83"/>
    <n v="8760"/>
    <n v="4.2764743818522206E-3"/>
    <n v="1.0079908675799086E-3"/>
    <n v="683"/>
  </r>
  <r>
    <d v="2024-11-25T00:00:00"/>
    <x v="2"/>
    <n v="1313"/>
    <n v="159"/>
    <n v="197183"/>
    <n v="9.7100000000000009"/>
    <n v="6625"/>
    <n v="5.8964493564490498E-3"/>
    <n v="1.4656603773584907E-3"/>
    <n v="1154"/>
  </r>
  <r>
    <d v="2024-12-02T00:00:00"/>
    <x v="0"/>
    <n v="895"/>
    <n v="87"/>
    <n v="171271"/>
    <n v="6.68"/>
    <n v="23329"/>
    <n v="4.7448748891590177E-3"/>
    <n v="2.8633889150842299E-4"/>
    <n v="808"/>
  </r>
  <r>
    <d v="2024-12-02T00:00:00"/>
    <x v="1"/>
    <n v="1027"/>
    <n v="156"/>
    <n v="111293"/>
    <n v="5.51"/>
    <n v="7299"/>
    <n v="7.9102715466351833E-3"/>
    <n v="7.5489793122345526E-4"/>
    <n v="871"/>
  </r>
  <r>
    <d v="2024-12-02T00:00:00"/>
    <x v="2"/>
    <n v="990"/>
    <n v="286"/>
    <n v="351493"/>
    <n v="7.97"/>
    <n v="14496"/>
    <n v="2.0101822584283457E-3"/>
    <n v="5.4980684326710817E-4"/>
    <n v="704"/>
  </r>
  <r>
    <d v="2024-12-09T00:00:00"/>
    <x v="0"/>
    <n v="875"/>
    <n v="264"/>
    <n v="345631"/>
    <n v="9.18"/>
    <n v="25703"/>
    <n v="1.7736260929136236E-3"/>
    <n v="3.5715675213010155E-4"/>
    <n v="611"/>
  </r>
  <r>
    <d v="2024-12-09T00:00:00"/>
    <x v="1"/>
    <n v="599"/>
    <n v="194"/>
    <n v="105622"/>
    <n v="6.44"/>
    <n v="15108"/>
    <n v="3.8634347365709872E-3"/>
    <n v="4.2626423087106173E-4"/>
    <n v="405"/>
  </r>
  <r>
    <d v="2024-12-09T00:00:00"/>
    <x v="2"/>
    <n v="630"/>
    <n v="248"/>
    <n v="119054"/>
    <n v="5.0199999999999996"/>
    <n v="18867"/>
    <n v="3.2324668291362035E-3"/>
    <n v="2.6607303757884132E-4"/>
    <n v="382"/>
  </r>
  <r>
    <d v="2024-12-16T00:00:00"/>
    <x v="0"/>
    <n v="1350"/>
    <n v="233"/>
    <n v="171670"/>
    <n v="4.53"/>
    <n v="17574"/>
    <n v="6.5672273601157056E-3"/>
    <n v="2.5776715602594743E-4"/>
    <n v="1117"/>
  </r>
  <r>
    <d v="2024-12-16T00:00:00"/>
    <x v="1"/>
    <n v="632"/>
    <n v="155"/>
    <n v="170432"/>
    <n v="9.17"/>
    <n v="12840"/>
    <n v="2.8117539567921249E-3"/>
    <n v="7.1417445482866045E-4"/>
    <n v="477"/>
  </r>
  <r>
    <d v="2024-12-16T00:00:00"/>
    <x v="2"/>
    <n v="1182"/>
    <n v="83"/>
    <n v="140300"/>
    <n v="3.27"/>
    <n v="21079"/>
    <n v="7.904484482324595E-3"/>
    <n v="1.5513069879975332E-4"/>
    <n v="1099"/>
  </r>
  <r>
    <d v="2024-12-23T00:00:00"/>
    <x v="0"/>
    <n v="661"/>
    <n v="94"/>
    <n v="116538"/>
    <n v="5.31"/>
    <n v="23486"/>
    <n v="4.8970919737785336E-3"/>
    <n v="2.2609213999829684E-4"/>
    <n v="567"/>
  </r>
  <r>
    <d v="2024-12-23T00:00:00"/>
    <x v="1"/>
    <n v="1360"/>
    <n v="227"/>
    <n v="176902"/>
    <n v="6.03"/>
    <n v="5960"/>
    <n v="6.4626529389955221E-3"/>
    <n v="1.011744966442953E-3"/>
    <n v="1133"/>
  </r>
  <r>
    <d v="2024-12-23T00:00:00"/>
    <x v="2"/>
    <n v="935"/>
    <n v="85"/>
    <n v="326821"/>
    <n v="8.89"/>
    <n v="13301"/>
    <n v="2.6089545458730943E-3"/>
    <n v="6.6837079918803102E-4"/>
    <n v="850"/>
  </r>
  <r>
    <d v="2024-12-30T00:00:00"/>
    <x v="0"/>
    <n v="664"/>
    <n v="251"/>
    <n v="240598"/>
    <n v="4.79"/>
    <n v="10563"/>
    <n v="1.7231092734987462E-3"/>
    <n v="4.5346965824103001E-4"/>
    <n v="413"/>
  </r>
  <r>
    <d v="2024-12-30T00:00:00"/>
    <x v="1"/>
    <n v="1490"/>
    <n v="103"/>
    <n v="373274"/>
    <n v="4.8"/>
    <n v="19949"/>
    <n v="3.7316946521344916E-3"/>
    <n v="2.4061356458970375E-4"/>
    <n v="1387"/>
  </r>
  <r>
    <d v="2024-12-30T00:00:00"/>
    <x v="2"/>
    <n v="601"/>
    <n v="64"/>
    <n v="123272"/>
    <n v="4.07"/>
    <n v="14273"/>
    <n v="4.3798478064058337E-3"/>
    <n v="2.8515378687031458E-4"/>
    <n v="537"/>
  </r>
  <r>
    <d v="2025-01-06T00:00:00"/>
    <x v="0"/>
    <n v="613"/>
    <n v="170"/>
    <n v="139266"/>
    <n v="6.06"/>
    <n v="9247"/>
    <n v="3.1989486074102957E-3"/>
    <n v="6.5534768032875527E-4"/>
    <n v="443"/>
  </r>
  <r>
    <d v="2025-01-06T00:00:00"/>
    <x v="1"/>
    <n v="1340"/>
    <n v="57"/>
    <n v="155927"/>
    <n v="7.79"/>
    <n v="11972"/>
    <n v="8.3025949653788914E-3"/>
    <n v="6.5068493150684931E-4"/>
    <n v="1283"/>
  </r>
  <r>
    <d v="2025-01-06T00:00:00"/>
    <x v="2"/>
    <n v="953"/>
    <n v="228"/>
    <n v="258398"/>
    <n v="9.0500000000000007"/>
    <n v="13314"/>
    <n v="2.818631738959711E-3"/>
    <n v="6.7973561664413408E-4"/>
    <n v="725"/>
  </r>
  <r>
    <d v="2025-01-13T00:00:00"/>
    <x v="0"/>
    <n v="532"/>
    <n v="65"/>
    <n v="338561"/>
    <n v="3.5"/>
    <n v="14749"/>
    <n v="1.3818039791220367E-3"/>
    <n v="2.3730422401518748E-4"/>
    <n v="467"/>
  </r>
  <r>
    <d v="2025-01-13T00:00:00"/>
    <x v="1"/>
    <n v="1414"/>
    <n v="60"/>
    <n v="341856"/>
    <n v="8.76"/>
    <n v="6868"/>
    <n v="3.977883671874541E-3"/>
    <n v="1.2754804892253931E-3"/>
    <n v="1354"/>
  </r>
  <r>
    <d v="2025-01-13T00:00:00"/>
    <x v="2"/>
    <n v="685"/>
    <n v="165"/>
    <n v="175860"/>
    <n v="6.26"/>
    <n v="6027"/>
    <n v="2.9712587852122737E-3"/>
    <n v="1.0386593661854985E-3"/>
    <n v="520"/>
  </r>
  <r>
    <d v="2025-01-20T00:00:00"/>
    <x v="0"/>
    <n v="601"/>
    <n v="159"/>
    <n v="327722"/>
    <n v="3.33"/>
    <n v="25267"/>
    <n v="1.3518390516329116E-3"/>
    <n v="1.3179245656389757E-4"/>
    <n v="442"/>
  </r>
  <r>
    <d v="2025-01-20T00:00:00"/>
    <x v="1"/>
    <n v="841"/>
    <n v="295"/>
    <n v="271638"/>
    <n v="9.15"/>
    <n v="5900"/>
    <n v="2.0184693643669916E-3"/>
    <n v="1.5508474576271187E-3"/>
    <n v="546"/>
  </r>
  <r>
    <d v="2025-01-20T00:00:00"/>
    <x v="2"/>
    <n v="1105"/>
    <n v="261"/>
    <n v="333851"/>
    <n v="6.03"/>
    <n v="11181"/>
    <n v="2.5384603816713536E-3"/>
    <n v="5.3930775422591896E-4"/>
    <n v="844"/>
  </r>
  <r>
    <d v="2025-01-27T00:00:00"/>
    <x v="0"/>
    <n v="566"/>
    <n v="225"/>
    <n v="368984"/>
    <n v="9.82"/>
    <n v="9592"/>
    <n v="9.2614471214824831E-4"/>
    <n v="1.0237698081734779E-3"/>
    <n v="341"/>
  </r>
  <r>
    <d v="2025-01-27T00:00:00"/>
    <x v="1"/>
    <n v="1149"/>
    <n v="280"/>
    <n v="167310"/>
    <n v="3.7"/>
    <n v="5291"/>
    <n v="5.2386952092162457E-3"/>
    <n v="6.993006993006993E-4"/>
    <n v="869"/>
  </r>
  <r>
    <d v="2025-01-27T00:00:00"/>
    <x v="2"/>
    <n v="819"/>
    <n v="101"/>
    <n v="194811"/>
    <n v="3.35"/>
    <n v="22244"/>
    <n v="3.7031115420519778E-3"/>
    <n v="1.5060240963855423E-4"/>
    <n v="718"/>
  </r>
  <r>
    <d v="2025-02-03T00:00:00"/>
    <x v="0"/>
    <n v="795"/>
    <n v="60"/>
    <n v="314982"/>
    <n v="7.31"/>
    <n v="6824"/>
    <n v="2.3398179717120781E-3"/>
    <n v="1.0712192262602579E-3"/>
    <n v="735"/>
  </r>
  <r>
    <d v="2025-02-03T00:00:00"/>
    <x v="1"/>
    <n v="681"/>
    <n v="158"/>
    <n v="75960"/>
    <n v="3.13"/>
    <n v="24112"/>
    <n v="6.962101143488505E-3"/>
    <n v="1.2981088254810882E-4"/>
    <n v="523"/>
  </r>
  <r>
    <d v="2025-02-03T00:00:00"/>
    <x v="2"/>
    <n v="534"/>
    <n v="112"/>
    <n v="360759"/>
    <n v="4.8899999999999997"/>
    <n v="25478"/>
    <n v="1.1718543901497586E-3"/>
    <n v="1.9193029280163278E-4"/>
    <n v="422"/>
  </r>
  <r>
    <d v="2025-02-10T00:00:00"/>
    <x v="0"/>
    <n v="1066"/>
    <n v="151"/>
    <n v="297090"/>
    <n v="8.6300000000000008"/>
    <n v="11235"/>
    <n v="3.0925430843638992E-3"/>
    <n v="7.6813529149977753E-4"/>
    <n v="915"/>
  </r>
  <r>
    <d v="2025-02-10T00:00:00"/>
    <x v="1"/>
    <n v="1270"/>
    <n v="162"/>
    <n v="92040"/>
    <n v="8.0299999999999994"/>
    <n v="6120"/>
    <n v="1.222850079463182E-2"/>
    <n v="1.3120915032679738E-3"/>
    <n v="1108"/>
  </r>
  <r>
    <d v="2025-02-10T00:00:00"/>
    <x v="2"/>
    <n v="536"/>
    <n v="198"/>
    <n v="174610"/>
    <n v="7.85"/>
    <n v="20572"/>
    <n v="1.9439140536934368E-3"/>
    <n v="3.8158662259381684E-4"/>
    <n v="338"/>
  </r>
  <r>
    <d v="2025-02-17T00:00:00"/>
    <x v="0"/>
    <n v="819"/>
    <n v="95"/>
    <n v="177376"/>
    <n v="6.12"/>
    <n v="14975"/>
    <n v="4.1028663394951891E-3"/>
    <n v="4.0868113522537564E-4"/>
    <n v="724"/>
  </r>
  <r>
    <d v="2025-02-17T00:00:00"/>
    <x v="1"/>
    <n v="681"/>
    <n v="218"/>
    <n v="198882"/>
    <n v="7.16"/>
    <n v="22234"/>
    <n v="2.3385846259527331E-3"/>
    <n v="3.2202932445803725E-4"/>
    <n v="463"/>
  </r>
  <r>
    <d v="2025-02-17T00:00:00"/>
    <x v="2"/>
    <n v="646"/>
    <n v="290"/>
    <n v="336383"/>
    <n v="7.04"/>
    <n v="6532"/>
    <n v="1.0612704838618321E-3"/>
    <n v="1.0777709736680956E-3"/>
    <n v="356"/>
  </r>
  <r>
    <d v="2025-02-24T00:00:00"/>
    <x v="0"/>
    <n v="645"/>
    <n v="267"/>
    <n v="346890"/>
    <n v="3.71"/>
    <n v="24858"/>
    <n v="1.0925550179491181E-3"/>
    <n v="1.4924772708987046E-4"/>
    <n v="378"/>
  </r>
  <r>
    <d v="2025-02-24T00:00:00"/>
    <x v="1"/>
    <n v="886"/>
    <n v="250"/>
    <n v="168170"/>
    <n v="4.12"/>
    <n v="13883"/>
    <n v="3.8076080318976977E-3"/>
    <n v="2.9676582871137361E-4"/>
    <n v="636"/>
  </r>
  <r>
    <d v="2025-02-24T00:00:00"/>
    <x v="2"/>
    <n v="978"/>
    <n v="279"/>
    <n v="368872"/>
    <n v="6.82"/>
    <n v="18654"/>
    <n v="1.9014458060742897E-3"/>
    <n v="3.6560523212179696E-4"/>
    <n v="699"/>
  </r>
  <r>
    <d v="2025-03-03T00:00:00"/>
    <x v="0"/>
    <n v="1444"/>
    <n v="165"/>
    <n v="116436"/>
    <n v="8.2200000000000006"/>
    <n v="25234"/>
    <n v="1.1138495301627666E-2"/>
    <n v="3.2575097091226126E-4"/>
    <n v="1279"/>
  </r>
  <r>
    <d v="2025-03-03T00:00:00"/>
    <x v="1"/>
    <n v="1234"/>
    <n v="228"/>
    <n v="127502"/>
    <n v="7.71"/>
    <n v="6772"/>
    <n v="7.9815931450333225E-3"/>
    <n v="1.1385115180153574E-3"/>
    <n v="1006"/>
  </r>
  <r>
    <d v="2025-03-03T00:00:00"/>
    <x v="2"/>
    <n v="665"/>
    <n v="187"/>
    <n v="274567"/>
    <n v="7.39"/>
    <n v="22428"/>
    <n v="1.7463419980636794E-3"/>
    <n v="3.2949884073479576E-4"/>
    <n v="478"/>
  </r>
  <r>
    <d v="2025-03-10T00:00:00"/>
    <x v="0"/>
    <n v="631"/>
    <n v="86"/>
    <n v="295090"/>
    <n v="7.89"/>
    <n v="11911"/>
    <n v="1.8513926209265117E-3"/>
    <n v="6.624128956426832E-4"/>
    <n v="545"/>
  </r>
  <r>
    <d v="2025-03-10T00:00:00"/>
    <x v="1"/>
    <n v="1159"/>
    <n v="154"/>
    <n v="194994"/>
    <n v="6.39"/>
    <n v="21900"/>
    <n v="5.1889447080508671E-3"/>
    <n v="2.9178082191780823E-4"/>
    <n v="1005"/>
  </r>
  <r>
    <d v="2025-03-10T00:00:00"/>
    <x v="2"/>
    <n v="950"/>
    <n v="185"/>
    <n v="340750"/>
    <n v="6.77"/>
    <n v="25542"/>
    <n v="2.2525506823903537E-3"/>
    <n v="2.6505363714666037E-4"/>
    <n v="765"/>
  </r>
  <r>
    <d v="2025-03-17T00:00:00"/>
    <x v="0"/>
    <n v="693"/>
    <n v="129"/>
    <n v="296031"/>
    <n v="3.41"/>
    <n v="7140"/>
    <n v="1.9105108584087883E-3"/>
    <n v="4.7759103641456584E-4"/>
    <n v="564"/>
  </r>
  <r>
    <d v="2025-03-17T00:00:00"/>
    <x v="1"/>
    <n v="576"/>
    <n v="80"/>
    <n v="345688"/>
    <n v="4.1100000000000003"/>
    <n v="20474"/>
    <n v="1.4375478216513251E-3"/>
    <n v="2.0074240500146529E-4"/>
    <n v="496"/>
  </r>
  <r>
    <d v="2025-03-17T00:00:00"/>
    <x v="2"/>
    <n v="1274"/>
    <n v="146"/>
    <n v="263488"/>
    <n v="9.58"/>
    <n v="8698"/>
    <n v="4.3042263839919411E-3"/>
    <n v="1.1014026212922512E-3"/>
    <n v="1128"/>
  </r>
  <r>
    <d v="2025-03-24T00:00:00"/>
    <x v="0"/>
    <n v="818"/>
    <n v="253"/>
    <n v="184911"/>
    <n v="3.39"/>
    <n v="10402"/>
    <n v="3.0733246301131419E-3"/>
    <n v="3.2589886560276869E-4"/>
    <n v="565"/>
  </r>
  <r>
    <d v="2025-03-24T00:00:00"/>
    <x v="1"/>
    <n v="975"/>
    <n v="162"/>
    <n v="124497"/>
    <n v="9.58"/>
    <n v="26618"/>
    <n v="6.5904669260700389E-3"/>
    <n v="3.5990682996468558E-4"/>
    <n v="813"/>
  </r>
  <r>
    <d v="2025-03-24T00:00:00"/>
    <x v="2"/>
    <n v="1398"/>
    <n v="97"/>
    <n v="397607"/>
    <n v="5.09"/>
    <n v="7975"/>
    <n v="3.2844246071818072E-3"/>
    <n v="6.3824451410658309E-4"/>
    <n v="1301"/>
  </r>
  <r>
    <d v="2025-03-31T00:00:00"/>
    <x v="0"/>
    <n v="591"/>
    <n v="155"/>
    <n v="138521"/>
    <n v="7.85"/>
    <n v="19054"/>
    <n v="3.1645799310469967E-3"/>
    <n v="4.119869843602393E-4"/>
    <n v="436"/>
  </r>
  <r>
    <d v="2025-03-31T00:00:00"/>
    <x v="1"/>
    <n v="1232"/>
    <n v="254"/>
    <n v="107718"/>
    <n v="9.7100000000000009"/>
    <n v="13740"/>
    <n v="9.2062655320430762E-3"/>
    <n v="7.0669577874818055E-4"/>
    <n v="978"/>
  </r>
  <r>
    <d v="2025-03-31T00:00:00"/>
    <x v="2"/>
    <n v="1425"/>
    <n v="58"/>
    <n v="202234"/>
    <n v="6.67"/>
    <n v="18442"/>
    <n v="6.8094305881415285E-3"/>
    <n v="3.6167443878104327E-4"/>
    <n v="1367"/>
  </r>
  <r>
    <d v="2025-04-07T00:00:00"/>
    <x v="0"/>
    <n v="1417"/>
    <n v="80"/>
    <n v="340987"/>
    <n v="6.13"/>
    <n v="10104"/>
    <n v="3.9382603316739815E-3"/>
    <n v="6.0669041963578782E-4"/>
    <n v="1337"/>
  </r>
  <r>
    <d v="2025-04-07T00:00:00"/>
    <x v="1"/>
    <n v="1222"/>
    <n v="208"/>
    <n v="340098"/>
    <n v="7.34"/>
    <n v="21771"/>
    <n v="2.9940827004618091E-3"/>
    <n v="3.3714574433879932E-4"/>
    <n v="1014"/>
  </r>
  <r>
    <d v="2025-04-07T00:00:00"/>
    <x v="2"/>
    <n v="1071"/>
    <n v="131"/>
    <n v="254727"/>
    <n v="6.87"/>
    <n v="22191"/>
    <n v="3.7077211320382607E-3"/>
    <n v="3.0958496687846424E-4"/>
    <n v="940"/>
  </r>
  <r>
    <d v="2025-04-14T00:00:00"/>
    <x v="0"/>
    <n v="772"/>
    <n v="82"/>
    <n v="345659"/>
    <n v="3.52"/>
    <n v="27753"/>
    <n v="2.0011310740853526E-3"/>
    <n v="1.2683313515655966E-4"/>
    <n v="690"/>
  </r>
  <r>
    <d v="2025-04-14T00:00:00"/>
    <x v="1"/>
    <n v="1472"/>
    <n v="137"/>
    <n v="213950"/>
    <n v="6.96"/>
    <n v="23736"/>
    <n v="6.2870571392241725E-3"/>
    <n v="2.9322548028311426E-4"/>
    <n v="1335"/>
  </r>
  <r>
    <d v="2025-04-14T00:00:00"/>
    <x v="2"/>
    <n v="1472"/>
    <n v="281"/>
    <n v="258115"/>
    <n v="7.23"/>
    <n v="27393"/>
    <n v="4.645774334729796E-3"/>
    <n v="2.6393604205453947E-4"/>
    <n v="1191"/>
  </r>
  <r>
    <d v="2025-04-21T00:00:00"/>
    <x v="0"/>
    <n v="585"/>
    <n v="232"/>
    <n v="321258"/>
    <n v="7.42"/>
    <n v="10343"/>
    <n v="1.1016068480625139E-3"/>
    <n v="7.1739340616842309E-4"/>
    <n v="353"/>
  </r>
  <r>
    <d v="2025-04-21T00:00:00"/>
    <x v="1"/>
    <n v="747"/>
    <n v="261"/>
    <n v="338650"/>
    <n v="7.73"/>
    <n v="25259"/>
    <n v="1.4393943881389163E-3"/>
    <n v="3.0602953402747538E-4"/>
    <n v="486"/>
  </r>
  <r>
    <d v="2025-04-21T00:00:00"/>
    <x v="2"/>
    <n v="1113"/>
    <n v="224"/>
    <n v="272989"/>
    <n v="5.13"/>
    <n v="24827"/>
    <n v="3.272569316625683E-3"/>
    <n v="2.066298787610263E-4"/>
    <n v="889"/>
  </r>
  <r>
    <d v="2025-04-28T00:00:00"/>
    <x v="0"/>
    <n v="1100"/>
    <n v="117"/>
    <n v="260204"/>
    <n v="4.4000000000000004"/>
    <n v="11908"/>
    <n v="3.7955573059651644E-3"/>
    <n v="3.6949949613705073E-4"/>
    <n v="983"/>
  </r>
  <r>
    <d v="2025-04-28T00:00:00"/>
    <x v="1"/>
    <n v="751"/>
    <n v="170"/>
    <n v="283278"/>
    <n v="3.49"/>
    <n v="11005"/>
    <n v="2.0576787542012417E-3"/>
    <n v="3.1712857791912766E-4"/>
    <n v="581"/>
  </r>
  <r>
    <d v="2025-04-28T00:00:00"/>
    <x v="2"/>
    <n v="864"/>
    <n v="50"/>
    <n v="277445"/>
    <n v="3.57"/>
    <n v="26333"/>
    <n v="2.943612108588187E-3"/>
    <n v="1.3557133634602969E-4"/>
    <n v="814"/>
  </r>
  <r>
    <d v="2025-05-05T00:00:00"/>
    <x v="0"/>
    <n v="1146"/>
    <n v="227"/>
    <n v="353781"/>
    <n v="6.41"/>
    <n v="5495"/>
    <n v="2.607772808789812E-3"/>
    <n v="1.1665150136487717E-3"/>
    <n v="919"/>
  </r>
  <r>
    <d v="2025-05-05T00:00:00"/>
    <x v="1"/>
    <n v="883"/>
    <n v="207"/>
    <n v="265019"/>
    <n v="6.04"/>
    <n v="15655"/>
    <n v="2.5612948937024731E-3"/>
    <n v="3.8581922708399871E-4"/>
    <n v="676"/>
  </r>
  <r>
    <d v="2025-05-05T00:00:00"/>
    <x v="2"/>
    <n v="622"/>
    <n v="163"/>
    <n v="231925"/>
    <n v="9.18"/>
    <n v="13763"/>
    <n v="1.9858094661244267E-3"/>
    <n v="6.6700574002761029E-4"/>
    <n v="459"/>
  </r>
  <r>
    <d v="2025-05-12T00:00:00"/>
    <x v="0"/>
    <n v="837"/>
    <n v="261"/>
    <n v="366149"/>
    <n v="6.54"/>
    <n v="26073"/>
    <n v="1.5778617234304248E-3"/>
    <n v="2.5083419629501786E-4"/>
    <n v="576"/>
  </r>
  <r>
    <d v="2025-05-12T00:00:00"/>
    <x v="1"/>
    <n v="544"/>
    <n v="97"/>
    <n v="168375"/>
    <n v="8.66"/>
    <n v="12774"/>
    <n v="2.6649337641742282E-3"/>
    <n v="6.7793956474087994E-4"/>
    <n v="447"/>
  </r>
  <r>
    <d v="2025-05-12T00:00:00"/>
    <x v="2"/>
    <n v="624"/>
    <n v="247"/>
    <n v="252763"/>
    <n v="3.89"/>
    <n v="19000"/>
    <n v="1.4966731773934862E-3"/>
    <n v="2.0473684210526317E-4"/>
    <n v="377"/>
  </r>
  <r>
    <d v="2025-05-19T00:00:00"/>
    <x v="0"/>
    <n v="1073"/>
    <n v="141"/>
    <n v="118393"/>
    <n v="7.95"/>
    <n v="14051"/>
    <n v="7.9536435709470134E-3"/>
    <n v="5.6579602875240196E-4"/>
    <n v="932"/>
  </r>
  <r>
    <d v="2025-05-19T00:00:00"/>
    <x v="1"/>
    <n v="1430"/>
    <n v="74"/>
    <n v="327012"/>
    <n v="6.66"/>
    <n v="27782"/>
    <n v="4.1657962323506641E-3"/>
    <n v="2.3972356201857318E-4"/>
    <n v="1356"/>
  </r>
  <r>
    <d v="2025-05-19T00:00:00"/>
    <x v="2"/>
    <n v="1358"/>
    <n v="77"/>
    <n v="169688"/>
    <n v="5.25"/>
    <n v="7859"/>
    <n v="7.6135343797733178E-3"/>
    <n v="6.6802392161852651E-4"/>
    <n v="1281"/>
  </r>
  <r>
    <d v="2025-05-26T00:00:00"/>
    <x v="0"/>
    <n v="1242"/>
    <n v="201"/>
    <n v="271935"/>
    <n v="5.07"/>
    <n v="15773"/>
    <n v="3.8485426556053412E-3"/>
    <n v="3.2143536423001335E-4"/>
    <n v="1041"/>
  </r>
  <r>
    <d v="2025-05-26T00:00:00"/>
    <x v="1"/>
    <n v="1389"/>
    <n v="205"/>
    <n v="315981"/>
    <n v="7.62"/>
    <n v="20595"/>
    <n v="3.7660590291583303E-3"/>
    <n v="3.6999271667880553E-4"/>
    <n v="1184"/>
  </r>
  <r>
    <d v="2025-05-26T00:00:00"/>
    <x v="2"/>
    <n v="826"/>
    <n v="142"/>
    <n v="341016"/>
    <n v="7.44"/>
    <n v="12031"/>
    <n v="2.0114807321319345E-3"/>
    <n v="6.1840246031086364E-4"/>
    <n v="684"/>
  </r>
  <r>
    <d v="2025-06-02T00:00:00"/>
    <x v="0"/>
    <n v="618"/>
    <n v="264"/>
    <n v="285164"/>
    <n v="4.8600000000000003"/>
    <n v="15128"/>
    <n v="1.2452424001519618E-3"/>
    <n v="3.212585933368588E-4"/>
    <n v="354"/>
  </r>
  <r>
    <d v="2025-06-02T00:00:00"/>
    <x v="1"/>
    <n v="1419"/>
    <n v="293"/>
    <n v="116632"/>
    <n v="6.93"/>
    <n v="11826"/>
    <n v="9.7981204316045945E-3"/>
    <n v="5.859969558599695E-4"/>
    <n v="1126"/>
  </r>
  <r>
    <d v="2025-06-02T00:00:00"/>
    <x v="2"/>
    <n v="637"/>
    <n v="68"/>
    <n v="115694"/>
    <n v="9.99"/>
    <n v="12562"/>
    <n v="4.9482994025515483E-3"/>
    <n v="7.952555325585098E-4"/>
    <n v="569"/>
  </r>
  <r>
    <d v="2025-06-09T00:00:00"/>
    <x v="0"/>
    <n v="917"/>
    <n v="187"/>
    <n v="64444"/>
    <n v="5.22"/>
    <n v="13013"/>
    <n v="1.152510262077676E-2"/>
    <n v="4.0113732421424728E-4"/>
    <n v="730"/>
  </r>
  <r>
    <d v="2025-06-09T00:00:00"/>
    <x v="1"/>
    <n v="810"/>
    <n v="232"/>
    <n v="362559"/>
    <n v="5.17"/>
    <n v="12937"/>
    <n v="1.5988183128317617E-3"/>
    <n v="3.9962897116796784E-4"/>
    <n v="578"/>
  </r>
  <r>
    <d v="2025-06-09T00:00:00"/>
    <x v="2"/>
    <n v="1183"/>
    <n v="248"/>
    <n v="226881"/>
    <n v="5.17"/>
    <n v="14534"/>
    <n v="4.1472610334885784E-3"/>
    <n v="3.5571762763176001E-4"/>
    <n v="935"/>
  </r>
  <r>
    <d v="2025-06-16T00:00:00"/>
    <x v="0"/>
    <n v="765"/>
    <n v="67"/>
    <n v="283537"/>
    <n v="6.18"/>
    <n v="8182"/>
    <n v="2.469004792982084E-3"/>
    <n v="7.5531654852114389E-4"/>
    <n v="698"/>
  </r>
  <r>
    <d v="2025-06-16T00:00:00"/>
    <x v="1"/>
    <n v="540"/>
    <n v="215"/>
    <n v="62837"/>
    <n v="5.3"/>
    <n v="10615"/>
    <n v="5.2350117586417964E-3"/>
    <n v="4.9929345266132828E-4"/>
    <n v="325"/>
  </r>
  <r>
    <d v="2025-06-16T00:00:00"/>
    <x v="2"/>
    <n v="1145"/>
    <n v="151"/>
    <n v="182759"/>
    <n v="5.99"/>
    <n v="20109"/>
    <n v="5.4777006882945831E-3"/>
    <n v="2.9787657267889999E-4"/>
    <n v="994"/>
  </r>
  <r>
    <d v="2025-06-23T00:00:00"/>
    <x v="0"/>
    <n v="564"/>
    <n v="244"/>
    <n v="279405"/>
    <n v="8.43"/>
    <n v="26024"/>
    <n v="1.1486125119796696E-3"/>
    <n v="3.2393175530279742E-4"/>
    <n v="320"/>
  </r>
  <r>
    <d v="2025-06-23T00:00:00"/>
    <x v="1"/>
    <n v="668"/>
    <n v="124"/>
    <n v="257485"/>
    <n v="7.55"/>
    <n v="26730"/>
    <n v="2.1192630885922092E-3"/>
    <n v="2.824541713430602E-4"/>
    <n v="544"/>
  </r>
  <r>
    <d v="2025-06-23T00:00:00"/>
    <x v="2"/>
    <n v="761"/>
    <n v="241"/>
    <n v="154977"/>
    <n v="5.63"/>
    <n v="10563"/>
    <n v="3.3771716187692806E-3"/>
    <n v="5.3299252106409165E-4"/>
    <n v="520"/>
  </r>
  <r>
    <d v="2025-06-30T00:00:00"/>
    <x v="0"/>
    <n v="593"/>
    <n v="108"/>
    <n v="216500"/>
    <n v="4.71"/>
    <n v="27575"/>
    <n v="2.2474617583955439E-3"/>
    <n v="1.7080689029918403E-4"/>
    <n v="485"/>
  </r>
  <r>
    <d v="2025-06-30T00:00:00"/>
    <x v="1"/>
    <n v="1349"/>
    <n v="115"/>
    <n v="102102"/>
    <n v="5.28"/>
    <n v="14479"/>
    <n v="1.2261769907987042E-2"/>
    <n v="3.6466606809862562E-4"/>
    <n v="1234"/>
  </r>
  <r>
    <d v="2025-06-30T00:00:00"/>
    <x v="2"/>
    <n v="693"/>
    <n v="97"/>
    <n v="92025"/>
    <n v="5.95"/>
    <n v="15915"/>
    <n v="6.5325806981969643E-3"/>
    <n v="3.7386113729186301E-4"/>
    <n v="596"/>
  </r>
  <r>
    <d v="2025-07-07T00:00:00"/>
    <x v="0"/>
    <n v="974"/>
    <n v="143"/>
    <n v="247965"/>
    <n v="9.98"/>
    <n v="12767"/>
    <n v="3.3664441275602802E-3"/>
    <n v="7.817028276024125E-4"/>
    <n v="831"/>
  </r>
  <r>
    <d v="2025-07-07T00:00:00"/>
    <x v="1"/>
    <n v="1155"/>
    <n v="122"/>
    <n v="387352"/>
    <n v="9.93"/>
    <n v="12170"/>
    <n v="2.6756459237194845E-3"/>
    <n v="8.1594083812654063E-4"/>
    <n v="1033"/>
  </r>
  <r>
    <d v="2025-07-07T00:00:00"/>
    <x v="2"/>
    <n v="1051"/>
    <n v="246"/>
    <n v="253985"/>
    <n v="9.08"/>
    <n v="7245"/>
    <n v="3.1857468498701956E-3"/>
    <n v="1.2532781228433403E-3"/>
    <n v="805"/>
  </r>
  <r>
    <d v="2025-07-14T00:00:00"/>
    <x v="0"/>
    <n v="1457"/>
    <n v="183"/>
    <n v="129640"/>
    <n v="7.98"/>
    <n v="12985"/>
    <n v="9.9531250000000002E-3"/>
    <n v="6.145552560646901E-4"/>
    <n v="1274"/>
  </r>
  <r>
    <d v="2025-07-14T00:00:00"/>
    <x v="1"/>
    <n v="670"/>
    <n v="242"/>
    <n v="281913"/>
    <n v="9.6199999999999992"/>
    <n v="16377"/>
    <n v="1.523126252219743E-3"/>
    <n v="5.8740917139891307E-4"/>
    <n v="428"/>
  </r>
  <r>
    <d v="2025-07-14T00:00:00"/>
    <x v="2"/>
    <n v="1111"/>
    <n v="159"/>
    <n v="360770"/>
    <n v="8.7100000000000009"/>
    <n v="11453"/>
    <n v="2.6481223922114046E-3"/>
    <n v="7.6049943246311023E-4"/>
    <n v="952"/>
  </r>
  <r>
    <d v="2025-07-21T00:00:00"/>
    <x v="0"/>
    <n v="1197"/>
    <n v="246"/>
    <n v="127273"/>
    <n v="6.69"/>
    <n v="12323"/>
    <n v="7.5578161010887704E-3"/>
    <n v="5.4288728394059893E-4"/>
    <n v="951"/>
  </r>
  <r>
    <d v="2025-07-21T00:00:00"/>
    <x v="1"/>
    <n v="754"/>
    <n v="150"/>
    <n v="189622"/>
    <n v="4.25"/>
    <n v="11911"/>
    <n v="3.2005426085482042E-3"/>
    <n v="3.5681302997229454E-4"/>
    <n v="604"/>
  </r>
  <r>
    <d v="2025-07-21T00:00:00"/>
    <x v="2"/>
    <n v="1246"/>
    <n v="107"/>
    <n v="350949"/>
    <n v="4.9800000000000004"/>
    <n v="27809"/>
    <n v="3.2580464307371939E-3"/>
    <n v="1.7907871552375133E-4"/>
    <n v="1139"/>
  </r>
  <r>
    <d v="2025-07-28T00:00:00"/>
    <x v="0"/>
    <n v="780"/>
    <n v="213"/>
    <n v="121431"/>
    <n v="4.97"/>
    <n v="21464"/>
    <n v="4.7078164698849201E-3"/>
    <n v="2.315505031680954E-4"/>
    <n v="567"/>
  </r>
  <r>
    <d v="2025-07-28T00:00:00"/>
    <x v="1"/>
    <n v="1425"/>
    <n v="143"/>
    <n v="116742"/>
    <n v="3.71"/>
    <n v="27126"/>
    <n v="1.113098442356782E-2"/>
    <n v="1.3676915136769151E-4"/>
    <n v="1282"/>
  </r>
  <r>
    <d v="2025-07-28T00:00:00"/>
    <x v="2"/>
    <n v="1490"/>
    <n v="103"/>
    <n v="81184"/>
    <n v="7.79"/>
    <n v="10681"/>
    <n v="1.742659345905944E-2"/>
    <n v="7.293324595075368E-4"/>
    <n v="1387"/>
  </r>
  <r>
    <d v="2025-08-04T00:00:00"/>
    <x v="0"/>
    <n v="949"/>
    <n v="282"/>
    <n v="87126"/>
    <n v="4.96"/>
    <n v="5413"/>
    <n v="7.7652948367192502E-3"/>
    <n v="9.163125808239424E-4"/>
    <n v="667"/>
  </r>
  <r>
    <d v="2025-08-04T00:00:00"/>
    <x v="1"/>
    <n v="640"/>
    <n v="141"/>
    <n v="267546"/>
    <n v="8.58"/>
    <n v="25058"/>
    <n v="1.8705602309148502E-3"/>
    <n v="3.4240561896400353E-4"/>
    <n v="499"/>
  </r>
  <r>
    <d v="2025-08-04T00:00:00"/>
    <x v="2"/>
    <n v="616"/>
    <n v="93"/>
    <n v="133082"/>
    <n v="8.51"/>
    <n v="18303"/>
    <n v="3.9509567661078918E-3"/>
    <n v="4.6495110091241874E-4"/>
    <n v="523"/>
  </r>
  <r>
    <d v="2025-08-11T00:00:00"/>
    <x v="0"/>
    <n v="1080"/>
    <n v="184"/>
    <n v="340557"/>
    <n v="5.41"/>
    <n v="5526"/>
    <n v="2.6407853978714564E-3"/>
    <n v="9.7900832428519718E-4"/>
    <n v="896"/>
  </r>
  <r>
    <d v="2025-08-11T00:00:00"/>
    <x v="1"/>
    <n v="938"/>
    <n v="236"/>
    <n v="116472"/>
    <n v="8.7200000000000006"/>
    <n v="17460"/>
    <n v="6.0885704869121753E-3"/>
    <n v="4.9942726231386029E-4"/>
    <n v="702"/>
  </r>
  <r>
    <d v="2025-08-11T00:00:00"/>
    <x v="2"/>
    <n v="1007"/>
    <n v="258"/>
    <n v="113412"/>
    <n v="7.71"/>
    <n v="14475"/>
    <n v="6.6787341614131454E-3"/>
    <n v="5.3264248704663214E-4"/>
    <n v="749"/>
  </r>
  <r>
    <d v="2025-08-18T00:00:00"/>
    <x v="0"/>
    <n v="541"/>
    <n v="208"/>
    <n v="157547"/>
    <n v="8.35"/>
    <n v="20162"/>
    <n v="2.1237515784640112E-3"/>
    <n v="4.141454220811427E-4"/>
    <n v="333"/>
  </r>
  <r>
    <d v="2025-08-18T00:00:00"/>
    <x v="1"/>
    <n v="745"/>
    <n v="98"/>
    <n v="354816"/>
    <n v="4.03"/>
    <n v="17103"/>
    <n v="1.8278230260500095E-3"/>
    <n v="2.3563117581710811E-4"/>
    <n v="647"/>
  </r>
  <r>
    <d v="2025-08-18T00:00:00"/>
    <x v="2"/>
    <n v="936"/>
    <n v="97"/>
    <n v="151799"/>
    <n v="9.3699999999999992"/>
    <n v="15461"/>
    <n v="5.564915166549487E-3"/>
    <n v="6.0604100640320802E-4"/>
    <n v="839"/>
  </r>
  <r>
    <d v="2025-08-25T00:00:00"/>
    <x v="0"/>
    <n v="1183"/>
    <n v="223"/>
    <n v="143811"/>
    <n v="6.07"/>
    <n v="22103"/>
    <n v="6.7413363294828131E-3"/>
    <n v="2.7462335429579695E-4"/>
    <n v="960"/>
  </r>
  <r>
    <d v="2025-08-25T00:00:00"/>
    <x v="1"/>
    <n v="1413"/>
    <n v="245"/>
    <n v="296450"/>
    <n v="6.52"/>
    <n v="11625"/>
    <n v="3.9621156612119728E-3"/>
    <n v="5.6086021505376336E-4"/>
    <n v="1168"/>
  </r>
  <r>
    <d v="2025-08-25T00:00:00"/>
    <x v="2"/>
    <n v="791"/>
    <n v="273"/>
    <n v="144049"/>
    <n v="3.08"/>
    <n v="5281"/>
    <n v="3.622757631919432E-3"/>
    <n v="5.8322287445559549E-4"/>
    <n v="518"/>
  </r>
  <r>
    <d v="2025-09-01T00:00:00"/>
    <x v="0"/>
    <n v="1052"/>
    <n v="180"/>
    <n v="272534"/>
    <n v="5.34"/>
    <n v="13424"/>
    <n v="3.2141303786923799E-3"/>
    <n v="3.9779499404052441E-4"/>
    <n v="872"/>
  </r>
  <r>
    <d v="2025-09-01T00:00:00"/>
    <x v="1"/>
    <n v="572"/>
    <n v="270"/>
    <n v="82265"/>
    <n v="3.65"/>
    <n v="13140"/>
    <n v="3.7090257052675535E-3"/>
    <n v="2.7777777777777778E-4"/>
    <n v="302"/>
  </r>
  <r>
    <d v="2025-09-01T00:00:00"/>
    <x v="2"/>
    <n v="503"/>
    <n v="253"/>
    <n v="313562"/>
    <n v="4.18"/>
    <n v="19538"/>
    <n v="7.9921740631573568E-4"/>
    <n v="2.1394206162350291E-4"/>
    <n v="250"/>
  </r>
  <r>
    <d v="2025-09-08T00:00:00"/>
    <x v="0"/>
    <n v="1017"/>
    <n v="197"/>
    <n v="89918"/>
    <n v="3.91"/>
    <n v="7881"/>
    <n v="9.244227994227994E-3"/>
    <n v="4.9612993274965106E-4"/>
    <n v="820"/>
  </r>
  <r>
    <d v="2025-09-08T00:00:00"/>
    <x v="1"/>
    <n v="860"/>
    <n v="244"/>
    <n v="348686"/>
    <n v="5.12"/>
    <n v="11418"/>
    <n v="1.7722436719968238E-3"/>
    <n v="4.4841478367489929E-4"/>
    <n v="6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56EAC-079D-4219-808D-6D640F66026D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F6" firstHeaderRow="0" firstDataRow="1" firstDataCol="1"/>
  <pivotFields count="17"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numFmtId="14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10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3">
    <i>
      <x v="1"/>
    </i>
    <i>
      <x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Likes" fld="5" baseField="0" baseItem="0"/>
    <dataField name="Sum of Shares" fld="6" baseField="0" baseItem="0"/>
    <dataField name="Sum of Comments" fld="7" baseField="0" baseItem="0"/>
    <dataField name="Sum of Impressions" fld="9" baseField="0" baseItem="0"/>
    <dataField name="Sum of Engagements" fld="8" baseField="0" baseItem="0"/>
  </dataFields>
  <formats count="5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E5B9C-8756-4BB2-8380-78266F49F98F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>
  <location ref="A3:D6" firstHeaderRow="1" firstDataRow="2" firstDataCol="1"/>
  <pivotFields count="10">
    <pivotField numFmtId="14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2">
    <i>
      <x v="1"/>
    </i>
    <i>
      <x v="2"/>
    </i>
  </rowItems>
  <colFields count="1">
    <field x="1"/>
  </colFields>
  <colItems count="3">
    <i>
      <x/>
    </i>
    <i>
      <x v="1"/>
    </i>
    <i>
      <x v="2"/>
    </i>
  </colItems>
  <dataFields count="1">
    <dataField name="Sum of Growth Rate" fld="7" showDataAs="percentOfTotal" baseField="0" baseItem="0" numFmtId="1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3696A-DA8B-43B1-A92E-8870C2F76427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H6" firstHeaderRow="1" firstDataRow="1" firstDataCol="1"/>
  <pivotFields count="17"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3">
    <i>
      <x v="1"/>
    </i>
    <i>
      <x/>
    </i>
    <i>
      <x v="2"/>
    </i>
  </rowItems>
  <colItems count="1">
    <i/>
  </colItems>
  <dataFields count="1">
    <dataField name="Sum of Engagement Rat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F1204-8FBA-4ABE-BE06-5B6B7B987D6E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D3:E6" firstHeaderRow="1" firstDataRow="1" firstDataCol="1"/>
  <pivotFields count="10">
    <pivotField numFmtId="14"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numFmtId="10" showAll="0"/>
    <pivotField showAll="0"/>
    <pivotField showAll="0"/>
  </pivotFields>
  <rowFields count="1">
    <field x="1"/>
  </rowFields>
  <rowItems count="3">
    <i>
      <x v="1"/>
    </i>
    <i>
      <x v="2"/>
    </i>
    <i>
      <x/>
    </i>
  </rowItems>
  <colItems count="1">
    <i/>
  </colItems>
  <dataFields count="1">
    <dataField name="Sum of New_Follow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EBDB8-532F-40DB-A9F2-DCC5D803A5D9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6" firstHeaderRow="1" firstDataRow="1" firstDataCol="1"/>
  <pivotFields count="10">
    <pivotField numFmtId="14"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Fields count="1">
    <field x="1"/>
  </rowFields>
  <rowItems count="3">
    <i>
      <x v="1"/>
    </i>
    <i>
      <x v="2"/>
    </i>
    <i>
      <x/>
    </i>
  </rowItems>
  <colItems count="1">
    <i/>
  </colItems>
  <dataFields count="1">
    <dataField name="Sum of Ad_Spen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C2F2B-BAD6-4652-9BD7-45F963F1B6EA}" name="tblPosts" displayName="tblPosts" ref="A1:P301" totalsRowShown="0">
  <autoFilter ref="A1:P301" xr:uid="{792C2F2B-BAD6-4652-9BD7-45F963F1B6EA}"/>
  <tableColumns count="16">
    <tableColumn id="1" xr3:uid="{93FCED34-EEE7-4B36-9E1D-77513F9EB553}" name="Post ID" dataDxfId="30"/>
    <tableColumn id="2" xr3:uid="{0295F8AA-4880-4931-B846-37B90DDD47C8}" name="Platform" dataDxfId="29"/>
    <tableColumn id="3" xr3:uid="{B0B44238-2E22-4986-800A-AA72B942E64F}" name="Date" dataDxfId="28"/>
    <tableColumn id="4" xr3:uid="{16EDB680-85FD-45E8-9EE1-533221523602}" name="Content Type" dataDxfId="27"/>
    <tableColumn id="5" xr3:uid="{E28B5773-588C-40C0-A422-8C31A15C6045}" name="Post Text" dataDxfId="26"/>
    <tableColumn id="6" xr3:uid="{09357BBE-8CAA-4999-B19F-30D895468B96}" name="Likes"/>
    <tableColumn id="7" xr3:uid="{3E9FDDBA-6DAD-46A6-AA03-30DFD7086E95}" name="Shares"/>
    <tableColumn id="8" xr3:uid="{6D0F994C-8DA7-40FC-95F0-B7602D58BC19}" name="Comments"/>
    <tableColumn id="9" xr3:uid="{8D255CC4-CA22-4F02-93C6-83B391574DC2}" name="Engagements" dataDxfId="25">
      <calculatedColumnFormula>tblPosts[[#This Row],[Likes]]+tblPosts[[#This Row],[Shares]]+tblPosts[[#This Row],[Comments]]</calculatedColumnFormula>
    </tableColumn>
    <tableColumn id="10" xr3:uid="{2AAFAE4F-31AB-4B2E-AEF9-761C219BCF36}" name="Impressions"/>
    <tableColumn id="11" xr3:uid="{6DF9F725-43D8-49AC-90B8-123ABEA0AEA6}" name="Engagement Rate" dataDxfId="24">
      <calculatedColumnFormula>tblPosts[[#This Row],[Engagements]]/tblPosts[[#This Row],[Impressions]]</calculatedColumnFormula>
    </tableColumn>
    <tableColumn id="12" xr3:uid="{CF06AB6D-92BD-48E0-8E02-F0C7C3FCF231}" name="Reach"/>
    <tableColumn id="13" xr3:uid="{A3B0F299-3BD7-41CD-BB18-80AF9D5F61D7}" name="Clicks"/>
    <tableColumn id="14" xr3:uid="{4C37DA50-5DD1-4DF3-A052-A1071769CBDA}" name="Hashtags Used.1" dataDxfId="23"/>
    <tableColumn id="15" xr3:uid="{2B5EAAFD-0641-4A14-BD9F-06C95BEA1E3F}" name="Hashtags Used.2" dataDxfId="22"/>
    <tableColumn id="16" xr3:uid="{3110168A-6A63-406E-BEA1-A266B12145CC}" name="Campaign_Nam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B68E4-903B-4F47-8CE3-953A05B96195}" name="tblCamps" displayName="tblCamps" ref="A1:I5" totalsRowShown="0">
  <autoFilter ref="A1:I5" xr:uid="{711B68E4-903B-4F47-8CE3-953A05B96195}"/>
  <tableColumns count="9">
    <tableColumn id="1" xr3:uid="{08DE061C-5954-4030-9728-8C73271CFB70}" name="Campaign_Name" dataDxfId="20"/>
    <tableColumn id="2" xr3:uid="{E3DECECE-0E08-4D6F-A83A-1C41D26DBD1E}" name="Start_Date" dataDxfId="19"/>
    <tableColumn id="3" xr3:uid="{0E7D4713-7EAC-4057-8E31-36109130B820}" name="End_Date" dataDxfId="18"/>
    <tableColumn id="4" xr3:uid="{A25354E0-6B3E-4392-BF92-40CAAF8E63A2}" name="Objective" dataDxfId="17"/>
    <tableColumn id="5" xr3:uid="{6A842187-9D82-4CFA-AEF7-40C635185B96}" name="Total_Budget"/>
    <tableColumn id="6" xr3:uid="{E7F6B209-1418-4DA4-9852-EC1942472098}" name="Target_Platforms.1" dataDxfId="16"/>
    <tableColumn id="7" xr3:uid="{00CAEF8B-C45F-4E99-AF95-08376BDB7AE8}" name="Target_Platforms.2" dataDxfId="15"/>
    <tableColumn id="8" xr3:uid="{B650184C-91E6-477D-AF94-4A49F1C7D9EB}" name="Primary_Hashtags.1" dataDxfId="14"/>
    <tableColumn id="9" xr3:uid="{8593892F-6927-42D5-AF07-7529F703EF8F}" name="Primary_Hashtags.2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30292A-8E25-478E-A9FF-6E85E9A87557}" name="tblWeekly" displayName="tblWeekly" ref="A1:J201" totalsRowShown="0">
  <autoFilter ref="A1:J201" xr:uid="{4130292A-8E25-478E-A9FF-6E85E9A87557}"/>
  <tableColumns count="10">
    <tableColumn id="1" xr3:uid="{CFB368CE-3946-4154-8DE2-833D57B41AA1}" name="Week_Start_Date" dataDxfId="12"/>
    <tableColumn id="2" xr3:uid="{87361CDB-78E1-4459-9303-33404895F4F0}" name="Platform" dataDxfId="11"/>
    <tableColumn id="3" xr3:uid="{6D8D1828-FBB5-45E9-B472-AF13ABF3C586}" name="New_Followers"/>
    <tableColumn id="4" xr3:uid="{210EB2A2-565B-4613-AC60-6E0A70BA4B23}" name="Unfollows"/>
    <tableColumn id="5" xr3:uid="{FE8B7C7C-3AB6-4227-AD89-7A032614DD6F}" name="Total_Followers"/>
    <tableColumn id="6" xr3:uid="{B3D6C0AE-BDAA-43DC-938D-BF6A3FD2D6A8}" name="Engagement_Rate"/>
    <tableColumn id="7" xr3:uid="{4ECF17A4-4A75-4F43-8C73-DAD990B128B3}" name="Ad_Spend"/>
    <tableColumn id="8" xr3:uid="{5EF14C57-4E35-41B4-9AF2-6279468E8EE6}" name="Growth Rate" dataDxfId="10">
      <calculatedColumnFormula>(C2-D2)/(E2-C2-D2)</calculatedColumnFormula>
    </tableColumn>
    <tableColumn id="9" xr3:uid="{24A835EB-2000-49AB-BF12-7E3FA629675A}" name="Engagement Efficiency" dataDxfId="9">
      <calculatedColumnFormula>F2/G2</calculatedColumnFormula>
    </tableColumn>
    <tableColumn id="10" xr3:uid="{928851D7-C961-4CAD-9DB5-564E7482317B}" name="Net_Followers" dataDxfId="8">
      <calculatedColumnFormula>tblWeekly[[#This Row],[New_Followers]]-tblWeekly[[#This Row],[Unfollows]]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076447-4729-4C10-8238-E94C5C9E8B43}" name="tblWeekly5" displayName="tblWeekly5" ref="A1:G201" totalsRowShown="0">
  <autoFilter ref="A1:G201" xr:uid="{4130292A-8E25-478E-A9FF-6E85E9A87557}"/>
  <tableColumns count="7">
    <tableColumn id="1" xr3:uid="{22B938C4-A908-44DC-AD5F-54E6045AF888}" name="Week_Start_Date" dataDxfId="2"/>
    <tableColumn id="2" xr3:uid="{FD485876-5D1D-4522-9BB7-62DD63C63C88}" name="Platform" dataDxfId="1"/>
    <tableColumn id="3" xr3:uid="{609F3503-0069-4F51-AA99-C1F968DFD015}" name="New_Followers"/>
    <tableColumn id="4" xr3:uid="{75C04A2C-AE0F-47C7-B6B2-B215694D0995}" name="Unfollows"/>
    <tableColumn id="5" xr3:uid="{4D8DB804-E12A-43BD-81B6-701D03445449}" name="Total_Followers"/>
    <tableColumn id="6" xr3:uid="{8F9931CF-069C-4274-A571-E573B78342D0}" name="Engagement_Rate"/>
    <tableColumn id="7" xr3:uid="{B9E0C4F6-1FFA-4C3F-85F7-743F6B8493BF}" name="Ad_Sp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2DCB-A2A3-493C-84A1-816CCF0FDE88}">
  <dimension ref="A1:P301"/>
  <sheetViews>
    <sheetView workbookViewId="0">
      <selection activeCell="D12" sqref="D12"/>
    </sheetView>
  </sheetViews>
  <sheetFormatPr defaultRowHeight="14.4"/>
  <cols>
    <col min="1" max="1" width="8.88671875" bestFit="1" customWidth="1"/>
    <col min="2" max="2" width="10.21875" bestFit="1" customWidth="1"/>
    <col min="3" max="3" width="10.109375" customWidth="1"/>
    <col min="4" max="4" width="14" bestFit="1" customWidth="1"/>
    <col min="5" max="5" width="36.5546875" bestFit="1" customWidth="1"/>
    <col min="6" max="6" width="7.44140625" bestFit="1" customWidth="1"/>
    <col min="7" max="7" width="8.88671875" bestFit="1" customWidth="1"/>
    <col min="8" max="8" width="12.109375" bestFit="1" customWidth="1"/>
    <col min="9" max="9" width="17.33203125" customWidth="1"/>
    <col min="10" max="10" width="13.33203125" bestFit="1" customWidth="1"/>
    <col min="11" max="11" width="17.109375" customWidth="1"/>
    <col min="12" max="13" width="8.33203125" bestFit="1" customWidth="1"/>
    <col min="14" max="15" width="17.109375" bestFit="1" customWidth="1"/>
    <col min="16" max="16" width="17.33203125" bestFit="1" customWidth="1"/>
  </cols>
  <sheetData>
    <row r="1" spans="1:16">
      <c r="A1" t="s">
        <v>35</v>
      </c>
      <c r="B1" t="s">
        <v>29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s="9" t="s">
        <v>369</v>
      </c>
      <c r="J1" t="s">
        <v>42</v>
      </c>
      <c r="K1" s="9" t="s">
        <v>360</v>
      </c>
      <c r="L1" t="s">
        <v>43</v>
      </c>
      <c r="M1" t="s">
        <v>44</v>
      </c>
      <c r="N1" t="s">
        <v>45</v>
      </c>
      <c r="O1" t="s">
        <v>46</v>
      </c>
      <c r="P1" t="s">
        <v>0</v>
      </c>
    </row>
    <row r="2" spans="1:16">
      <c r="A2" s="1" t="s">
        <v>47</v>
      </c>
      <c r="B2" s="1" t="s">
        <v>11</v>
      </c>
      <c r="C2" s="2">
        <v>45781</v>
      </c>
      <c r="D2" s="1" t="s">
        <v>48</v>
      </c>
      <c r="E2" s="1" t="s">
        <v>49</v>
      </c>
      <c r="F2">
        <v>2414</v>
      </c>
      <c r="G2">
        <v>245</v>
      </c>
      <c r="H2">
        <v>137</v>
      </c>
      <c r="I2" s="5">
        <f>tblPosts[[#This Row],[Likes]]+tblPosts[[#This Row],[Shares]]+tblPosts[[#This Row],[Comments]]</f>
        <v>2796</v>
      </c>
      <c r="J2">
        <v>21181</v>
      </c>
      <c r="K2" s="4">
        <f>tblPosts[[#This Row],[Engagements]]/tblPosts[[#This Row],[Impressions]]</f>
        <v>0.13200509890939993</v>
      </c>
      <c r="L2">
        <v>45292</v>
      </c>
      <c r="M2">
        <v>133</v>
      </c>
      <c r="N2" s="1" t="s">
        <v>22</v>
      </c>
      <c r="O2" s="1" t="s">
        <v>18</v>
      </c>
      <c r="P2" s="1" t="s">
        <v>19</v>
      </c>
    </row>
    <row r="3" spans="1:16">
      <c r="A3" s="1" t="s">
        <v>50</v>
      </c>
      <c r="B3" s="1" t="s">
        <v>11</v>
      </c>
      <c r="C3" s="2">
        <v>45689</v>
      </c>
      <c r="D3" s="1" t="s">
        <v>48</v>
      </c>
      <c r="E3" s="1" t="s">
        <v>51</v>
      </c>
      <c r="F3">
        <v>1934</v>
      </c>
      <c r="G3">
        <v>210</v>
      </c>
      <c r="H3">
        <v>393</v>
      </c>
      <c r="I3" s="5">
        <f>tblPosts[[#This Row],[Likes]]+tblPosts[[#This Row],[Shares]]+tblPosts[[#This Row],[Comments]]</f>
        <v>2537</v>
      </c>
      <c r="J3">
        <v>29129</v>
      </c>
      <c r="K3" s="4">
        <f>tblPosts[[#This Row],[Engagements]]/tblPosts[[#This Row],[Impressions]]</f>
        <v>8.7095334546328396E-2</v>
      </c>
      <c r="L3">
        <v>73287</v>
      </c>
      <c r="M3">
        <v>273</v>
      </c>
      <c r="N3" s="1" t="s">
        <v>26</v>
      </c>
      <c r="O3" s="1"/>
      <c r="P3" s="1" t="s">
        <v>23</v>
      </c>
    </row>
    <row r="4" spans="1:16">
      <c r="A4" s="1" t="s">
        <v>52</v>
      </c>
      <c r="B4" s="1" t="s">
        <v>17</v>
      </c>
      <c r="C4" s="2">
        <v>45629</v>
      </c>
      <c r="D4" s="1" t="s">
        <v>53</v>
      </c>
      <c r="E4" s="1" t="s">
        <v>54</v>
      </c>
      <c r="F4">
        <v>3092</v>
      </c>
      <c r="G4">
        <v>177</v>
      </c>
      <c r="H4">
        <v>81</v>
      </c>
      <c r="I4" s="5">
        <f>tblPosts[[#This Row],[Likes]]+tblPosts[[#This Row],[Shares]]+tblPosts[[#This Row],[Comments]]</f>
        <v>3350</v>
      </c>
      <c r="J4">
        <v>47533</v>
      </c>
      <c r="K4" s="4">
        <f>tblPosts[[#This Row],[Engagements]]/tblPosts[[#This Row],[Impressions]]</f>
        <v>7.0477352576105018E-2</v>
      </c>
      <c r="L4">
        <v>29220</v>
      </c>
      <c r="M4">
        <v>121</v>
      </c>
      <c r="N4" s="1" t="s">
        <v>14</v>
      </c>
      <c r="O4" s="1" t="s">
        <v>18</v>
      </c>
      <c r="P4" s="1" t="s">
        <v>19</v>
      </c>
    </row>
    <row r="5" spans="1:16">
      <c r="A5" s="1" t="s">
        <v>55</v>
      </c>
      <c r="B5" s="1" t="s">
        <v>11</v>
      </c>
      <c r="C5" s="2">
        <v>45629</v>
      </c>
      <c r="D5" s="1" t="s">
        <v>48</v>
      </c>
      <c r="E5" s="1" t="s">
        <v>56</v>
      </c>
      <c r="F5">
        <v>3173</v>
      </c>
      <c r="G5">
        <v>229</v>
      </c>
      <c r="H5">
        <v>197</v>
      </c>
      <c r="I5" s="5">
        <f>tblPosts[[#This Row],[Likes]]+tblPosts[[#This Row],[Shares]]+tblPosts[[#This Row],[Comments]]</f>
        <v>3599</v>
      </c>
      <c r="J5">
        <v>29604</v>
      </c>
      <c r="K5" s="4">
        <f>tblPosts[[#This Row],[Engagements]]/tblPosts[[#This Row],[Impressions]]</f>
        <v>0.1215714092690177</v>
      </c>
      <c r="L5">
        <v>21809</v>
      </c>
      <c r="M5">
        <v>272</v>
      </c>
      <c r="N5" s="1" t="s">
        <v>22</v>
      </c>
      <c r="O5" s="1" t="s">
        <v>18</v>
      </c>
      <c r="P5" s="1" t="s">
        <v>19</v>
      </c>
    </row>
    <row r="6" spans="1:16">
      <c r="A6" s="1" t="s">
        <v>57</v>
      </c>
      <c r="B6" s="1" t="s">
        <v>12</v>
      </c>
      <c r="C6" s="2">
        <v>45388</v>
      </c>
      <c r="D6" s="1" t="s">
        <v>48</v>
      </c>
      <c r="E6" s="1" t="s">
        <v>58</v>
      </c>
      <c r="F6">
        <v>2748</v>
      </c>
      <c r="G6">
        <v>145</v>
      </c>
      <c r="H6">
        <v>315</v>
      </c>
      <c r="I6" s="5">
        <f>tblPosts[[#This Row],[Likes]]+tblPosts[[#This Row],[Shares]]+tblPosts[[#This Row],[Comments]]</f>
        <v>3208</v>
      </c>
      <c r="J6">
        <v>24401</v>
      </c>
      <c r="K6" s="4">
        <f>tblPosts[[#This Row],[Engagements]]/tblPosts[[#This Row],[Impressions]]</f>
        <v>0.1314700217204213</v>
      </c>
      <c r="L6">
        <v>61182</v>
      </c>
      <c r="M6">
        <v>200</v>
      </c>
      <c r="N6" s="1" t="s">
        <v>26</v>
      </c>
      <c r="O6" s="1" t="s">
        <v>13</v>
      </c>
      <c r="P6" s="1" t="s">
        <v>23</v>
      </c>
    </row>
    <row r="7" spans="1:16">
      <c r="A7" s="1" t="s">
        <v>59</v>
      </c>
      <c r="B7" s="1" t="s">
        <v>12</v>
      </c>
      <c r="C7" s="2">
        <v>45456</v>
      </c>
      <c r="D7" s="1" t="s">
        <v>48</v>
      </c>
      <c r="E7" s="1" t="s">
        <v>60</v>
      </c>
      <c r="F7">
        <v>3882</v>
      </c>
      <c r="G7">
        <v>239</v>
      </c>
      <c r="H7">
        <v>275</v>
      </c>
      <c r="I7" s="5">
        <f>tblPosts[[#This Row],[Likes]]+tblPosts[[#This Row],[Shares]]+tblPosts[[#This Row],[Comments]]</f>
        <v>4396</v>
      </c>
      <c r="J7">
        <v>58748</v>
      </c>
      <c r="K7" s="4">
        <f>tblPosts[[#This Row],[Engagements]]/tblPosts[[#This Row],[Impressions]]</f>
        <v>7.4828079253761837E-2</v>
      </c>
      <c r="L7">
        <v>44646</v>
      </c>
      <c r="M7">
        <v>149</v>
      </c>
      <c r="N7" s="1" t="s">
        <v>26</v>
      </c>
      <c r="O7" s="1" t="s">
        <v>13</v>
      </c>
      <c r="P7" s="1" t="s">
        <v>23</v>
      </c>
    </row>
    <row r="8" spans="1:16">
      <c r="A8" s="1" t="s">
        <v>61</v>
      </c>
      <c r="B8" s="1" t="s">
        <v>17</v>
      </c>
      <c r="C8" s="2">
        <v>45645</v>
      </c>
      <c r="D8" s="1" t="s">
        <v>53</v>
      </c>
      <c r="E8" s="1" t="s">
        <v>62</v>
      </c>
      <c r="F8">
        <v>4674</v>
      </c>
      <c r="G8">
        <v>409</v>
      </c>
      <c r="H8">
        <v>327</v>
      </c>
      <c r="I8" s="5">
        <f>tblPosts[[#This Row],[Likes]]+tblPosts[[#This Row],[Shares]]+tblPosts[[#This Row],[Comments]]</f>
        <v>5410</v>
      </c>
      <c r="J8">
        <v>20756</v>
      </c>
      <c r="K8" s="4">
        <f>tblPosts[[#This Row],[Engagements]]/tblPosts[[#This Row],[Impressions]]</f>
        <v>0.26064752360763155</v>
      </c>
      <c r="L8">
        <v>63599</v>
      </c>
      <c r="M8">
        <v>212</v>
      </c>
      <c r="N8" s="1" t="s">
        <v>22</v>
      </c>
      <c r="O8" s="1" t="s">
        <v>18</v>
      </c>
      <c r="P8" s="1" t="s">
        <v>19</v>
      </c>
    </row>
    <row r="9" spans="1:16">
      <c r="A9" s="1" t="s">
        <v>63</v>
      </c>
      <c r="B9" s="1" t="s">
        <v>17</v>
      </c>
      <c r="C9" s="2">
        <v>45421</v>
      </c>
      <c r="D9" s="1" t="s">
        <v>53</v>
      </c>
      <c r="E9" s="1" t="s">
        <v>56</v>
      </c>
      <c r="F9">
        <v>1428</v>
      </c>
      <c r="G9">
        <v>347</v>
      </c>
      <c r="H9">
        <v>67</v>
      </c>
      <c r="I9" s="5">
        <f>tblPosts[[#This Row],[Likes]]+tblPosts[[#This Row],[Shares]]+tblPosts[[#This Row],[Comments]]</f>
        <v>1842</v>
      </c>
      <c r="J9">
        <v>21148</v>
      </c>
      <c r="K9" s="4">
        <f>tblPosts[[#This Row],[Engagements]]/tblPosts[[#This Row],[Impressions]]</f>
        <v>8.7100435029317191E-2</v>
      </c>
      <c r="L9">
        <v>19712</v>
      </c>
      <c r="M9">
        <v>120</v>
      </c>
      <c r="N9" s="1" t="s">
        <v>26</v>
      </c>
      <c r="O9" s="1" t="s">
        <v>14</v>
      </c>
      <c r="P9" s="1" t="s">
        <v>19</v>
      </c>
    </row>
    <row r="10" spans="1:16">
      <c r="A10" s="1" t="s">
        <v>64</v>
      </c>
      <c r="B10" s="1" t="s">
        <v>17</v>
      </c>
      <c r="C10" s="2">
        <v>45823</v>
      </c>
      <c r="D10" s="1" t="s">
        <v>48</v>
      </c>
      <c r="E10" s="1" t="s">
        <v>65</v>
      </c>
      <c r="F10">
        <v>4432</v>
      </c>
      <c r="G10">
        <v>223</v>
      </c>
      <c r="H10">
        <v>299</v>
      </c>
      <c r="I10" s="5">
        <f>tblPosts[[#This Row],[Likes]]+tblPosts[[#This Row],[Shares]]+tblPosts[[#This Row],[Comments]]</f>
        <v>4954</v>
      </c>
      <c r="J10">
        <v>59016</v>
      </c>
      <c r="K10" s="4">
        <f>tblPosts[[#This Row],[Engagements]]/tblPosts[[#This Row],[Impressions]]</f>
        <v>8.3943337400027115E-2</v>
      </c>
      <c r="L10">
        <v>21742</v>
      </c>
      <c r="M10">
        <v>171</v>
      </c>
      <c r="N10" s="1" t="s">
        <v>18</v>
      </c>
      <c r="O10" s="1"/>
      <c r="P10" s="1" t="s">
        <v>19</v>
      </c>
    </row>
    <row r="11" spans="1:16">
      <c r="A11" s="1" t="s">
        <v>66</v>
      </c>
      <c r="B11" s="1" t="s">
        <v>17</v>
      </c>
      <c r="C11" s="2">
        <v>45630</v>
      </c>
      <c r="D11" s="1" t="s">
        <v>48</v>
      </c>
      <c r="E11" s="1" t="s">
        <v>56</v>
      </c>
      <c r="F11">
        <v>2357</v>
      </c>
      <c r="G11">
        <v>274</v>
      </c>
      <c r="H11">
        <v>172</v>
      </c>
      <c r="I11" s="5">
        <f>tblPosts[[#This Row],[Likes]]+tblPosts[[#This Row],[Shares]]+tblPosts[[#This Row],[Comments]]</f>
        <v>2803</v>
      </c>
      <c r="J11">
        <v>21566</v>
      </c>
      <c r="K11" s="4">
        <f>tblPosts[[#This Row],[Engagements]]/tblPosts[[#This Row],[Impressions]]</f>
        <v>0.12997310581470833</v>
      </c>
      <c r="L11">
        <v>66829</v>
      </c>
      <c r="M11">
        <v>284</v>
      </c>
      <c r="N11" s="1" t="s">
        <v>18</v>
      </c>
      <c r="O11" s="1"/>
      <c r="P11" s="1" t="s">
        <v>19</v>
      </c>
    </row>
    <row r="12" spans="1:16">
      <c r="A12" s="1" t="s">
        <v>67</v>
      </c>
      <c r="B12" s="1" t="s">
        <v>17</v>
      </c>
      <c r="C12" s="2">
        <v>45357</v>
      </c>
      <c r="D12" s="1" t="s">
        <v>48</v>
      </c>
      <c r="E12" s="1" t="s">
        <v>49</v>
      </c>
      <c r="F12">
        <v>1971</v>
      </c>
      <c r="G12">
        <v>370</v>
      </c>
      <c r="H12">
        <v>306</v>
      </c>
      <c r="I12" s="5">
        <f>tblPosts[[#This Row],[Likes]]+tblPosts[[#This Row],[Shares]]+tblPosts[[#This Row],[Comments]]</f>
        <v>2647</v>
      </c>
      <c r="J12">
        <v>31316</v>
      </c>
      <c r="K12" s="4">
        <f>tblPosts[[#This Row],[Engagements]]/tblPosts[[#This Row],[Impressions]]</f>
        <v>8.4525482181632389E-2</v>
      </c>
      <c r="L12">
        <v>27897</v>
      </c>
      <c r="M12">
        <v>88</v>
      </c>
      <c r="N12" s="1" t="s">
        <v>22</v>
      </c>
      <c r="O12" s="1"/>
      <c r="P12" s="1" t="s">
        <v>23</v>
      </c>
    </row>
    <row r="13" spans="1:16">
      <c r="A13" s="1" t="s">
        <v>68</v>
      </c>
      <c r="B13" s="1" t="s">
        <v>11</v>
      </c>
      <c r="C13" s="2">
        <v>45426</v>
      </c>
      <c r="D13" s="1" t="s">
        <v>48</v>
      </c>
      <c r="E13" s="1" t="s">
        <v>49</v>
      </c>
      <c r="F13">
        <v>1485</v>
      </c>
      <c r="G13">
        <v>353</v>
      </c>
      <c r="H13">
        <v>244</v>
      </c>
      <c r="I13" s="5">
        <f>tblPosts[[#This Row],[Likes]]+tblPosts[[#This Row],[Shares]]+tblPosts[[#This Row],[Comments]]</f>
        <v>2082</v>
      </c>
      <c r="J13">
        <v>38419</v>
      </c>
      <c r="K13" s="4">
        <f>tblPosts[[#This Row],[Engagements]]/tblPosts[[#This Row],[Impressions]]</f>
        <v>5.4191936281527367E-2</v>
      </c>
      <c r="L13">
        <v>38556</v>
      </c>
      <c r="M13">
        <v>86</v>
      </c>
      <c r="N13" s="1" t="s">
        <v>22</v>
      </c>
      <c r="O13" s="1" t="s">
        <v>18</v>
      </c>
      <c r="P13" s="1" t="s">
        <v>19</v>
      </c>
    </row>
    <row r="14" spans="1:16">
      <c r="A14" s="1" t="s">
        <v>69</v>
      </c>
      <c r="B14" s="1" t="s">
        <v>17</v>
      </c>
      <c r="C14" s="2">
        <v>45826</v>
      </c>
      <c r="D14" s="1" t="s">
        <v>53</v>
      </c>
      <c r="E14" s="1" t="s">
        <v>49</v>
      </c>
      <c r="F14">
        <v>3956</v>
      </c>
      <c r="G14">
        <v>319</v>
      </c>
      <c r="H14">
        <v>61</v>
      </c>
      <c r="I14" s="5">
        <f>tblPosts[[#This Row],[Likes]]+tblPosts[[#This Row],[Shares]]+tblPosts[[#This Row],[Comments]]</f>
        <v>4336</v>
      </c>
      <c r="J14">
        <v>58162</v>
      </c>
      <c r="K14" s="4">
        <f>tblPosts[[#This Row],[Engagements]]/tblPosts[[#This Row],[Impressions]]</f>
        <v>7.4550393727863554E-2</v>
      </c>
      <c r="L14">
        <v>28720</v>
      </c>
      <c r="M14">
        <v>213</v>
      </c>
      <c r="N14" s="1" t="s">
        <v>14</v>
      </c>
      <c r="O14" s="1" t="s">
        <v>18</v>
      </c>
      <c r="P14" s="1" t="s">
        <v>19</v>
      </c>
    </row>
    <row r="15" spans="1:16">
      <c r="A15" s="1" t="s">
        <v>70</v>
      </c>
      <c r="B15" s="1" t="s">
        <v>17</v>
      </c>
      <c r="C15" s="2">
        <v>45573</v>
      </c>
      <c r="D15" s="1" t="s">
        <v>48</v>
      </c>
      <c r="E15" s="1" t="s">
        <v>71</v>
      </c>
      <c r="F15">
        <v>2460</v>
      </c>
      <c r="G15">
        <v>409</v>
      </c>
      <c r="H15">
        <v>253</v>
      </c>
      <c r="I15" s="5">
        <f>tblPosts[[#This Row],[Likes]]+tblPosts[[#This Row],[Shares]]+tblPosts[[#This Row],[Comments]]</f>
        <v>3122</v>
      </c>
      <c r="J15">
        <v>36702</v>
      </c>
      <c r="K15" s="4">
        <f>tblPosts[[#This Row],[Engagements]]/tblPosts[[#This Row],[Impressions]]</f>
        <v>8.5063484278785892E-2</v>
      </c>
      <c r="L15">
        <v>46122</v>
      </c>
      <c r="M15">
        <v>264</v>
      </c>
      <c r="N15" s="1" t="s">
        <v>18</v>
      </c>
      <c r="O15" s="1"/>
      <c r="P15" s="1" t="s">
        <v>19</v>
      </c>
    </row>
    <row r="16" spans="1:16">
      <c r="A16" s="1" t="s">
        <v>72</v>
      </c>
      <c r="B16" s="1" t="s">
        <v>17</v>
      </c>
      <c r="C16" s="2">
        <v>45418</v>
      </c>
      <c r="D16" s="1" t="s">
        <v>48</v>
      </c>
      <c r="E16" s="1" t="s">
        <v>73</v>
      </c>
      <c r="F16">
        <v>3476</v>
      </c>
      <c r="G16">
        <v>355</v>
      </c>
      <c r="H16">
        <v>396</v>
      </c>
      <c r="I16" s="5">
        <f>tblPosts[[#This Row],[Likes]]+tblPosts[[#This Row],[Shares]]+tblPosts[[#This Row],[Comments]]</f>
        <v>4227</v>
      </c>
      <c r="J16">
        <v>37492</v>
      </c>
      <c r="K16" s="4">
        <f>tblPosts[[#This Row],[Engagements]]/tblPosts[[#This Row],[Impressions]]</f>
        <v>0.11274405206444041</v>
      </c>
      <c r="L16">
        <v>27285</v>
      </c>
      <c r="M16">
        <v>179</v>
      </c>
      <c r="N16" s="1" t="s">
        <v>18</v>
      </c>
      <c r="O16" s="1"/>
      <c r="P16" s="1" t="s">
        <v>19</v>
      </c>
    </row>
    <row r="17" spans="1:16">
      <c r="A17" s="1" t="s">
        <v>74</v>
      </c>
      <c r="B17" s="1" t="s">
        <v>17</v>
      </c>
      <c r="C17" s="2">
        <v>45655</v>
      </c>
      <c r="D17" s="1" t="s">
        <v>53</v>
      </c>
      <c r="E17" s="1" t="s">
        <v>54</v>
      </c>
      <c r="F17">
        <v>4049</v>
      </c>
      <c r="G17">
        <v>377</v>
      </c>
      <c r="H17">
        <v>94</v>
      </c>
      <c r="I17" s="5">
        <f>tblPosts[[#This Row],[Likes]]+tblPosts[[#This Row],[Shares]]+tblPosts[[#This Row],[Comments]]</f>
        <v>4520</v>
      </c>
      <c r="J17">
        <v>48182</v>
      </c>
      <c r="K17" s="4">
        <f>tblPosts[[#This Row],[Engagements]]/tblPosts[[#This Row],[Impressions]]</f>
        <v>9.3810966751068869E-2</v>
      </c>
      <c r="L17">
        <v>42875</v>
      </c>
      <c r="M17">
        <v>172</v>
      </c>
      <c r="N17" s="1" t="s">
        <v>14</v>
      </c>
      <c r="O17" s="1" t="s">
        <v>18</v>
      </c>
      <c r="P17" s="1" t="s">
        <v>19</v>
      </c>
    </row>
    <row r="18" spans="1:16">
      <c r="A18" s="1" t="s">
        <v>75</v>
      </c>
      <c r="B18" s="1" t="s">
        <v>17</v>
      </c>
      <c r="C18" s="2">
        <v>45453</v>
      </c>
      <c r="D18" s="1" t="s">
        <v>48</v>
      </c>
      <c r="E18" s="1" t="s">
        <v>60</v>
      </c>
      <c r="F18">
        <v>1514</v>
      </c>
      <c r="G18">
        <v>164</v>
      </c>
      <c r="H18">
        <v>275</v>
      </c>
      <c r="I18" s="5">
        <f>tblPosts[[#This Row],[Likes]]+tblPosts[[#This Row],[Shares]]+tblPosts[[#This Row],[Comments]]</f>
        <v>1953</v>
      </c>
      <c r="J18">
        <v>41364</v>
      </c>
      <c r="K18" s="4">
        <f>tblPosts[[#This Row],[Engagements]]/tblPosts[[#This Row],[Impressions]]</f>
        <v>4.7214969538729328E-2</v>
      </c>
      <c r="L18">
        <v>44389</v>
      </c>
      <c r="M18">
        <v>83</v>
      </c>
      <c r="N18" s="1" t="s">
        <v>18</v>
      </c>
      <c r="O18" s="1"/>
      <c r="P18" s="1" t="s">
        <v>19</v>
      </c>
    </row>
    <row r="19" spans="1:16">
      <c r="A19" s="1" t="s">
        <v>76</v>
      </c>
      <c r="B19" s="1" t="s">
        <v>11</v>
      </c>
      <c r="C19" s="2">
        <v>45325</v>
      </c>
      <c r="D19" s="1" t="s">
        <v>53</v>
      </c>
      <c r="E19" s="1" t="s">
        <v>58</v>
      </c>
      <c r="F19">
        <v>4281</v>
      </c>
      <c r="G19">
        <v>101</v>
      </c>
      <c r="H19">
        <v>163</v>
      </c>
      <c r="I19" s="5">
        <f>tblPosts[[#This Row],[Likes]]+tblPosts[[#This Row],[Shares]]+tblPosts[[#This Row],[Comments]]</f>
        <v>4545</v>
      </c>
      <c r="J19">
        <v>32278</v>
      </c>
      <c r="K19" s="4">
        <f>tblPosts[[#This Row],[Engagements]]/tblPosts[[#This Row],[Impressions]]</f>
        <v>0.1408079806679472</v>
      </c>
      <c r="L19">
        <v>53382</v>
      </c>
      <c r="M19">
        <v>235</v>
      </c>
      <c r="N19" s="1" t="s">
        <v>18</v>
      </c>
      <c r="O19" s="1"/>
      <c r="P19" s="1" t="s">
        <v>15</v>
      </c>
    </row>
    <row r="20" spans="1:16">
      <c r="A20" s="1" t="s">
        <v>77</v>
      </c>
      <c r="B20" s="1" t="s">
        <v>12</v>
      </c>
      <c r="C20" s="2">
        <v>45458</v>
      </c>
      <c r="D20" s="1" t="s">
        <v>78</v>
      </c>
      <c r="E20" s="1" t="s">
        <v>62</v>
      </c>
      <c r="F20">
        <v>1751</v>
      </c>
      <c r="G20">
        <v>143</v>
      </c>
      <c r="H20">
        <v>151</v>
      </c>
      <c r="I20" s="5">
        <f>tblPosts[[#This Row],[Likes]]+tblPosts[[#This Row],[Shares]]+tblPosts[[#This Row],[Comments]]</f>
        <v>2045</v>
      </c>
      <c r="J20">
        <v>31826</v>
      </c>
      <c r="K20" s="4">
        <f>tblPosts[[#This Row],[Engagements]]/tblPosts[[#This Row],[Impressions]]</f>
        <v>6.4255640042732362E-2</v>
      </c>
      <c r="L20">
        <v>47729</v>
      </c>
      <c r="M20">
        <v>95</v>
      </c>
      <c r="N20" s="1" t="s">
        <v>26</v>
      </c>
      <c r="O20" s="1" t="s">
        <v>22</v>
      </c>
      <c r="P20" s="1" t="s">
        <v>9</v>
      </c>
    </row>
    <row r="21" spans="1:16">
      <c r="A21" s="1" t="s">
        <v>79</v>
      </c>
      <c r="B21" s="1" t="s">
        <v>11</v>
      </c>
      <c r="C21" s="2">
        <v>45478</v>
      </c>
      <c r="D21" s="1" t="s">
        <v>48</v>
      </c>
      <c r="E21" s="1" t="s">
        <v>73</v>
      </c>
      <c r="F21">
        <v>3753</v>
      </c>
      <c r="G21">
        <v>411</v>
      </c>
      <c r="H21">
        <v>308</v>
      </c>
      <c r="I21" s="5">
        <f>tblPosts[[#This Row],[Likes]]+tblPosts[[#This Row],[Shares]]+tblPosts[[#This Row],[Comments]]</f>
        <v>4472</v>
      </c>
      <c r="J21">
        <v>29138</v>
      </c>
      <c r="K21" s="4">
        <f>tblPosts[[#This Row],[Engagements]]/tblPosts[[#This Row],[Impressions]]</f>
        <v>0.15347655981879332</v>
      </c>
      <c r="L21">
        <v>27678</v>
      </c>
      <c r="M21">
        <v>90</v>
      </c>
      <c r="N21" s="1" t="s">
        <v>26</v>
      </c>
      <c r="O21" s="1"/>
      <c r="P21" s="1" t="s">
        <v>23</v>
      </c>
    </row>
    <row r="22" spans="1:16">
      <c r="A22" s="1" t="s">
        <v>80</v>
      </c>
      <c r="B22" s="1" t="s">
        <v>11</v>
      </c>
      <c r="C22" s="2">
        <v>45603</v>
      </c>
      <c r="D22" s="1" t="s">
        <v>53</v>
      </c>
      <c r="E22" s="1" t="s">
        <v>56</v>
      </c>
      <c r="F22">
        <v>1678</v>
      </c>
      <c r="G22">
        <v>423</v>
      </c>
      <c r="H22">
        <v>323</v>
      </c>
      <c r="I22" s="5">
        <f>tblPosts[[#This Row],[Likes]]+tblPosts[[#This Row],[Shares]]+tblPosts[[#This Row],[Comments]]</f>
        <v>2424</v>
      </c>
      <c r="J22">
        <v>55668</v>
      </c>
      <c r="K22" s="4">
        <f>tblPosts[[#This Row],[Engagements]]/tblPosts[[#This Row],[Impressions]]</f>
        <v>4.3543867212761371E-2</v>
      </c>
      <c r="L22">
        <v>37945</v>
      </c>
      <c r="M22">
        <v>230</v>
      </c>
      <c r="N22" s="1" t="s">
        <v>18</v>
      </c>
      <c r="O22" s="1"/>
      <c r="P22" s="1" t="s">
        <v>15</v>
      </c>
    </row>
    <row r="23" spans="1:16">
      <c r="A23" s="1" t="s">
        <v>81</v>
      </c>
      <c r="B23" s="1" t="s">
        <v>11</v>
      </c>
      <c r="C23" s="2">
        <v>45823</v>
      </c>
      <c r="D23" s="1" t="s">
        <v>48</v>
      </c>
      <c r="E23" s="1" t="s">
        <v>60</v>
      </c>
      <c r="F23">
        <v>4896</v>
      </c>
      <c r="G23">
        <v>466</v>
      </c>
      <c r="H23">
        <v>233</v>
      </c>
      <c r="I23" s="5">
        <f>tblPosts[[#This Row],[Likes]]+tblPosts[[#This Row],[Shares]]+tblPosts[[#This Row],[Comments]]</f>
        <v>5595</v>
      </c>
      <c r="J23">
        <v>28621</v>
      </c>
      <c r="K23" s="4">
        <f>tblPosts[[#This Row],[Engagements]]/tblPosts[[#This Row],[Impressions]]</f>
        <v>0.19548583208133888</v>
      </c>
      <c r="L23">
        <v>34270</v>
      </c>
      <c r="M23">
        <v>84</v>
      </c>
      <c r="N23" s="1" t="s">
        <v>22</v>
      </c>
      <c r="O23" s="1" t="s">
        <v>18</v>
      </c>
      <c r="P23" s="1" t="s">
        <v>19</v>
      </c>
    </row>
    <row r="24" spans="1:16">
      <c r="A24" s="1" t="s">
        <v>82</v>
      </c>
      <c r="B24" s="1" t="s">
        <v>12</v>
      </c>
      <c r="C24" s="2">
        <v>45452</v>
      </c>
      <c r="D24" s="1" t="s">
        <v>78</v>
      </c>
      <c r="E24" s="1" t="s">
        <v>71</v>
      </c>
      <c r="F24">
        <v>2786</v>
      </c>
      <c r="G24">
        <v>368</v>
      </c>
      <c r="H24">
        <v>208</v>
      </c>
      <c r="I24" s="5">
        <f>tblPosts[[#This Row],[Likes]]+tblPosts[[#This Row],[Shares]]+tblPosts[[#This Row],[Comments]]</f>
        <v>3362</v>
      </c>
      <c r="J24">
        <v>42000</v>
      </c>
      <c r="K24" s="4">
        <f>tblPosts[[#This Row],[Engagements]]/tblPosts[[#This Row],[Impressions]]</f>
        <v>8.0047619047619048E-2</v>
      </c>
      <c r="L24">
        <v>39967</v>
      </c>
      <c r="M24">
        <v>103</v>
      </c>
      <c r="N24" s="1" t="s">
        <v>26</v>
      </c>
      <c r="O24" s="1" t="s">
        <v>22</v>
      </c>
      <c r="P24" s="1" t="s">
        <v>9</v>
      </c>
    </row>
    <row r="25" spans="1:16">
      <c r="A25" s="1" t="s">
        <v>83</v>
      </c>
      <c r="B25" s="1" t="s">
        <v>17</v>
      </c>
      <c r="C25" s="2">
        <v>45583</v>
      </c>
      <c r="D25" s="1" t="s">
        <v>48</v>
      </c>
      <c r="E25" s="1" t="s">
        <v>54</v>
      </c>
      <c r="F25">
        <v>2607</v>
      </c>
      <c r="G25">
        <v>379</v>
      </c>
      <c r="H25">
        <v>180</v>
      </c>
      <c r="I25" s="5">
        <f>tblPosts[[#This Row],[Likes]]+tblPosts[[#This Row],[Shares]]+tblPosts[[#This Row],[Comments]]</f>
        <v>3166</v>
      </c>
      <c r="J25">
        <v>28712</v>
      </c>
      <c r="K25" s="4">
        <f>tblPosts[[#This Row],[Engagements]]/tblPosts[[#This Row],[Impressions]]</f>
        <v>0.11026748397882419</v>
      </c>
      <c r="L25">
        <v>61620</v>
      </c>
      <c r="M25">
        <v>174</v>
      </c>
      <c r="N25" s="1" t="s">
        <v>22</v>
      </c>
      <c r="O25" s="1"/>
      <c r="P25" s="1" t="s">
        <v>23</v>
      </c>
    </row>
    <row r="26" spans="1:16">
      <c r="A26" s="1" t="s">
        <v>84</v>
      </c>
      <c r="B26" s="1" t="s">
        <v>12</v>
      </c>
      <c r="C26" s="2">
        <v>45575</v>
      </c>
      <c r="D26" s="1" t="s">
        <v>78</v>
      </c>
      <c r="E26" s="1" t="s">
        <v>71</v>
      </c>
      <c r="F26">
        <v>4013</v>
      </c>
      <c r="G26">
        <v>320</v>
      </c>
      <c r="H26">
        <v>92</v>
      </c>
      <c r="I26" s="5">
        <f>tblPosts[[#This Row],[Likes]]+tblPosts[[#This Row],[Shares]]+tblPosts[[#This Row],[Comments]]</f>
        <v>4425</v>
      </c>
      <c r="J26">
        <v>54605</v>
      </c>
      <c r="K26" s="4">
        <f>tblPosts[[#This Row],[Engagements]]/tblPosts[[#This Row],[Impressions]]</f>
        <v>8.1036535115831879E-2</v>
      </c>
      <c r="L26">
        <v>60169</v>
      </c>
      <c r="M26">
        <v>232</v>
      </c>
      <c r="N26" s="1" t="s">
        <v>26</v>
      </c>
      <c r="O26" s="1" t="s">
        <v>22</v>
      </c>
      <c r="P26" s="1" t="s">
        <v>9</v>
      </c>
    </row>
    <row r="27" spans="1:16">
      <c r="A27" s="1" t="s">
        <v>85</v>
      </c>
      <c r="B27" s="1" t="s">
        <v>17</v>
      </c>
      <c r="C27" s="2">
        <v>45791</v>
      </c>
      <c r="D27" s="1" t="s">
        <v>53</v>
      </c>
      <c r="E27" s="1" t="s">
        <v>71</v>
      </c>
      <c r="F27">
        <v>2707</v>
      </c>
      <c r="G27">
        <v>103</v>
      </c>
      <c r="H27">
        <v>51</v>
      </c>
      <c r="I27" s="5">
        <f>tblPosts[[#This Row],[Likes]]+tblPosts[[#This Row],[Shares]]+tblPosts[[#This Row],[Comments]]</f>
        <v>2861</v>
      </c>
      <c r="J27">
        <v>55302</v>
      </c>
      <c r="K27" s="4">
        <f>tblPosts[[#This Row],[Engagements]]/tblPosts[[#This Row],[Impressions]]</f>
        <v>5.173411449857148E-2</v>
      </c>
      <c r="L27">
        <v>18801</v>
      </c>
      <c r="M27">
        <v>147</v>
      </c>
      <c r="N27" s="1" t="s">
        <v>26</v>
      </c>
      <c r="O27" s="1" t="s">
        <v>14</v>
      </c>
      <c r="P27" s="1" t="s">
        <v>19</v>
      </c>
    </row>
    <row r="28" spans="1:16">
      <c r="A28" s="1" t="s">
        <v>86</v>
      </c>
      <c r="B28" s="1" t="s">
        <v>11</v>
      </c>
      <c r="C28" s="2">
        <v>45625</v>
      </c>
      <c r="D28" s="1" t="s">
        <v>48</v>
      </c>
      <c r="E28" s="1" t="s">
        <v>60</v>
      </c>
      <c r="F28">
        <v>2824</v>
      </c>
      <c r="G28">
        <v>425</v>
      </c>
      <c r="H28">
        <v>274</v>
      </c>
      <c r="I28" s="5">
        <f>tblPosts[[#This Row],[Likes]]+tblPosts[[#This Row],[Shares]]+tblPosts[[#This Row],[Comments]]</f>
        <v>3523</v>
      </c>
      <c r="J28">
        <v>31004</v>
      </c>
      <c r="K28" s="4">
        <f>tblPosts[[#This Row],[Engagements]]/tblPosts[[#This Row],[Impressions]]</f>
        <v>0.11363049929041415</v>
      </c>
      <c r="L28">
        <v>53488</v>
      </c>
      <c r="M28">
        <v>268</v>
      </c>
      <c r="N28" s="1" t="s">
        <v>22</v>
      </c>
      <c r="O28" s="1" t="s">
        <v>18</v>
      </c>
      <c r="P28" s="1" t="s">
        <v>19</v>
      </c>
    </row>
    <row r="29" spans="1:16">
      <c r="A29" s="1" t="s">
        <v>87</v>
      </c>
      <c r="B29" s="1" t="s">
        <v>12</v>
      </c>
      <c r="C29" s="2">
        <v>45356</v>
      </c>
      <c r="D29" s="1" t="s">
        <v>78</v>
      </c>
      <c r="E29" s="1" t="s">
        <v>51</v>
      </c>
      <c r="F29">
        <v>3558</v>
      </c>
      <c r="G29">
        <v>314</v>
      </c>
      <c r="H29">
        <v>199</v>
      </c>
      <c r="I29" s="5">
        <f>tblPosts[[#This Row],[Likes]]+tblPosts[[#This Row],[Shares]]+tblPosts[[#This Row],[Comments]]</f>
        <v>4071</v>
      </c>
      <c r="J29">
        <v>49612</v>
      </c>
      <c r="K29" s="4">
        <f>tblPosts[[#This Row],[Engagements]]/tblPosts[[#This Row],[Impressions]]</f>
        <v>8.205676046117874E-2</v>
      </c>
      <c r="L29">
        <v>53929</v>
      </c>
      <c r="M29">
        <v>206</v>
      </c>
      <c r="N29" s="1" t="s">
        <v>26</v>
      </c>
      <c r="O29" s="1" t="s">
        <v>22</v>
      </c>
      <c r="P29" s="1" t="s">
        <v>9</v>
      </c>
    </row>
    <row r="30" spans="1:16">
      <c r="A30" s="1" t="s">
        <v>88</v>
      </c>
      <c r="B30" s="1" t="s">
        <v>17</v>
      </c>
      <c r="C30" s="2">
        <v>45734</v>
      </c>
      <c r="D30" s="1" t="s">
        <v>53</v>
      </c>
      <c r="E30" s="1" t="s">
        <v>51</v>
      </c>
      <c r="F30">
        <v>3418</v>
      </c>
      <c r="G30">
        <v>188</v>
      </c>
      <c r="H30">
        <v>387</v>
      </c>
      <c r="I30" s="5">
        <f>tblPosts[[#This Row],[Likes]]+tblPosts[[#This Row],[Shares]]+tblPosts[[#This Row],[Comments]]</f>
        <v>3993</v>
      </c>
      <c r="J30">
        <v>57431</v>
      </c>
      <c r="K30" s="4">
        <f>tblPosts[[#This Row],[Engagements]]/tblPosts[[#This Row],[Impressions]]</f>
        <v>6.9526910553533799E-2</v>
      </c>
      <c r="L30">
        <v>36933</v>
      </c>
      <c r="M30">
        <v>202</v>
      </c>
      <c r="N30" s="1" t="s">
        <v>14</v>
      </c>
      <c r="O30" s="1" t="s">
        <v>18</v>
      </c>
      <c r="P30" s="1" t="s">
        <v>19</v>
      </c>
    </row>
    <row r="31" spans="1:16">
      <c r="A31" s="1" t="s">
        <v>89</v>
      </c>
      <c r="B31" s="1" t="s">
        <v>17</v>
      </c>
      <c r="C31" s="2">
        <v>45773</v>
      </c>
      <c r="D31" s="1" t="s">
        <v>48</v>
      </c>
      <c r="E31" s="1" t="s">
        <v>49</v>
      </c>
      <c r="F31">
        <v>2411</v>
      </c>
      <c r="G31">
        <v>194</v>
      </c>
      <c r="H31">
        <v>168</v>
      </c>
      <c r="I31" s="5">
        <f>tblPosts[[#This Row],[Likes]]+tblPosts[[#This Row],[Shares]]+tblPosts[[#This Row],[Comments]]</f>
        <v>2773</v>
      </c>
      <c r="J31">
        <v>26665</v>
      </c>
      <c r="K31" s="4">
        <f>tblPosts[[#This Row],[Engagements]]/tblPosts[[#This Row],[Impressions]]</f>
        <v>0.10399399962497656</v>
      </c>
      <c r="L31">
        <v>71699</v>
      </c>
      <c r="M31">
        <v>197</v>
      </c>
      <c r="N31" s="1" t="s">
        <v>18</v>
      </c>
      <c r="O31" s="1"/>
      <c r="P31" s="1" t="s">
        <v>19</v>
      </c>
    </row>
    <row r="32" spans="1:16">
      <c r="A32" s="1" t="s">
        <v>90</v>
      </c>
      <c r="B32" s="1" t="s">
        <v>11</v>
      </c>
      <c r="C32" s="2">
        <v>45658</v>
      </c>
      <c r="D32" s="1" t="s">
        <v>48</v>
      </c>
      <c r="E32" s="1" t="s">
        <v>54</v>
      </c>
      <c r="F32">
        <v>4036</v>
      </c>
      <c r="G32">
        <v>112</v>
      </c>
      <c r="H32">
        <v>382</v>
      </c>
      <c r="I32" s="5">
        <f>tblPosts[[#This Row],[Likes]]+tblPosts[[#This Row],[Shares]]+tblPosts[[#This Row],[Comments]]</f>
        <v>4530</v>
      </c>
      <c r="J32">
        <v>56284</v>
      </c>
      <c r="K32" s="4">
        <f>tblPosts[[#This Row],[Engagements]]/tblPosts[[#This Row],[Impressions]]</f>
        <v>8.0484684812735408E-2</v>
      </c>
      <c r="L32">
        <v>29440</v>
      </c>
      <c r="M32">
        <v>279</v>
      </c>
      <c r="N32" s="1" t="s">
        <v>22</v>
      </c>
      <c r="O32" s="1" t="s">
        <v>18</v>
      </c>
      <c r="P32" s="1" t="s">
        <v>19</v>
      </c>
    </row>
    <row r="33" spans="1:16">
      <c r="A33" s="1" t="s">
        <v>91</v>
      </c>
      <c r="B33" s="1" t="s">
        <v>17</v>
      </c>
      <c r="C33" s="2">
        <v>45419</v>
      </c>
      <c r="D33" s="1" t="s">
        <v>53</v>
      </c>
      <c r="E33" s="1" t="s">
        <v>51</v>
      </c>
      <c r="F33">
        <v>2776</v>
      </c>
      <c r="G33">
        <v>307</v>
      </c>
      <c r="H33">
        <v>178</v>
      </c>
      <c r="I33" s="5">
        <f>tblPosts[[#This Row],[Likes]]+tblPosts[[#This Row],[Shares]]+tblPosts[[#This Row],[Comments]]</f>
        <v>3261</v>
      </c>
      <c r="J33">
        <v>43365</v>
      </c>
      <c r="K33" s="4">
        <f>tblPosts[[#This Row],[Engagements]]/tblPosts[[#This Row],[Impressions]]</f>
        <v>7.519889311656866E-2</v>
      </c>
      <c r="L33">
        <v>48408</v>
      </c>
      <c r="M33">
        <v>138</v>
      </c>
      <c r="N33" s="1" t="s">
        <v>22</v>
      </c>
      <c r="O33" s="1" t="s">
        <v>18</v>
      </c>
      <c r="P33" s="1" t="s">
        <v>19</v>
      </c>
    </row>
    <row r="34" spans="1:16">
      <c r="A34" s="1" t="s">
        <v>92</v>
      </c>
      <c r="B34" s="1" t="s">
        <v>17</v>
      </c>
      <c r="C34" s="2">
        <v>45574</v>
      </c>
      <c r="D34" s="1" t="s">
        <v>53</v>
      </c>
      <c r="E34" s="1" t="s">
        <v>49</v>
      </c>
      <c r="F34">
        <v>4929</v>
      </c>
      <c r="G34">
        <v>182</v>
      </c>
      <c r="H34">
        <v>95</v>
      </c>
      <c r="I34" s="5">
        <f>tblPosts[[#This Row],[Likes]]+tblPosts[[#This Row],[Shares]]+tblPosts[[#This Row],[Comments]]</f>
        <v>5206</v>
      </c>
      <c r="J34">
        <v>32181</v>
      </c>
      <c r="K34" s="4">
        <f>tblPosts[[#This Row],[Engagements]]/tblPosts[[#This Row],[Impressions]]</f>
        <v>0.16177247444144061</v>
      </c>
      <c r="L34">
        <v>31084</v>
      </c>
      <c r="M34">
        <v>289</v>
      </c>
      <c r="N34" s="1" t="s">
        <v>26</v>
      </c>
      <c r="O34" s="1" t="s">
        <v>14</v>
      </c>
      <c r="P34" s="1" t="s">
        <v>19</v>
      </c>
    </row>
    <row r="35" spans="1:16">
      <c r="A35" s="1" t="s">
        <v>93</v>
      </c>
      <c r="B35" s="1" t="s">
        <v>11</v>
      </c>
      <c r="C35" s="2">
        <v>45666</v>
      </c>
      <c r="D35" s="1" t="s">
        <v>48</v>
      </c>
      <c r="E35" s="1" t="s">
        <v>54</v>
      </c>
      <c r="F35">
        <v>1015</v>
      </c>
      <c r="G35">
        <v>366</v>
      </c>
      <c r="H35">
        <v>308</v>
      </c>
      <c r="I35" s="5">
        <f>tblPosts[[#This Row],[Likes]]+tblPosts[[#This Row],[Shares]]+tblPosts[[#This Row],[Comments]]</f>
        <v>1689</v>
      </c>
      <c r="J35">
        <v>38127</v>
      </c>
      <c r="K35" s="4">
        <f>tblPosts[[#This Row],[Engagements]]/tblPosts[[#This Row],[Impressions]]</f>
        <v>4.4299315445747112E-2</v>
      </c>
      <c r="L35">
        <v>63790</v>
      </c>
      <c r="M35">
        <v>287</v>
      </c>
      <c r="N35" s="1" t="s">
        <v>22</v>
      </c>
      <c r="O35" s="1" t="s">
        <v>18</v>
      </c>
      <c r="P35" s="1" t="s">
        <v>19</v>
      </c>
    </row>
    <row r="36" spans="1:16">
      <c r="A36" s="1" t="s">
        <v>94</v>
      </c>
      <c r="B36" s="1" t="s">
        <v>17</v>
      </c>
      <c r="C36" s="2">
        <v>45785</v>
      </c>
      <c r="D36" s="1" t="s">
        <v>53</v>
      </c>
      <c r="E36" s="1" t="s">
        <v>73</v>
      </c>
      <c r="F36">
        <v>3316</v>
      </c>
      <c r="G36">
        <v>332</v>
      </c>
      <c r="H36">
        <v>268</v>
      </c>
      <c r="I36" s="5">
        <f>tblPosts[[#This Row],[Likes]]+tblPosts[[#This Row],[Shares]]+tblPosts[[#This Row],[Comments]]</f>
        <v>3916</v>
      </c>
      <c r="J36">
        <v>40095</v>
      </c>
      <c r="K36" s="4">
        <f>tblPosts[[#This Row],[Engagements]]/tblPosts[[#This Row],[Impressions]]</f>
        <v>9.7668038408779148E-2</v>
      </c>
      <c r="L36">
        <v>36913</v>
      </c>
      <c r="M36">
        <v>265</v>
      </c>
      <c r="N36" s="1" t="s">
        <v>14</v>
      </c>
      <c r="O36" s="1" t="s">
        <v>18</v>
      </c>
      <c r="P36" s="1" t="s">
        <v>19</v>
      </c>
    </row>
    <row r="37" spans="1:16">
      <c r="A37" s="1" t="s">
        <v>95</v>
      </c>
      <c r="B37" s="1" t="s">
        <v>11</v>
      </c>
      <c r="C37" s="2">
        <v>45416</v>
      </c>
      <c r="D37" s="1" t="s">
        <v>48</v>
      </c>
      <c r="E37" s="1" t="s">
        <v>56</v>
      </c>
      <c r="F37">
        <v>2274</v>
      </c>
      <c r="G37">
        <v>243</v>
      </c>
      <c r="H37">
        <v>222</v>
      </c>
      <c r="I37" s="5">
        <f>tblPosts[[#This Row],[Likes]]+tblPosts[[#This Row],[Shares]]+tblPosts[[#This Row],[Comments]]</f>
        <v>2739</v>
      </c>
      <c r="J37">
        <v>43066</v>
      </c>
      <c r="K37" s="4">
        <f>tblPosts[[#This Row],[Engagements]]/tblPosts[[#This Row],[Impressions]]</f>
        <v>6.3600055728416843E-2</v>
      </c>
      <c r="L37">
        <v>59174</v>
      </c>
      <c r="M37">
        <v>80</v>
      </c>
      <c r="N37" s="1" t="s">
        <v>26</v>
      </c>
      <c r="O37" s="1"/>
      <c r="P37" s="1" t="s">
        <v>23</v>
      </c>
    </row>
    <row r="38" spans="1:16">
      <c r="A38" s="1" t="s">
        <v>96</v>
      </c>
      <c r="B38" s="1" t="s">
        <v>17</v>
      </c>
      <c r="C38" s="2">
        <v>45804</v>
      </c>
      <c r="D38" s="1" t="s">
        <v>53</v>
      </c>
      <c r="E38" s="1" t="s">
        <v>51</v>
      </c>
      <c r="F38">
        <v>4095</v>
      </c>
      <c r="G38">
        <v>385</v>
      </c>
      <c r="H38">
        <v>400</v>
      </c>
      <c r="I38" s="5">
        <f>tblPosts[[#This Row],[Likes]]+tblPosts[[#This Row],[Shares]]+tblPosts[[#This Row],[Comments]]</f>
        <v>4880</v>
      </c>
      <c r="J38">
        <v>45300</v>
      </c>
      <c r="K38" s="4">
        <f>tblPosts[[#This Row],[Engagements]]/tblPosts[[#This Row],[Impressions]]</f>
        <v>0.10772626931567329</v>
      </c>
      <c r="L38">
        <v>31795</v>
      </c>
      <c r="M38">
        <v>80</v>
      </c>
      <c r="N38" s="1" t="s">
        <v>14</v>
      </c>
      <c r="O38" s="1" t="s">
        <v>18</v>
      </c>
      <c r="P38" s="1" t="s">
        <v>19</v>
      </c>
    </row>
    <row r="39" spans="1:16">
      <c r="A39" s="1" t="s">
        <v>97</v>
      </c>
      <c r="B39" s="1" t="s">
        <v>11</v>
      </c>
      <c r="C39" s="2">
        <v>45545</v>
      </c>
      <c r="D39" s="1" t="s">
        <v>53</v>
      </c>
      <c r="E39" s="1" t="s">
        <v>54</v>
      </c>
      <c r="F39">
        <v>1230</v>
      </c>
      <c r="G39">
        <v>309</v>
      </c>
      <c r="H39">
        <v>207</v>
      </c>
      <c r="I39" s="5">
        <f>tblPosts[[#This Row],[Likes]]+tblPosts[[#This Row],[Shares]]+tblPosts[[#This Row],[Comments]]</f>
        <v>1746</v>
      </c>
      <c r="J39">
        <v>44629</v>
      </c>
      <c r="K39" s="4">
        <f>tblPosts[[#This Row],[Engagements]]/tblPosts[[#This Row],[Impressions]]</f>
        <v>3.9122543637545096E-2</v>
      </c>
      <c r="L39">
        <v>40699</v>
      </c>
      <c r="M39">
        <v>195</v>
      </c>
      <c r="N39" s="1" t="s">
        <v>18</v>
      </c>
      <c r="O39" s="1"/>
      <c r="P39" s="1" t="s">
        <v>15</v>
      </c>
    </row>
    <row r="40" spans="1:16">
      <c r="A40" s="1" t="s">
        <v>98</v>
      </c>
      <c r="B40" s="1" t="s">
        <v>11</v>
      </c>
      <c r="C40" s="2">
        <v>45621</v>
      </c>
      <c r="D40" s="1" t="s">
        <v>48</v>
      </c>
      <c r="E40" s="1" t="s">
        <v>71</v>
      </c>
      <c r="F40">
        <v>1341</v>
      </c>
      <c r="G40">
        <v>472</v>
      </c>
      <c r="H40">
        <v>238</v>
      </c>
      <c r="I40" s="5">
        <f>tblPosts[[#This Row],[Likes]]+tblPosts[[#This Row],[Shares]]+tblPosts[[#This Row],[Comments]]</f>
        <v>2051</v>
      </c>
      <c r="J40">
        <v>51386</v>
      </c>
      <c r="K40" s="4">
        <f>tblPosts[[#This Row],[Engagements]]/tblPosts[[#This Row],[Impressions]]</f>
        <v>3.9913595142645857E-2</v>
      </c>
      <c r="L40">
        <v>51706</v>
      </c>
      <c r="M40">
        <v>133</v>
      </c>
      <c r="N40" s="1" t="s">
        <v>26</v>
      </c>
      <c r="O40" s="1"/>
      <c r="P40" s="1" t="s">
        <v>23</v>
      </c>
    </row>
    <row r="41" spans="1:16">
      <c r="A41" s="1" t="s">
        <v>99</v>
      </c>
      <c r="B41" s="1" t="s">
        <v>17</v>
      </c>
      <c r="C41" s="2">
        <v>45818</v>
      </c>
      <c r="D41" s="1" t="s">
        <v>48</v>
      </c>
      <c r="E41" s="1" t="s">
        <v>51</v>
      </c>
      <c r="F41">
        <v>3615</v>
      </c>
      <c r="G41">
        <v>192</v>
      </c>
      <c r="H41">
        <v>162</v>
      </c>
      <c r="I41" s="5">
        <f>tblPosts[[#This Row],[Likes]]+tblPosts[[#This Row],[Shares]]+tblPosts[[#This Row],[Comments]]</f>
        <v>3969</v>
      </c>
      <c r="J41">
        <v>27492</v>
      </c>
      <c r="K41" s="4">
        <f>tblPosts[[#This Row],[Engagements]]/tblPosts[[#This Row],[Impressions]]</f>
        <v>0.14436927106067218</v>
      </c>
      <c r="L41">
        <v>35341</v>
      </c>
      <c r="M41">
        <v>125</v>
      </c>
      <c r="N41" s="1" t="s">
        <v>18</v>
      </c>
      <c r="O41" s="1"/>
      <c r="P41" s="1" t="s">
        <v>19</v>
      </c>
    </row>
    <row r="42" spans="1:16">
      <c r="A42" s="1" t="s">
        <v>100</v>
      </c>
      <c r="B42" s="1" t="s">
        <v>11</v>
      </c>
      <c r="C42" s="2">
        <v>45401</v>
      </c>
      <c r="D42" s="1" t="s">
        <v>48</v>
      </c>
      <c r="E42" s="1" t="s">
        <v>54</v>
      </c>
      <c r="F42">
        <v>4001</v>
      </c>
      <c r="G42">
        <v>353</v>
      </c>
      <c r="H42">
        <v>129</v>
      </c>
      <c r="I42" s="5">
        <f>tblPosts[[#This Row],[Likes]]+tblPosts[[#This Row],[Shares]]+tblPosts[[#This Row],[Comments]]</f>
        <v>4483</v>
      </c>
      <c r="J42">
        <v>41265</v>
      </c>
      <c r="K42" s="4">
        <f>tblPosts[[#This Row],[Engagements]]/tblPosts[[#This Row],[Impressions]]</f>
        <v>0.10863928268508422</v>
      </c>
      <c r="L42">
        <v>37279</v>
      </c>
      <c r="M42">
        <v>275</v>
      </c>
      <c r="N42" s="1" t="s">
        <v>22</v>
      </c>
      <c r="O42" s="1" t="s">
        <v>18</v>
      </c>
      <c r="P42" s="1" t="s">
        <v>19</v>
      </c>
    </row>
    <row r="43" spans="1:16">
      <c r="A43" s="1" t="s">
        <v>101</v>
      </c>
      <c r="B43" s="1" t="s">
        <v>11</v>
      </c>
      <c r="C43" s="2">
        <v>45683</v>
      </c>
      <c r="D43" s="1" t="s">
        <v>53</v>
      </c>
      <c r="E43" s="1" t="s">
        <v>60</v>
      </c>
      <c r="F43">
        <v>3451</v>
      </c>
      <c r="G43">
        <v>363</v>
      </c>
      <c r="H43">
        <v>393</v>
      </c>
      <c r="I43" s="5">
        <f>tblPosts[[#This Row],[Likes]]+tblPosts[[#This Row],[Shares]]+tblPosts[[#This Row],[Comments]]</f>
        <v>4207</v>
      </c>
      <c r="J43">
        <v>44853</v>
      </c>
      <c r="K43" s="4">
        <f>tblPosts[[#This Row],[Engagements]]/tblPosts[[#This Row],[Impressions]]</f>
        <v>9.379528682585335E-2</v>
      </c>
      <c r="L43">
        <v>69032</v>
      </c>
      <c r="M43">
        <v>211</v>
      </c>
      <c r="N43" s="1" t="s">
        <v>18</v>
      </c>
      <c r="O43" s="1"/>
      <c r="P43" s="1" t="s">
        <v>15</v>
      </c>
    </row>
    <row r="44" spans="1:16">
      <c r="A44" s="1" t="s">
        <v>102</v>
      </c>
      <c r="B44" s="1" t="s">
        <v>11</v>
      </c>
      <c r="C44" s="2">
        <v>45702</v>
      </c>
      <c r="D44" s="1" t="s">
        <v>48</v>
      </c>
      <c r="E44" s="1" t="s">
        <v>65</v>
      </c>
      <c r="F44">
        <v>4891</v>
      </c>
      <c r="G44">
        <v>450</v>
      </c>
      <c r="H44">
        <v>387</v>
      </c>
      <c r="I44" s="5">
        <f>tblPosts[[#This Row],[Likes]]+tblPosts[[#This Row],[Shares]]+tblPosts[[#This Row],[Comments]]</f>
        <v>5728</v>
      </c>
      <c r="J44">
        <v>48746</v>
      </c>
      <c r="K44" s="4">
        <f>tblPosts[[#This Row],[Engagements]]/tblPosts[[#This Row],[Impressions]]</f>
        <v>0.11750707750379519</v>
      </c>
      <c r="L44">
        <v>37312</v>
      </c>
      <c r="M44">
        <v>154</v>
      </c>
      <c r="N44" s="1" t="s">
        <v>22</v>
      </c>
      <c r="O44" s="1" t="s">
        <v>18</v>
      </c>
      <c r="P44" s="1" t="s">
        <v>19</v>
      </c>
    </row>
    <row r="45" spans="1:16">
      <c r="A45" s="1" t="s">
        <v>103</v>
      </c>
      <c r="B45" s="1" t="s">
        <v>11</v>
      </c>
      <c r="C45" s="2">
        <v>45541</v>
      </c>
      <c r="D45" s="1" t="s">
        <v>48</v>
      </c>
      <c r="E45" s="1" t="s">
        <v>54</v>
      </c>
      <c r="F45">
        <v>1452</v>
      </c>
      <c r="G45">
        <v>281</v>
      </c>
      <c r="H45">
        <v>326</v>
      </c>
      <c r="I45" s="5">
        <f>tblPosts[[#This Row],[Likes]]+tblPosts[[#This Row],[Shares]]+tblPosts[[#This Row],[Comments]]</f>
        <v>2059</v>
      </c>
      <c r="J45">
        <v>51556</v>
      </c>
      <c r="K45" s="4">
        <f>tblPosts[[#This Row],[Engagements]]/tblPosts[[#This Row],[Impressions]]</f>
        <v>3.9937155714174881E-2</v>
      </c>
      <c r="L45">
        <v>62599</v>
      </c>
      <c r="M45">
        <v>290</v>
      </c>
      <c r="N45" s="1" t="s">
        <v>26</v>
      </c>
      <c r="O45" s="1"/>
      <c r="P45" s="1" t="s">
        <v>23</v>
      </c>
    </row>
    <row r="46" spans="1:16">
      <c r="A46" s="1" t="s">
        <v>104</v>
      </c>
      <c r="B46" s="1" t="s">
        <v>12</v>
      </c>
      <c r="C46" s="2">
        <v>45487</v>
      </c>
      <c r="D46" s="1" t="s">
        <v>48</v>
      </c>
      <c r="E46" s="1" t="s">
        <v>73</v>
      </c>
      <c r="F46">
        <v>3806</v>
      </c>
      <c r="G46">
        <v>114</v>
      </c>
      <c r="H46">
        <v>278</v>
      </c>
      <c r="I46" s="5">
        <f>tblPosts[[#This Row],[Likes]]+tblPosts[[#This Row],[Shares]]+tblPosts[[#This Row],[Comments]]</f>
        <v>4198</v>
      </c>
      <c r="J46">
        <v>36148</v>
      </c>
      <c r="K46" s="4">
        <f>tblPosts[[#This Row],[Engagements]]/tblPosts[[#This Row],[Impressions]]</f>
        <v>0.11613367267898639</v>
      </c>
      <c r="L46">
        <v>24209</v>
      </c>
      <c r="M46">
        <v>201</v>
      </c>
      <c r="N46" s="1" t="s">
        <v>26</v>
      </c>
      <c r="O46" s="1" t="s">
        <v>13</v>
      </c>
      <c r="P46" s="1" t="s">
        <v>23</v>
      </c>
    </row>
    <row r="47" spans="1:16">
      <c r="A47" s="1" t="s">
        <v>105</v>
      </c>
      <c r="B47" s="1" t="s">
        <v>11</v>
      </c>
      <c r="C47" s="2">
        <v>45334</v>
      </c>
      <c r="D47" s="1" t="s">
        <v>48</v>
      </c>
      <c r="E47" s="1" t="s">
        <v>51</v>
      </c>
      <c r="F47">
        <v>2923</v>
      </c>
      <c r="G47">
        <v>330</v>
      </c>
      <c r="H47">
        <v>250</v>
      </c>
      <c r="I47" s="5">
        <f>tblPosts[[#This Row],[Likes]]+tblPosts[[#This Row],[Shares]]+tblPosts[[#This Row],[Comments]]</f>
        <v>3503</v>
      </c>
      <c r="J47">
        <v>23993</v>
      </c>
      <c r="K47" s="4">
        <f>tblPosts[[#This Row],[Engagements]]/tblPosts[[#This Row],[Impressions]]</f>
        <v>0.14600091693410577</v>
      </c>
      <c r="L47">
        <v>74590</v>
      </c>
      <c r="M47">
        <v>92</v>
      </c>
      <c r="N47" s="1" t="s">
        <v>26</v>
      </c>
      <c r="O47" s="1"/>
      <c r="P47" s="1" t="s">
        <v>23</v>
      </c>
    </row>
    <row r="48" spans="1:16">
      <c r="A48" s="1" t="s">
        <v>106</v>
      </c>
      <c r="B48" s="1" t="s">
        <v>12</v>
      </c>
      <c r="C48" s="2">
        <v>45365</v>
      </c>
      <c r="D48" s="1" t="s">
        <v>78</v>
      </c>
      <c r="E48" s="1" t="s">
        <v>71</v>
      </c>
      <c r="F48">
        <v>3361</v>
      </c>
      <c r="G48">
        <v>188</v>
      </c>
      <c r="H48">
        <v>358</v>
      </c>
      <c r="I48" s="5">
        <f>tblPosts[[#This Row],[Likes]]+tblPosts[[#This Row],[Shares]]+tblPosts[[#This Row],[Comments]]</f>
        <v>3907</v>
      </c>
      <c r="J48">
        <v>39838</v>
      </c>
      <c r="K48" s="4">
        <f>tblPosts[[#This Row],[Engagements]]/tblPosts[[#This Row],[Impressions]]</f>
        <v>9.8072192379135503E-2</v>
      </c>
      <c r="L48">
        <v>24536</v>
      </c>
      <c r="M48">
        <v>120</v>
      </c>
      <c r="N48" s="1" t="s">
        <v>26</v>
      </c>
      <c r="O48" s="1" t="s">
        <v>22</v>
      </c>
      <c r="P48" s="1" t="s">
        <v>9</v>
      </c>
    </row>
    <row r="49" spans="1:16">
      <c r="A49" s="1" t="s">
        <v>107</v>
      </c>
      <c r="B49" s="1" t="s">
        <v>11</v>
      </c>
      <c r="C49" s="2">
        <v>45693</v>
      </c>
      <c r="D49" s="1" t="s">
        <v>53</v>
      </c>
      <c r="E49" s="1" t="s">
        <v>58</v>
      </c>
      <c r="F49">
        <v>3074</v>
      </c>
      <c r="G49">
        <v>371</v>
      </c>
      <c r="H49">
        <v>348</v>
      </c>
      <c r="I49" s="5">
        <f>tblPosts[[#This Row],[Likes]]+tblPosts[[#This Row],[Shares]]+tblPosts[[#This Row],[Comments]]</f>
        <v>3793</v>
      </c>
      <c r="J49">
        <v>24104</v>
      </c>
      <c r="K49" s="4">
        <f>tblPosts[[#This Row],[Engagements]]/tblPosts[[#This Row],[Impressions]]</f>
        <v>0.15735977431131762</v>
      </c>
      <c r="L49">
        <v>57803</v>
      </c>
      <c r="M49">
        <v>213</v>
      </c>
      <c r="N49" s="1" t="s">
        <v>18</v>
      </c>
      <c r="O49" s="1"/>
      <c r="P49" s="1" t="s">
        <v>15</v>
      </c>
    </row>
    <row r="50" spans="1:16">
      <c r="A50" s="1" t="s">
        <v>108</v>
      </c>
      <c r="B50" s="1" t="s">
        <v>17</v>
      </c>
      <c r="C50" s="2">
        <v>45533</v>
      </c>
      <c r="D50" s="1" t="s">
        <v>53</v>
      </c>
      <c r="E50" s="1" t="s">
        <v>62</v>
      </c>
      <c r="F50">
        <v>4276</v>
      </c>
      <c r="G50">
        <v>227</v>
      </c>
      <c r="H50">
        <v>223</v>
      </c>
      <c r="I50" s="5">
        <f>tblPosts[[#This Row],[Likes]]+tblPosts[[#This Row],[Shares]]+tblPosts[[#This Row],[Comments]]</f>
        <v>4726</v>
      </c>
      <c r="J50">
        <v>43443</v>
      </c>
      <c r="K50" s="4">
        <f>tblPosts[[#This Row],[Engagements]]/tblPosts[[#This Row],[Impressions]]</f>
        <v>0.1087862256289851</v>
      </c>
      <c r="L50">
        <v>41005</v>
      </c>
      <c r="M50">
        <v>191</v>
      </c>
      <c r="N50" s="1" t="s">
        <v>26</v>
      </c>
      <c r="O50" s="1" t="s">
        <v>14</v>
      </c>
      <c r="P50" s="1" t="s">
        <v>19</v>
      </c>
    </row>
    <row r="51" spans="1:16">
      <c r="A51" s="1" t="s">
        <v>109</v>
      </c>
      <c r="B51" s="1" t="s">
        <v>17</v>
      </c>
      <c r="C51" s="2">
        <v>45769</v>
      </c>
      <c r="D51" s="1" t="s">
        <v>48</v>
      </c>
      <c r="E51" s="1" t="s">
        <v>49</v>
      </c>
      <c r="F51">
        <v>4401</v>
      </c>
      <c r="G51">
        <v>421</v>
      </c>
      <c r="H51">
        <v>216</v>
      </c>
      <c r="I51" s="5">
        <f>tblPosts[[#This Row],[Likes]]+tblPosts[[#This Row],[Shares]]+tblPosts[[#This Row],[Comments]]</f>
        <v>5038</v>
      </c>
      <c r="J51">
        <v>24890</v>
      </c>
      <c r="K51" s="4">
        <f>tblPosts[[#This Row],[Engagements]]/tblPosts[[#This Row],[Impressions]]</f>
        <v>0.20241060666934513</v>
      </c>
      <c r="L51">
        <v>54361</v>
      </c>
      <c r="M51">
        <v>148</v>
      </c>
      <c r="N51" s="1" t="s">
        <v>18</v>
      </c>
      <c r="O51" s="1"/>
      <c r="P51" s="1" t="s">
        <v>19</v>
      </c>
    </row>
    <row r="52" spans="1:16">
      <c r="A52" s="1" t="s">
        <v>110</v>
      </c>
      <c r="B52" s="1" t="s">
        <v>12</v>
      </c>
      <c r="C52" s="2">
        <v>45425</v>
      </c>
      <c r="D52" s="1" t="s">
        <v>78</v>
      </c>
      <c r="E52" s="1" t="s">
        <v>51</v>
      </c>
      <c r="F52">
        <v>4161</v>
      </c>
      <c r="G52">
        <v>481</v>
      </c>
      <c r="H52">
        <v>61</v>
      </c>
      <c r="I52" s="5">
        <f>tblPosts[[#This Row],[Likes]]+tblPosts[[#This Row],[Shares]]+tblPosts[[#This Row],[Comments]]</f>
        <v>4703</v>
      </c>
      <c r="J52">
        <v>45884</v>
      </c>
      <c r="K52" s="4">
        <f>tblPosts[[#This Row],[Engagements]]/tblPosts[[#This Row],[Impressions]]</f>
        <v>0.10249760265016128</v>
      </c>
      <c r="L52">
        <v>48955</v>
      </c>
      <c r="M52">
        <v>215</v>
      </c>
      <c r="N52" s="1" t="s">
        <v>26</v>
      </c>
      <c r="O52" s="1" t="s">
        <v>22</v>
      </c>
      <c r="P52" s="1" t="s">
        <v>9</v>
      </c>
    </row>
    <row r="53" spans="1:16">
      <c r="A53" s="1" t="s">
        <v>111</v>
      </c>
      <c r="B53" s="1" t="s">
        <v>17</v>
      </c>
      <c r="C53" s="2">
        <v>45539</v>
      </c>
      <c r="D53" s="1" t="s">
        <v>53</v>
      </c>
      <c r="E53" s="1" t="s">
        <v>54</v>
      </c>
      <c r="F53">
        <v>2613</v>
      </c>
      <c r="G53">
        <v>455</v>
      </c>
      <c r="H53">
        <v>228</v>
      </c>
      <c r="I53" s="5">
        <f>tblPosts[[#This Row],[Likes]]+tblPosts[[#This Row],[Shares]]+tblPosts[[#This Row],[Comments]]</f>
        <v>3296</v>
      </c>
      <c r="J53">
        <v>21645</v>
      </c>
      <c r="K53" s="4">
        <f>tblPosts[[#This Row],[Engagements]]/tblPosts[[#This Row],[Impressions]]</f>
        <v>0.15227535227535227</v>
      </c>
      <c r="L53">
        <v>61334</v>
      </c>
      <c r="M53">
        <v>261</v>
      </c>
      <c r="N53" s="1" t="s">
        <v>26</v>
      </c>
      <c r="O53" s="1" t="s">
        <v>14</v>
      </c>
      <c r="P53" s="1" t="s">
        <v>19</v>
      </c>
    </row>
    <row r="54" spans="1:16">
      <c r="A54" s="1" t="s">
        <v>112</v>
      </c>
      <c r="B54" s="1" t="s">
        <v>17</v>
      </c>
      <c r="C54" s="2">
        <v>45516</v>
      </c>
      <c r="D54" s="1" t="s">
        <v>53</v>
      </c>
      <c r="E54" s="1" t="s">
        <v>60</v>
      </c>
      <c r="F54">
        <v>2842</v>
      </c>
      <c r="G54">
        <v>213</v>
      </c>
      <c r="H54">
        <v>331</v>
      </c>
      <c r="I54" s="5">
        <f>tblPosts[[#This Row],[Likes]]+tblPosts[[#This Row],[Shares]]+tblPosts[[#This Row],[Comments]]</f>
        <v>3386</v>
      </c>
      <c r="J54">
        <v>57660</v>
      </c>
      <c r="K54" s="4">
        <f>tblPosts[[#This Row],[Engagements]]/tblPosts[[#This Row],[Impressions]]</f>
        <v>5.8723551855705859E-2</v>
      </c>
      <c r="L54">
        <v>68606</v>
      </c>
      <c r="M54">
        <v>87</v>
      </c>
      <c r="N54" s="1" t="s">
        <v>14</v>
      </c>
      <c r="O54" s="1" t="s">
        <v>18</v>
      </c>
      <c r="P54" s="1" t="s">
        <v>19</v>
      </c>
    </row>
    <row r="55" spans="1:16">
      <c r="A55" s="1" t="s">
        <v>113</v>
      </c>
      <c r="B55" s="1" t="s">
        <v>11</v>
      </c>
      <c r="C55" s="2">
        <v>45722</v>
      </c>
      <c r="D55" s="1" t="s">
        <v>48</v>
      </c>
      <c r="E55" s="1" t="s">
        <v>62</v>
      </c>
      <c r="F55">
        <v>4851</v>
      </c>
      <c r="G55">
        <v>460</v>
      </c>
      <c r="H55">
        <v>212</v>
      </c>
      <c r="I55" s="5">
        <f>tblPosts[[#This Row],[Likes]]+tblPosts[[#This Row],[Shares]]+tblPosts[[#This Row],[Comments]]</f>
        <v>5523</v>
      </c>
      <c r="J55">
        <v>58075</v>
      </c>
      <c r="K55" s="4">
        <f>tblPosts[[#This Row],[Engagements]]/tblPosts[[#This Row],[Impressions]]</f>
        <v>9.5101162290142052E-2</v>
      </c>
      <c r="L55">
        <v>59574</v>
      </c>
      <c r="M55">
        <v>239</v>
      </c>
      <c r="N55" s="1" t="s">
        <v>26</v>
      </c>
      <c r="O55" s="1"/>
      <c r="P55" s="1" t="s">
        <v>23</v>
      </c>
    </row>
    <row r="56" spans="1:16">
      <c r="A56" s="1" t="s">
        <v>114</v>
      </c>
      <c r="B56" s="1" t="s">
        <v>17</v>
      </c>
      <c r="C56" s="2">
        <v>45420</v>
      </c>
      <c r="D56" s="1" t="s">
        <v>48</v>
      </c>
      <c r="E56" s="1" t="s">
        <v>51</v>
      </c>
      <c r="F56">
        <v>1828</v>
      </c>
      <c r="G56">
        <v>450</v>
      </c>
      <c r="H56">
        <v>214</v>
      </c>
      <c r="I56" s="5">
        <f>tblPosts[[#This Row],[Likes]]+tblPosts[[#This Row],[Shares]]+tblPosts[[#This Row],[Comments]]</f>
        <v>2492</v>
      </c>
      <c r="J56">
        <v>52115</v>
      </c>
      <c r="K56" s="4">
        <f>tblPosts[[#This Row],[Engagements]]/tblPosts[[#This Row],[Impressions]]</f>
        <v>4.781732706514439E-2</v>
      </c>
      <c r="L56">
        <v>19166</v>
      </c>
      <c r="M56">
        <v>190</v>
      </c>
      <c r="N56" s="1" t="s">
        <v>18</v>
      </c>
      <c r="O56" s="1"/>
      <c r="P56" s="1" t="s">
        <v>19</v>
      </c>
    </row>
    <row r="57" spans="1:16">
      <c r="A57" s="1" t="s">
        <v>115</v>
      </c>
      <c r="B57" s="1" t="s">
        <v>11</v>
      </c>
      <c r="C57" s="2">
        <v>45707</v>
      </c>
      <c r="D57" s="1" t="s">
        <v>53</v>
      </c>
      <c r="E57" s="1" t="s">
        <v>71</v>
      </c>
      <c r="F57">
        <v>2422</v>
      </c>
      <c r="G57">
        <v>455</v>
      </c>
      <c r="H57">
        <v>376</v>
      </c>
      <c r="I57" s="5">
        <f>tblPosts[[#This Row],[Likes]]+tblPosts[[#This Row],[Shares]]+tblPosts[[#This Row],[Comments]]</f>
        <v>3253</v>
      </c>
      <c r="J57">
        <v>23428</v>
      </c>
      <c r="K57" s="4">
        <f>tblPosts[[#This Row],[Engagements]]/tblPosts[[#This Row],[Impressions]]</f>
        <v>0.13885094758408742</v>
      </c>
      <c r="L57">
        <v>46775</v>
      </c>
      <c r="M57">
        <v>259</v>
      </c>
      <c r="N57" s="1" t="s">
        <v>18</v>
      </c>
      <c r="O57" s="1"/>
      <c r="P57" s="1" t="s">
        <v>15</v>
      </c>
    </row>
    <row r="58" spans="1:16">
      <c r="A58" s="1" t="s">
        <v>116</v>
      </c>
      <c r="B58" s="1" t="s">
        <v>11</v>
      </c>
      <c r="C58" s="2">
        <v>45299</v>
      </c>
      <c r="D58" s="1" t="s">
        <v>48</v>
      </c>
      <c r="E58" s="1" t="s">
        <v>65</v>
      </c>
      <c r="F58">
        <v>2683</v>
      </c>
      <c r="G58">
        <v>405</v>
      </c>
      <c r="H58">
        <v>223</v>
      </c>
      <c r="I58" s="5">
        <f>tblPosts[[#This Row],[Likes]]+tblPosts[[#This Row],[Shares]]+tblPosts[[#This Row],[Comments]]</f>
        <v>3311</v>
      </c>
      <c r="J58">
        <v>31233</v>
      </c>
      <c r="K58" s="4">
        <f>tblPosts[[#This Row],[Engagements]]/tblPosts[[#This Row],[Impressions]]</f>
        <v>0.10600966926007749</v>
      </c>
      <c r="L58">
        <v>58106</v>
      </c>
      <c r="M58">
        <v>291</v>
      </c>
      <c r="N58" s="1" t="s">
        <v>26</v>
      </c>
      <c r="O58" s="1"/>
      <c r="P58" s="1" t="s">
        <v>23</v>
      </c>
    </row>
    <row r="59" spans="1:16">
      <c r="A59" s="1" t="s">
        <v>117</v>
      </c>
      <c r="B59" s="1" t="s">
        <v>12</v>
      </c>
      <c r="C59" s="2">
        <v>45490</v>
      </c>
      <c r="D59" s="1" t="s">
        <v>48</v>
      </c>
      <c r="E59" s="1" t="s">
        <v>65</v>
      </c>
      <c r="F59">
        <v>3135</v>
      </c>
      <c r="G59">
        <v>110</v>
      </c>
      <c r="H59">
        <v>215</v>
      </c>
      <c r="I59" s="5">
        <f>tblPosts[[#This Row],[Likes]]+tblPosts[[#This Row],[Shares]]+tblPosts[[#This Row],[Comments]]</f>
        <v>3460</v>
      </c>
      <c r="J59">
        <v>39192</v>
      </c>
      <c r="K59" s="4">
        <f>tblPosts[[#This Row],[Engagements]]/tblPosts[[#This Row],[Impressions]]</f>
        <v>8.8283323127168814E-2</v>
      </c>
      <c r="L59">
        <v>24744</v>
      </c>
      <c r="M59">
        <v>177</v>
      </c>
      <c r="N59" s="1" t="s">
        <v>26</v>
      </c>
      <c r="O59" s="1" t="s">
        <v>13</v>
      </c>
      <c r="P59" s="1" t="s">
        <v>23</v>
      </c>
    </row>
    <row r="60" spans="1:16">
      <c r="A60" s="1" t="s">
        <v>118</v>
      </c>
      <c r="B60" s="1" t="s">
        <v>12</v>
      </c>
      <c r="C60" s="2">
        <v>45514</v>
      </c>
      <c r="D60" s="1" t="s">
        <v>48</v>
      </c>
      <c r="E60" s="1" t="s">
        <v>71</v>
      </c>
      <c r="F60">
        <v>1105</v>
      </c>
      <c r="G60">
        <v>181</v>
      </c>
      <c r="H60">
        <v>55</v>
      </c>
      <c r="I60" s="5">
        <f>tblPosts[[#This Row],[Likes]]+tblPosts[[#This Row],[Shares]]+tblPosts[[#This Row],[Comments]]</f>
        <v>1341</v>
      </c>
      <c r="J60">
        <v>53581</v>
      </c>
      <c r="K60" s="4">
        <f>tblPosts[[#This Row],[Engagements]]/tblPosts[[#This Row],[Impressions]]</f>
        <v>2.50275284149232E-2</v>
      </c>
      <c r="L60">
        <v>74048</v>
      </c>
      <c r="M60">
        <v>220</v>
      </c>
      <c r="N60" s="1" t="s">
        <v>26</v>
      </c>
      <c r="O60" s="1" t="s">
        <v>13</v>
      </c>
      <c r="P60" s="1" t="s">
        <v>23</v>
      </c>
    </row>
    <row r="61" spans="1:16">
      <c r="A61" s="1" t="s">
        <v>119</v>
      </c>
      <c r="B61" s="1" t="s">
        <v>12</v>
      </c>
      <c r="C61" s="2">
        <v>45398</v>
      </c>
      <c r="D61" s="1" t="s">
        <v>48</v>
      </c>
      <c r="E61" s="1" t="s">
        <v>49</v>
      </c>
      <c r="F61">
        <v>4674</v>
      </c>
      <c r="G61">
        <v>326</v>
      </c>
      <c r="H61">
        <v>62</v>
      </c>
      <c r="I61" s="5">
        <f>tblPosts[[#This Row],[Likes]]+tblPosts[[#This Row],[Shares]]+tblPosts[[#This Row],[Comments]]</f>
        <v>5062</v>
      </c>
      <c r="J61">
        <v>45503</v>
      </c>
      <c r="K61" s="4">
        <f>tblPosts[[#This Row],[Engagements]]/tblPosts[[#This Row],[Impressions]]</f>
        <v>0.11124541239039185</v>
      </c>
      <c r="L61">
        <v>46814</v>
      </c>
      <c r="M61">
        <v>116</v>
      </c>
      <c r="N61" s="1" t="s">
        <v>26</v>
      </c>
      <c r="O61" s="1" t="s">
        <v>13</v>
      </c>
      <c r="P61" s="1" t="s">
        <v>23</v>
      </c>
    </row>
    <row r="62" spans="1:16">
      <c r="A62" s="1" t="s">
        <v>120</v>
      </c>
      <c r="B62" s="1" t="s">
        <v>12</v>
      </c>
      <c r="C62" s="2">
        <v>45292</v>
      </c>
      <c r="D62" s="1" t="s">
        <v>78</v>
      </c>
      <c r="E62" s="1" t="s">
        <v>51</v>
      </c>
      <c r="F62">
        <v>3437</v>
      </c>
      <c r="G62">
        <v>129</v>
      </c>
      <c r="H62">
        <v>359</v>
      </c>
      <c r="I62" s="5">
        <f>tblPosts[[#This Row],[Likes]]+tblPosts[[#This Row],[Shares]]+tblPosts[[#This Row],[Comments]]</f>
        <v>3925</v>
      </c>
      <c r="J62">
        <v>44558</v>
      </c>
      <c r="K62" s="4">
        <f>tblPosts[[#This Row],[Engagements]]/tblPosts[[#This Row],[Impressions]]</f>
        <v>8.8087436599488311E-2</v>
      </c>
      <c r="L62">
        <v>30854</v>
      </c>
      <c r="M62">
        <v>171</v>
      </c>
      <c r="N62" s="1" t="s">
        <v>26</v>
      </c>
      <c r="O62" s="1" t="s">
        <v>22</v>
      </c>
      <c r="P62" s="1" t="s">
        <v>9</v>
      </c>
    </row>
    <row r="63" spans="1:16">
      <c r="A63" s="1" t="s">
        <v>121</v>
      </c>
      <c r="B63" s="1" t="s">
        <v>17</v>
      </c>
      <c r="C63" s="2">
        <v>45599</v>
      </c>
      <c r="D63" s="1" t="s">
        <v>53</v>
      </c>
      <c r="E63" s="1" t="s">
        <v>56</v>
      </c>
      <c r="F63">
        <v>1959</v>
      </c>
      <c r="G63">
        <v>316</v>
      </c>
      <c r="H63">
        <v>82</v>
      </c>
      <c r="I63" s="5">
        <f>tblPosts[[#This Row],[Likes]]+tblPosts[[#This Row],[Shares]]+tblPosts[[#This Row],[Comments]]</f>
        <v>2357</v>
      </c>
      <c r="J63">
        <v>54036</v>
      </c>
      <c r="K63" s="4">
        <f>tblPosts[[#This Row],[Engagements]]/tblPosts[[#This Row],[Impressions]]</f>
        <v>4.3619068768968837E-2</v>
      </c>
      <c r="L63">
        <v>69015</v>
      </c>
      <c r="M63">
        <v>182</v>
      </c>
      <c r="N63" s="1" t="s">
        <v>14</v>
      </c>
      <c r="O63" s="1" t="s">
        <v>18</v>
      </c>
      <c r="P63" s="1" t="s">
        <v>19</v>
      </c>
    </row>
    <row r="64" spans="1:16">
      <c r="A64" s="1" t="s">
        <v>122</v>
      </c>
      <c r="B64" s="1" t="s">
        <v>17</v>
      </c>
      <c r="C64" s="2">
        <v>45480</v>
      </c>
      <c r="D64" s="1" t="s">
        <v>48</v>
      </c>
      <c r="E64" s="1" t="s">
        <v>54</v>
      </c>
      <c r="F64">
        <v>1035</v>
      </c>
      <c r="G64">
        <v>137</v>
      </c>
      <c r="H64">
        <v>184</v>
      </c>
      <c r="I64" s="5">
        <f>tblPosts[[#This Row],[Likes]]+tblPosts[[#This Row],[Shares]]+tblPosts[[#This Row],[Comments]]</f>
        <v>1356</v>
      </c>
      <c r="J64">
        <v>37302</v>
      </c>
      <c r="K64" s="4">
        <f>tblPosts[[#This Row],[Engagements]]/tblPosts[[#This Row],[Impressions]]</f>
        <v>3.6351938233874857E-2</v>
      </c>
      <c r="L64">
        <v>68953</v>
      </c>
      <c r="M64">
        <v>237</v>
      </c>
      <c r="N64" s="1" t="s">
        <v>22</v>
      </c>
      <c r="O64" s="1"/>
      <c r="P64" s="1" t="s">
        <v>23</v>
      </c>
    </row>
    <row r="65" spans="1:16">
      <c r="A65" s="1" t="s">
        <v>123</v>
      </c>
      <c r="B65" s="1" t="s">
        <v>17</v>
      </c>
      <c r="C65" s="2">
        <v>45679</v>
      </c>
      <c r="D65" s="1" t="s">
        <v>53</v>
      </c>
      <c r="E65" s="1" t="s">
        <v>54</v>
      </c>
      <c r="F65">
        <v>4478</v>
      </c>
      <c r="G65">
        <v>101</v>
      </c>
      <c r="H65">
        <v>121</v>
      </c>
      <c r="I65" s="5">
        <f>tblPosts[[#This Row],[Likes]]+tblPosts[[#This Row],[Shares]]+tblPosts[[#This Row],[Comments]]</f>
        <v>4700</v>
      </c>
      <c r="J65">
        <v>51035</v>
      </c>
      <c r="K65" s="4">
        <f>tblPosts[[#This Row],[Engagements]]/tblPosts[[#This Row],[Impressions]]</f>
        <v>9.2093661212893113E-2</v>
      </c>
      <c r="L65">
        <v>58207</v>
      </c>
      <c r="M65">
        <v>205</v>
      </c>
      <c r="N65" s="1" t="s">
        <v>14</v>
      </c>
      <c r="O65" s="1" t="s">
        <v>18</v>
      </c>
      <c r="P65" s="1" t="s">
        <v>19</v>
      </c>
    </row>
    <row r="66" spans="1:16">
      <c r="A66" s="1" t="s">
        <v>124</v>
      </c>
      <c r="B66" s="1" t="s">
        <v>12</v>
      </c>
      <c r="C66" s="2">
        <v>45438</v>
      </c>
      <c r="D66" s="1" t="s">
        <v>48</v>
      </c>
      <c r="E66" s="1" t="s">
        <v>71</v>
      </c>
      <c r="F66">
        <v>1488</v>
      </c>
      <c r="G66">
        <v>327</v>
      </c>
      <c r="H66">
        <v>110</v>
      </c>
      <c r="I66" s="5">
        <f>tblPosts[[#This Row],[Likes]]+tblPosts[[#This Row],[Shares]]+tblPosts[[#This Row],[Comments]]</f>
        <v>1925</v>
      </c>
      <c r="J66">
        <v>53805</v>
      </c>
      <c r="K66" s="4">
        <f>tblPosts[[#This Row],[Engagements]]/tblPosts[[#This Row],[Impressions]]</f>
        <v>3.5777344113000653E-2</v>
      </c>
      <c r="L66">
        <v>30239</v>
      </c>
      <c r="M66">
        <v>109</v>
      </c>
      <c r="N66" s="1" t="s">
        <v>26</v>
      </c>
      <c r="O66" s="1" t="s">
        <v>13</v>
      </c>
      <c r="P66" s="1" t="s">
        <v>23</v>
      </c>
    </row>
    <row r="67" spans="1:16">
      <c r="A67" s="1" t="s">
        <v>125</v>
      </c>
      <c r="B67" s="1" t="s">
        <v>11</v>
      </c>
      <c r="C67" s="2">
        <v>45763</v>
      </c>
      <c r="D67" s="1" t="s">
        <v>48</v>
      </c>
      <c r="E67" s="1" t="s">
        <v>56</v>
      </c>
      <c r="F67">
        <v>4836</v>
      </c>
      <c r="G67">
        <v>331</v>
      </c>
      <c r="H67">
        <v>140</v>
      </c>
      <c r="I67" s="5">
        <f>tblPosts[[#This Row],[Likes]]+tblPosts[[#This Row],[Shares]]+tblPosts[[#This Row],[Comments]]</f>
        <v>5307</v>
      </c>
      <c r="J67">
        <v>58792</v>
      </c>
      <c r="K67" s="4">
        <f>tblPosts[[#This Row],[Engagements]]/tblPosts[[#This Row],[Impressions]]</f>
        <v>9.0267383317458164E-2</v>
      </c>
      <c r="L67">
        <v>47711</v>
      </c>
      <c r="M67">
        <v>227</v>
      </c>
      <c r="N67" s="1" t="s">
        <v>22</v>
      </c>
      <c r="O67" s="1" t="s">
        <v>18</v>
      </c>
      <c r="P67" s="1" t="s">
        <v>19</v>
      </c>
    </row>
    <row r="68" spans="1:16">
      <c r="A68" s="1" t="s">
        <v>126</v>
      </c>
      <c r="B68" s="1" t="s">
        <v>12</v>
      </c>
      <c r="C68" s="2">
        <v>45384</v>
      </c>
      <c r="D68" s="1" t="s">
        <v>78</v>
      </c>
      <c r="E68" s="1" t="s">
        <v>73</v>
      </c>
      <c r="F68">
        <v>4563</v>
      </c>
      <c r="G68">
        <v>488</v>
      </c>
      <c r="H68">
        <v>356</v>
      </c>
      <c r="I68" s="5">
        <f>tblPosts[[#This Row],[Likes]]+tblPosts[[#This Row],[Shares]]+tblPosts[[#This Row],[Comments]]</f>
        <v>5407</v>
      </c>
      <c r="J68">
        <v>30619</v>
      </c>
      <c r="K68" s="4">
        <f>tblPosts[[#This Row],[Engagements]]/tblPosts[[#This Row],[Impressions]]</f>
        <v>0.17658969920637513</v>
      </c>
      <c r="L68">
        <v>23328</v>
      </c>
      <c r="M68">
        <v>267</v>
      </c>
      <c r="N68" s="1" t="s">
        <v>26</v>
      </c>
      <c r="O68" s="1" t="s">
        <v>22</v>
      </c>
      <c r="P68" s="1" t="s">
        <v>9</v>
      </c>
    </row>
    <row r="69" spans="1:16">
      <c r="A69" s="1" t="s">
        <v>127</v>
      </c>
      <c r="B69" s="1" t="s">
        <v>17</v>
      </c>
      <c r="C69" s="2">
        <v>45379</v>
      </c>
      <c r="D69" s="1" t="s">
        <v>48</v>
      </c>
      <c r="E69" s="1" t="s">
        <v>58</v>
      </c>
      <c r="F69">
        <v>3276</v>
      </c>
      <c r="G69">
        <v>421</v>
      </c>
      <c r="H69">
        <v>114</v>
      </c>
      <c r="I69" s="5">
        <f>tblPosts[[#This Row],[Likes]]+tblPosts[[#This Row],[Shares]]+tblPosts[[#This Row],[Comments]]</f>
        <v>3811</v>
      </c>
      <c r="J69">
        <v>20580</v>
      </c>
      <c r="K69" s="4">
        <f>tblPosts[[#This Row],[Engagements]]/tblPosts[[#This Row],[Impressions]]</f>
        <v>0.18517978620019437</v>
      </c>
      <c r="L69">
        <v>30324</v>
      </c>
      <c r="M69">
        <v>221</v>
      </c>
      <c r="N69" s="1" t="s">
        <v>22</v>
      </c>
      <c r="O69" s="1"/>
      <c r="P69" s="1" t="s">
        <v>23</v>
      </c>
    </row>
    <row r="70" spans="1:16">
      <c r="A70" s="1" t="s">
        <v>128</v>
      </c>
      <c r="B70" s="1" t="s">
        <v>17</v>
      </c>
      <c r="C70" s="2">
        <v>45643</v>
      </c>
      <c r="D70" s="1" t="s">
        <v>53</v>
      </c>
      <c r="E70" s="1" t="s">
        <v>58</v>
      </c>
      <c r="F70">
        <v>1316</v>
      </c>
      <c r="G70">
        <v>472</v>
      </c>
      <c r="H70">
        <v>286</v>
      </c>
      <c r="I70" s="5">
        <f>tblPosts[[#This Row],[Likes]]+tblPosts[[#This Row],[Shares]]+tblPosts[[#This Row],[Comments]]</f>
        <v>2074</v>
      </c>
      <c r="J70">
        <v>44692</v>
      </c>
      <c r="K70" s="4">
        <f>tblPosts[[#This Row],[Engagements]]/tblPosts[[#This Row],[Impressions]]</f>
        <v>4.6406515707509172E-2</v>
      </c>
      <c r="L70">
        <v>53343</v>
      </c>
      <c r="M70">
        <v>227</v>
      </c>
      <c r="N70" s="1" t="s">
        <v>26</v>
      </c>
      <c r="O70" s="1" t="s">
        <v>14</v>
      </c>
      <c r="P70" s="1" t="s">
        <v>19</v>
      </c>
    </row>
    <row r="71" spans="1:16">
      <c r="A71" s="1" t="s">
        <v>129</v>
      </c>
      <c r="B71" s="1" t="s">
        <v>17</v>
      </c>
      <c r="C71" s="2">
        <v>45662</v>
      </c>
      <c r="D71" s="1" t="s">
        <v>48</v>
      </c>
      <c r="E71" s="1" t="s">
        <v>56</v>
      </c>
      <c r="F71">
        <v>4811</v>
      </c>
      <c r="G71">
        <v>473</v>
      </c>
      <c r="H71">
        <v>254</v>
      </c>
      <c r="I71" s="5">
        <f>tblPosts[[#This Row],[Likes]]+tblPosts[[#This Row],[Shares]]+tblPosts[[#This Row],[Comments]]</f>
        <v>5538</v>
      </c>
      <c r="J71">
        <v>51964</v>
      </c>
      <c r="K71" s="4">
        <f>tblPosts[[#This Row],[Engagements]]/tblPosts[[#This Row],[Impressions]]</f>
        <v>0.10657378184897237</v>
      </c>
      <c r="L71">
        <v>68795</v>
      </c>
      <c r="M71">
        <v>107</v>
      </c>
      <c r="N71" s="1" t="s">
        <v>18</v>
      </c>
      <c r="O71" s="1"/>
      <c r="P71" s="1" t="s">
        <v>19</v>
      </c>
    </row>
    <row r="72" spans="1:16">
      <c r="A72" s="1" t="s">
        <v>130</v>
      </c>
      <c r="B72" s="1" t="s">
        <v>17</v>
      </c>
      <c r="C72" s="2">
        <v>45302</v>
      </c>
      <c r="D72" s="1" t="s">
        <v>48</v>
      </c>
      <c r="E72" s="1" t="s">
        <v>60</v>
      </c>
      <c r="F72">
        <v>4218</v>
      </c>
      <c r="G72">
        <v>247</v>
      </c>
      <c r="H72">
        <v>183</v>
      </c>
      <c r="I72" s="5">
        <f>tblPosts[[#This Row],[Likes]]+tblPosts[[#This Row],[Shares]]+tblPosts[[#This Row],[Comments]]</f>
        <v>4648</v>
      </c>
      <c r="J72">
        <v>28914</v>
      </c>
      <c r="K72" s="4">
        <f>tblPosts[[#This Row],[Engagements]]/tblPosts[[#This Row],[Impressions]]</f>
        <v>0.1607525766064882</v>
      </c>
      <c r="L72">
        <v>18310</v>
      </c>
      <c r="M72">
        <v>135</v>
      </c>
      <c r="N72" s="1" t="s">
        <v>22</v>
      </c>
      <c r="O72" s="1"/>
      <c r="P72" s="1" t="s">
        <v>23</v>
      </c>
    </row>
    <row r="73" spans="1:16">
      <c r="A73" s="1" t="s">
        <v>131</v>
      </c>
      <c r="B73" s="1" t="s">
        <v>11</v>
      </c>
      <c r="C73" s="2">
        <v>45576</v>
      </c>
      <c r="D73" s="1" t="s">
        <v>48</v>
      </c>
      <c r="E73" s="1" t="s">
        <v>71</v>
      </c>
      <c r="F73">
        <v>1360</v>
      </c>
      <c r="G73">
        <v>249</v>
      </c>
      <c r="H73">
        <v>52</v>
      </c>
      <c r="I73" s="5">
        <f>tblPosts[[#This Row],[Likes]]+tblPosts[[#This Row],[Shares]]+tblPosts[[#This Row],[Comments]]</f>
        <v>1661</v>
      </c>
      <c r="J73">
        <v>20368</v>
      </c>
      <c r="K73" s="4">
        <f>tblPosts[[#This Row],[Engagements]]/tblPosts[[#This Row],[Impressions]]</f>
        <v>8.1549489395129612E-2</v>
      </c>
      <c r="L73">
        <v>42152</v>
      </c>
      <c r="M73">
        <v>193</v>
      </c>
      <c r="N73" s="1" t="s">
        <v>26</v>
      </c>
      <c r="O73" s="1"/>
      <c r="P73" s="1" t="s">
        <v>23</v>
      </c>
    </row>
    <row r="74" spans="1:16">
      <c r="A74" s="1" t="s">
        <v>132</v>
      </c>
      <c r="B74" s="1" t="s">
        <v>12</v>
      </c>
      <c r="C74" s="2">
        <v>45783</v>
      </c>
      <c r="D74" s="1" t="s">
        <v>78</v>
      </c>
      <c r="E74" s="1" t="s">
        <v>49</v>
      </c>
      <c r="F74">
        <v>1085</v>
      </c>
      <c r="G74">
        <v>496</v>
      </c>
      <c r="H74">
        <v>320</v>
      </c>
      <c r="I74" s="5">
        <f>tblPosts[[#This Row],[Likes]]+tblPosts[[#This Row],[Shares]]+tblPosts[[#This Row],[Comments]]</f>
        <v>1901</v>
      </c>
      <c r="J74">
        <v>36528</v>
      </c>
      <c r="K74" s="4">
        <f>tblPosts[[#This Row],[Engagements]]/tblPosts[[#This Row],[Impressions]]</f>
        <v>5.2042268944371438E-2</v>
      </c>
      <c r="L74">
        <v>38599</v>
      </c>
      <c r="M74">
        <v>270</v>
      </c>
      <c r="N74" s="1" t="s">
        <v>26</v>
      </c>
      <c r="O74" s="1" t="s">
        <v>22</v>
      </c>
      <c r="P74" s="1" t="s">
        <v>9</v>
      </c>
    </row>
    <row r="75" spans="1:16">
      <c r="A75" s="1" t="s">
        <v>133</v>
      </c>
      <c r="B75" s="1" t="s">
        <v>17</v>
      </c>
      <c r="C75" s="2">
        <v>45431</v>
      </c>
      <c r="D75" s="1" t="s">
        <v>53</v>
      </c>
      <c r="E75" s="1" t="s">
        <v>62</v>
      </c>
      <c r="F75">
        <v>1763</v>
      </c>
      <c r="G75">
        <v>206</v>
      </c>
      <c r="H75">
        <v>187</v>
      </c>
      <c r="I75" s="5">
        <f>tblPosts[[#This Row],[Likes]]+tblPosts[[#This Row],[Shares]]+tblPosts[[#This Row],[Comments]]</f>
        <v>2156</v>
      </c>
      <c r="J75">
        <v>53342</v>
      </c>
      <c r="K75" s="4">
        <f>tblPosts[[#This Row],[Engagements]]/tblPosts[[#This Row],[Impressions]]</f>
        <v>4.0418432004799221E-2</v>
      </c>
      <c r="L75">
        <v>25095</v>
      </c>
      <c r="M75">
        <v>88</v>
      </c>
      <c r="N75" s="1" t="s">
        <v>26</v>
      </c>
      <c r="O75" s="1" t="s">
        <v>14</v>
      </c>
      <c r="P75" s="1" t="s">
        <v>19</v>
      </c>
    </row>
    <row r="76" spans="1:16">
      <c r="A76" s="1" t="s">
        <v>134</v>
      </c>
      <c r="B76" s="1" t="s">
        <v>17</v>
      </c>
      <c r="C76" s="2">
        <v>45313</v>
      </c>
      <c r="D76" s="1" t="s">
        <v>53</v>
      </c>
      <c r="E76" s="1" t="s">
        <v>71</v>
      </c>
      <c r="F76">
        <v>1554</v>
      </c>
      <c r="G76">
        <v>455</v>
      </c>
      <c r="H76">
        <v>158</v>
      </c>
      <c r="I76" s="5">
        <f>tblPosts[[#This Row],[Likes]]+tblPosts[[#This Row],[Shares]]+tblPosts[[#This Row],[Comments]]</f>
        <v>2167</v>
      </c>
      <c r="J76">
        <v>41947</v>
      </c>
      <c r="K76" s="4">
        <f>tblPosts[[#This Row],[Engagements]]/tblPosts[[#This Row],[Impressions]]</f>
        <v>5.1660428636136076E-2</v>
      </c>
      <c r="L76">
        <v>48578</v>
      </c>
      <c r="M76">
        <v>101</v>
      </c>
      <c r="N76" s="1" t="s">
        <v>22</v>
      </c>
      <c r="O76" s="1" t="s">
        <v>18</v>
      </c>
      <c r="P76" s="1" t="s">
        <v>19</v>
      </c>
    </row>
    <row r="77" spans="1:16">
      <c r="A77" s="1" t="s">
        <v>135</v>
      </c>
      <c r="B77" s="1" t="s">
        <v>11</v>
      </c>
      <c r="C77" s="2">
        <v>45487</v>
      </c>
      <c r="D77" s="1" t="s">
        <v>48</v>
      </c>
      <c r="E77" s="1" t="s">
        <v>56</v>
      </c>
      <c r="F77">
        <v>2464</v>
      </c>
      <c r="G77">
        <v>401</v>
      </c>
      <c r="H77">
        <v>78</v>
      </c>
      <c r="I77" s="5">
        <f>tblPosts[[#This Row],[Likes]]+tblPosts[[#This Row],[Shares]]+tblPosts[[#This Row],[Comments]]</f>
        <v>2943</v>
      </c>
      <c r="J77">
        <v>38665</v>
      </c>
      <c r="K77" s="4">
        <f>tblPosts[[#This Row],[Engagements]]/tblPosts[[#This Row],[Impressions]]</f>
        <v>7.611534979956032E-2</v>
      </c>
      <c r="L77">
        <v>73593</v>
      </c>
      <c r="M77">
        <v>207</v>
      </c>
      <c r="N77" s="1" t="s">
        <v>26</v>
      </c>
      <c r="O77" s="1"/>
      <c r="P77" s="1" t="s">
        <v>23</v>
      </c>
    </row>
    <row r="78" spans="1:16">
      <c r="A78" s="1" t="s">
        <v>136</v>
      </c>
      <c r="B78" s="1" t="s">
        <v>17</v>
      </c>
      <c r="C78" s="2">
        <v>45805</v>
      </c>
      <c r="D78" s="1" t="s">
        <v>48</v>
      </c>
      <c r="E78" s="1" t="s">
        <v>71</v>
      </c>
      <c r="F78">
        <v>2418</v>
      </c>
      <c r="G78">
        <v>161</v>
      </c>
      <c r="H78">
        <v>360</v>
      </c>
      <c r="I78" s="5">
        <f>tblPosts[[#This Row],[Likes]]+tblPosts[[#This Row],[Shares]]+tblPosts[[#This Row],[Comments]]</f>
        <v>2939</v>
      </c>
      <c r="J78">
        <v>30589</v>
      </c>
      <c r="K78" s="4">
        <f>tblPosts[[#This Row],[Engagements]]/tblPosts[[#This Row],[Impressions]]</f>
        <v>9.6080290300434801E-2</v>
      </c>
      <c r="L78">
        <v>41383</v>
      </c>
      <c r="M78">
        <v>88</v>
      </c>
      <c r="N78" s="1" t="s">
        <v>18</v>
      </c>
      <c r="O78" s="1"/>
      <c r="P78" s="1" t="s">
        <v>19</v>
      </c>
    </row>
    <row r="79" spans="1:16">
      <c r="A79" s="1" t="s">
        <v>137</v>
      </c>
      <c r="B79" s="1" t="s">
        <v>17</v>
      </c>
      <c r="C79" s="2">
        <v>45678</v>
      </c>
      <c r="D79" s="1" t="s">
        <v>53</v>
      </c>
      <c r="E79" s="1" t="s">
        <v>49</v>
      </c>
      <c r="F79">
        <v>2494</v>
      </c>
      <c r="G79">
        <v>494</v>
      </c>
      <c r="H79">
        <v>55</v>
      </c>
      <c r="I79" s="5">
        <f>tblPosts[[#This Row],[Likes]]+tblPosts[[#This Row],[Shares]]+tblPosts[[#This Row],[Comments]]</f>
        <v>3043</v>
      </c>
      <c r="J79">
        <v>22580</v>
      </c>
      <c r="K79" s="4">
        <f>tblPosts[[#This Row],[Engagements]]/tblPosts[[#This Row],[Impressions]]</f>
        <v>0.13476527900797167</v>
      </c>
      <c r="L79">
        <v>22214</v>
      </c>
      <c r="M79">
        <v>109</v>
      </c>
      <c r="N79" s="1" t="s">
        <v>14</v>
      </c>
      <c r="O79" s="1" t="s">
        <v>18</v>
      </c>
      <c r="P79" s="1" t="s">
        <v>19</v>
      </c>
    </row>
    <row r="80" spans="1:16">
      <c r="A80" s="1" t="s">
        <v>138</v>
      </c>
      <c r="B80" s="1" t="s">
        <v>12</v>
      </c>
      <c r="C80" s="2">
        <v>45304</v>
      </c>
      <c r="D80" s="1" t="s">
        <v>78</v>
      </c>
      <c r="E80" s="1" t="s">
        <v>54</v>
      </c>
      <c r="F80">
        <v>4781</v>
      </c>
      <c r="G80">
        <v>191</v>
      </c>
      <c r="H80">
        <v>122</v>
      </c>
      <c r="I80" s="5">
        <f>tblPosts[[#This Row],[Likes]]+tblPosts[[#This Row],[Shares]]+tblPosts[[#This Row],[Comments]]</f>
        <v>5094</v>
      </c>
      <c r="J80">
        <v>35535</v>
      </c>
      <c r="K80" s="4">
        <f>tblPosts[[#This Row],[Engagements]]/tblPosts[[#This Row],[Impressions]]</f>
        <v>0.14335162515829464</v>
      </c>
      <c r="L80">
        <v>50777</v>
      </c>
      <c r="M80">
        <v>128</v>
      </c>
      <c r="N80" s="1" t="s">
        <v>26</v>
      </c>
      <c r="O80" s="1" t="s">
        <v>22</v>
      </c>
      <c r="P80" s="1" t="s">
        <v>9</v>
      </c>
    </row>
    <row r="81" spans="1:16">
      <c r="A81" s="1" t="s">
        <v>139</v>
      </c>
      <c r="B81" s="1" t="s">
        <v>11</v>
      </c>
      <c r="C81" s="2">
        <v>45825</v>
      </c>
      <c r="D81" s="1" t="s">
        <v>48</v>
      </c>
      <c r="E81" s="1" t="s">
        <v>58</v>
      </c>
      <c r="F81">
        <v>2284</v>
      </c>
      <c r="G81">
        <v>187</v>
      </c>
      <c r="H81">
        <v>260</v>
      </c>
      <c r="I81" s="5">
        <f>tblPosts[[#This Row],[Likes]]+tblPosts[[#This Row],[Shares]]+tblPosts[[#This Row],[Comments]]</f>
        <v>2731</v>
      </c>
      <c r="J81">
        <v>37400</v>
      </c>
      <c r="K81" s="4">
        <f>tblPosts[[#This Row],[Engagements]]/tblPosts[[#This Row],[Impressions]]</f>
        <v>7.3021390374331557E-2</v>
      </c>
      <c r="L81">
        <v>65014</v>
      </c>
      <c r="M81">
        <v>157</v>
      </c>
      <c r="N81" s="1" t="s">
        <v>22</v>
      </c>
      <c r="O81" s="1" t="s">
        <v>18</v>
      </c>
      <c r="P81" s="1" t="s">
        <v>19</v>
      </c>
    </row>
    <row r="82" spans="1:16">
      <c r="A82" s="1" t="s">
        <v>140</v>
      </c>
      <c r="B82" s="1" t="s">
        <v>17</v>
      </c>
      <c r="C82" s="2">
        <v>45723</v>
      </c>
      <c r="D82" s="1" t="s">
        <v>48</v>
      </c>
      <c r="E82" s="1" t="s">
        <v>62</v>
      </c>
      <c r="F82">
        <v>4234</v>
      </c>
      <c r="G82">
        <v>486</v>
      </c>
      <c r="H82">
        <v>276</v>
      </c>
      <c r="I82" s="5">
        <f>tblPosts[[#This Row],[Likes]]+tblPosts[[#This Row],[Shares]]+tblPosts[[#This Row],[Comments]]</f>
        <v>4996</v>
      </c>
      <c r="J82">
        <v>56623</v>
      </c>
      <c r="K82" s="4">
        <f>tblPosts[[#This Row],[Engagements]]/tblPosts[[#This Row],[Impressions]]</f>
        <v>8.8232696960599044E-2</v>
      </c>
      <c r="L82">
        <v>41343</v>
      </c>
      <c r="M82">
        <v>184</v>
      </c>
      <c r="N82" s="1" t="s">
        <v>22</v>
      </c>
      <c r="O82" s="1"/>
      <c r="P82" s="1" t="s">
        <v>23</v>
      </c>
    </row>
    <row r="83" spans="1:16">
      <c r="A83" s="1" t="s">
        <v>141</v>
      </c>
      <c r="B83" s="1" t="s">
        <v>11</v>
      </c>
      <c r="C83" s="2">
        <v>45530</v>
      </c>
      <c r="D83" s="1" t="s">
        <v>48</v>
      </c>
      <c r="E83" s="1" t="s">
        <v>73</v>
      </c>
      <c r="F83">
        <v>2102</v>
      </c>
      <c r="G83">
        <v>181</v>
      </c>
      <c r="H83">
        <v>306</v>
      </c>
      <c r="I83" s="5">
        <f>tblPosts[[#This Row],[Likes]]+tblPosts[[#This Row],[Shares]]+tblPosts[[#This Row],[Comments]]</f>
        <v>2589</v>
      </c>
      <c r="J83">
        <v>43650</v>
      </c>
      <c r="K83" s="4">
        <f>tblPosts[[#This Row],[Engagements]]/tblPosts[[#This Row],[Impressions]]</f>
        <v>5.9312714776632303E-2</v>
      </c>
      <c r="L83">
        <v>50079</v>
      </c>
      <c r="M83">
        <v>182</v>
      </c>
      <c r="N83" s="1" t="s">
        <v>26</v>
      </c>
      <c r="O83" s="1"/>
      <c r="P83" s="1" t="s">
        <v>23</v>
      </c>
    </row>
    <row r="84" spans="1:16">
      <c r="A84" s="1" t="s">
        <v>142</v>
      </c>
      <c r="B84" s="1" t="s">
        <v>17</v>
      </c>
      <c r="C84" s="2">
        <v>45660</v>
      </c>
      <c r="D84" s="1" t="s">
        <v>53</v>
      </c>
      <c r="E84" s="1" t="s">
        <v>62</v>
      </c>
      <c r="F84">
        <v>4845</v>
      </c>
      <c r="G84">
        <v>158</v>
      </c>
      <c r="H84">
        <v>84</v>
      </c>
      <c r="I84" s="5">
        <f>tblPosts[[#This Row],[Likes]]+tblPosts[[#This Row],[Shares]]+tblPosts[[#This Row],[Comments]]</f>
        <v>5087</v>
      </c>
      <c r="J84">
        <v>34578</v>
      </c>
      <c r="K84" s="4">
        <f>tblPosts[[#This Row],[Engagements]]/tblPosts[[#This Row],[Impressions]]</f>
        <v>0.1471166637746544</v>
      </c>
      <c r="L84">
        <v>51480</v>
      </c>
      <c r="M84">
        <v>180</v>
      </c>
      <c r="N84" s="1" t="s">
        <v>22</v>
      </c>
      <c r="O84" s="1" t="s">
        <v>18</v>
      </c>
      <c r="P84" s="1" t="s">
        <v>19</v>
      </c>
    </row>
    <row r="85" spans="1:16">
      <c r="A85" s="1" t="s">
        <v>143</v>
      </c>
      <c r="B85" s="1" t="s">
        <v>17</v>
      </c>
      <c r="C85" s="2">
        <v>45507</v>
      </c>
      <c r="D85" s="1" t="s">
        <v>48</v>
      </c>
      <c r="E85" s="1" t="s">
        <v>73</v>
      </c>
      <c r="F85">
        <v>4247</v>
      </c>
      <c r="G85">
        <v>390</v>
      </c>
      <c r="H85">
        <v>213</v>
      </c>
      <c r="I85" s="5">
        <f>tblPosts[[#This Row],[Likes]]+tblPosts[[#This Row],[Shares]]+tblPosts[[#This Row],[Comments]]</f>
        <v>4850</v>
      </c>
      <c r="J85">
        <v>29785</v>
      </c>
      <c r="K85" s="4">
        <f>tblPosts[[#This Row],[Engagements]]/tblPosts[[#This Row],[Impressions]]</f>
        <v>0.16283364109451065</v>
      </c>
      <c r="L85">
        <v>57768</v>
      </c>
      <c r="M85">
        <v>122</v>
      </c>
      <c r="N85" s="1" t="s">
        <v>18</v>
      </c>
      <c r="O85" s="1"/>
      <c r="P85" s="1" t="s">
        <v>19</v>
      </c>
    </row>
    <row r="86" spans="1:16">
      <c r="A86" s="1" t="s">
        <v>144</v>
      </c>
      <c r="B86" s="1" t="s">
        <v>11</v>
      </c>
      <c r="C86" s="2">
        <v>45522</v>
      </c>
      <c r="D86" s="1" t="s">
        <v>48</v>
      </c>
      <c r="E86" s="1" t="s">
        <v>51</v>
      </c>
      <c r="F86">
        <v>2965</v>
      </c>
      <c r="G86">
        <v>328</v>
      </c>
      <c r="H86">
        <v>171</v>
      </c>
      <c r="I86" s="5">
        <f>tblPosts[[#This Row],[Likes]]+tblPosts[[#This Row],[Shares]]+tblPosts[[#This Row],[Comments]]</f>
        <v>3464</v>
      </c>
      <c r="J86">
        <v>57685</v>
      </c>
      <c r="K86" s="4">
        <f>tblPosts[[#This Row],[Engagements]]/tblPosts[[#This Row],[Impressions]]</f>
        <v>6.0050273034584378E-2</v>
      </c>
      <c r="L86">
        <v>67536</v>
      </c>
      <c r="M86">
        <v>264</v>
      </c>
      <c r="N86" s="1" t="s">
        <v>22</v>
      </c>
      <c r="O86" s="1" t="s">
        <v>18</v>
      </c>
      <c r="P86" s="1" t="s">
        <v>19</v>
      </c>
    </row>
    <row r="87" spans="1:16">
      <c r="A87" s="1" t="s">
        <v>145</v>
      </c>
      <c r="B87" s="1" t="s">
        <v>17</v>
      </c>
      <c r="C87" s="2">
        <v>45791</v>
      </c>
      <c r="D87" s="1" t="s">
        <v>53</v>
      </c>
      <c r="E87" s="1" t="s">
        <v>56</v>
      </c>
      <c r="F87">
        <v>1371</v>
      </c>
      <c r="G87">
        <v>139</v>
      </c>
      <c r="H87">
        <v>96</v>
      </c>
      <c r="I87" s="5">
        <f>tblPosts[[#This Row],[Likes]]+tblPosts[[#This Row],[Shares]]+tblPosts[[#This Row],[Comments]]</f>
        <v>1606</v>
      </c>
      <c r="J87">
        <v>36140</v>
      </c>
      <c r="K87" s="4">
        <f>tblPosts[[#This Row],[Engagements]]/tblPosts[[#This Row],[Impressions]]</f>
        <v>4.4438295517432211E-2</v>
      </c>
      <c r="L87">
        <v>39395</v>
      </c>
      <c r="M87">
        <v>169</v>
      </c>
      <c r="N87" s="1" t="s">
        <v>22</v>
      </c>
      <c r="O87" s="1" t="s">
        <v>18</v>
      </c>
      <c r="P87" s="1" t="s">
        <v>19</v>
      </c>
    </row>
    <row r="88" spans="1:16">
      <c r="A88" s="1" t="s">
        <v>146</v>
      </c>
      <c r="B88" s="1" t="s">
        <v>17</v>
      </c>
      <c r="C88" s="2">
        <v>45405</v>
      </c>
      <c r="D88" s="1" t="s">
        <v>53</v>
      </c>
      <c r="E88" s="1" t="s">
        <v>49</v>
      </c>
      <c r="F88">
        <v>2683</v>
      </c>
      <c r="G88">
        <v>496</v>
      </c>
      <c r="H88">
        <v>89</v>
      </c>
      <c r="I88" s="5">
        <f>tblPosts[[#This Row],[Likes]]+tblPosts[[#This Row],[Shares]]+tblPosts[[#This Row],[Comments]]</f>
        <v>3268</v>
      </c>
      <c r="J88">
        <v>53435</v>
      </c>
      <c r="K88" s="4">
        <f>tblPosts[[#This Row],[Engagements]]/tblPosts[[#This Row],[Impressions]]</f>
        <v>6.1158416768035934E-2</v>
      </c>
      <c r="L88">
        <v>30334</v>
      </c>
      <c r="M88">
        <v>160</v>
      </c>
      <c r="N88" s="1" t="s">
        <v>22</v>
      </c>
      <c r="O88" s="1" t="s">
        <v>18</v>
      </c>
      <c r="P88" s="1" t="s">
        <v>19</v>
      </c>
    </row>
    <row r="89" spans="1:16">
      <c r="A89" s="1" t="s">
        <v>147</v>
      </c>
      <c r="B89" s="1" t="s">
        <v>17</v>
      </c>
      <c r="C89" s="2">
        <v>45705</v>
      </c>
      <c r="D89" s="1" t="s">
        <v>53</v>
      </c>
      <c r="E89" s="1" t="s">
        <v>60</v>
      </c>
      <c r="F89">
        <v>4796</v>
      </c>
      <c r="G89">
        <v>427</v>
      </c>
      <c r="H89">
        <v>339</v>
      </c>
      <c r="I89" s="5">
        <f>tblPosts[[#This Row],[Likes]]+tblPosts[[#This Row],[Shares]]+tblPosts[[#This Row],[Comments]]</f>
        <v>5562</v>
      </c>
      <c r="J89">
        <v>30752</v>
      </c>
      <c r="K89" s="4">
        <f>tblPosts[[#This Row],[Engagements]]/tblPosts[[#This Row],[Impressions]]</f>
        <v>0.18086628511966701</v>
      </c>
      <c r="L89">
        <v>33870</v>
      </c>
      <c r="M89">
        <v>298</v>
      </c>
      <c r="N89" s="1" t="s">
        <v>22</v>
      </c>
      <c r="O89" s="1" t="s">
        <v>18</v>
      </c>
      <c r="P89" s="1" t="s">
        <v>19</v>
      </c>
    </row>
    <row r="90" spans="1:16">
      <c r="A90" s="1" t="s">
        <v>148</v>
      </c>
      <c r="B90" s="1" t="s">
        <v>11</v>
      </c>
      <c r="C90" s="2">
        <v>45630</v>
      </c>
      <c r="D90" s="1" t="s">
        <v>48</v>
      </c>
      <c r="E90" s="1" t="s">
        <v>56</v>
      </c>
      <c r="F90">
        <v>2601</v>
      </c>
      <c r="G90">
        <v>336</v>
      </c>
      <c r="H90">
        <v>260</v>
      </c>
      <c r="I90" s="5">
        <f>tblPosts[[#This Row],[Likes]]+tblPosts[[#This Row],[Shares]]+tblPosts[[#This Row],[Comments]]</f>
        <v>3197</v>
      </c>
      <c r="J90">
        <v>32368</v>
      </c>
      <c r="K90" s="4">
        <f>tblPosts[[#This Row],[Engagements]]/tblPosts[[#This Row],[Impressions]]</f>
        <v>9.8770390509144837E-2</v>
      </c>
      <c r="L90">
        <v>49028</v>
      </c>
      <c r="M90">
        <v>120</v>
      </c>
      <c r="N90" s="1" t="s">
        <v>22</v>
      </c>
      <c r="O90" s="1" t="s">
        <v>18</v>
      </c>
      <c r="P90" s="1" t="s">
        <v>19</v>
      </c>
    </row>
    <row r="91" spans="1:16">
      <c r="A91" s="1" t="s">
        <v>149</v>
      </c>
      <c r="B91" s="1" t="s">
        <v>17</v>
      </c>
      <c r="C91" s="2">
        <v>45495</v>
      </c>
      <c r="D91" s="1" t="s">
        <v>53</v>
      </c>
      <c r="E91" s="1" t="s">
        <v>56</v>
      </c>
      <c r="F91">
        <v>3336</v>
      </c>
      <c r="G91">
        <v>229</v>
      </c>
      <c r="H91">
        <v>337</v>
      </c>
      <c r="I91" s="5">
        <f>tblPosts[[#This Row],[Likes]]+tblPosts[[#This Row],[Shares]]+tblPosts[[#This Row],[Comments]]</f>
        <v>3902</v>
      </c>
      <c r="J91">
        <v>22117</v>
      </c>
      <c r="K91" s="4">
        <f>tblPosts[[#This Row],[Engagements]]/tblPosts[[#This Row],[Impressions]]</f>
        <v>0.17642537414658407</v>
      </c>
      <c r="L91">
        <v>26205</v>
      </c>
      <c r="M91">
        <v>160</v>
      </c>
      <c r="N91" s="1" t="s">
        <v>14</v>
      </c>
      <c r="O91" s="1" t="s">
        <v>18</v>
      </c>
      <c r="P91" s="1" t="s">
        <v>19</v>
      </c>
    </row>
    <row r="92" spans="1:16">
      <c r="A92" s="1" t="s">
        <v>150</v>
      </c>
      <c r="B92" s="1" t="s">
        <v>17</v>
      </c>
      <c r="C92" s="2">
        <v>45774</v>
      </c>
      <c r="D92" s="1" t="s">
        <v>48</v>
      </c>
      <c r="E92" s="1" t="s">
        <v>51</v>
      </c>
      <c r="F92">
        <v>1165</v>
      </c>
      <c r="G92">
        <v>294</v>
      </c>
      <c r="H92">
        <v>163</v>
      </c>
      <c r="I92" s="5">
        <f>tblPosts[[#This Row],[Likes]]+tblPosts[[#This Row],[Shares]]+tblPosts[[#This Row],[Comments]]</f>
        <v>1622</v>
      </c>
      <c r="J92">
        <v>20659</v>
      </c>
      <c r="K92" s="4">
        <f>tblPosts[[#This Row],[Engagements]]/tblPosts[[#This Row],[Impressions]]</f>
        <v>7.8512996756861422E-2</v>
      </c>
      <c r="L92">
        <v>45926</v>
      </c>
      <c r="M92">
        <v>111</v>
      </c>
      <c r="N92" s="1" t="s">
        <v>22</v>
      </c>
      <c r="O92" s="1"/>
      <c r="P92" s="1" t="s">
        <v>23</v>
      </c>
    </row>
    <row r="93" spans="1:16">
      <c r="A93" s="1" t="s">
        <v>151</v>
      </c>
      <c r="B93" s="1" t="s">
        <v>12</v>
      </c>
      <c r="C93" s="2">
        <v>45376</v>
      </c>
      <c r="D93" s="1" t="s">
        <v>78</v>
      </c>
      <c r="E93" s="1" t="s">
        <v>51</v>
      </c>
      <c r="F93">
        <v>1948</v>
      </c>
      <c r="G93">
        <v>155</v>
      </c>
      <c r="H93">
        <v>315</v>
      </c>
      <c r="I93" s="5">
        <f>tblPosts[[#This Row],[Likes]]+tblPosts[[#This Row],[Shares]]+tblPosts[[#This Row],[Comments]]</f>
        <v>2418</v>
      </c>
      <c r="J93">
        <v>30321</v>
      </c>
      <c r="K93" s="4">
        <f>tblPosts[[#This Row],[Engagements]]/tblPosts[[#This Row],[Impressions]]</f>
        <v>7.974671020085089E-2</v>
      </c>
      <c r="L93">
        <v>57121</v>
      </c>
      <c r="M93">
        <v>82</v>
      </c>
      <c r="N93" s="1" t="s">
        <v>26</v>
      </c>
      <c r="O93" s="1" t="s">
        <v>22</v>
      </c>
      <c r="P93" s="1" t="s">
        <v>9</v>
      </c>
    </row>
    <row r="94" spans="1:16">
      <c r="A94" s="1" t="s">
        <v>152</v>
      </c>
      <c r="B94" s="1" t="s">
        <v>11</v>
      </c>
      <c r="C94" s="2">
        <v>45351</v>
      </c>
      <c r="D94" s="1" t="s">
        <v>48</v>
      </c>
      <c r="E94" s="1" t="s">
        <v>71</v>
      </c>
      <c r="F94">
        <v>1100</v>
      </c>
      <c r="G94">
        <v>229</v>
      </c>
      <c r="H94">
        <v>312</v>
      </c>
      <c r="I94" s="5">
        <f>tblPosts[[#This Row],[Likes]]+tblPosts[[#This Row],[Shares]]+tblPosts[[#This Row],[Comments]]</f>
        <v>1641</v>
      </c>
      <c r="J94">
        <v>25641</v>
      </c>
      <c r="K94" s="4">
        <f>tblPosts[[#This Row],[Engagements]]/tblPosts[[#This Row],[Impressions]]</f>
        <v>6.3999063999063993E-2</v>
      </c>
      <c r="L94">
        <v>34601</v>
      </c>
      <c r="M94">
        <v>169</v>
      </c>
      <c r="N94" s="1" t="s">
        <v>26</v>
      </c>
      <c r="O94" s="1"/>
      <c r="P94" s="1" t="s">
        <v>23</v>
      </c>
    </row>
    <row r="95" spans="1:16">
      <c r="A95" s="1" t="s">
        <v>153</v>
      </c>
      <c r="B95" s="1" t="s">
        <v>17</v>
      </c>
      <c r="C95" s="2">
        <v>45609</v>
      </c>
      <c r="D95" s="1" t="s">
        <v>53</v>
      </c>
      <c r="E95" s="1" t="s">
        <v>65</v>
      </c>
      <c r="F95">
        <v>4628</v>
      </c>
      <c r="G95">
        <v>257</v>
      </c>
      <c r="H95">
        <v>397</v>
      </c>
      <c r="I95" s="5">
        <f>tblPosts[[#This Row],[Likes]]+tblPosts[[#This Row],[Shares]]+tblPosts[[#This Row],[Comments]]</f>
        <v>5282</v>
      </c>
      <c r="J95">
        <v>36686</v>
      </c>
      <c r="K95" s="4">
        <f>tblPosts[[#This Row],[Engagements]]/tblPosts[[#This Row],[Impressions]]</f>
        <v>0.1439786294499264</v>
      </c>
      <c r="L95">
        <v>54683</v>
      </c>
      <c r="M95">
        <v>98</v>
      </c>
      <c r="N95" s="1" t="s">
        <v>22</v>
      </c>
      <c r="O95" s="1" t="s">
        <v>18</v>
      </c>
      <c r="P95" s="1" t="s">
        <v>19</v>
      </c>
    </row>
    <row r="96" spans="1:16">
      <c r="A96" s="1" t="s">
        <v>154</v>
      </c>
      <c r="B96" s="1" t="s">
        <v>11</v>
      </c>
      <c r="C96" s="2">
        <v>45373</v>
      </c>
      <c r="D96" s="1" t="s">
        <v>53</v>
      </c>
      <c r="E96" s="1" t="s">
        <v>49</v>
      </c>
      <c r="F96">
        <v>2319</v>
      </c>
      <c r="G96">
        <v>484</v>
      </c>
      <c r="H96">
        <v>193</v>
      </c>
      <c r="I96" s="5">
        <f>tblPosts[[#This Row],[Likes]]+tblPosts[[#This Row],[Shares]]+tblPosts[[#This Row],[Comments]]</f>
        <v>2996</v>
      </c>
      <c r="J96">
        <v>21202</v>
      </c>
      <c r="K96" s="4">
        <f>tblPosts[[#This Row],[Engagements]]/tblPosts[[#This Row],[Impressions]]</f>
        <v>0.14130742382794076</v>
      </c>
      <c r="L96">
        <v>18091</v>
      </c>
      <c r="M96">
        <v>241</v>
      </c>
      <c r="N96" s="1" t="s">
        <v>18</v>
      </c>
      <c r="O96" s="1"/>
      <c r="P96" s="1" t="s">
        <v>15</v>
      </c>
    </row>
    <row r="97" spans="1:16">
      <c r="A97" s="1" t="s">
        <v>155</v>
      </c>
      <c r="B97" s="1" t="s">
        <v>17</v>
      </c>
      <c r="C97" s="2">
        <v>45367</v>
      </c>
      <c r="D97" s="1" t="s">
        <v>53</v>
      </c>
      <c r="E97" s="1" t="s">
        <v>56</v>
      </c>
      <c r="F97">
        <v>2895</v>
      </c>
      <c r="G97">
        <v>292</v>
      </c>
      <c r="H97">
        <v>90</v>
      </c>
      <c r="I97" s="5">
        <f>tblPosts[[#This Row],[Likes]]+tblPosts[[#This Row],[Shares]]+tblPosts[[#This Row],[Comments]]</f>
        <v>3277</v>
      </c>
      <c r="J97">
        <v>24223</v>
      </c>
      <c r="K97" s="4">
        <f>tblPosts[[#This Row],[Engagements]]/tblPosts[[#This Row],[Impressions]]</f>
        <v>0.13528464682326713</v>
      </c>
      <c r="L97">
        <v>54626</v>
      </c>
      <c r="M97">
        <v>114</v>
      </c>
      <c r="N97" s="1" t="s">
        <v>22</v>
      </c>
      <c r="O97" s="1" t="s">
        <v>18</v>
      </c>
      <c r="P97" s="1" t="s">
        <v>19</v>
      </c>
    </row>
    <row r="98" spans="1:16">
      <c r="A98" s="1" t="s">
        <v>156</v>
      </c>
      <c r="B98" s="1" t="s">
        <v>11</v>
      </c>
      <c r="C98" s="2">
        <v>45317</v>
      </c>
      <c r="D98" s="1" t="s">
        <v>48</v>
      </c>
      <c r="E98" s="1" t="s">
        <v>60</v>
      </c>
      <c r="F98">
        <v>3878</v>
      </c>
      <c r="G98">
        <v>431</v>
      </c>
      <c r="H98">
        <v>97</v>
      </c>
      <c r="I98" s="5">
        <f>tblPosts[[#This Row],[Likes]]+tblPosts[[#This Row],[Shares]]+tblPosts[[#This Row],[Comments]]</f>
        <v>4406</v>
      </c>
      <c r="J98">
        <v>41763</v>
      </c>
      <c r="K98" s="4">
        <f>tblPosts[[#This Row],[Engagements]]/tblPosts[[#This Row],[Impressions]]</f>
        <v>0.10550008380623997</v>
      </c>
      <c r="L98">
        <v>29729</v>
      </c>
      <c r="M98">
        <v>191</v>
      </c>
      <c r="N98" s="1" t="s">
        <v>26</v>
      </c>
      <c r="O98" s="1"/>
      <c r="P98" s="1" t="s">
        <v>23</v>
      </c>
    </row>
    <row r="99" spans="1:16">
      <c r="A99" s="1" t="s">
        <v>157</v>
      </c>
      <c r="B99" s="1" t="s">
        <v>17</v>
      </c>
      <c r="C99" s="2">
        <v>45366</v>
      </c>
      <c r="D99" s="1" t="s">
        <v>53</v>
      </c>
      <c r="E99" s="1" t="s">
        <v>62</v>
      </c>
      <c r="F99">
        <v>4969</v>
      </c>
      <c r="G99">
        <v>433</v>
      </c>
      <c r="H99">
        <v>237</v>
      </c>
      <c r="I99" s="5">
        <f>tblPosts[[#This Row],[Likes]]+tblPosts[[#This Row],[Shares]]+tblPosts[[#This Row],[Comments]]</f>
        <v>5639</v>
      </c>
      <c r="J99">
        <v>59552</v>
      </c>
      <c r="K99" s="4">
        <f>tblPosts[[#This Row],[Engagements]]/tblPosts[[#This Row],[Impressions]]</f>
        <v>9.4690354648038683E-2</v>
      </c>
      <c r="L99">
        <v>23885</v>
      </c>
      <c r="M99">
        <v>157</v>
      </c>
      <c r="N99" s="1" t="s">
        <v>26</v>
      </c>
      <c r="O99" s="1" t="s">
        <v>14</v>
      </c>
      <c r="P99" s="1" t="s">
        <v>19</v>
      </c>
    </row>
    <row r="100" spans="1:16">
      <c r="A100" s="1" t="s">
        <v>158</v>
      </c>
      <c r="B100" s="1" t="s">
        <v>17</v>
      </c>
      <c r="C100" s="2">
        <v>45580</v>
      </c>
      <c r="D100" s="1" t="s">
        <v>48</v>
      </c>
      <c r="E100" s="1" t="s">
        <v>56</v>
      </c>
      <c r="F100">
        <v>1984</v>
      </c>
      <c r="G100">
        <v>481</v>
      </c>
      <c r="H100">
        <v>356</v>
      </c>
      <c r="I100" s="5">
        <f>tblPosts[[#This Row],[Likes]]+tblPosts[[#This Row],[Shares]]+tblPosts[[#This Row],[Comments]]</f>
        <v>2821</v>
      </c>
      <c r="J100">
        <v>40681</v>
      </c>
      <c r="K100" s="4">
        <f>tblPosts[[#This Row],[Engagements]]/tblPosts[[#This Row],[Impressions]]</f>
        <v>6.934441139598338E-2</v>
      </c>
      <c r="L100">
        <v>63111</v>
      </c>
      <c r="M100">
        <v>258</v>
      </c>
      <c r="N100" s="1" t="s">
        <v>18</v>
      </c>
      <c r="O100" s="1"/>
      <c r="P100" s="1" t="s">
        <v>19</v>
      </c>
    </row>
    <row r="101" spans="1:16">
      <c r="A101" s="1" t="s">
        <v>159</v>
      </c>
      <c r="B101" s="1" t="s">
        <v>11</v>
      </c>
      <c r="C101" s="2">
        <v>45494</v>
      </c>
      <c r="D101" s="1" t="s">
        <v>48</v>
      </c>
      <c r="E101" s="1" t="s">
        <v>49</v>
      </c>
      <c r="F101">
        <v>3004</v>
      </c>
      <c r="G101">
        <v>415</v>
      </c>
      <c r="H101">
        <v>218</v>
      </c>
      <c r="I101" s="5">
        <f>tblPosts[[#This Row],[Likes]]+tblPosts[[#This Row],[Shares]]+tblPosts[[#This Row],[Comments]]</f>
        <v>3637</v>
      </c>
      <c r="J101">
        <v>36090</v>
      </c>
      <c r="K101" s="4">
        <f>tblPosts[[#This Row],[Engagements]]/tblPosts[[#This Row],[Impressions]]</f>
        <v>0.10077583818232197</v>
      </c>
      <c r="L101">
        <v>37073</v>
      </c>
      <c r="M101">
        <v>181</v>
      </c>
      <c r="N101" s="1" t="s">
        <v>26</v>
      </c>
      <c r="O101" s="1"/>
      <c r="P101" s="1" t="s">
        <v>23</v>
      </c>
    </row>
    <row r="102" spans="1:16">
      <c r="A102" s="1" t="s">
        <v>160</v>
      </c>
      <c r="B102" s="1" t="s">
        <v>17</v>
      </c>
      <c r="C102" s="2">
        <v>45577</v>
      </c>
      <c r="D102" s="1" t="s">
        <v>48</v>
      </c>
      <c r="E102" s="1" t="s">
        <v>62</v>
      </c>
      <c r="F102">
        <v>3169</v>
      </c>
      <c r="G102">
        <v>386</v>
      </c>
      <c r="H102">
        <v>175</v>
      </c>
      <c r="I102" s="5">
        <f>tblPosts[[#This Row],[Likes]]+tblPosts[[#This Row],[Shares]]+tblPosts[[#This Row],[Comments]]</f>
        <v>3730</v>
      </c>
      <c r="J102">
        <v>45012</v>
      </c>
      <c r="K102" s="4">
        <f>tblPosts[[#This Row],[Engagements]]/tblPosts[[#This Row],[Impressions]]</f>
        <v>8.2866791077934779E-2</v>
      </c>
      <c r="L102">
        <v>38508</v>
      </c>
      <c r="M102">
        <v>218</v>
      </c>
      <c r="N102" s="1" t="s">
        <v>18</v>
      </c>
      <c r="O102" s="1"/>
      <c r="P102" s="1" t="s">
        <v>19</v>
      </c>
    </row>
    <row r="103" spans="1:16">
      <c r="A103" s="1" t="s">
        <v>161</v>
      </c>
      <c r="B103" s="1" t="s">
        <v>17</v>
      </c>
      <c r="C103" s="2">
        <v>45591</v>
      </c>
      <c r="D103" s="1" t="s">
        <v>48</v>
      </c>
      <c r="E103" s="1" t="s">
        <v>49</v>
      </c>
      <c r="F103">
        <v>3036</v>
      </c>
      <c r="G103">
        <v>293</v>
      </c>
      <c r="H103">
        <v>115</v>
      </c>
      <c r="I103" s="5">
        <f>tblPosts[[#This Row],[Likes]]+tblPosts[[#This Row],[Shares]]+tblPosts[[#This Row],[Comments]]</f>
        <v>3444</v>
      </c>
      <c r="J103">
        <v>23776</v>
      </c>
      <c r="K103" s="4">
        <f>tblPosts[[#This Row],[Engagements]]/tblPosts[[#This Row],[Impressions]]</f>
        <v>0.14485195154777927</v>
      </c>
      <c r="L103">
        <v>46386</v>
      </c>
      <c r="M103">
        <v>282</v>
      </c>
      <c r="N103" s="1" t="s">
        <v>18</v>
      </c>
      <c r="O103" s="1"/>
      <c r="P103" s="1" t="s">
        <v>19</v>
      </c>
    </row>
    <row r="104" spans="1:16">
      <c r="A104" s="1" t="s">
        <v>162</v>
      </c>
      <c r="B104" s="1" t="s">
        <v>11</v>
      </c>
      <c r="C104" s="2">
        <v>45336</v>
      </c>
      <c r="D104" s="1" t="s">
        <v>48</v>
      </c>
      <c r="E104" s="1" t="s">
        <v>58</v>
      </c>
      <c r="F104">
        <v>1830</v>
      </c>
      <c r="G104">
        <v>112</v>
      </c>
      <c r="H104">
        <v>181</v>
      </c>
      <c r="I104" s="5">
        <f>tblPosts[[#This Row],[Likes]]+tblPosts[[#This Row],[Shares]]+tblPosts[[#This Row],[Comments]]</f>
        <v>2123</v>
      </c>
      <c r="J104">
        <v>31870</v>
      </c>
      <c r="K104" s="4">
        <f>tblPosts[[#This Row],[Engagements]]/tblPosts[[#This Row],[Impressions]]</f>
        <v>6.6614370881706936E-2</v>
      </c>
      <c r="L104">
        <v>55742</v>
      </c>
      <c r="M104">
        <v>263</v>
      </c>
      <c r="N104" s="1" t="s">
        <v>22</v>
      </c>
      <c r="O104" s="1" t="s">
        <v>18</v>
      </c>
      <c r="P104" s="1" t="s">
        <v>19</v>
      </c>
    </row>
    <row r="105" spans="1:16">
      <c r="A105" s="1" t="s">
        <v>163</v>
      </c>
      <c r="B105" s="1" t="s">
        <v>17</v>
      </c>
      <c r="C105" s="2">
        <v>45413</v>
      </c>
      <c r="D105" s="1" t="s">
        <v>53</v>
      </c>
      <c r="E105" s="1" t="s">
        <v>60</v>
      </c>
      <c r="F105">
        <v>2587</v>
      </c>
      <c r="G105">
        <v>447</v>
      </c>
      <c r="H105">
        <v>183</v>
      </c>
      <c r="I105" s="5">
        <f>tblPosts[[#This Row],[Likes]]+tblPosts[[#This Row],[Shares]]+tblPosts[[#This Row],[Comments]]</f>
        <v>3217</v>
      </c>
      <c r="J105">
        <v>36266</v>
      </c>
      <c r="K105" s="4">
        <f>tblPosts[[#This Row],[Engagements]]/tblPosts[[#This Row],[Impressions]]</f>
        <v>8.8705674736667947E-2</v>
      </c>
      <c r="L105">
        <v>32877</v>
      </c>
      <c r="M105">
        <v>132</v>
      </c>
      <c r="N105" s="1" t="s">
        <v>26</v>
      </c>
      <c r="O105" s="1" t="s">
        <v>14</v>
      </c>
      <c r="P105" s="1" t="s">
        <v>19</v>
      </c>
    </row>
    <row r="106" spans="1:16">
      <c r="A106" s="1" t="s">
        <v>164</v>
      </c>
      <c r="B106" s="1" t="s">
        <v>17</v>
      </c>
      <c r="C106" s="2">
        <v>45553</v>
      </c>
      <c r="D106" s="1" t="s">
        <v>48</v>
      </c>
      <c r="E106" s="1" t="s">
        <v>49</v>
      </c>
      <c r="F106">
        <v>2878</v>
      </c>
      <c r="G106">
        <v>265</v>
      </c>
      <c r="H106">
        <v>91</v>
      </c>
      <c r="I106" s="5">
        <f>tblPosts[[#This Row],[Likes]]+tblPosts[[#This Row],[Shares]]+tblPosts[[#This Row],[Comments]]</f>
        <v>3234</v>
      </c>
      <c r="J106">
        <v>52090</v>
      </c>
      <c r="K106" s="4">
        <f>tblPosts[[#This Row],[Engagements]]/tblPosts[[#This Row],[Impressions]]</f>
        <v>6.2084853138798232E-2</v>
      </c>
      <c r="L106">
        <v>28924</v>
      </c>
      <c r="M106">
        <v>133</v>
      </c>
      <c r="N106" s="1" t="s">
        <v>18</v>
      </c>
      <c r="O106" s="1"/>
      <c r="P106" s="1" t="s">
        <v>19</v>
      </c>
    </row>
    <row r="107" spans="1:16">
      <c r="A107" s="1" t="s">
        <v>165</v>
      </c>
      <c r="B107" s="1" t="s">
        <v>17</v>
      </c>
      <c r="C107" s="2">
        <v>45677</v>
      </c>
      <c r="D107" s="1" t="s">
        <v>53</v>
      </c>
      <c r="E107" s="1" t="s">
        <v>54</v>
      </c>
      <c r="F107">
        <v>4619</v>
      </c>
      <c r="G107">
        <v>272</v>
      </c>
      <c r="H107">
        <v>57</v>
      </c>
      <c r="I107" s="5">
        <f>tblPosts[[#This Row],[Likes]]+tblPosts[[#This Row],[Shares]]+tblPosts[[#This Row],[Comments]]</f>
        <v>4948</v>
      </c>
      <c r="J107">
        <v>21334</v>
      </c>
      <c r="K107" s="4">
        <f>tblPosts[[#This Row],[Engagements]]/tblPosts[[#This Row],[Impressions]]</f>
        <v>0.23193025217961938</v>
      </c>
      <c r="L107">
        <v>46292</v>
      </c>
      <c r="M107">
        <v>91</v>
      </c>
      <c r="N107" s="1" t="s">
        <v>22</v>
      </c>
      <c r="O107" s="1" t="s">
        <v>18</v>
      </c>
      <c r="P107" s="1" t="s">
        <v>19</v>
      </c>
    </row>
    <row r="108" spans="1:16">
      <c r="A108" s="1" t="s">
        <v>166</v>
      </c>
      <c r="B108" s="1" t="s">
        <v>17</v>
      </c>
      <c r="C108" s="2">
        <v>45670</v>
      </c>
      <c r="D108" s="1" t="s">
        <v>48</v>
      </c>
      <c r="E108" s="1" t="s">
        <v>58</v>
      </c>
      <c r="F108">
        <v>4090</v>
      </c>
      <c r="G108">
        <v>209</v>
      </c>
      <c r="H108">
        <v>278</v>
      </c>
      <c r="I108" s="5">
        <f>tblPosts[[#This Row],[Likes]]+tblPosts[[#This Row],[Shares]]+tblPosts[[#This Row],[Comments]]</f>
        <v>4577</v>
      </c>
      <c r="J108">
        <v>52853</v>
      </c>
      <c r="K108" s="4">
        <f>tblPosts[[#This Row],[Engagements]]/tblPosts[[#This Row],[Impressions]]</f>
        <v>8.6598679355949518E-2</v>
      </c>
      <c r="L108">
        <v>57084</v>
      </c>
      <c r="M108">
        <v>102</v>
      </c>
      <c r="N108" s="1" t="s">
        <v>22</v>
      </c>
      <c r="O108" s="1"/>
      <c r="P108" s="1" t="s">
        <v>23</v>
      </c>
    </row>
    <row r="109" spans="1:16">
      <c r="A109" s="1" t="s">
        <v>167</v>
      </c>
      <c r="B109" s="1" t="s">
        <v>12</v>
      </c>
      <c r="C109" s="2">
        <v>45542</v>
      </c>
      <c r="D109" s="1" t="s">
        <v>78</v>
      </c>
      <c r="E109" s="1" t="s">
        <v>58</v>
      </c>
      <c r="F109">
        <v>3882</v>
      </c>
      <c r="G109">
        <v>342</v>
      </c>
      <c r="H109">
        <v>374</v>
      </c>
      <c r="I109" s="5">
        <f>tblPosts[[#This Row],[Likes]]+tblPosts[[#This Row],[Shares]]+tblPosts[[#This Row],[Comments]]</f>
        <v>4598</v>
      </c>
      <c r="J109">
        <v>41991</v>
      </c>
      <c r="K109" s="4">
        <f>tblPosts[[#This Row],[Engagements]]/tblPosts[[#This Row],[Impressions]]</f>
        <v>0.10949965468790931</v>
      </c>
      <c r="L109">
        <v>48554</v>
      </c>
      <c r="M109">
        <v>118</v>
      </c>
      <c r="N109" s="1" t="s">
        <v>26</v>
      </c>
      <c r="O109" s="1" t="s">
        <v>22</v>
      </c>
      <c r="P109" s="1" t="s">
        <v>9</v>
      </c>
    </row>
    <row r="110" spans="1:16">
      <c r="A110" s="1" t="s">
        <v>168</v>
      </c>
      <c r="B110" s="1" t="s">
        <v>11</v>
      </c>
      <c r="C110" s="2">
        <v>45617</v>
      </c>
      <c r="D110" s="1" t="s">
        <v>48</v>
      </c>
      <c r="E110" s="1" t="s">
        <v>58</v>
      </c>
      <c r="F110">
        <v>4581</v>
      </c>
      <c r="G110">
        <v>181</v>
      </c>
      <c r="H110">
        <v>112</v>
      </c>
      <c r="I110" s="5">
        <f>tblPosts[[#This Row],[Likes]]+tblPosts[[#This Row],[Shares]]+tblPosts[[#This Row],[Comments]]</f>
        <v>4874</v>
      </c>
      <c r="J110">
        <v>35221</v>
      </c>
      <c r="K110" s="4">
        <f>tblPosts[[#This Row],[Engagements]]/tblPosts[[#This Row],[Impressions]]</f>
        <v>0.13838335084182732</v>
      </c>
      <c r="L110">
        <v>28797</v>
      </c>
      <c r="M110">
        <v>164</v>
      </c>
      <c r="N110" s="1" t="s">
        <v>22</v>
      </c>
      <c r="O110" s="1" t="s">
        <v>18</v>
      </c>
      <c r="P110" s="1" t="s">
        <v>19</v>
      </c>
    </row>
    <row r="111" spans="1:16">
      <c r="A111" s="1" t="s">
        <v>169</v>
      </c>
      <c r="B111" s="1" t="s">
        <v>11</v>
      </c>
      <c r="C111" s="2">
        <v>45469</v>
      </c>
      <c r="D111" s="1" t="s">
        <v>48</v>
      </c>
      <c r="E111" s="1" t="s">
        <v>54</v>
      </c>
      <c r="F111">
        <v>3253</v>
      </c>
      <c r="G111">
        <v>483</v>
      </c>
      <c r="H111">
        <v>336</v>
      </c>
      <c r="I111" s="5">
        <f>tblPosts[[#This Row],[Likes]]+tblPosts[[#This Row],[Shares]]+tblPosts[[#This Row],[Comments]]</f>
        <v>4072</v>
      </c>
      <c r="J111">
        <v>25397</v>
      </c>
      <c r="K111" s="4">
        <f>tblPosts[[#This Row],[Engagements]]/tblPosts[[#This Row],[Impressions]]</f>
        <v>0.16033389770445328</v>
      </c>
      <c r="L111">
        <v>51485</v>
      </c>
      <c r="M111">
        <v>131</v>
      </c>
      <c r="N111" s="1" t="s">
        <v>26</v>
      </c>
      <c r="O111" s="1"/>
      <c r="P111" s="1" t="s">
        <v>23</v>
      </c>
    </row>
    <row r="112" spans="1:16">
      <c r="A112" s="1" t="s">
        <v>170</v>
      </c>
      <c r="B112" s="1" t="s">
        <v>12</v>
      </c>
      <c r="C112" s="2">
        <v>45493</v>
      </c>
      <c r="D112" s="1" t="s">
        <v>78</v>
      </c>
      <c r="E112" s="1" t="s">
        <v>58</v>
      </c>
      <c r="F112">
        <v>4955</v>
      </c>
      <c r="G112">
        <v>299</v>
      </c>
      <c r="H112">
        <v>345</v>
      </c>
      <c r="I112" s="5">
        <f>tblPosts[[#This Row],[Likes]]+tblPosts[[#This Row],[Shares]]+tblPosts[[#This Row],[Comments]]</f>
        <v>5599</v>
      </c>
      <c r="J112">
        <v>33644</v>
      </c>
      <c r="K112" s="4">
        <f>tblPosts[[#This Row],[Engagements]]/tblPosts[[#This Row],[Impressions]]</f>
        <v>0.16641897515158721</v>
      </c>
      <c r="L112">
        <v>43547</v>
      </c>
      <c r="M112">
        <v>194</v>
      </c>
      <c r="N112" s="1" t="s">
        <v>26</v>
      </c>
      <c r="O112" s="1" t="s">
        <v>22</v>
      </c>
      <c r="P112" s="1" t="s">
        <v>9</v>
      </c>
    </row>
    <row r="113" spans="1:16">
      <c r="A113" s="1" t="s">
        <v>171</v>
      </c>
      <c r="B113" s="1" t="s">
        <v>11</v>
      </c>
      <c r="C113" s="2">
        <v>45704</v>
      </c>
      <c r="D113" s="1" t="s">
        <v>48</v>
      </c>
      <c r="E113" s="1" t="s">
        <v>73</v>
      </c>
      <c r="F113">
        <v>1333</v>
      </c>
      <c r="G113">
        <v>286</v>
      </c>
      <c r="H113">
        <v>298</v>
      </c>
      <c r="I113" s="5">
        <f>tblPosts[[#This Row],[Likes]]+tblPosts[[#This Row],[Shares]]+tblPosts[[#This Row],[Comments]]</f>
        <v>1917</v>
      </c>
      <c r="J113">
        <v>36174</v>
      </c>
      <c r="K113" s="4">
        <f>tblPosts[[#This Row],[Engagements]]/tblPosts[[#This Row],[Impressions]]</f>
        <v>5.2993862995521647E-2</v>
      </c>
      <c r="L113">
        <v>34517</v>
      </c>
      <c r="M113">
        <v>170</v>
      </c>
      <c r="N113" s="1" t="s">
        <v>22</v>
      </c>
      <c r="O113" s="1" t="s">
        <v>18</v>
      </c>
      <c r="P113" s="1" t="s">
        <v>19</v>
      </c>
    </row>
    <row r="114" spans="1:16">
      <c r="A114" s="1" t="s">
        <v>172</v>
      </c>
      <c r="B114" s="1" t="s">
        <v>11</v>
      </c>
      <c r="C114" s="2">
        <v>45544</v>
      </c>
      <c r="D114" s="1" t="s">
        <v>48</v>
      </c>
      <c r="E114" s="1" t="s">
        <v>54</v>
      </c>
      <c r="F114">
        <v>1616</v>
      </c>
      <c r="G114">
        <v>360</v>
      </c>
      <c r="H114">
        <v>180</v>
      </c>
      <c r="I114" s="5">
        <f>tblPosts[[#This Row],[Likes]]+tblPosts[[#This Row],[Shares]]+tblPosts[[#This Row],[Comments]]</f>
        <v>2156</v>
      </c>
      <c r="J114">
        <v>54342</v>
      </c>
      <c r="K114" s="4">
        <f>tblPosts[[#This Row],[Engagements]]/tblPosts[[#This Row],[Impressions]]</f>
        <v>3.9674653122814763E-2</v>
      </c>
      <c r="L114">
        <v>18796</v>
      </c>
      <c r="M114">
        <v>282</v>
      </c>
      <c r="N114" s="1" t="s">
        <v>22</v>
      </c>
      <c r="O114" s="1" t="s">
        <v>18</v>
      </c>
      <c r="P114" s="1" t="s">
        <v>19</v>
      </c>
    </row>
    <row r="115" spans="1:16">
      <c r="A115" s="1" t="s">
        <v>173</v>
      </c>
      <c r="B115" s="1" t="s">
        <v>17</v>
      </c>
      <c r="C115" s="2">
        <v>45489</v>
      </c>
      <c r="D115" s="1" t="s">
        <v>48</v>
      </c>
      <c r="E115" s="1" t="s">
        <v>65</v>
      </c>
      <c r="F115">
        <v>1803</v>
      </c>
      <c r="G115">
        <v>273</v>
      </c>
      <c r="H115">
        <v>287</v>
      </c>
      <c r="I115" s="5">
        <f>tblPosts[[#This Row],[Likes]]+tblPosts[[#This Row],[Shares]]+tblPosts[[#This Row],[Comments]]</f>
        <v>2363</v>
      </c>
      <c r="J115">
        <v>46176</v>
      </c>
      <c r="K115" s="4">
        <f>tblPosts[[#This Row],[Engagements]]/tblPosts[[#This Row],[Impressions]]</f>
        <v>5.1173769923769923E-2</v>
      </c>
      <c r="L115">
        <v>25488</v>
      </c>
      <c r="M115">
        <v>141</v>
      </c>
      <c r="N115" s="1" t="s">
        <v>18</v>
      </c>
      <c r="O115" s="1"/>
      <c r="P115" s="1" t="s">
        <v>19</v>
      </c>
    </row>
    <row r="116" spans="1:16">
      <c r="A116" s="1" t="s">
        <v>174</v>
      </c>
      <c r="B116" s="1" t="s">
        <v>11</v>
      </c>
      <c r="C116" s="2">
        <v>45762</v>
      </c>
      <c r="D116" s="1" t="s">
        <v>48</v>
      </c>
      <c r="E116" s="1" t="s">
        <v>51</v>
      </c>
      <c r="F116">
        <v>4177</v>
      </c>
      <c r="G116">
        <v>489</v>
      </c>
      <c r="H116">
        <v>331</v>
      </c>
      <c r="I116" s="5">
        <f>tblPosts[[#This Row],[Likes]]+tblPosts[[#This Row],[Shares]]+tblPosts[[#This Row],[Comments]]</f>
        <v>4997</v>
      </c>
      <c r="J116">
        <v>57451</v>
      </c>
      <c r="K116" s="4">
        <f>tblPosts[[#This Row],[Engagements]]/tblPosts[[#This Row],[Impressions]]</f>
        <v>8.6978468608031198E-2</v>
      </c>
      <c r="L116">
        <v>73793</v>
      </c>
      <c r="M116">
        <v>251</v>
      </c>
      <c r="N116" s="1" t="s">
        <v>26</v>
      </c>
      <c r="O116" s="1"/>
      <c r="P116" s="1" t="s">
        <v>23</v>
      </c>
    </row>
    <row r="117" spans="1:16">
      <c r="A117" s="1" t="s">
        <v>175</v>
      </c>
      <c r="B117" s="1" t="s">
        <v>11</v>
      </c>
      <c r="C117" s="2">
        <v>45781</v>
      </c>
      <c r="D117" s="1" t="s">
        <v>53</v>
      </c>
      <c r="E117" s="1" t="s">
        <v>54</v>
      </c>
      <c r="F117">
        <v>1311</v>
      </c>
      <c r="G117">
        <v>181</v>
      </c>
      <c r="H117">
        <v>361</v>
      </c>
      <c r="I117" s="5">
        <f>tblPosts[[#This Row],[Likes]]+tblPosts[[#This Row],[Shares]]+tblPosts[[#This Row],[Comments]]</f>
        <v>1853</v>
      </c>
      <c r="J117">
        <v>37148</v>
      </c>
      <c r="K117" s="4">
        <f>tblPosts[[#This Row],[Engagements]]/tblPosts[[#This Row],[Impressions]]</f>
        <v>4.9881554861634543E-2</v>
      </c>
      <c r="L117">
        <v>44875</v>
      </c>
      <c r="M117">
        <v>245</v>
      </c>
      <c r="N117" s="1" t="s">
        <v>18</v>
      </c>
      <c r="O117" s="1"/>
      <c r="P117" s="1" t="s">
        <v>15</v>
      </c>
    </row>
    <row r="118" spans="1:16">
      <c r="A118" s="1" t="s">
        <v>176</v>
      </c>
      <c r="B118" s="1" t="s">
        <v>11</v>
      </c>
      <c r="C118" s="2">
        <v>45340</v>
      </c>
      <c r="D118" s="1" t="s">
        <v>53</v>
      </c>
      <c r="E118" s="1" t="s">
        <v>71</v>
      </c>
      <c r="F118">
        <v>1516</v>
      </c>
      <c r="G118">
        <v>215</v>
      </c>
      <c r="H118">
        <v>332</v>
      </c>
      <c r="I118" s="5">
        <f>tblPosts[[#This Row],[Likes]]+tblPosts[[#This Row],[Shares]]+tblPosts[[#This Row],[Comments]]</f>
        <v>2063</v>
      </c>
      <c r="J118">
        <v>58981</v>
      </c>
      <c r="K118" s="4">
        <f>tblPosts[[#This Row],[Engagements]]/tblPosts[[#This Row],[Impressions]]</f>
        <v>3.4977365592309385E-2</v>
      </c>
      <c r="L118">
        <v>36118</v>
      </c>
      <c r="M118">
        <v>211</v>
      </c>
      <c r="N118" s="1" t="s">
        <v>18</v>
      </c>
      <c r="O118" s="1"/>
      <c r="P118" s="1" t="s">
        <v>15</v>
      </c>
    </row>
    <row r="119" spans="1:16">
      <c r="A119" s="1" t="s">
        <v>177</v>
      </c>
      <c r="B119" s="1" t="s">
        <v>17</v>
      </c>
      <c r="C119" s="2">
        <v>45428</v>
      </c>
      <c r="D119" s="1" t="s">
        <v>53</v>
      </c>
      <c r="E119" s="1" t="s">
        <v>58</v>
      </c>
      <c r="F119">
        <v>2023</v>
      </c>
      <c r="G119">
        <v>124</v>
      </c>
      <c r="H119">
        <v>99</v>
      </c>
      <c r="I119" s="5">
        <f>tblPosts[[#This Row],[Likes]]+tblPosts[[#This Row],[Shares]]+tblPosts[[#This Row],[Comments]]</f>
        <v>2246</v>
      </c>
      <c r="J119">
        <v>54524</v>
      </c>
      <c r="K119" s="4">
        <f>tblPosts[[#This Row],[Engagements]]/tblPosts[[#This Row],[Impressions]]</f>
        <v>4.1192869195216787E-2</v>
      </c>
      <c r="L119">
        <v>34790</v>
      </c>
      <c r="M119">
        <v>195</v>
      </c>
      <c r="N119" s="1" t="s">
        <v>26</v>
      </c>
      <c r="O119" s="1" t="s">
        <v>14</v>
      </c>
      <c r="P119" s="1" t="s">
        <v>19</v>
      </c>
    </row>
    <row r="120" spans="1:16">
      <c r="A120" s="1" t="s">
        <v>178</v>
      </c>
      <c r="B120" s="1" t="s">
        <v>17</v>
      </c>
      <c r="C120" s="2">
        <v>45806</v>
      </c>
      <c r="D120" s="1" t="s">
        <v>53</v>
      </c>
      <c r="E120" s="1" t="s">
        <v>58</v>
      </c>
      <c r="F120">
        <v>2134</v>
      </c>
      <c r="G120">
        <v>322</v>
      </c>
      <c r="H120">
        <v>114</v>
      </c>
      <c r="I120" s="5">
        <f>tblPosts[[#This Row],[Likes]]+tblPosts[[#This Row],[Shares]]+tblPosts[[#This Row],[Comments]]</f>
        <v>2570</v>
      </c>
      <c r="J120">
        <v>44338</v>
      </c>
      <c r="K120" s="4">
        <f>tblPosts[[#This Row],[Engagements]]/tblPosts[[#This Row],[Impressions]]</f>
        <v>5.7963823356939871E-2</v>
      </c>
      <c r="L120">
        <v>52165</v>
      </c>
      <c r="M120">
        <v>176</v>
      </c>
      <c r="N120" s="1" t="s">
        <v>14</v>
      </c>
      <c r="O120" s="1" t="s">
        <v>18</v>
      </c>
      <c r="P120" s="1" t="s">
        <v>19</v>
      </c>
    </row>
    <row r="121" spans="1:16">
      <c r="A121" s="1" t="s">
        <v>179</v>
      </c>
      <c r="B121" s="1" t="s">
        <v>11</v>
      </c>
      <c r="C121" s="2">
        <v>45674</v>
      </c>
      <c r="D121" s="1" t="s">
        <v>48</v>
      </c>
      <c r="E121" s="1" t="s">
        <v>65</v>
      </c>
      <c r="F121">
        <v>2266</v>
      </c>
      <c r="G121">
        <v>126</v>
      </c>
      <c r="H121">
        <v>140</v>
      </c>
      <c r="I121" s="5">
        <f>tblPosts[[#This Row],[Likes]]+tblPosts[[#This Row],[Shares]]+tblPosts[[#This Row],[Comments]]</f>
        <v>2532</v>
      </c>
      <c r="J121">
        <v>53759</v>
      </c>
      <c r="K121" s="4">
        <f>tblPosts[[#This Row],[Engagements]]/tblPosts[[#This Row],[Impressions]]</f>
        <v>4.7099090384865788E-2</v>
      </c>
      <c r="L121">
        <v>46834</v>
      </c>
      <c r="M121">
        <v>277</v>
      </c>
      <c r="N121" s="1" t="s">
        <v>26</v>
      </c>
      <c r="O121" s="1"/>
      <c r="P121" s="1" t="s">
        <v>23</v>
      </c>
    </row>
    <row r="122" spans="1:16">
      <c r="A122" s="1" t="s">
        <v>180</v>
      </c>
      <c r="B122" s="1" t="s">
        <v>11</v>
      </c>
      <c r="C122" s="2">
        <v>45777</v>
      </c>
      <c r="D122" s="1" t="s">
        <v>53</v>
      </c>
      <c r="E122" s="1" t="s">
        <v>54</v>
      </c>
      <c r="F122">
        <v>3916</v>
      </c>
      <c r="G122">
        <v>459</v>
      </c>
      <c r="H122">
        <v>229</v>
      </c>
      <c r="I122" s="5">
        <f>tblPosts[[#This Row],[Likes]]+tblPosts[[#This Row],[Shares]]+tblPosts[[#This Row],[Comments]]</f>
        <v>4604</v>
      </c>
      <c r="J122">
        <v>48989</v>
      </c>
      <c r="K122" s="4">
        <f>tblPosts[[#This Row],[Engagements]]/tblPosts[[#This Row],[Impressions]]</f>
        <v>9.3980281287635997E-2</v>
      </c>
      <c r="L122">
        <v>39768</v>
      </c>
      <c r="M122">
        <v>200</v>
      </c>
      <c r="N122" s="1" t="s">
        <v>18</v>
      </c>
      <c r="O122" s="1"/>
      <c r="P122" s="1" t="s">
        <v>15</v>
      </c>
    </row>
    <row r="123" spans="1:16">
      <c r="A123" s="1" t="s">
        <v>181</v>
      </c>
      <c r="B123" s="1" t="s">
        <v>17</v>
      </c>
      <c r="C123" s="2">
        <v>45346</v>
      </c>
      <c r="D123" s="1" t="s">
        <v>53</v>
      </c>
      <c r="E123" s="1" t="s">
        <v>58</v>
      </c>
      <c r="F123">
        <v>1022</v>
      </c>
      <c r="G123">
        <v>463</v>
      </c>
      <c r="H123">
        <v>360</v>
      </c>
      <c r="I123" s="5">
        <f>tblPosts[[#This Row],[Likes]]+tblPosts[[#This Row],[Shares]]+tblPosts[[#This Row],[Comments]]</f>
        <v>1845</v>
      </c>
      <c r="J123">
        <v>51468</v>
      </c>
      <c r="K123" s="4">
        <f>tblPosts[[#This Row],[Engagements]]/tblPosts[[#This Row],[Impressions]]</f>
        <v>3.5847516903707161E-2</v>
      </c>
      <c r="L123">
        <v>24279</v>
      </c>
      <c r="M123">
        <v>230</v>
      </c>
      <c r="N123" s="1" t="s">
        <v>26</v>
      </c>
      <c r="O123" s="1" t="s">
        <v>14</v>
      </c>
      <c r="P123" s="1" t="s">
        <v>19</v>
      </c>
    </row>
    <row r="124" spans="1:16">
      <c r="A124" s="1" t="s">
        <v>182</v>
      </c>
      <c r="B124" s="1" t="s">
        <v>12</v>
      </c>
      <c r="C124" s="2">
        <v>45424</v>
      </c>
      <c r="D124" s="1" t="s">
        <v>48</v>
      </c>
      <c r="E124" s="1" t="s">
        <v>71</v>
      </c>
      <c r="F124">
        <v>2911</v>
      </c>
      <c r="G124">
        <v>467</v>
      </c>
      <c r="H124">
        <v>94</v>
      </c>
      <c r="I124" s="5">
        <f>tblPosts[[#This Row],[Likes]]+tblPosts[[#This Row],[Shares]]+tblPosts[[#This Row],[Comments]]</f>
        <v>3472</v>
      </c>
      <c r="J124">
        <v>59083</v>
      </c>
      <c r="K124" s="4">
        <f>tblPosts[[#This Row],[Engagements]]/tblPosts[[#This Row],[Impressions]]</f>
        <v>5.8764788517847777E-2</v>
      </c>
      <c r="L124">
        <v>49762</v>
      </c>
      <c r="M124">
        <v>236</v>
      </c>
      <c r="N124" s="1" t="s">
        <v>26</v>
      </c>
      <c r="O124" s="1" t="s">
        <v>13</v>
      </c>
      <c r="P124" s="1" t="s">
        <v>23</v>
      </c>
    </row>
    <row r="125" spans="1:16">
      <c r="A125" s="1" t="s">
        <v>183</v>
      </c>
      <c r="B125" s="1" t="s">
        <v>17</v>
      </c>
      <c r="C125" s="2">
        <v>45421</v>
      </c>
      <c r="D125" s="1" t="s">
        <v>53</v>
      </c>
      <c r="E125" s="1" t="s">
        <v>54</v>
      </c>
      <c r="F125">
        <v>3277</v>
      </c>
      <c r="G125">
        <v>423</v>
      </c>
      <c r="H125">
        <v>259</v>
      </c>
      <c r="I125" s="5">
        <f>tblPosts[[#This Row],[Likes]]+tblPosts[[#This Row],[Shares]]+tblPosts[[#This Row],[Comments]]</f>
        <v>3959</v>
      </c>
      <c r="J125">
        <v>46328</v>
      </c>
      <c r="K125" s="4">
        <f>tblPosts[[#This Row],[Engagements]]/tblPosts[[#This Row],[Impressions]]</f>
        <v>8.5455879813503707E-2</v>
      </c>
      <c r="L125">
        <v>44293</v>
      </c>
      <c r="M125">
        <v>299</v>
      </c>
      <c r="N125" s="1" t="s">
        <v>22</v>
      </c>
      <c r="O125" s="1" t="s">
        <v>18</v>
      </c>
      <c r="P125" s="1" t="s">
        <v>19</v>
      </c>
    </row>
    <row r="126" spans="1:16">
      <c r="A126" s="1" t="s">
        <v>184</v>
      </c>
      <c r="B126" s="1" t="s">
        <v>17</v>
      </c>
      <c r="C126" s="2">
        <v>45602</v>
      </c>
      <c r="D126" s="1" t="s">
        <v>48</v>
      </c>
      <c r="E126" s="1" t="s">
        <v>71</v>
      </c>
      <c r="F126">
        <v>2956</v>
      </c>
      <c r="G126">
        <v>381</v>
      </c>
      <c r="H126">
        <v>345</v>
      </c>
      <c r="I126" s="5">
        <f>tblPosts[[#This Row],[Likes]]+tblPosts[[#This Row],[Shares]]+tblPosts[[#This Row],[Comments]]</f>
        <v>3682</v>
      </c>
      <c r="J126">
        <v>33347</v>
      </c>
      <c r="K126" s="4">
        <f>tblPosts[[#This Row],[Engagements]]/tblPosts[[#This Row],[Impressions]]</f>
        <v>0.11041472996071611</v>
      </c>
      <c r="L126">
        <v>22558</v>
      </c>
      <c r="M126">
        <v>173</v>
      </c>
      <c r="N126" s="1" t="s">
        <v>18</v>
      </c>
      <c r="O126" s="1"/>
      <c r="P126" s="1" t="s">
        <v>19</v>
      </c>
    </row>
    <row r="127" spans="1:16">
      <c r="A127" s="1" t="s">
        <v>185</v>
      </c>
      <c r="B127" s="1" t="s">
        <v>17</v>
      </c>
      <c r="C127" s="2">
        <v>45295</v>
      </c>
      <c r="D127" s="1" t="s">
        <v>53</v>
      </c>
      <c r="E127" s="1" t="s">
        <v>60</v>
      </c>
      <c r="F127">
        <v>3208</v>
      </c>
      <c r="G127">
        <v>476</v>
      </c>
      <c r="H127">
        <v>277</v>
      </c>
      <c r="I127" s="5">
        <f>tblPosts[[#This Row],[Likes]]+tblPosts[[#This Row],[Shares]]+tblPosts[[#This Row],[Comments]]</f>
        <v>3961</v>
      </c>
      <c r="J127">
        <v>56072</v>
      </c>
      <c r="K127" s="4">
        <f>tblPosts[[#This Row],[Engagements]]/tblPosts[[#This Row],[Impressions]]</f>
        <v>7.064131830503638E-2</v>
      </c>
      <c r="L127">
        <v>21061</v>
      </c>
      <c r="M127">
        <v>113</v>
      </c>
      <c r="N127" s="1" t="s">
        <v>14</v>
      </c>
      <c r="O127" s="1" t="s">
        <v>18</v>
      </c>
      <c r="P127" s="1" t="s">
        <v>19</v>
      </c>
    </row>
    <row r="128" spans="1:16">
      <c r="A128" s="1" t="s">
        <v>186</v>
      </c>
      <c r="B128" s="1" t="s">
        <v>17</v>
      </c>
      <c r="C128" s="2">
        <v>45319</v>
      </c>
      <c r="D128" s="1" t="s">
        <v>48</v>
      </c>
      <c r="E128" s="1" t="s">
        <v>58</v>
      </c>
      <c r="F128">
        <v>1456</v>
      </c>
      <c r="G128">
        <v>265</v>
      </c>
      <c r="H128">
        <v>137</v>
      </c>
      <c r="I128" s="5">
        <f>tblPosts[[#This Row],[Likes]]+tblPosts[[#This Row],[Shares]]+tblPosts[[#This Row],[Comments]]</f>
        <v>1858</v>
      </c>
      <c r="J128">
        <v>53485</v>
      </c>
      <c r="K128" s="4">
        <f>tblPosts[[#This Row],[Engagements]]/tblPosts[[#This Row],[Impressions]]</f>
        <v>3.4738711788351875E-2</v>
      </c>
      <c r="L128">
        <v>59729</v>
      </c>
      <c r="M128">
        <v>145</v>
      </c>
      <c r="N128" s="1" t="s">
        <v>22</v>
      </c>
      <c r="O128" s="1"/>
      <c r="P128" s="1" t="s">
        <v>23</v>
      </c>
    </row>
    <row r="129" spans="1:16">
      <c r="A129" s="1" t="s">
        <v>187</v>
      </c>
      <c r="B129" s="1" t="s">
        <v>11</v>
      </c>
      <c r="C129" s="2">
        <v>45344</v>
      </c>
      <c r="D129" s="1" t="s">
        <v>48</v>
      </c>
      <c r="E129" s="1" t="s">
        <v>54</v>
      </c>
      <c r="F129">
        <v>1902</v>
      </c>
      <c r="G129">
        <v>394</v>
      </c>
      <c r="H129">
        <v>279</v>
      </c>
      <c r="I129" s="5">
        <f>tblPosts[[#This Row],[Likes]]+tblPosts[[#This Row],[Shares]]+tblPosts[[#This Row],[Comments]]</f>
        <v>2575</v>
      </c>
      <c r="J129">
        <v>24615</v>
      </c>
      <c r="K129" s="4">
        <f>tblPosts[[#This Row],[Engagements]]/tblPosts[[#This Row],[Impressions]]</f>
        <v>0.10461100954702417</v>
      </c>
      <c r="L129">
        <v>51330</v>
      </c>
      <c r="M129">
        <v>176</v>
      </c>
      <c r="N129" s="1" t="s">
        <v>22</v>
      </c>
      <c r="O129" s="1" t="s">
        <v>18</v>
      </c>
      <c r="P129" s="1" t="s">
        <v>19</v>
      </c>
    </row>
    <row r="130" spans="1:16">
      <c r="A130" s="1" t="s">
        <v>188</v>
      </c>
      <c r="B130" s="1" t="s">
        <v>17</v>
      </c>
      <c r="C130" s="2">
        <v>45839</v>
      </c>
      <c r="D130" s="1" t="s">
        <v>53</v>
      </c>
      <c r="E130" s="1" t="s">
        <v>51</v>
      </c>
      <c r="F130">
        <v>3219</v>
      </c>
      <c r="G130">
        <v>424</v>
      </c>
      <c r="H130">
        <v>267</v>
      </c>
      <c r="I130" s="5">
        <f>tblPosts[[#This Row],[Likes]]+tblPosts[[#This Row],[Shares]]+tblPosts[[#This Row],[Comments]]</f>
        <v>3910</v>
      </c>
      <c r="J130">
        <v>48879</v>
      </c>
      <c r="K130" s="4">
        <f>tblPosts[[#This Row],[Engagements]]/tblPosts[[#This Row],[Impressions]]</f>
        <v>7.9993453221219743E-2</v>
      </c>
      <c r="L130">
        <v>37691</v>
      </c>
      <c r="M130">
        <v>224</v>
      </c>
      <c r="N130" s="1" t="s">
        <v>26</v>
      </c>
      <c r="O130" s="1" t="s">
        <v>14</v>
      </c>
      <c r="P130" s="1" t="s">
        <v>19</v>
      </c>
    </row>
    <row r="131" spans="1:16">
      <c r="A131" s="1" t="s">
        <v>189</v>
      </c>
      <c r="B131" s="1" t="s">
        <v>12</v>
      </c>
      <c r="C131" s="2">
        <v>45301</v>
      </c>
      <c r="D131" s="1" t="s">
        <v>48</v>
      </c>
      <c r="E131" s="1" t="s">
        <v>51</v>
      </c>
      <c r="F131">
        <v>1261</v>
      </c>
      <c r="G131">
        <v>190</v>
      </c>
      <c r="H131">
        <v>233</v>
      </c>
      <c r="I131" s="5">
        <f>tblPosts[[#This Row],[Likes]]+tblPosts[[#This Row],[Shares]]+tblPosts[[#This Row],[Comments]]</f>
        <v>1684</v>
      </c>
      <c r="J131">
        <v>59888</v>
      </c>
      <c r="K131" s="4">
        <f>tblPosts[[#This Row],[Engagements]]/tblPosts[[#This Row],[Impressions]]</f>
        <v>2.811915575741384E-2</v>
      </c>
      <c r="L131">
        <v>51449</v>
      </c>
      <c r="M131">
        <v>205</v>
      </c>
      <c r="N131" s="1" t="s">
        <v>26</v>
      </c>
      <c r="O131" s="1" t="s">
        <v>13</v>
      </c>
      <c r="P131" s="1" t="s">
        <v>23</v>
      </c>
    </row>
    <row r="132" spans="1:16">
      <c r="A132" s="1" t="s">
        <v>190</v>
      </c>
      <c r="B132" s="1" t="s">
        <v>17</v>
      </c>
      <c r="C132" s="2">
        <v>45736</v>
      </c>
      <c r="D132" s="1" t="s">
        <v>48</v>
      </c>
      <c r="E132" s="1" t="s">
        <v>73</v>
      </c>
      <c r="F132">
        <v>1564</v>
      </c>
      <c r="G132">
        <v>362</v>
      </c>
      <c r="H132">
        <v>371</v>
      </c>
      <c r="I132" s="5">
        <f>tblPosts[[#This Row],[Likes]]+tblPosts[[#This Row],[Shares]]+tblPosts[[#This Row],[Comments]]</f>
        <v>2297</v>
      </c>
      <c r="J132">
        <v>42075</v>
      </c>
      <c r="K132" s="4">
        <f>tblPosts[[#This Row],[Engagements]]/tblPosts[[#This Row],[Impressions]]</f>
        <v>5.4592988710635768E-2</v>
      </c>
      <c r="L132">
        <v>66659</v>
      </c>
      <c r="M132">
        <v>205</v>
      </c>
      <c r="N132" s="1" t="s">
        <v>22</v>
      </c>
      <c r="O132" s="1"/>
      <c r="P132" s="1" t="s">
        <v>23</v>
      </c>
    </row>
    <row r="133" spans="1:16">
      <c r="A133" s="1" t="s">
        <v>191</v>
      </c>
      <c r="B133" s="1" t="s">
        <v>17</v>
      </c>
      <c r="C133" s="2">
        <v>45563</v>
      </c>
      <c r="D133" s="1" t="s">
        <v>48</v>
      </c>
      <c r="E133" s="1" t="s">
        <v>60</v>
      </c>
      <c r="F133">
        <v>4006</v>
      </c>
      <c r="G133">
        <v>420</v>
      </c>
      <c r="H133">
        <v>194</v>
      </c>
      <c r="I133" s="5">
        <f>tblPosts[[#This Row],[Likes]]+tblPosts[[#This Row],[Shares]]+tblPosts[[#This Row],[Comments]]</f>
        <v>4620</v>
      </c>
      <c r="J133">
        <v>49964</v>
      </c>
      <c r="K133" s="4">
        <f>tblPosts[[#This Row],[Engagements]]/tblPosts[[#This Row],[Impressions]]</f>
        <v>9.2466575934672959E-2</v>
      </c>
      <c r="L133">
        <v>20685</v>
      </c>
      <c r="M133">
        <v>148</v>
      </c>
      <c r="N133" s="1" t="s">
        <v>18</v>
      </c>
      <c r="O133" s="1"/>
      <c r="P133" s="1" t="s">
        <v>19</v>
      </c>
    </row>
    <row r="134" spans="1:16">
      <c r="A134" s="1" t="s">
        <v>192</v>
      </c>
      <c r="B134" s="1" t="s">
        <v>12</v>
      </c>
      <c r="C134" s="2">
        <v>45318</v>
      </c>
      <c r="D134" s="1" t="s">
        <v>48</v>
      </c>
      <c r="E134" s="1" t="s">
        <v>73</v>
      </c>
      <c r="F134">
        <v>1976</v>
      </c>
      <c r="G134">
        <v>262</v>
      </c>
      <c r="H134">
        <v>218</v>
      </c>
      <c r="I134" s="5">
        <f>tblPosts[[#This Row],[Likes]]+tblPosts[[#This Row],[Shares]]+tblPosts[[#This Row],[Comments]]</f>
        <v>2456</v>
      </c>
      <c r="J134">
        <v>51696</v>
      </c>
      <c r="K134" s="4">
        <f>tblPosts[[#This Row],[Engagements]]/tblPosts[[#This Row],[Impressions]]</f>
        <v>4.7508511296812134E-2</v>
      </c>
      <c r="L134">
        <v>44846</v>
      </c>
      <c r="M134">
        <v>139</v>
      </c>
      <c r="N134" s="1" t="s">
        <v>26</v>
      </c>
      <c r="O134" s="1" t="s">
        <v>13</v>
      </c>
      <c r="P134" s="1" t="s">
        <v>23</v>
      </c>
    </row>
    <row r="135" spans="1:16">
      <c r="A135" s="1" t="s">
        <v>193</v>
      </c>
      <c r="B135" s="1" t="s">
        <v>17</v>
      </c>
      <c r="C135" s="2">
        <v>45792</v>
      </c>
      <c r="D135" s="1" t="s">
        <v>48</v>
      </c>
      <c r="E135" s="1" t="s">
        <v>54</v>
      </c>
      <c r="F135">
        <v>1583</v>
      </c>
      <c r="G135">
        <v>433</v>
      </c>
      <c r="H135">
        <v>249</v>
      </c>
      <c r="I135" s="5">
        <f>tblPosts[[#This Row],[Likes]]+tblPosts[[#This Row],[Shares]]+tblPosts[[#This Row],[Comments]]</f>
        <v>2265</v>
      </c>
      <c r="J135">
        <v>30256</v>
      </c>
      <c r="K135" s="4">
        <f>tblPosts[[#This Row],[Engagements]]/tblPosts[[#This Row],[Impressions]]</f>
        <v>7.4861184558434685E-2</v>
      </c>
      <c r="L135">
        <v>47066</v>
      </c>
      <c r="M135">
        <v>196</v>
      </c>
      <c r="N135" s="1" t="s">
        <v>18</v>
      </c>
      <c r="O135" s="1"/>
      <c r="P135" s="1" t="s">
        <v>19</v>
      </c>
    </row>
    <row r="136" spans="1:16">
      <c r="A136" s="1" t="s">
        <v>194</v>
      </c>
      <c r="B136" s="1" t="s">
        <v>17</v>
      </c>
      <c r="C136" s="2">
        <v>45569</v>
      </c>
      <c r="D136" s="1" t="s">
        <v>53</v>
      </c>
      <c r="E136" s="1" t="s">
        <v>51</v>
      </c>
      <c r="F136">
        <v>2870</v>
      </c>
      <c r="G136">
        <v>380</v>
      </c>
      <c r="H136">
        <v>393</v>
      </c>
      <c r="I136" s="5">
        <f>tblPosts[[#This Row],[Likes]]+tblPosts[[#This Row],[Shares]]+tblPosts[[#This Row],[Comments]]</f>
        <v>3643</v>
      </c>
      <c r="J136">
        <v>37621</v>
      </c>
      <c r="K136" s="4">
        <f>tblPosts[[#This Row],[Engagements]]/tblPosts[[#This Row],[Impressions]]</f>
        <v>9.6834214933149046E-2</v>
      </c>
      <c r="L136">
        <v>71794</v>
      </c>
      <c r="M136">
        <v>127</v>
      </c>
      <c r="N136" s="1" t="s">
        <v>14</v>
      </c>
      <c r="O136" s="1" t="s">
        <v>18</v>
      </c>
      <c r="P136" s="1" t="s">
        <v>19</v>
      </c>
    </row>
    <row r="137" spans="1:16">
      <c r="A137" s="1" t="s">
        <v>195</v>
      </c>
      <c r="B137" s="1" t="s">
        <v>17</v>
      </c>
      <c r="C137" s="2">
        <v>45615</v>
      </c>
      <c r="D137" s="1" t="s">
        <v>48</v>
      </c>
      <c r="E137" s="1" t="s">
        <v>65</v>
      </c>
      <c r="F137">
        <v>3728</v>
      </c>
      <c r="G137">
        <v>271</v>
      </c>
      <c r="H137">
        <v>275</v>
      </c>
      <c r="I137" s="5">
        <f>tblPosts[[#This Row],[Likes]]+tblPosts[[#This Row],[Shares]]+tblPosts[[#This Row],[Comments]]</f>
        <v>4274</v>
      </c>
      <c r="J137">
        <v>22827</v>
      </c>
      <c r="K137" s="4">
        <f>tblPosts[[#This Row],[Engagements]]/tblPosts[[#This Row],[Impressions]]</f>
        <v>0.18723441538528934</v>
      </c>
      <c r="L137">
        <v>37034</v>
      </c>
      <c r="M137">
        <v>199</v>
      </c>
      <c r="N137" s="1" t="s">
        <v>18</v>
      </c>
      <c r="O137" s="1"/>
      <c r="P137" s="1" t="s">
        <v>19</v>
      </c>
    </row>
    <row r="138" spans="1:16">
      <c r="A138" s="1" t="s">
        <v>196</v>
      </c>
      <c r="B138" s="1" t="s">
        <v>17</v>
      </c>
      <c r="C138" s="2">
        <v>45387</v>
      </c>
      <c r="D138" s="1" t="s">
        <v>53</v>
      </c>
      <c r="E138" s="1" t="s">
        <v>54</v>
      </c>
      <c r="F138">
        <v>4965</v>
      </c>
      <c r="G138">
        <v>175</v>
      </c>
      <c r="H138">
        <v>307</v>
      </c>
      <c r="I138" s="5">
        <f>tblPosts[[#This Row],[Likes]]+tblPosts[[#This Row],[Shares]]+tblPosts[[#This Row],[Comments]]</f>
        <v>5447</v>
      </c>
      <c r="J138">
        <v>32793</v>
      </c>
      <c r="K138" s="4">
        <f>tblPosts[[#This Row],[Engagements]]/tblPosts[[#This Row],[Impressions]]</f>
        <v>0.16610252187966945</v>
      </c>
      <c r="L138">
        <v>43412</v>
      </c>
      <c r="M138">
        <v>296</v>
      </c>
      <c r="N138" s="1" t="s">
        <v>22</v>
      </c>
      <c r="O138" s="1" t="s">
        <v>18</v>
      </c>
      <c r="P138" s="1" t="s">
        <v>19</v>
      </c>
    </row>
    <row r="139" spans="1:16">
      <c r="A139" s="1" t="s">
        <v>197</v>
      </c>
      <c r="B139" s="1" t="s">
        <v>17</v>
      </c>
      <c r="C139" s="2">
        <v>45624</v>
      </c>
      <c r="D139" s="1" t="s">
        <v>53</v>
      </c>
      <c r="E139" s="1" t="s">
        <v>54</v>
      </c>
      <c r="F139">
        <v>1131</v>
      </c>
      <c r="G139">
        <v>100</v>
      </c>
      <c r="H139">
        <v>116</v>
      </c>
      <c r="I139" s="5">
        <f>tblPosts[[#This Row],[Likes]]+tblPosts[[#This Row],[Shares]]+tblPosts[[#This Row],[Comments]]</f>
        <v>1347</v>
      </c>
      <c r="J139">
        <v>48437</v>
      </c>
      <c r="K139" s="4">
        <f>tblPosts[[#This Row],[Engagements]]/tblPosts[[#This Row],[Impressions]]</f>
        <v>2.7809319322005904E-2</v>
      </c>
      <c r="L139">
        <v>72704</v>
      </c>
      <c r="M139">
        <v>236</v>
      </c>
      <c r="N139" s="1" t="s">
        <v>26</v>
      </c>
      <c r="O139" s="1" t="s">
        <v>14</v>
      </c>
      <c r="P139" s="1" t="s">
        <v>19</v>
      </c>
    </row>
    <row r="140" spans="1:16">
      <c r="A140" s="1" t="s">
        <v>198</v>
      </c>
      <c r="B140" s="1" t="s">
        <v>17</v>
      </c>
      <c r="C140" s="2">
        <v>45725</v>
      </c>
      <c r="D140" s="1" t="s">
        <v>48</v>
      </c>
      <c r="E140" s="1" t="s">
        <v>73</v>
      </c>
      <c r="F140">
        <v>2754</v>
      </c>
      <c r="G140">
        <v>215</v>
      </c>
      <c r="H140">
        <v>264</v>
      </c>
      <c r="I140" s="5">
        <f>tblPosts[[#This Row],[Likes]]+tblPosts[[#This Row],[Shares]]+tblPosts[[#This Row],[Comments]]</f>
        <v>3233</v>
      </c>
      <c r="J140">
        <v>27762</v>
      </c>
      <c r="K140" s="4">
        <f>tblPosts[[#This Row],[Engagements]]/tblPosts[[#This Row],[Impressions]]</f>
        <v>0.11645414595490239</v>
      </c>
      <c r="L140">
        <v>70203</v>
      </c>
      <c r="M140">
        <v>289</v>
      </c>
      <c r="N140" s="1" t="s">
        <v>18</v>
      </c>
      <c r="O140" s="1"/>
      <c r="P140" s="1" t="s">
        <v>19</v>
      </c>
    </row>
    <row r="141" spans="1:16">
      <c r="A141" s="1" t="s">
        <v>199</v>
      </c>
      <c r="B141" s="1" t="s">
        <v>17</v>
      </c>
      <c r="C141" s="2">
        <v>45531</v>
      </c>
      <c r="D141" s="1" t="s">
        <v>53</v>
      </c>
      <c r="E141" s="1" t="s">
        <v>54</v>
      </c>
      <c r="F141">
        <v>1856</v>
      </c>
      <c r="G141">
        <v>357</v>
      </c>
      <c r="H141">
        <v>348</v>
      </c>
      <c r="I141" s="5">
        <f>tblPosts[[#This Row],[Likes]]+tblPosts[[#This Row],[Shares]]+tblPosts[[#This Row],[Comments]]</f>
        <v>2561</v>
      </c>
      <c r="J141">
        <v>29428</v>
      </c>
      <c r="K141" s="4">
        <f>tblPosts[[#This Row],[Engagements]]/tblPosts[[#This Row],[Impressions]]</f>
        <v>8.702596166915863E-2</v>
      </c>
      <c r="L141">
        <v>70206</v>
      </c>
      <c r="M141">
        <v>236</v>
      </c>
      <c r="N141" s="1" t="s">
        <v>14</v>
      </c>
      <c r="O141" s="1" t="s">
        <v>18</v>
      </c>
      <c r="P141" s="1" t="s">
        <v>19</v>
      </c>
    </row>
    <row r="142" spans="1:16">
      <c r="A142" s="1" t="s">
        <v>200</v>
      </c>
      <c r="B142" s="1" t="s">
        <v>12</v>
      </c>
      <c r="C142" s="2">
        <v>45566</v>
      </c>
      <c r="D142" s="1" t="s">
        <v>78</v>
      </c>
      <c r="E142" s="1" t="s">
        <v>51</v>
      </c>
      <c r="F142">
        <v>3543</v>
      </c>
      <c r="G142">
        <v>334</v>
      </c>
      <c r="H142">
        <v>218</v>
      </c>
      <c r="I142" s="5">
        <f>tblPosts[[#This Row],[Likes]]+tblPosts[[#This Row],[Shares]]+tblPosts[[#This Row],[Comments]]</f>
        <v>4095</v>
      </c>
      <c r="J142">
        <v>58007</v>
      </c>
      <c r="K142" s="4">
        <f>tblPosts[[#This Row],[Engagements]]/tblPosts[[#This Row],[Impressions]]</f>
        <v>7.0594928198320889E-2</v>
      </c>
      <c r="L142">
        <v>24792</v>
      </c>
      <c r="M142">
        <v>273</v>
      </c>
      <c r="N142" s="1" t="s">
        <v>26</v>
      </c>
      <c r="O142" s="1" t="s">
        <v>22</v>
      </c>
      <c r="P142" s="1" t="s">
        <v>9</v>
      </c>
    </row>
    <row r="143" spans="1:16">
      <c r="A143" s="1" t="s">
        <v>201</v>
      </c>
      <c r="B143" s="1" t="s">
        <v>11</v>
      </c>
      <c r="C143" s="2">
        <v>45647</v>
      </c>
      <c r="D143" s="1" t="s">
        <v>53</v>
      </c>
      <c r="E143" s="1" t="s">
        <v>54</v>
      </c>
      <c r="F143">
        <v>4563</v>
      </c>
      <c r="G143">
        <v>398</v>
      </c>
      <c r="H143">
        <v>163</v>
      </c>
      <c r="I143" s="5">
        <f>tblPosts[[#This Row],[Likes]]+tblPosts[[#This Row],[Shares]]+tblPosts[[#This Row],[Comments]]</f>
        <v>5124</v>
      </c>
      <c r="J143">
        <v>43679</v>
      </c>
      <c r="K143" s="4">
        <f>tblPosts[[#This Row],[Engagements]]/tblPosts[[#This Row],[Impressions]]</f>
        <v>0.11731037798484398</v>
      </c>
      <c r="L143">
        <v>48760</v>
      </c>
      <c r="M143">
        <v>92</v>
      </c>
      <c r="N143" s="1" t="s">
        <v>18</v>
      </c>
      <c r="O143" s="1"/>
      <c r="P143" s="1" t="s">
        <v>15</v>
      </c>
    </row>
    <row r="144" spans="1:16">
      <c r="A144" s="1" t="s">
        <v>202</v>
      </c>
      <c r="B144" s="1" t="s">
        <v>11</v>
      </c>
      <c r="C144" s="2">
        <v>45460</v>
      </c>
      <c r="D144" s="1" t="s">
        <v>48</v>
      </c>
      <c r="E144" s="1" t="s">
        <v>49</v>
      </c>
      <c r="F144">
        <v>4283</v>
      </c>
      <c r="G144">
        <v>471</v>
      </c>
      <c r="H144">
        <v>156</v>
      </c>
      <c r="I144" s="5">
        <f>tblPosts[[#This Row],[Likes]]+tblPosts[[#This Row],[Shares]]+tblPosts[[#This Row],[Comments]]</f>
        <v>4910</v>
      </c>
      <c r="J144">
        <v>53004</v>
      </c>
      <c r="K144" s="4">
        <f>tblPosts[[#This Row],[Engagements]]/tblPosts[[#This Row],[Impressions]]</f>
        <v>9.2634518149573616E-2</v>
      </c>
      <c r="L144">
        <v>25678</v>
      </c>
      <c r="M144">
        <v>105</v>
      </c>
      <c r="N144" s="1" t="s">
        <v>26</v>
      </c>
      <c r="O144" s="1"/>
      <c r="P144" s="1" t="s">
        <v>23</v>
      </c>
    </row>
    <row r="145" spans="1:16">
      <c r="A145" s="1" t="s">
        <v>203</v>
      </c>
      <c r="B145" s="1" t="s">
        <v>11</v>
      </c>
      <c r="C145" s="2">
        <v>45702</v>
      </c>
      <c r="D145" s="1" t="s">
        <v>48</v>
      </c>
      <c r="E145" s="1" t="s">
        <v>49</v>
      </c>
      <c r="F145">
        <v>2329</v>
      </c>
      <c r="G145">
        <v>373</v>
      </c>
      <c r="H145">
        <v>291</v>
      </c>
      <c r="I145" s="5">
        <f>tblPosts[[#This Row],[Likes]]+tblPosts[[#This Row],[Shares]]+tblPosts[[#This Row],[Comments]]</f>
        <v>2993</v>
      </c>
      <c r="J145">
        <v>49577</v>
      </c>
      <c r="K145" s="4">
        <f>tblPosts[[#This Row],[Engagements]]/tblPosts[[#This Row],[Impressions]]</f>
        <v>6.0370736430199488E-2</v>
      </c>
      <c r="L145">
        <v>28002</v>
      </c>
      <c r="M145">
        <v>82</v>
      </c>
      <c r="N145" s="1" t="s">
        <v>22</v>
      </c>
      <c r="O145" s="1" t="s">
        <v>18</v>
      </c>
      <c r="P145" s="1" t="s">
        <v>19</v>
      </c>
    </row>
    <row r="146" spans="1:16">
      <c r="A146" s="1" t="s">
        <v>204</v>
      </c>
      <c r="B146" s="1" t="s">
        <v>17</v>
      </c>
      <c r="C146" s="2">
        <v>45805</v>
      </c>
      <c r="D146" s="1" t="s">
        <v>53</v>
      </c>
      <c r="E146" s="1" t="s">
        <v>65</v>
      </c>
      <c r="F146">
        <v>4287</v>
      </c>
      <c r="G146">
        <v>273</v>
      </c>
      <c r="H146">
        <v>122</v>
      </c>
      <c r="I146" s="5">
        <f>tblPosts[[#This Row],[Likes]]+tblPosts[[#This Row],[Shares]]+tblPosts[[#This Row],[Comments]]</f>
        <v>4682</v>
      </c>
      <c r="J146">
        <v>40792</v>
      </c>
      <c r="K146" s="4">
        <f>tblPosts[[#This Row],[Engagements]]/tblPosts[[#This Row],[Impressions]]</f>
        <v>0.11477740733477153</v>
      </c>
      <c r="L146">
        <v>23878</v>
      </c>
      <c r="M146">
        <v>277</v>
      </c>
      <c r="N146" s="1" t="s">
        <v>14</v>
      </c>
      <c r="O146" s="1" t="s">
        <v>18</v>
      </c>
      <c r="P146" s="1" t="s">
        <v>19</v>
      </c>
    </row>
    <row r="147" spans="1:16">
      <c r="A147" s="1" t="s">
        <v>205</v>
      </c>
      <c r="B147" s="1" t="s">
        <v>11</v>
      </c>
      <c r="C147" s="2">
        <v>45799</v>
      </c>
      <c r="D147" s="1" t="s">
        <v>48</v>
      </c>
      <c r="E147" s="1" t="s">
        <v>49</v>
      </c>
      <c r="F147">
        <v>2633</v>
      </c>
      <c r="G147">
        <v>318</v>
      </c>
      <c r="H147">
        <v>380</v>
      </c>
      <c r="I147" s="5">
        <f>tblPosts[[#This Row],[Likes]]+tblPosts[[#This Row],[Shares]]+tblPosts[[#This Row],[Comments]]</f>
        <v>3331</v>
      </c>
      <c r="J147">
        <v>40869</v>
      </c>
      <c r="K147" s="4">
        <f>tblPosts[[#This Row],[Engagements]]/tblPosts[[#This Row],[Impressions]]</f>
        <v>8.1504318676747664E-2</v>
      </c>
      <c r="L147">
        <v>64474</v>
      </c>
      <c r="M147">
        <v>245</v>
      </c>
      <c r="N147" s="1" t="s">
        <v>26</v>
      </c>
      <c r="O147" s="1"/>
      <c r="P147" s="1" t="s">
        <v>23</v>
      </c>
    </row>
    <row r="148" spans="1:16">
      <c r="A148" s="1" t="s">
        <v>206</v>
      </c>
      <c r="B148" s="1" t="s">
        <v>17</v>
      </c>
      <c r="C148" s="2">
        <v>45312</v>
      </c>
      <c r="D148" s="1" t="s">
        <v>53</v>
      </c>
      <c r="E148" s="1" t="s">
        <v>49</v>
      </c>
      <c r="F148">
        <v>2383</v>
      </c>
      <c r="G148">
        <v>136</v>
      </c>
      <c r="H148">
        <v>302</v>
      </c>
      <c r="I148" s="5">
        <f>tblPosts[[#This Row],[Likes]]+tblPosts[[#This Row],[Shares]]+tblPosts[[#This Row],[Comments]]</f>
        <v>2821</v>
      </c>
      <c r="J148">
        <v>39187</v>
      </c>
      <c r="K148" s="4">
        <f>tblPosts[[#This Row],[Engagements]]/tblPosts[[#This Row],[Impressions]]</f>
        <v>7.1988159338556151E-2</v>
      </c>
      <c r="L148">
        <v>22133</v>
      </c>
      <c r="M148">
        <v>208</v>
      </c>
      <c r="N148" s="1" t="s">
        <v>14</v>
      </c>
      <c r="O148" s="1" t="s">
        <v>18</v>
      </c>
      <c r="P148" s="1" t="s">
        <v>19</v>
      </c>
    </row>
    <row r="149" spans="1:16">
      <c r="A149" s="1" t="s">
        <v>207</v>
      </c>
      <c r="B149" s="1" t="s">
        <v>17</v>
      </c>
      <c r="C149" s="2">
        <v>45696</v>
      </c>
      <c r="D149" s="1" t="s">
        <v>53</v>
      </c>
      <c r="E149" s="1" t="s">
        <v>73</v>
      </c>
      <c r="F149">
        <v>4752</v>
      </c>
      <c r="G149">
        <v>334</v>
      </c>
      <c r="H149">
        <v>56</v>
      </c>
      <c r="I149" s="5">
        <f>tblPosts[[#This Row],[Likes]]+tblPosts[[#This Row],[Shares]]+tblPosts[[#This Row],[Comments]]</f>
        <v>5142</v>
      </c>
      <c r="J149">
        <v>48017</v>
      </c>
      <c r="K149" s="4">
        <f>tblPosts[[#This Row],[Engagements]]/tblPosts[[#This Row],[Impressions]]</f>
        <v>0.10708707332819627</v>
      </c>
      <c r="L149">
        <v>55534</v>
      </c>
      <c r="M149">
        <v>270</v>
      </c>
      <c r="N149" s="1" t="s">
        <v>26</v>
      </c>
      <c r="O149" s="1" t="s">
        <v>14</v>
      </c>
      <c r="P149" s="1" t="s">
        <v>19</v>
      </c>
    </row>
    <row r="150" spans="1:16">
      <c r="A150" s="1" t="s">
        <v>208</v>
      </c>
      <c r="B150" s="1" t="s">
        <v>17</v>
      </c>
      <c r="C150" s="2">
        <v>45760</v>
      </c>
      <c r="D150" s="1" t="s">
        <v>48</v>
      </c>
      <c r="E150" s="1" t="s">
        <v>71</v>
      </c>
      <c r="F150">
        <v>3890</v>
      </c>
      <c r="G150">
        <v>408</v>
      </c>
      <c r="H150">
        <v>338</v>
      </c>
      <c r="I150" s="5">
        <f>tblPosts[[#This Row],[Likes]]+tblPosts[[#This Row],[Shares]]+tblPosts[[#This Row],[Comments]]</f>
        <v>4636</v>
      </c>
      <c r="J150">
        <v>56994</v>
      </c>
      <c r="K150" s="4">
        <f>tblPosts[[#This Row],[Engagements]]/tblPosts[[#This Row],[Impressions]]</f>
        <v>8.1341895638137346E-2</v>
      </c>
      <c r="L150">
        <v>32621</v>
      </c>
      <c r="M150">
        <v>286</v>
      </c>
      <c r="N150" s="1" t="s">
        <v>22</v>
      </c>
      <c r="O150" s="1"/>
      <c r="P150" s="1" t="s">
        <v>23</v>
      </c>
    </row>
    <row r="151" spans="1:16">
      <c r="A151" s="1" t="s">
        <v>209</v>
      </c>
      <c r="B151" s="1" t="s">
        <v>17</v>
      </c>
      <c r="C151" s="2">
        <v>45442</v>
      </c>
      <c r="D151" s="1" t="s">
        <v>53</v>
      </c>
      <c r="E151" s="1" t="s">
        <v>73</v>
      </c>
      <c r="F151">
        <v>2311</v>
      </c>
      <c r="G151">
        <v>207</v>
      </c>
      <c r="H151">
        <v>363</v>
      </c>
      <c r="I151" s="5">
        <f>tblPosts[[#This Row],[Likes]]+tblPosts[[#This Row],[Shares]]+tblPosts[[#This Row],[Comments]]</f>
        <v>2881</v>
      </c>
      <c r="J151">
        <v>30349</v>
      </c>
      <c r="K151" s="4">
        <f>tblPosts[[#This Row],[Engagements]]/tblPosts[[#This Row],[Impressions]]</f>
        <v>9.4928992718046723E-2</v>
      </c>
      <c r="L151">
        <v>32925</v>
      </c>
      <c r="M151">
        <v>88</v>
      </c>
      <c r="N151" s="1" t="s">
        <v>14</v>
      </c>
      <c r="O151" s="1" t="s">
        <v>18</v>
      </c>
      <c r="P151" s="1" t="s">
        <v>19</v>
      </c>
    </row>
    <row r="152" spans="1:16">
      <c r="A152" s="1" t="s">
        <v>210</v>
      </c>
      <c r="B152" s="1" t="s">
        <v>11</v>
      </c>
      <c r="C152" s="2">
        <v>45516</v>
      </c>
      <c r="D152" s="1" t="s">
        <v>53</v>
      </c>
      <c r="E152" s="1" t="s">
        <v>49</v>
      </c>
      <c r="F152">
        <v>2962</v>
      </c>
      <c r="G152">
        <v>400</v>
      </c>
      <c r="H152">
        <v>280</v>
      </c>
      <c r="I152" s="5">
        <f>tblPosts[[#This Row],[Likes]]+tblPosts[[#This Row],[Shares]]+tblPosts[[#This Row],[Comments]]</f>
        <v>3642</v>
      </c>
      <c r="J152">
        <v>52508</v>
      </c>
      <c r="K152" s="4">
        <f>tblPosts[[#This Row],[Engagements]]/tblPosts[[#This Row],[Impressions]]</f>
        <v>6.9360859297630834E-2</v>
      </c>
      <c r="L152">
        <v>58329</v>
      </c>
      <c r="M152">
        <v>219</v>
      </c>
      <c r="N152" s="1" t="s">
        <v>18</v>
      </c>
      <c r="O152" s="1"/>
      <c r="P152" s="1" t="s">
        <v>15</v>
      </c>
    </row>
    <row r="153" spans="1:16">
      <c r="A153" s="1" t="s">
        <v>211</v>
      </c>
      <c r="B153" s="1" t="s">
        <v>11</v>
      </c>
      <c r="C153" s="2">
        <v>45562</v>
      </c>
      <c r="D153" s="1" t="s">
        <v>48</v>
      </c>
      <c r="E153" s="1" t="s">
        <v>49</v>
      </c>
      <c r="F153">
        <v>3118</v>
      </c>
      <c r="G153">
        <v>116</v>
      </c>
      <c r="H153">
        <v>195</v>
      </c>
      <c r="I153" s="5">
        <f>tblPosts[[#This Row],[Likes]]+tblPosts[[#This Row],[Shares]]+tblPosts[[#This Row],[Comments]]</f>
        <v>3429</v>
      </c>
      <c r="J153">
        <v>37100</v>
      </c>
      <c r="K153" s="4">
        <f>tblPosts[[#This Row],[Engagements]]/tblPosts[[#This Row],[Impressions]]</f>
        <v>9.2425876010781671E-2</v>
      </c>
      <c r="L153">
        <v>62629</v>
      </c>
      <c r="M153">
        <v>272</v>
      </c>
      <c r="N153" s="1" t="s">
        <v>26</v>
      </c>
      <c r="O153" s="1"/>
      <c r="P153" s="1" t="s">
        <v>23</v>
      </c>
    </row>
    <row r="154" spans="1:16">
      <c r="A154" s="1" t="s">
        <v>212</v>
      </c>
      <c r="B154" s="1" t="s">
        <v>17</v>
      </c>
      <c r="C154" s="2">
        <v>45819</v>
      </c>
      <c r="D154" s="1" t="s">
        <v>53</v>
      </c>
      <c r="E154" s="1" t="s">
        <v>51</v>
      </c>
      <c r="F154">
        <v>3805</v>
      </c>
      <c r="G154">
        <v>453</v>
      </c>
      <c r="H154">
        <v>63</v>
      </c>
      <c r="I154" s="5">
        <f>tblPosts[[#This Row],[Likes]]+tblPosts[[#This Row],[Shares]]+tblPosts[[#This Row],[Comments]]</f>
        <v>4321</v>
      </c>
      <c r="J154">
        <v>52395</v>
      </c>
      <c r="K154" s="4">
        <f>tblPosts[[#This Row],[Engagements]]/tblPosts[[#This Row],[Impressions]]</f>
        <v>8.2469701307376658E-2</v>
      </c>
      <c r="L154">
        <v>72934</v>
      </c>
      <c r="M154">
        <v>87</v>
      </c>
      <c r="N154" s="1" t="s">
        <v>26</v>
      </c>
      <c r="O154" s="1" t="s">
        <v>14</v>
      </c>
      <c r="P154" s="1" t="s">
        <v>19</v>
      </c>
    </row>
    <row r="155" spans="1:16">
      <c r="A155" s="1" t="s">
        <v>213</v>
      </c>
      <c r="B155" s="1" t="s">
        <v>11</v>
      </c>
      <c r="C155" s="2">
        <v>45615</v>
      </c>
      <c r="D155" s="1" t="s">
        <v>48</v>
      </c>
      <c r="E155" s="1" t="s">
        <v>60</v>
      </c>
      <c r="F155">
        <v>2525</v>
      </c>
      <c r="G155">
        <v>272</v>
      </c>
      <c r="H155">
        <v>294</v>
      </c>
      <c r="I155" s="5">
        <f>tblPosts[[#This Row],[Likes]]+tblPosts[[#This Row],[Shares]]+tblPosts[[#This Row],[Comments]]</f>
        <v>3091</v>
      </c>
      <c r="J155">
        <v>51875</v>
      </c>
      <c r="K155" s="4">
        <f>tblPosts[[#This Row],[Engagements]]/tblPosts[[#This Row],[Impressions]]</f>
        <v>5.9585542168674697E-2</v>
      </c>
      <c r="L155">
        <v>24732</v>
      </c>
      <c r="M155">
        <v>92</v>
      </c>
      <c r="N155" s="1" t="s">
        <v>26</v>
      </c>
      <c r="O155" s="1"/>
      <c r="P155" s="1" t="s">
        <v>23</v>
      </c>
    </row>
    <row r="156" spans="1:16">
      <c r="A156" s="1" t="s">
        <v>214</v>
      </c>
      <c r="B156" s="1" t="s">
        <v>11</v>
      </c>
      <c r="C156" s="2">
        <v>45407</v>
      </c>
      <c r="D156" s="1" t="s">
        <v>48</v>
      </c>
      <c r="E156" s="1" t="s">
        <v>58</v>
      </c>
      <c r="F156">
        <v>3563</v>
      </c>
      <c r="G156">
        <v>483</v>
      </c>
      <c r="H156">
        <v>227</v>
      </c>
      <c r="I156" s="5">
        <f>tblPosts[[#This Row],[Likes]]+tblPosts[[#This Row],[Shares]]+tblPosts[[#This Row],[Comments]]</f>
        <v>4273</v>
      </c>
      <c r="J156">
        <v>41085</v>
      </c>
      <c r="K156" s="4">
        <f>tblPosts[[#This Row],[Engagements]]/tblPosts[[#This Row],[Impressions]]</f>
        <v>0.10400389436534015</v>
      </c>
      <c r="L156">
        <v>26393</v>
      </c>
      <c r="M156">
        <v>236</v>
      </c>
      <c r="N156" s="1" t="s">
        <v>22</v>
      </c>
      <c r="O156" s="1" t="s">
        <v>18</v>
      </c>
      <c r="P156" s="1" t="s">
        <v>19</v>
      </c>
    </row>
    <row r="157" spans="1:16">
      <c r="A157" s="1" t="s">
        <v>215</v>
      </c>
      <c r="B157" s="1" t="s">
        <v>12</v>
      </c>
      <c r="C157" s="2">
        <v>45538</v>
      </c>
      <c r="D157" s="1" t="s">
        <v>78</v>
      </c>
      <c r="E157" s="1" t="s">
        <v>60</v>
      </c>
      <c r="F157">
        <v>1437</v>
      </c>
      <c r="G157">
        <v>494</v>
      </c>
      <c r="H157">
        <v>129</v>
      </c>
      <c r="I157" s="5">
        <f>tblPosts[[#This Row],[Likes]]+tblPosts[[#This Row],[Shares]]+tblPosts[[#This Row],[Comments]]</f>
        <v>2060</v>
      </c>
      <c r="J157">
        <v>53048</v>
      </c>
      <c r="K157" s="4">
        <f>tblPosts[[#This Row],[Engagements]]/tblPosts[[#This Row],[Impressions]]</f>
        <v>3.8832755240536872E-2</v>
      </c>
      <c r="L157">
        <v>44090</v>
      </c>
      <c r="M157">
        <v>230</v>
      </c>
      <c r="N157" s="1" t="s">
        <v>26</v>
      </c>
      <c r="O157" s="1" t="s">
        <v>22</v>
      </c>
      <c r="P157" s="1" t="s">
        <v>9</v>
      </c>
    </row>
    <row r="158" spans="1:16">
      <c r="A158" s="1" t="s">
        <v>216</v>
      </c>
      <c r="B158" s="1" t="s">
        <v>12</v>
      </c>
      <c r="C158" s="2">
        <v>45718</v>
      </c>
      <c r="D158" s="1" t="s">
        <v>48</v>
      </c>
      <c r="E158" s="1" t="s">
        <v>71</v>
      </c>
      <c r="F158">
        <v>4425</v>
      </c>
      <c r="G158">
        <v>185</v>
      </c>
      <c r="H158">
        <v>162</v>
      </c>
      <c r="I158" s="5">
        <f>tblPosts[[#This Row],[Likes]]+tblPosts[[#This Row],[Shares]]+tblPosts[[#This Row],[Comments]]</f>
        <v>4772</v>
      </c>
      <c r="J158">
        <v>24610</v>
      </c>
      <c r="K158" s="4">
        <f>tblPosts[[#This Row],[Engagements]]/tblPosts[[#This Row],[Impressions]]</f>
        <v>0.19390491670052823</v>
      </c>
      <c r="L158">
        <v>21342</v>
      </c>
      <c r="M158">
        <v>158</v>
      </c>
      <c r="N158" s="1" t="s">
        <v>26</v>
      </c>
      <c r="O158" s="1" t="s">
        <v>13</v>
      </c>
      <c r="P158" s="1" t="s">
        <v>23</v>
      </c>
    </row>
    <row r="159" spans="1:16">
      <c r="A159" s="1" t="s">
        <v>217</v>
      </c>
      <c r="B159" s="1" t="s">
        <v>17</v>
      </c>
      <c r="C159" s="2">
        <v>45737</v>
      </c>
      <c r="D159" s="1" t="s">
        <v>53</v>
      </c>
      <c r="E159" s="1" t="s">
        <v>54</v>
      </c>
      <c r="F159">
        <v>4609</v>
      </c>
      <c r="G159">
        <v>427</v>
      </c>
      <c r="H159">
        <v>395</v>
      </c>
      <c r="I159" s="5">
        <f>tblPosts[[#This Row],[Likes]]+tblPosts[[#This Row],[Shares]]+tblPosts[[#This Row],[Comments]]</f>
        <v>5431</v>
      </c>
      <c r="J159">
        <v>33698</v>
      </c>
      <c r="K159" s="4">
        <f>tblPosts[[#This Row],[Engagements]]/tblPosts[[#This Row],[Impressions]]</f>
        <v>0.16116683482699271</v>
      </c>
      <c r="L159">
        <v>29259</v>
      </c>
      <c r="M159">
        <v>216</v>
      </c>
      <c r="N159" s="1" t="s">
        <v>26</v>
      </c>
      <c r="O159" s="1" t="s">
        <v>14</v>
      </c>
      <c r="P159" s="1" t="s">
        <v>19</v>
      </c>
    </row>
    <row r="160" spans="1:16">
      <c r="A160" s="1" t="s">
        <v>218</v>
      </c>
      <c r="B160" s="1" t="s">
        <v>11</v>
      </c>
      <c r="C160" s="2">
        <v>45394</v>
      </c>
      <c r="D160" s="1" t="s">
        <v>53</v>
      </c>
      <c r="E160" s="1" t="s">
        <v>62</v>
      </c>
      <c r="F160">
        <v>1558</v>
      </c>
      <c r="G160">
        <v>352</v>
      </c>
      <c r="H160">
        <v>202</v>
      </c>
      <c r="I160" s="5">
        <f>tblPosts[[#This Row],[Likes]]+tblPosts[[#This Row],[Shares]]+tblPosts[[#This Row],[Comments]]</f>
        <v>2112</v>
      </c>
      <c r="J160">
        <v>25405</v>
      </c>
      <c r="K160" s="4">
        <f>tblPosts[[#This Row],[Engagements]]/tblPosts[[#This Row],[Impressions]]</f>
        <v>8.3133241487896081E-2</v>
      </c>
      <c r="L160">
        <v>69941</v>
      </c>
      <c r="M160">
        <v>219</v>
      </c>
      <c r="N160" s="1" t="s">
        <v>18</v>
      </c>
      <c r="O160" s="1"/>
      <c r="P160" s="1" t="s">
        <v>15</v>
      </c>
    </row>
    <row r="161" spans="1:16">
      <c r="A161" s="1" t="s">
        <v>219</v>
      </c>
      <c r="B161" s="1" t="s">
        <v>12</v>
      </c>
      <c r="C161" s="2">
        <v>45330</v>
      </c>
      <c r="D161" s="1" t="s">
        <v>78</v>
      </c>
      <c r="E161" s="1" t="s">
        <v>65</v>
      </c>
      <c r="F161">
        <v>1889</v>
      </c>
      <c r="G161">
        <v>298</v>
      </c>
      <c r="H161">
        <v>122</v>
      </c>
      <c r="I161" s="5">
        <f>tblPosts[[#This Row],[Likes]]+tblPosts[[#This Row],[Shares]]+tblPosts[[#This Row],[Comments]]</f>
        <v>2309</v>
      </c>
      <c r="J161">
        <v>46225</v>
      </c>
      <c r="K161" s="4">
        <f>tblPosts[[#This Row],[Engagements]]/tblPosts[[#This Row],[Impressions]]</f>
        <v>4.9951325040562468E-2</v>
      </c>
      <c r="L161">
        <v>74305</v>
      </c>
      <c r="M161">
        <v>293</v>
      </c>
      <c r="N161" s="1" t="s">
        <v>26</v>
      </c>
      <c r="O161" s="1" t="s">
        <v>22</v>
      </c>
      <c r="P161" s="1" t="s">
        <v>9</v>
      </c>
    </row>
    <row r="162" spans="1:16">
      <c r="A162" s="1" t="s">
        <v>220</v>
      </c>
      <c r="B162" s="1" t="s">
        <v>11</v>
      </c>
      <c r="C162" s="2">
        <v>45803</v>
      </c>
      <c r="D162" s="1" t="s">
        <v>48</v>
      </c>
      <c r="E162" s="1" t="s">
        <v>49</v>
      </c>
      <c r="F162">
        <v>3086</v>
      </c>
      <c r="G162">
        <v>148</v>
      </c>
      <c r="H162">
        <v>310</v>
      </c>
      <c r="I162" s="5">
        <f>tblPosts[[#This Row],[Likes]]+tblPosts[[#This Row],[Shares]]+tblPosts[[#This Row],[Comments]]</f>
        <v>3544</v>
      </c>
      <c r="J162">
        <v>22824</v>
      </c>
      <c r="K162" s="4">
        <f>tblPosts[[#This Row],[Engagements]]/tblPosts[[#This Row],[Impressions]]</f>
        <v>0.1552751489660007</v>
      </c>
      <c r="L162">
        <v>58103</v>
      </c>
      <c r="M162">
        <v>275</v>
      </c>
      <c r="N162" s="1" t="s">
        <v>26</v>
      </c>
      <c r="O162" s="1"/>
      <c r="P162" s="1" t="s">
        <v>23</v>
      </c>
    </row>
    <row r="163" spans="1:16">
      <c r="A163" s="1" t="s">
        <v>221</v>
      </c>
      <c r="B163" s="1" t="s">
        <v>11</v>
      </c>
      <c r="C163" s="2">
        <v>45610</v>
      </c>
      <c r="D163" s="1" t="s">
        <v>48</v>
      </c>
      <c r="E163" s="1" t="s">
        <v>58</v>
      </c>
      <c r="F163">
        <v>2422</v>
      </c>
      <c r="G163">
        <v>318</v>
      </c>
      <c r="H163">
        <v>118</v>
      </c>
      <c r="I163" s="5">
        <f>tblPosts[[#This Row],[Likes]]+tblPosts[[#This Row],[Shares]]+tblPosts[[#This Row],[Comments]]</f>
        <v>2858</v>
      </c>
      <c r="J163">
        <v>25386</v>
      </c>
      <c r="K163" s="4">
        <f>tblPosts[[#This Row],[Engagements]]/tblPosts[[#This Row],[Impressions]]</f>
        <v>0.11258173796580792</v>
      </c>
      <c r="L163">
        <v>20873</v>
      </c>
      <c r="M163">
        <v>100</v>
      </c>
      <c r="N163" s="1" t="s">
        <v>22</v>
      </c>
      <c r="O163" s="1" t="s">
        <v>18</v>
      </c>
      <c r="P163" s="1" t="s">
        <v>19</v>
      </c>
    </row>
    <row r="164" spans="1:16">
      <c r="A164" s="1" t="s">
        <v>222</v>
      </c>
      <c r="B164" s="1" t="s">
        <v>12</v>
      </c>
      <c r="C164" s="2">
        <v>45513</v>
      </c>
      <c r="D164" s="1" t="s">
        <v>78</v>
      </c>
      <c r="E164" s="1" t="s">
        <v>71</v>
      </c>
      <c r="F164">
        <v>3414</v>
      </c>
      <c r="G164">
        <v>154</v>
      </c>
      <c r="H164">
        <v>204</v>
      </c>
      <c r="I164" s="5">
        <f>tblPosts[[#This Row],[Likes]]+tblPosts[[#This Row],[Shares]]+tblPosts[[#This Row],[Comments]]</f>
        <v>3772</v>
      </c>
      <c r="J164">
        <v>34146</v>
      </c>
      <c r="K164" s="4">
        <f>tblPosts[[#This Row],[Engagements]]/tblPosts[[#This Row],[Impressions]]</f>
        <v>0.11046681895390383</v>
      </c>
      <c r="L164">
        <v>44633</v>
      </c>
      <c r="M164">
        <v>256</v>
      </c>
      <c r="N164" s="1" t="s">
        <v>26</v>
      </c>
      <c r="O164" s="1" t="s">
        <v>22</v>
      </c>
      <c r="P164" s="1" t="s">
        <v>9</v>
      </c>
    </row>
    <row r="165" spans="1:16">
      <c r="A165" s="1" t="s">
        <v>223</v>
      </c>
      <c r="B165" s="1" t="s">
        <v>11</v>
      </c>
      <c r="C165" s="2">
        <v>45835</v>
      </c>
      <c r="D165" s="1" t="s">
        <v>53</v>
      </c>
      <c r="E165" s="1" t="s">
        <v>60</v>
      </c>
      <c r="F165">
        <v>1342</v>
      </c>
      <c r="G165">
        <v>332</v>
      </c>
      <c r="H165">
        <v>163</v>
      </c>
      <c r="I165" s="5">
        <f>tblPosts[[#This Row],[Likes]]+tblPosts[[#This Row],[Shares]]+tblPosts[[#This Row],[Comments]]</f>
        <v>1837</v>
      </c>
      <c r="J165">
        <v>51712</v>
      </c>
      <c r="K165" s="4">
        <f>tblPosts[[#This Row],[Engagements]]/tblPosts[[#This Row],[Impressions]]</f>
        <v>3.5523669554455448E-2</v>
      </c>
      <c r="L165">
        <v>57922</v>
      </c>
      <c r="M165">
        <v>168</v>
      </c>
      <c r="N165" s="1" t="s">
        <v>18</v>
      </c>
      <c r="O165" s="1"/>
      <c r="P165" s="1" t="s">
        <v>15</v>
      </c>
    </row>
    <row r="166" spans="1:16">
      <c r="A166" s="1" t="s">
        <v>224</v>
      </c>
      <c r="B166" s="1" t="s">
        <v>11</v>
      </c>
      <c r="C166" s="2">
        <v>45420</v>
      </c>
      <c r="D166" s="1" t="s">
        <v>53</v>
      </c>
      <c r="E166" s="1" t="s">
        <v>58</v>
      </c>
      <c r="F166">
        <v>2414</v>
      </c>
      <c r="G166">
        <v>220</v>
      </c>
      <c r="H166">
        <v>280</v>
      </c>
      <c r="I166" s="5">
        <f>tblPosts[[#This Row],[Likes]]+tblPosts[[#This Row],[Shares]]+tblPosts[[#This Row],[Comments]]</f>
        <v>2914</v>
      </c>
      <c r="J166">
        <v>27355</v>
      </c>
      <c r="K166" s="4">
        <f>tblPosts[[#This Row],[Engagements]]/tblPosts[[#This Row],[Impressions]]</f>
        <v>0.10652531529884847</v>
      </c>
      <c r="L166">
        <v>50562</v>
      </c>
      <c r="M166">
        <v>258</v>
      </c>
      <c r="N166" s="1" t="s">
        <v>18</v>
      </c>
      <c r="O166" s="1"/>
      <c r="P166" s="1" t="s">
        <v>15</v>
      </c>
    </row>
    <row r="167" spans="1:16">
      <c r="A167" s="1" t="s">
        <v>225</v>
      </c>
      <c r="B167" s="1" t="s">
        <v>11</v>
      </c>
      <c r="C167" s="2">
        <v>45387</v>
      </c>
      <c r="D167" s="1" t="s">
        <v>48</v>
      </c>
      <c r="E167" s="1" t="s">
        <v>54</v>
      </c>
      <c r="F167">
        <v>4383</v>
      </c>
      <c r="G167">
        <v>352</v>
      </c>
      <c r="H167">
        <v>176</v>
      </c>
      <c r="I167" s="5">
        <f>tblPosts[[#This Row],[Likes]]+tblPosts[[#This Row],[Shares]]+tblPosts[[#This Row],[Comments]]</f>
        <v>4911</v>
      </c>
      <c r="J167">
        <v>53239</v>
      </c>
      <c r="K167" s="4">
        <f>tblPosts[[#This Row],[Engagements]]/tblPosts[[#This Row],[Impressions]]</f>
        <v>9.2244407295403744E-2</v>
      </c>
      <c r="L167">
        <v>34168</v>
      </c>
      <c r="M167">
        <v>288</v>
      </c>
      <c r="N167" s="1" t="s">
        <v>26</v>
      </c>
      <c r="O167" s="1"/>
      <c r="P167" s="1" t="s">
        <v>23</v>
      </c>
    </row>
    <row r="168" spans="1:16">
      <c r="A168" s="1" t="s">
        <v>226</v>
      </c>
      <c r="B168" s="1" t="s">
        <v>12</v>
      </c>
      <c r="C168" s="2">
        <v>45684</v>
      </c>
      <c r="D168" s="1" t="s">
        <v>48</v>
      </c>
      <c r="E168" s="1" t="s">
        <v>56</v>
      </c>
      <c r="F168">
        <v>4294</v>
      </c>
      <c r="G168">
        <v>423</v>
      </c>
      <c r="H168">
        <v>93</v>
      </c>
      <c r="I168" s="5">
        <f>tblPosts[[#This Row],[Likes]]+tblPosts[[#This Row],[Shares]]+tblPosts[[#This Row],[Comments]]</f>
        <v>4810</v>
      </c>
      <c r="J168">
        <v>29828</v>
      </c>
      <c r="K168" s="4">
        <f>tblPosts[[#This Row],[Engagements]]/tblPosts[[#This Row],[Impressions]]</f>
        <v>0.1612578785034196</v>
      </c>
      <c r="L168">
        <v>73144</v>
      </c>
      <c r="M168">
        <v>298</v>
      </c>
      <c r="N168" s="1" t="s">
        <v>26</v>
      </c>
      <c r="O168" s="1" t="s">
        <v>13</v>
      </c>
      <c r="P168" s="1" t="s">
        <v>23</v>
      </c>
    </row>
    <row r="169" spans="1:16">
      <c r="A169" s="1" t="s">
        <v>227</v>
      </c>
      <c r="B169" s="1" t="s">
        <v>11</v>
      </c>
      <c r="C169" s="2">
        <v>45385</v>
      </c>
      <c r="D169" s="1" t="s">
        <v>48</v>
      </c>
      <c r="E169" s="1" t="s">
        <v>65</v>
      </c>
      <c r="F169">
        <v>2762</v>
      </c>
      <c r="G169">
        <v>339</v>
      </c>
      <c r="H169">
        <v>323</v>
      </c>
      <c r="I169" s="5">
        <f>tblPosts[[#This Row],[Likes]]+tblPosts[[#This Row],[Shares]]+tblPosts[[#This Row],[Comments]]</f>
        <v>3424</v>
      </c>
      <c r="J169">
        <v>33757</v>
      </c>
      <c r="K169" s="4">
        <f>tblPosts[[#This Row],[Engagements]]/tblPosts[[#This Row],[Impressions]]</f>
        <v>0.10143081434961637</v>
      </c>
      <c r="L169">
        <v>68511</v>
      </c>
      <c r="M169">
        <v>121</v>
      </c>
      <c r="N169" s="1" t="s">
        <v>22</v>
      </c>
      <c r="O169" s="1" t="s">
        <v>18</v>
      </c>
      <c r="P169" s="1" t="s">
        <v>19</v>
      </c>
    </row>
    <row r="170" spans="1:16">
      <c r="A170" s="1" t="s">
        <v>228</v>
      </c>
      <c r="B170" s="1" t="s">
        <v>12</v>
      </c>
      <c r="C170" s="2">
        <v>45660</v>
      </c>
      <c r="D170" s="1" t="s">
        <v>48</v>
      </c>
      <c r="E170" s="1" t="s">
        <v>54</v>
      </c>
      <c r="F170">
        <v>3782</v>
      </c>
      <c r="G170">
        <v>484</v>
      </c>
      <c r="H170">
        <v>144</v>
      </c>
      <c r="I170" s="5">
        <f>tblPosts[[#This Row],[Likes]]+tblPosts[[#This Row],[Shares]]+tblPosts[[#This Row],[Comments]]</f>
        <v>4410</v>
      </c>
      <c r="J170">
        <v>52172</v>
      </c>
      <c r="K170" s="4">
        <f>tblPosts[[#This Row],[Engagements]]/tblPosts[[#This Row],[Impressions]]</f>
        <v>8.4528099363643333E-2</v>
      </c>
      <c r="L170">
        <v>59386</v>
      </c>
      <c r="M170">
        <v>175</v>
      </c>
      <c r="N170" s="1" t="s">
        <v>26</v>
      </c>
      <c r="O170" s="1" t="s">
        <v>13</v>
      </c>
      <c r="P170" s="1" t="s">
        <v>23</v>
      </c>
    </row>
    <row r="171" spans="1:16">
      <c r="A171" s="1" t="s">
        <v>229</v>
      </c>
      <c r="B171" s="1" t="s">
        <v>17</v>
      </c>
      <c r="C171" s="2">
        <v>45619</v>
      </c>
      <c r="D171" s="1" t="s">
        <v>48</v>
      </c>
      <c r="E171" s="1" t="s">
        <v>54</v>
      </c>
      <c r="F171">
        <v>4318</v>
      </c>
      <c r="G171">
        <v>371</v>
      </c>
      <c r="H171">
        <v>329</v>
      </c>
      <c r="I171" s="5">
        <f>tblPosts[[#This Row],[Likes]]+tblPosts[[#This Row],[Shares]]+tblPosts[[#This Row],[Comments]]</f>
        <v>5018</v>
      </c>
      <c r="J171">
        <v>32347</v>
      </c>
      <c r="K171" s="4">
        <f>tblPosts[[#This Row],[Engagements]]/tblPosts[[#This Row],[Impressions]]</f>
        <v>0.15513030574705536</v>
      </c>
      <c r="L171">
        <v>68956</v>
      </c>
      <c r="M171">
        <v>259</v>
      </c>
      <c r="N171" s="1" t="s">
        <v>22</v>
      </c>
      <c r="O171" s="1"/>
      <c r="P171" s="1" t="s">
        <v>23</v>
      </c>
    </row>
    <row r="172" spans="1:16">
      <c r="A172" s="1" t="s">
        <v>230</v>
      </c>
      <c r="B172" s="1" t="s">
        <v>11</v>
      </c>
      <c r="C172" s="2">
        <v>45536</v>
      </c>
      <c r="D172" s="1" t="s">
        <v>53</v>
      </c>
      <c r="E172" s="1" t="s">
        <v>56</v>
      </c>
      <c r="F172">
        <v>2335</v>
      </c>
      <c r="G172">
        <v>150</v>
      </c>
      <c r="H172">
        <v>75</v>
      </c>
      <c r="I172" s="5">
        <f>tblPosts[[#This Row],[Likes]]+tblPosts[[#This Row],[Shares]]+tblPosts[[#This Row],[Comments]]</f>
        <v>2560</v>
      </c>
      <c r="J172">
        <v>26114</v>
      </c>
      <c r="K172" s="4">
        <f>tblPosts[[#This Row],[Engagements]]/tblPosts[[#This Row],[Impressions]]</f>
        <v>9.8031707130274953E-2</v>
      </c>
      <c r="L172">
        <v>57549</v>
      </c>
      <c r="M172">
        <v>135</v>
      </c>
      <c r="N172" s="1" t="s">
        <v>18</v>
      </c>
      <c r="O172" s="1"/>
      <c r="P172" s="1" t="s">
        <v>15</v>
      </c>
    </row>
    <row r="173" spans="1:16">
      <c r="A173" s="1" t="s">
        <v>231</v>
      </c>
      <c r="B173" s="1" t="s">
        <v>12</v>
      </c>
      <c r="C173" s="2">
        <v>45400</v>
      </c>
      <c r="D173" s="1" t="s">
        <v>48</v>
      </c>
      <c r="E173" s="1" t="s">
        <v>51</v>
      </c>
      <c r="F173">
        <v>4023</v>
      </c>
      <c r="G173">
        <v>293</v>
      </c>
      <c r="H173">
        <v>91</v>
      </c>
      <c r="I173" s="5">
        <f>tblPosts[[#This Row],[Likes]]+tblPosts[[#This Row],[Shares]]+tblPosts[[#This Row],[Comments]]</f>
        <v>4407</v>
      </c>
      <c r="J173">
        <v>26795</v>
      </c>
      <c r="K173" s="4">
        <f>tblPosts[[#This Row],[Engagements]]/tblPosts[[#This Row],[Impressions]]</f>
        <v>0.16447098339242397</v>
      </c>
      <c r="L173">
        <v>28924</v>
      </c>
      <c r="M173">
        <v>278</v>
      </c>
      <c r="N173" s="1" t="s">
        <v>26</v>
      </c>
      <c r="O173" s="1" t="s">
        <v>13</v>
      </c>
      <c r="P173" s="1" t="s">
        <v>23</v>
      </c>
    </row>
    <row r="174" spans="1:16">
      <c r="A174" s="1" t="s">
        <v>232</v>
      </c>
      <c r="B174" s="1" t="s">
        <v>11</v>
      </c>
      <c r="C174" s="2">
        <v>45447</v>
      </c>
      <c r="D174" s="1" t="s">
        <v>48</v>
      </c>
      <c r="E174" s="1" t="s">
        <v>62</v>
      </c>
      <c r="F174">
        <v>3948</v>
      </c>
      <c r="G174">
        <v>151</v>
      </c>
      <c r="H174">
        <v>249</v>
      </c>
      <c r="I174" s="5">
        <f>tblPosts[[#This Row],[Likes]]+tblPosts[[#This Row],[Shares]]+tblPosts[[#This Row],[Comments]]</f>
        <v>4348</v>
      </c>
      <c r="J174">
        <v>43147</v>
      </c>
      <c r="K174" s="4">
        <f>tblPosts[[#This Row],[Engagements]]/tblPosts[[#This Row],[Impressions]]</f>
        <v>0.10077178019329269</v>
      </c>
      <c r="L174">
        <v>63136</v>
      </c>
      <c r="M174">
        <v>230</v>
      </c>
      <c r="N174" s="1" t="s">
        <v>26</v>
      </c>
      <c r="O174" s="1"/>
      <c r="P174" s="1" t="s">
        <v>23</v>
      </c>
    </row>
    <row r="175" spans="1:16">
      <c r="A175" s="1" t="s">
        <v>233</v>
      </c>
      <c r="B175" s="1" t="s">
        <v>12</v>
      </c>
      <c r="C175" s="2">
        <v>45749</v>
      </c>
      <c r="D175" s="1" t="s">
        <v>48</v>
      </c>
      <c r="E175" s="1" t="s">
        <v>56</v>
      </c>
      <c r="F175">
        <v>4598</v>
      </c>
      <c r="G175">
        <v>455</v>
      </c>
      <c r="H175">
        <v>378</v>
      </c>
      <c r="I175" s="5">
        <f>tblPosts[[#This Row],[Likes]]+tblPosts[[#This Row],[Shares]]+tblPosts[[#This Row],[Comments]]</f>
        <v>5431</v>
      </c>
      <c r="J175">
        <v>52952</v>
      </c>
      <c r="K175" s="4">
        <f>tblPosts[[#This Row],[Engagements]]/tblPosts[[#This Row],[Impressions]]</f>
        <v>0.10256458679558846</v>
      </c>
      <c r="L175">
        <v>58504</v>
      </c>
      <c r="M175">
        <v>269</v>
      </c>
      <c r="N175" s="1" t="s">
        <v>26</v>
      </c>
      <c r="O175" s="1" t="s">
        <v>13</v>
      </c>
      <c r="P175" s="1" t="s">
        <v>23</v>
      </c>
    </row>
    <row r="176" spans="1:16">
      <c r="A176" s="1" t="s">
        <v>234</v>
      </c>
      <c r="B176" s="1" t="s">
        <v>17</v>
      </c>
      <c r="C176" s="2">
        <v>45748</v>
      </c>
      <c r="D176" s="1" t="s">
        <v>53</v>
      </c>
      <c r="E176" s="1" t="s">
        <v>58</v>
      </c>
      <c r="F176">
        <v>2665</v>
      </c>
      <c r="G176">
        <v>143</v>
      </c>
      <c r="H176">
        <v>315</v>
      </c>
      <c r="I176" s="5">
        <f>tblPosts[[#This Row],[Likes]]+tblPosts[[#This Row],[Shares]]+tblPosts[[#This Row],[Comments]]</f>
        <v>3123</v>
      </c>
      <c r="J176">
        <v>54808</v>
      </c>
      <c r="K176" s="4">
        <f>tblPosts[[#This Row],[Engagements]]/tblPosts[[#This Row],[Impressions]]</f>
        <v>5.6980732739746021E-2</v>
      </c>
      <c r="L176">
        <v>29818</v>
      </c>
      <c r="M176">
        <v>98</v>
      </c>
      <c r="N176" s="1" t="s">
        <v>26</v>
      </c>
      <c r="O176" s="1" t="s">
        <v>14</v>
      </c>
      <c r="P176" s="1" t="s">
        <v>19</v>
      </c>
    </row>
    <row r="177" spans="1:16">
      <c r="A177" s="1" t="s">
        <v>235</v>
      </c>
      <c r="B177" s="1" t="s">
        <v>11</v>
      </c>
      <c r="C177" s="2">
        <v>45475</v>
      </c>
      <c r="D177" s="1" t="s">
        <v>48</v>
      </c>
      <c r="E177" s="1" t="s">
        <v>65</v>
      </c>
      <c r="F177">
        <v>3469</v>
      </c>
      <c r="G177">
        <v>371</v>
      </c>
      <c r="H177">
        <v>76</v>
      </c>
      <c r="I177" s="5">
        <f>tblPosts[[#This Row],[Likes]]+tblPosts[[#This Row],[Shares]]+tblPosts[[#This Row],[Comments]]</f>
        <v>3916</v>
      </c>
      <c r="J177">
        <v>46493</v>
      </c>
      <c r="K177" s="4">
        <f>tblPosts[[#This Row],[Engagements]]/tblPosts[[#This Row],[Impressions]]</f>
        <v>8.4227733207149463E-2</v>
      </c>
      <c r="L177">
        <v>26906</v>
      </c>
      <c r="M177">
        <v>150</v>
      </c>
      <c r="N177" s="1" t="s">
        <v>22</v>
      </c>
      <c r="O177" s="1" t="s">
        <v>18</v>
      </c>
      <c r="P177" s="1" t="s">
        <v>19</v>
      </c>
    </row>
    <row r="178" spans="1:16">
      <c r="A178" s="1" t="s">
        <v>236</v>
      </c>
      <c r="B178" s="1" t="s">
        <v>17</v>
      </c>
      <c r="C178" s="2">
        <v>45606</v>
      </c>
      <c r="D178" s="1" t="s">
        <v>48</v>
      </c>
      <c r="E178" s="1" t="s">
        <v>51</v>
      </c>
      <c r="F178">
        <v>4823</v>
      </c>
      <c r="G178">
        <v>489</v>
      </c>
      <c r="H178">
        <v>302</v>
      </c>
      <c r="I178" s="5">
        <f>tblPosts[[#This Row],[Likes]]+tblPosts[[#This Row],[Shares]]+tblPosts[[#This Row],[Comments]]</f>
        <v>5614</v>
      </c>
      <c r="J178">
        <v>32470</v>
      </c>
      <c r="K178" s="4">
        <f>tblPosts[[#This Row],[Engagements]]/tblPosts[[#This Row],[Impressions]]</f>
        <v>0.1728980597474592</v>
      </c>
      <c r="L178">
        <v>31861</v>
      </c>
      <c r="M178">
        <v>178</v>
      </c>
      <c r="N178" s="1" t="s">
        <v>22</v>
      </c>
      <c r="O178" s="1"/>
      <c r="P178" s="1" t="s">
        <v>23</v>
      </c>
    </row>
    <row r="179" spans="1:16">
      <c r="A179" s="1" t="s">
        <v>237</v>
      </c>
      <c r="B179" s="1" t="s">
        <v>11</v>
      </c>
      <c r="C179" s="2">
        <v>45640</v>
      </c>
      <c r="D179" s="1" t="s">
        <v>53</v>
      </c>
      <c r="E179" s="1" t="s">
        <v>71</v>
      </c>
      <c r="F179">
        <v>3812</v>
      </c>
      <c r="G179">
        <v>321</v>
      </c>
      <c r="H179">
        <v>289</v>
      </c>
      <c r="I179" s="5">
        <f>tblPosts[[#This Row],[Likes]]+tblPosts[[#This Row],[Shares]]+tblPosts[[#This Row],[Comments]]</f>
        <v>4422</v>
      </c>
      <c r="J179">
        <v>59838</v>
      </c>
      <c r="K179" s="4">
        <f>tblPosts[[#This Row],[Engagements]]/tblPosts[[#This Row],[Impressions]]</f>
        <v>7.3899528727564417E-2</v>
      </c>
      <c r="L179">
        <v>36337</v>
      </c>
      <c r="M179">
        <v>161</v>
      </c>
      <c r="N179" s="1" t="s">
        <v>18</v>
      </c>
      <c r="O179" s="1"/>
      <c r="P179" s="1" t="s">
        <v>15</v>
      </c>
    </row>
    <row r="180" spans="1:16">
      <c r="A180" s="1" t="s">
        <v>238</v>
      </c>
      <c r="B180" s="1" t="s">
        <v>17</v>
      </c>
      <c r="C180" s="2">
        <v>45615</v>
      </c>
      <c r="D180" s="1" t="s">
        <v>48</v>
      </c>
      <c r="E180" s="1" t="s">
        <v>51</v>
      </c>
      <c r="F180">
        <v>2387</v>
      </c>
      <c r="G180">
        <v>353</v>
      </c>
      <c r="H180">
        <v>78</v>
      </c>
      <c r="I180" s="5">
        <f>tblPosts[[#This Row],[Likes]]+tblPosts[[#This Row],[Shares]]+tblPosts[[#This Row],[Comments]]</f>
        <v>2818</v>
      </c>
      <c r="J180">
        <v>39745</v>
      </c>
      <c r="K180" s="4">
        <f>tblPosts[[#This Row],[Engagements]]/tblPosts[[#This Row],[Impressions]]</f>
        <v>7.090200025160398E-2</v>
      </c>
      <c r="L180">
        <v>69226</v>
      </c>
      <c r="M180">
        <v>208</v>
      </c>
      <c r="N180" s="1" t="s">
        <v>22</v>
      </c>
      <c r="O180" s="1"/>
      <c r="P180" s="1" t="s">
        <v>23</v>
      </c>
    </row>
    <row r="181" spans="1:16">
      <c r="A181" s="1" t="s">
        <v>239</v>
      </c>
      <c r="B181" s="1" t="s">
        <v>17</v>
      </c>
      <c r="C181" s="2">
        <v>45777</v>
      </c>
      <c r="D181" s="1" t="s">
        <v>53</v>
      </c>
      <c r="E181" s="1" t="s">
        <v>56</v>
      </c>
      <c r="F181">
        <v>3929</v>
      </c>
      <c r="G181">
        <v>275</v>
      </c>
      <c r="H181">
        <v>330</v>
      </c>
      <c r="I181" s="5">
        <f>tblPosts[[#This Row],[Likes]]+tblPosts[[#This Row],[Shares]]+tblPosts[[#This Row],[Comments]]</f>
        <v>4534</v>
      </c>
      <c r="J181">
        <v>58329</v>
      </c>
      <c r="K181" s="4">
        <f>tblPosts[[#This Row],[Engagements]]/tblPosts[[#This Row],[Impressions]]</f>
        <v>7.7731488624869283E-2</v>
      </c>
      <c r="L181">
        <v>33196</v>
      </c>
      <c r="M181">
        <v>85</v>
      </c>
      <c r="N181" s="1" t="s">
        <v>14</v>
      </c>
      <c r="O181" s="1" t="s">
        <v>18</v>
      </c>
      <c r="P181" s="1" t="s">
        <v>19</v>
      </c>
    </row>
    <row r="182" spans="1:16">
      <c r="A182" s="1" t="s">
        <v>240</v>
      </c>
      <c r="B182" s="1" t="s">
        <v>17</v>
      </c>
      <c r="C182" s="2">
        <v>45370</v>
      </c>
      <c r="D182" s="1" t="s">
        <v>48</v>
      </c>
      <c r="E182" s="1" t="s">
        <v>71</v>
      </c>
      <c r="F182">
        <v>2191</v>
      </c>
      <c r="G182">
        <v>288</v>
      </c>
      <c r="H182">
        <v>83</v>
      </c>
      <c r="I182" s="5">
        <f>tblPosts[[#This Row],[Likes]]+tblPosts[[#This Row],[Shares]]+tblPosts[[#This Row],[Comments]]</f>
        <v>2562</v>
      </c>
      <c r="J182">
        <v>59606</v>
      </c>
      <c r="K182" s="4">
        <f>tblPosts[[#This Row],[Engagements]]/tblPosts[[#This Row],[Impressions]]</f>
        <v>4.2982250109049422E-2</v>
      </c>
      <c r="L182">
        <v>24765</v>
      </c>
      <c r="M182">
        <v>281</v>
      </c>
      <c r="N182" s="1" t="s">
        <v>22</v>
      </c>
      <c r="O182" s="1"/>
      <c r="P182" s="1" t="s">
        <v>23</v>
      </c>
    </row>
    <row r="183" spans="1:16">
      <c r="A183" s="1" t="s">
        <v>241</v>
      </c>
      <c r="B183" s="1" t="s">
        <v>11</v>
      </c>
      <c r="C183" s="2">
        <v>45370</v>
      </c>
      <c r="D183" s="1" t="s">
        <v>48</v>
      </c>
      <c r="E183" s="1" t="s">
        <v>71</v>
      </c>
      <c r="F183">
        <v>2878</v>
      </c>
      <c r="G183">
        <v>278</v>
      </c>
      <c r="H183">
        <v>255</v>
      </c>
      <c r="I183" s="5">
        <f>tblPosts[[#This Row],[Likes]]+tblPosts[[#This Row],[Shares]]+tblPosts[[#This Row],[Comments]]</f>
        <v>3411</v>
      </c>
      <c r="J183">
        <v>47235</v>
      </c>
      <c r="K183" s="4">
        <f>tblPosts[[#This Row],[Engagements]]/tblPosts[[#This Row],[Impressions]]</f>
        <v>7.2213401079707848E-2</v>
      </c>
      <c r="L183">
        <v>57922</v>
      </c>
      <c r="M183">
        <v>112</v>
      </c>
      <c r="N183" s="1" t="s">
        <v>22</v>
      </c>
      <c r="O183" s="1" t="s">
        <v>18</v>
      </c>
      <c r="P183" s="1" t="s">
        <v>19</v>
      </c>
    </row>
    <row r="184" spans="1:16">
      <c r="A184" s="1" t="s">
        <v>242</v>
      </c>
      <c r="B184" s="1" t="s">
        <v>17</v>
      </c>
      <c r="C184" s="2">
        <v>45496</v>
      </c>
      <c r="D184" s="1" t="s">
        <v>48</v>
      </c>
      <c r="E184" s="1" t="s">
        <v>65</v>
      </c>
      <c r="F184">
        <v>3204</v>
      </c>
      <c r="G184">
        <v>398</v>
      </c>
      <c r="H184">
        <v>85</v>
      </c>
      <c r="I184" s="5">
        <f>tblPosts[[#This Row],[Likes]]+tblPosts[[#This Row],[Shares]]+tblPosts[[#This Row],[Comments]]</f>
        <v>3687</v>
      </c>
      <c r="J184">
        <v>22020</v>
      </c>
      <c r="K184" s="4">
        <f>tblPosts[[#This Row],[Engagements]]/tblPosts[[#This Row],[Impressions]]</f>
        <v>0.16743869209809265</v>
      </c>
      <c r="L184">
        <v>58353</v>
      </c>
      <c r="M184">
        <v>286</v>
      </c>
      <c r="N184" s="1" t="s">
        <v>22</v>
      </c>
      <c r="O184" s="1"/>
      <c r="P184" s="1" t="s">
        <v>23</v>
      </c>
    </row>
    <row r="185" spans="1:16">
      <c r="A185" s="1" t="s">
        <v>243</v>
      </c>
      <c r="B185" s="1" t="s">
        <v>17</v>
      </c>
      <c r="C185" s="2">
        <v>45486</v>
      </c>
      <c r="D185" s="1" t="s">
        <v>53</v>
      </c>
      <c r="E185" s="1" t="s">
        <v>62</v>
      </c>
      <c r="F185">
        <v>2408</v>
      </c>
      <c r="G185">
        <v>323</v>
      </c>
      <c r="H185">
        <v>251</v>
      </c>
      <c r="I185" s="5">
        <f>tblPosts[[#This Row],[Likes]]+tblPosts[[#This Row],[Shares]]+tblPosts[[#This Row],[Comments]]</f>
        <v>2982</v>
      </c>
      <c r="J185">
        <v>47599</v>
      </c>
      <c r="K185" s="4">
        <f>tblPosts[[#This Row],[Engagements]]/tblPosts[[#This Row],[Impressions]]</f>
        <v>6.2648374965860634E-2</v>
      </c>
      <c r="L185">
        <v>35543</v>
      </c>
      <c r="M185">
        <v>287</v>
      </c>
      <c r="N185" s="1" t="s">
        <v>14</v>
      </c>
      <c r="O185" s="1" t="s">
        <v>18</v>
      </c>
      <c r="P185" s="1" t="s">
        <v>19</v>
      </c>
    </row>
    <row r="186" spans="1:16">
      <c r="A186" s="1" t="s">
        <v>244</v>
      </c>
      <c r="B186" s="1" t="s">
        <v>12</v>
      </c>
      <c r="C186" s="2">
        <v>45769</v>
      </c>
      <c r="D186" s="1" t="s">
        <v>78</v>
      </c>
      <c r="E186" s="1" t="s">
        <v>54</v>
      </c>
      <c r="F186">
        <v>2733</v>
      </c>
      <c r="G186">
        <v>297</v>
      </c>
      <c r="H186">
        <v>235</v>
      </c>
      <c r="I186" s="5">
        <f>tblPosts[[#This Row],[Likes]]+tblPosts[[#This Row],[Shares]]+tblPosts[[#This Row],[Comments]]</f>
        <v>3265</v>
      </c>
      <c r="J186">
        <v>37980</v>
      </c>
      <c r="K186" s="4">
        <f>tblPosts[[#This Row],[Engagements]]/tblPosts[[#This Row],[Impressions]]</f>
        <v>8.5966298051606105E-2</v>
      </c>
      <c r="L186">
        <v>33058</v>
      </c>
      <c r="M186">
        <v>219</v>
      </c>
      <c r="N186" s="1" t="s">
        <v>26</v>
      </c>
      <c r="O186" s="1" t="s">
        <v>22</v>
      </c>
      <c r="P186" s="1" t="s">
        <v>9</v>
      </c>
    </row>
    <row r="187" spans="1:16">
      <c r="A187" s="1" t="s">
        <v>245</v>
      </c>
      <c r="B187" s="1" t="s">
        <v>17</v>
      </c>
      <c r="C187" s="2">
        <v>45459</v>
      </c>
      <c r="D187" s="1" t="s">
        <v>53</v>
      </c>
      <c r="E187" s="1" t="s">
        <v>51</v>
      </c>
      <c r="F187">
        <v>4618</v>
      </c>
      <c r="G187">
        <v>312</v>
      </c>
      <c r="H187">
        <v>254</v>
      </c>
      <c r="I187" s="5">
        <f>tblPosts[[#This Row],[Likes]]+tblPosts[[#This Row],[Shares]]+tblPosts[[#This Row],[Comments]]</f>
        <v>5184</v>
      </c>
      <c r="J187">
        <v>22571</v>
      </c>
      <c r="K187" s="4">
        <f>tblPosts[[#This Row],[Engagements]]/tblPosts[[#This Row],[Impressions]]</f>
        <v>0.22967524699836073</v>
      </c>
      <c r="L187">
        <v>29453</v>
      </c>
      <c r="M187">
        <v>197</v>
      </c>
      <c r="N187" s="1" t="s">
        <v>14</v>
      </c>
      <c r="O187" s="1" t="s">
        <v>18</v>
      </c>
      <c r="P187" s="1" t="s">
        <v>19</v>
      </c>
    </row>
    <row r="188" spans="1:16">
      <c r="A188" s="1" t="s">
        <v>246</v>
      </c>
      <c r="B188" s="1" t="s">
        <v>12</v>
      </c>
      <c r="C188" s="2">
        <v>45795</v>
      </c>
      <c r="D188" s="1" t="s">
        <v>78</v>
      </c>
      <c r="E188" s="1" t="s">
        <v>56</v>
      </c>
      <c r="F188">
        <v>4210</v>
      </c>
      <c r="G188">
        <v>319</v>
      </c>
      <c r="H188">
        <v>350</v>
      </c>
      <c r="I188" s="5">
        <f>tblPosts[[#This Row],[Likes]]+tblPosts[[#This Row],[Shares]]+tblPosts[[#This Row],[Comments]]</f>
        <v>4879</v>
      </c>
      <c r="J188">
        <v>37762</v>
      </c>
      <c r="K188" s="4">
        <f>tblPosts[[#This Row],[Engagements]]/tblPosts[[#This Row],[Impressions]]</f>
        <v>0.12920396165457337</v>
      </c>
      <c r="L188">
        <v>55162</v>
      </c>
      <c r="M188">
        <v>204</v>
      </c>
      <c r="N188" s="1" t="s">
        <v>26</v>
      </c>
      <c r="O188" s="1" t="s">
        <v>22</v>
      </c>
      <c r="P188" s="1" t="s">
        <v>9</v>
      </c>
    </row>
    <row r="189" spans="1:16">
      <c r="A189" s="1" t="s">
        <v>247</v>
      </c>
      <c r="B189" s="1" t="s">
        <v>11</v>
      </c>
      <c r="C189" s="2">
        <v>45814</v>
      </c>
      <c r="D189" s="1" t="s">
        <v>48</v>
      </c>
      <c r="E189" s="1" t="s">
        <v>56</v>
      </c>
      <c r="F189">
        <v>3987</v>
      </c>
      <c r="G189">
        <v>171</v>
      </c>
      <c r="H189">
        <v>274</v>
      </c>
      <c r="I189" s="5">
        <f>tblPosts[[#This Row],[Likes]]+tblPosts[[#This Row],[Shares]]+tblPosts[[#This Row],[Comments]]</f>
        <v>4432</v>
      </c>
      <c r="J189">
        <v>45122</v>
      </c>
      <c r="K189" s="4">
        <f>tblPosts[[#This Row],[Engagements]]/tblPosts[[#This Row],[Impressions]]</f>
        <v>9.8222596516111871E-2</v>
      </c>
      <c r="L189">
        <v>65431</v>
      </c>
      <c r="M189">
        <v>168</v>
      </c>
      <c r="N189" s="1" t="s">
        <v>26</v>
      </c>
      <c r="O189" s="1"/>
      <c r="P189" s="1" t="s">
        <v>23</v>
      </c>
    </row>
    <row r="190" spans="1:16">
      <c r="A190" s="1" t="s">
        <v>248</v>
      </c>
      <c r="B190" s="1" t="s">
        <v>12</v>
      </c>
      <c r="C190" s="2">
        <v>45708</v>
      </c>
      <c r="D190" s="1" t="s">
        <v>78</v>
      </c>
      <c r="E190" s="1" t="s">
        <v>62</v>
      </c>
      <c r="F190">
        <v>4957</v>
      </c>
      <c r="G190">
        <v>262</v>
      </c>
      <c r="H190">
        <v>365</v>
      </c>
      <c r="I190" s="5">
        <f>tblPosts[[#This Row],[Likes]]+tblPosts[[#This Row],[Shares]]+tblPosts[[#This Row],[Comments]]</f>
        <v>5584</v>
      </c>
      <c r="J190">
        <v>49199</v>
      </c>
      <c r="K190" s="4">
        <f>tblPosts[[#This Row],[Engagements]]/tblPosts[[#This Row],[Impressions]]</f>
        <v>0.11349824183418362</v>
      </c>
      <c r="L190">
        <v>40314</v>
      </c>
      <c r="M190">
        <v>216</v>
      </c>
      <c r="N190" s="1" t="s">
        <v>26</v>
      </c>
      <c r="O190" s="1" t="s">
        <v>22</v>
      </c>
      <c r="P190" s="1" t="s">
        <v>9</v>
      </c>
    </row>
    <row r="191" spans="1:16">
      <c r="A191" s="1" t="s">
        <v>249</v>
      </c>
      <c r="B191" s="1" t="s">
        <v>11</v>
      </c>
      <c r="C191" s="2">
        <v>45673</v>
      </c>
      <c r="D191" s="1" t="s">
        <v>48</v>
      </c>
      <c r="E191" s="1" t="s">
        <v>58</v>
      </c>
      <c r="F191">
        <v>2605</v>
      </c>
      <c r="G191">
        <v>282</v>
      </c>
      <c r="H191">
        <v>148</v>
      </c>
      <c r="I191" s="5">
        <f>tblPosts[[#This Row],[Likes]]+tblPosts[[#This Row],[Shares]]+tblPosts[[#This Row],[Comments]]</f>
        <v>3035</v>
      </c>
      <c r="J191">
        <v>32201</v>
      </c>
      <c r="K191" s="4">
        <f>tblPosts[[#This Row],[Engagements]]/tblPosts[[#This Row],[Impressions]]</f>
        <v>9.4251731312692155E-2</v>
      </c>
      <c r="L191">
        <v>49583</v>
      </c>
      <c r="M191">
        <v>241</v>
      </c>
      <c r="N191" s="1" t="s">
        <v>22</v>
      </c>
      <c r="O191" s="1" t="s">
        <v>18</v>
      </c>
      <c r="P191" s="1" t="s">
        <v>19</v>
      </c>
    </row>
    <row r="192" spans="1:16">
      <c r="A192" s="1" t="s">
        <v>250</v>
      </c>
      <c r="B192" s="1" t="s">
        <v>12</v>
      </c>
      <c r="C192" s="2">
        <v>45346</v>
      </c>
      <c r="D192" s="1" t="s">
        <v>78</v>
      </c>
      <c r="E192" s="1" t="s">
        <v>49</v>
      </c>
      <c r="F192">
        <v>4221</v>
      </c>
      <c r="G192">
        <v>307</v>
      </c>
      <c r="H192">
        <v>58</v>
      </c>
      <c r="I192" s="5">
        <f>tblPosts[[#This Row],[Likes]]+tblPosts[[#This Row],[Shares]]+tblPosts[[#This Row],[Comments]]</f>
        <v>4586</v>
      </c>
      <c r="J192">
        <v>45080</v>
      </c>
      <c r="K192" s="4">
        <f>tblPosts[[#This Row],[Engagements]]/tblPosts[[#This Row],[Impressions]]</f>
        <v>0.10173025732031943</v>
      </c>
      <c r="L192">
        <v>37214</v>
      </c>
      <c r="M192">
        <v>240</v>
      </c>
      <c r="N192" s="1" t="s">
        <v>26</v>
      </c>
      <c r="O192" s="1" t="s">
        <v>22</v>
      </c>
      <c r="P192" s="1" t="s">
        <v>9</v>
      </c>
    </row>
    <row r="193" spans="1:16">
      <c r="A193" s="1" t="s">
        <v>251</v>
      </c>
      <c r="B193" s="1" t="s">
        <v>17</v>
      </c>
      <c r="C193" s="2">
        <v>45551</v>
      </c>
      <c r="D193" s="1" t="s">
        <v>53</v>
      </c>
      <c r="E193" s="1" t="s">
        <v>60</v>
      </c>
      <c r="F193">
        <v>4422</v>
      </c>
      <c r="G193">
        <v>434</v>
      </c>
      <c r="H193">
        <v>156</v>
      </c>
      <c r="I193" s="5">
        <f>tblPosts[[#This Row],[Likes]]+tblPosts[[#This Row],[Shares]]+tblPosts[[#This Row],[Comments]]</f>
        <v>5012</v>
      </c>
      <c r="J193">
        <v>56165</v>
      </c>
      <c r="K193" s="4">
        <f>tblPosts[[#This Row],[Engagements]]/tblPosts[[#This Row],[Impressions]]</f>
        <v>8.9237069349238848E-2</v>
      </c>
      <c r="L193">
        <v>52431</v>
      </c>
      <c r="M193">
        <v>173</v>
      </c>
      <c r="N193" s="1" t="s">
        <v>26</v>
      </c>
      <c r="O193" s="1" t="s">
        <v>14</v>
      </c>
      <c r="P193" s="1" t="s">
        <v>19</v>
      </c>
    </row>
    <row r="194" spans="1:16">
      <c r="A194" s="1" t="s">
        <v>252</v>
      </c>
      <c r="B194" s="1" t="s">
        <v>12</v>
      </c>
      <c r="C194" s="2">
        <v>45447</v>
      </c>
      <c r="D194" s="1" t="s">
        <v>78</v>
      </c>
      <c r="E194" s="1" t="s">
        <v>56</v>
      </c>
      <c r="F194">
        <v>1211</v>
      </c>
      <c r="G194">
        <v>431</v>
      </c>
      <c r="H194">
        <v>83</v>
      </c>
      <c r="I194" s="5">
        <f>tblPosts[[#This Row],[Likes]]+tblPosts[[#This Row],[Shares]]+tblPosts[[#This Row],[Comments]]</f>
        <v>1725</v>
      </c>
      <c r="J194">
        <v>26532</v>
      </c>
      <c r="K194" s="4">
        <f>tblPosts[[#This Row],[Engagements]]/tblPosts[[#This Row],[Impressions]]</f>
        <v>6.5015829941203071E-2</v>
      </c>
      <c r="L194">
        <v>47305</v>
      </c>
      <c r="M194">
        <v>232</v>
      </c>
      <c r="N194" s="1" t="s">
        <v>26</v>
      </c>
      <c r="O194" s="1" t="s">
        <v>22</v>
      </c>
      <c r="P194" s="1" t="s">
        <v>9</v>
      </c>
    </row>
    <row r="195" spans="1:16">
      <c r="A195" s="1" t="s">
        <v>253</v>
      </c>
      <c r="B195" s="1" t="s">
        <v>17</v>
      </c>
      <c r="C195" s="2">
        <v>45422</v>
      </c>
      <c r="D195" s="1" t="s">
        <v>53</v>
      </c>
      <c r="E195" s="1" t="s">
        <v>51</v>
      </c>
      <c r="F195">
        <v>2784</v>
      </c>
      <c r="G195">
        <v>111</v>
      </c>
      <c r="H195">
        <v>399</v>
      </c>
      <c r="I195" s="5">
        <f>tblPosts[[#This Row],[Likes]]+tblPosts[[#This Row],[Shares]]+tblPosts[[#This Row],[Comments]]</f>
        <v>3294</v>
      </c>
      <c r="J195">
        <v>58366</v>
      </c>
      <c r="K195" s="4">
        <f>tblPosts[[#This Row],[Engagements]]/tblPosts[[#This Row],[Impressions]]</f>
        <v>5.6436966727204191E-2</v>
      </c>
      <c r="L195">
        <v>69512</v>
      </c>
      <c r="M195">
        <v>269</v>
      </c>
      <c r="N195" s="1" t="s">
        <v>14</v>
      </c>
      <c r="O195" s="1" t="s">
        <v>18</v>
      </c>
      <c r="P195" s="1" t="s">
        <v>19</v>
      </c>
    </row>
    <row r="196" spans="1:16">
      <c r="A196" s="1" t="s">
        <v>254</v>
      </c>
      <c r="B196" s="1" t="s">
        <v>12</v>
      </c>
      <c r="C196" s="2">
        <v>45305</v>
      </c>
      <c r="D196" s="1" t="s">
        <v>48</v>
      </c>
      <c r="E196" s="1" t="s">
        <v>54</v>
      </c>
      <c r="F196">
        <v>3634</v>
      </c>
      <c r="G196">
        <v>280</v>
      </c>
      <c r="H196">
        <v>399</v>
      </c>
      <c r="I196" s="5">
        <f>tblPosts[[#This Row],[Likes]]+tblPosts[[#This Row],[Shares]]+tblPosts[[#This Row],[Comments]]</f>
        <v>4313</v>
      </c>
      <c r="J196">
        <v>40256</v>
      </c>
      <c r="K196" s="4">
        <f>tblPosts[[#This Row],[Engagements]]/tblPosts[[#This Row],[Impressions]]</f>
        <v>0.10713930842607314</v>
      </c>
      <c r="L196">
        <v>52605</v>
      </c>
      <c r="M196">
        <v>213</v>
      </c>
      <c r="N196" s="1" t="s">
        <v>26</v>
      </c>
      <c r="O196" s="1" t="s">
        <v>13</v>
      </c>
      <c r="P196" s="1" t="s">
        <v>23</v>
      </c>
    </row>
    <row r="197" spans="1:16">
      <c r="A197" s="1" t="s">
        <v>255</v>
      </c>
      <c r="B197" s="1" t="s">
        <v>11</v>
      </c>
      <c r="C197" s="2">
        <v>45669</v>
      </c>
      <c r="D197" s="1" t="s">
        <v>48</v>
      </c>
      <c r="E197" s="1" t="s">
        <v>71</v>
      </c>
      <c r="F197">
        <v>1771</v>
      </c>
      <c r="G197">
        <v>487</v>
      </c>
      <c r="H197">
        <v>272</v>
      </c>
      <c r="I197" s="5">
        <f>tblPosts[[#This Row],[Likes]]+tblPosts[[#This Row],[Shares]]+tblPosts[[#This Row],[Comments]]</f>
        <v>2530</v>
      </c>
      <c r="J197">
        <v>48810</v>
      </c>
      <c r="K197" s="4">
        <f>tblPosts[[#This Row],[Engagements]]/tblPosts[[#This Row],[Impressions]]</f>
        <v>5.1833640647408315E-2</v>
      </c>
      <c r="L197">
        <v>48084</v>
      </c>
      <c r="M197">
        <v>272</v>
      </c>
      <c r="N197" s="1" t="s">
        <v>22</v>
      </c>
      <c r="O197" s="1" t="s">
        <v>18</v>
      </c>
      <c r="P197" s="1" t="s">
        <v>19</v>
      </c>
    </row>
    <row r="198" spans="1:16">
      <c r="A198" s="1" t="s">
        <v>256</v>
      </c>
      <c r="B198" s="1" t="s">
        <v>12</v>
      </c>
      <c r="C198" s="2">
        <v>45634</v>
      </c>
      <c r="D198" s="1" t="s">
        <v>48</v>
      </c>
      <c r="E198" s="1" t="s">
        <v>65</v>
      </c>
      <c r="F198">
        <v>1424</v>
      </c>
      <c r="G198">
        <v>396</v>
      </c>
      <c r="H198">
        <v>312</v>
      </c>
      <c r="I198" s="5">
        <f>tblPosts[[#This Row],[Likes]]+tblPosts[[#This Row],[Shares]]+tblPosts[[#This Row],[Comments]]</f>
        <v>2132</v>
      </c>
      <c r="J198">
        <v>59517</v>
      </c>
      <c r="K198" s="4">
        <f>tblPosts[[#This Row],[Engagements]]/tblPosts[[#This Row],[Impressions]]</f>
        <v>3.5821698002251455E-2</v>
      </c>
      <c r="L198">
        <v>46102</v>
      </c>
      <c r="M198">
        <v>239</v>
      </c>
      <c r="N198" s="1" t="s">
        <v>26</v>
      </c>
      <c r="O198" s="1" t="s">
        <v>13</v>
      </c>
      <c r="P198" s="1" t="s">
        <v>23</v>
      </c>
    </row>
    <row r="199" spans="1:16">
      <c r="A199" s="1" t="s">
        <v>257</v>
      </c>
      <c r="B199" s="1" t="s">
        <v>17</v>
      </c>
      <c r="C199" s="2">
        <v>45689</v>
      </c>
      <c r="D199" s="1" t="s">
        <v>53</v>
      </c>
      <c r="E199" s="1" t="s">
        <v>65</v>
      </c>
      <c r="F199">
        <v>1079</v>
      </c>
      <c r="G199">
        <v>265</v>
      </c>
      <c r="H199">
        <v>190</v>
      </c>
      <c r="I199" s="5">
        <f>tblPosts[[#This Row],[Likes]]+tblPosts[[#This Row],[Shares]]+tblPosts[[#This Row],[Comments]]</f>
        <v>1534</v>
      </c>
      <c r="J199">
        <v>43786</v>
      </c>
      <c r="K199" s="4">
        <f>tblPosts[[#This Row],[Engagements]]/tblPosts[[#This Row],[Impressions]]</f>
        <v>3.5034029141734799E-2</v>
      </c>
      <c r="L199">
        <v>72428</v>
      </c>
      <c r="M199">
        <v>222</v>
      </c>
      <c r="N199" s="1" t="s">
        <v>22</v>
      </c>
      <c r="O199" s="1" t="s">
        <v>18</v>
      </c>
      <c r="P199" s="1" t="s">
        <v>19</v>
      </c>
    </row>
    <row r="200" spans="1:16">
      <c r="A200" s="1" t="s">
        <v>258</v>
      </c>
      <c r="B200" s="1" t="s">
        <v>17</v>
      </c>
      <c r="C200" s="2">
        <v>45484</v>
      </c>
      <c r="D200" s="1" t="s">
        <v>53</v>
      </c>
      <c r="E200" s="1" t="s">
        <v>62</v>
      </c>
      <c r="F200">
        <v>4247</v>
      </c>
      <c r="G200">
        <v>179</v>
      </c>
      <c r="H200">
        <v>175</v>
      </c>
      <c r="I200" s="5">
        <f>tblPosts[[#This Row],[Likes]]+tblPosts[[#This Row],[Shares]]+tblPosts[[#This Row],[Comments]]</f>
        <v>4601</v>
      </c>
      <c r="J200">
        <v>32991</v>
      </c>
      <c r="K200" s="4">
        <f>tblPosts[[#This Row],[Engagements]]/tblPosts[[#This Row],[Impressions]]</f>
        <v>0.13946227759085811</v>
      </c>
      <c r="L200">
        <v>70120</v>
      </c>
      <c r="M200">
        <v>276</v>
      </c>
      <c r="N200" s="1" t="s">
        <v>22</v>
      </c>
      <c r="O200" s="1" t="s">
        <v>18</v>
      </c>
      <c r="P200" s="1" t="s">
        <v>19</v>
      </c>
    </row>
    <row r="201" spans="1:16">
      <c r="A201" s="1" t="s">
        <v>259</v>
      </c>
      <c r="B201" s="1" t="s">
        <v>17</v>
      </c>
      <c r="C201" s="2">
        <v>45369</v>
      </c>
      <c r="D201" s="1" t="s">
        <v>48</v>
      </c>
      <c r="E201" s="1" t="s">
        <v>54</v>
      </c>
      <c r="F201">
        <v>2033</v>
      </c>
      <c r="G201">
        <v>420</v>
      </c>
      <c r="H201">
        <v>94</v>
      </c>
      <c r="I201" s="5">
        <f>tblPosts[[#This Row],[Likes]]+tblPosts[[#This Row],[Shares]]+tblPosts[[#This Row],[Comments]]</f>
        <v>2547</v>
      </c>
      <c r="J201">
        <v>56290</v>
      </c>
      <c r="K201" s="4">
        <f>tblPosts[[#This Row],[Engagements]]/tblPosts[[#This Row],[Impressions]]</f>
        <v>4.5247823769763724E-2</v>
      </c>
      <c r="L201">
        <v>57391</v>
      </c>
      <c r="M201">
        <v>196</v>
      </c>
      <c r="N201" s="1" t="s">
        <v>18</v>
      </c>
      <c r="O201" s="1"/>
      <c r="P201" s="1" t="s">
        <v>19</v>
      </c>
    </row>
    <row r="202" spans="1:16">
      <c r="A202" s="1" t="s">
        <v>260</v>
      </c>
      <c r="B202" s="1" t="s">
        <v>17</v>
      </c>
      <c r="C202" s="2">
        <v>45547</v>
      </c>
      <c r="D202" s="1" t="s">
        <v>53</v>
      </c>
      <c r="E202" s="1" t="s">
        <v>56</v>
      </c>
      <c r="F202">
        <v>1839</v>
      </c>
      <c r="G202">
        <v>223</v>
      </c>
      <c r="H202">
        <v>171</v>
      </c>
      <c r="I202" s="5">
        <f>tblPosts[[#This Row],[Likes]]+tblPosts[[#This Row],[Shares]]+tblPosts[[#This Row],[Comments]]</f>
        <v>2233</v>
      </c>
      <c r="J202">
        <v>35459</v>
      </c>
      <c r="K202" s="4">
        <f>tblPosts[[#This Row],[Engagements]]/tblPosts[[#This Row],[Impressions]]</f>
        <v>6.2974139146620034E-2</v>
      </c>
      <c r="L202">
        <v>69988</v>
      </c>
      <c r="M202">
        <v>114</v>
      </c>
      <c r="N202" s="1" t="s">
        <v>14</v>
      </c>
      <c r="O202" s="1" t="s">
        <v>18</v>
      </c>
      <c r="P202" s="1" t="s">
        <v>19</v>
      </c>
    </row>
    <row r="203" spans="1:16">
      <c r="A203" s="1" t="s">
        <v>261</v>
      </c>
      <c r="B203" s="1" t="s">
        <v>17</v>
      </c>
      <c r="C203" s="2">
        <v>45302</v>
      </c>
      <c r="D203" s="1" t="s">
        <v>53</v>
      </c>
      <c r="E203" s="1" t="s">
        <v>56</v>
      </c>
      <c r="F203">
        <v>2340</v>
      </c>
      <c r="G203">
        <v>141</v>
      </c>
      <c r="H203">
        <v>206</v>
      </c>
      <c r="I203" s="5">
        <f>tblPosts[[#This Row],[Likes]]+tblPosts[[#This Row],[Shares]]+tblPosts[[#This Row],[Comments]]</f>
        <v>2687</v>
      </c>
      <c r="J203">
        <v>24916</v>
      </c>
      <c r="K203" s="4">
        <f>tblPosts[[#This Row],[Engagements]]/tblPosts[[#This Row],[Impressions]]</f>
        <v>0.10784235029699792</v>
      </c>
      <c r="L203">
        <v>30582</v>
      </c>
      <c r="M203">
        <v>157</v>
      </c>
      <c r="N203" s="1" t="s">
        <v>22</v>
      </c>
      <c r="O203" s="1" t="s">
        <v>18</v>
      </c>
      <c r="P203" s="1" t="s">
        <v>19</v>
      </c>
    </row>
    <row r="204" spans="1:16">
      <c r="A204" s="1" t="s">
        <v>262</v>
      </c>
      <c r="B204" s="1" t="s">
        <v>11</v>
      </c>
      <c r="C204" s="2">
        <v>45571</v>
      </c>
      <c r="D204" s="1" t="s">
        <v>48</v>
      </c>
      <c r="E204" s="1" t="s">
        <v>65</v>
      </c>
      <c r="F204">
        <v>2080</v>
      </c>
      <c r="G204">
        <v>389</v>
      </c>
      <c r="H204">
        <v>92</v>
      </c>
      <c r="I204" s="5">
        <f>tblPosts[[#This Row],[Likes]]+tblPosts[[#This Row],[Shares]]+tblPosts[[#This Row],[Comments]]</f>
        <v>2561</v>
      </c>
      <c r="J204">
        <v>30971</v>
      </c>
      <c r="K204" s="4">
        <f>tblPosts[[#This Row],[Engagements]]/tblPosts[[#This Row],[Impressions]]</f>
        <v>8.2690258629040073E-2</v>
      </c>
      <c r="L204">
        <v>25347</v>
      </c>
      <c r="M204">
        <v>111</v>
      </c>
      <c r="N204" s="1" t="s">
        <v>26</v>
      </c>
      <c r="O204" s="1"/>
      <c r="P204" s="1" t="s">
        <v>23</v>
      </c>
    </row>
    <row r="205" spans="1:16">
      <c r="A205" s="1" t="s">
        <v>263</v>
      </c>
      <c r="B205" s="1" t="s">
        <v>17</v>
      </c>
      <c r="C205" s="2">
        <v>45656</v>
      </c>
      <c r="D205" s="1" t="s">
        <v>48</v>
      </c>
      <c r="E205" s="1" t="s">
        <v>62</v>
      </c>
      <c r="F205">
        <v>4214</v>
      </c>
      <c r="G205">
        <v>286</v>
      </c>
      <c r="H205">
        <v>127</v>
      </c>
      <c r="I205" s="5">
        <f>tblPosts[[#This Row],[Likes]]+tblPosts[[#This Row],[Shares]]+tblPosts[[#This Row],[Comments]]</f>
        <v>4627</v>
      </c>
      <c r="J205">
        <v>47293</v>
      </c>
      <c r="K205" s="4">
        <f>tblPosts[[#This Row],[Engagements]]/tblPosts[[#This Row],[Impressions]]</f>
        <v>9.7836889180216949E-2</v>
      </c>
      <c r="L205">
        <v>27184</v>
      </c>
      <c r="M205">
        <v>232</v>
      </c>
      <c r="N205" s="1" t="s">
        <v>18</v>
      </c>
      <c r="O205" s="1"/>
      <c r="P205" s="1" t="s">
        <v>19</v>
      </c>
    </row>
    <row r="206" spans="1:16">
      <c r="A206" s="1" t="s">
        <v>264</v>
      </c>
      <c r="B206" s="1" t="s">
        <v>17</v>
      </c>
      <c r="C206" s="2">
        <v>45763</v>
      </c>
      <c r="D206" s="1" t="s">
        <v>48</v>
      </c>
      <c r="E206" s="1" t="s">
        <v>56</v>
      </c>
      <c r="F206">
        <v>3792</v>
      </c>
      <c r="G206">
        <v>315</v>
      </c>
      <c r="H206">
        <v>120</v>
      </c>
      <c r="I206" s="5">
        <f>tblPosts[[#This Row],[Likes]]+tblPosts[[#This Row],[Shares]]+tblPosts[[#This Row],[Comments]]</f>
        <v>4227</v>
      </c>
      <c r="J206">
        <v>54592</v>
      </c>
      <c r="K206" s="4">
        <f>tblPosts[[#This Row],[Engagements]]/tblPosts[[#This Row],[Impressions]]</f>
        <v>7.7428927315357568E-2</v>
      </c>
      <c r="L206">
        <v>67886</v>
      </c>
      <c r="M206">
        <v>117</v>
      </c>
      <c r="N206" s="1" t="s">
        <v>22</v>
      </c>
      <c r="O206" s="1"/>
      <c r="P206" s="1" t="s">
        <v>23</v>
      </c>
    </row>
    <row r="207" spans="1:16">
      <c r="A207" s="1" t="s">
        <v>265</v>
      </c>
      <c r="B207" s="1" t="s">
        <v>17</v>
      </c>
      <c r="C207" s="2">
        <v>45525</v>
      </c>
      <c r="D207" s="1" t="s">
        <v>53</v>
      </c>
      <c r="E207" s="1" t="s">
        <v>51</v>
      </c>
      <c r="F207">
        <v>3989</v>
      </c>
      <c r="G207">
        <v>476</v>
      </c>
      <c r="H207">
        <v>128</v>
      </c>
      <c r="I207" s="5">
        <f>tblPosts[[#This Row],[Likes]]+tblPosts[[#This Row],[Shares]]+tblPosts[[#This Row],[Comments]]</f>
        <v>4593</v>
      </c>
      <c r="J207">
        <v>57569</v>
      </c>
      <c r="K207" s="4">
        <f>tblPosts[[#This Row],[Engagements]]/tblPosts[[#This Row],[Impressions]]</f>
        <v>7.9782521843353188E-2</v>
      </c>
      <c r="L207">
        <v>40193</v>
      </c>
      <c r="M207">
        <v>222</v>
      </c>
      <c r="N207" s="1" t="s">
        <v>26</v>
      </c>
      <c r="O207" s="1" t="s">
        <v>14</v>
      </c>
      <c r="P207" s="1" t="s">
        <v>19</v>
      </c>
    </row>
    <row r="208" spans="1:16">
      <c r="A208" s="1" t="s">
        <v>266</v>
      </c>
      <c r="B208" s="1" t="s">
        <v>17</v>
      </c>
      <c r="C208" s="2">
        <v>45387</v>
      </c>
      <c r="D208" s="1" t="s">
        <v>53</v>
      </c>
      <c r="E208" s="1" t="s">
        <v>56</v>
      </c>
      <c r="F208">
        <v>2857</v>
      </c>
      <c r="G208">
        <v>443</v>
      </c>
      <c r="H208">
        <v>359</v>
      </c>
      <c r="I208" s="5">
        <f>tblPosts[[#This Row],[Likes]]+tblPosts[[#This Row],[Shares]]+tblPosts[[#This Row],[Comments]]</f>
        <v>3659</v>
      </c>
      <c r="J208">
        <v>51519</v>
      </c>
      <c r="K208" s="4">
        <f>tblPosts[[#This Row],[Engagements]]/tblPosts[[#This Row],[Impressions]]</f>
        <v>7.1022341272152026E-2</v>
      </c>
      <c r="L208">
        <v>28256</v>
      </c>
      <c r="M208">
        <v>155</v>
      </c>
      <c r="N208" s="1" t="s">
        <v>22</v>
      </c>
      <c r="O208" s="1" t="s">
        <v>18</v>
      </c>
      <c r="P208" s="1" t="s">
        <v>19</v>
      </c>
    </row>
    <row r="209" spans="1:16">
      <c r="A209" s="1" t="s">
        <v>267</v>
      </c>
      <c r="B209" s="1" t="s">
        <v>17</v>
      </c>
      <c r="C209" s="2">
        <v>45754</v>
      </c>
      <c r="D209" s="1" t="s">
        <v>48</v>
      </c>
      <c r="E209" s="1" t="s">
        <v>71</v>
      </c>
      <c r="F209">
        <v>1403</v>
      </c>
      <c r="G209">
        <v>385</v>
      </c>
      <c r="H209">
        <v>344</v>
      </c>
      <c r="I209" s="5">
        <f>tblPosts[[#This Row],[Likes]]+tblPosts[[#This Row],[Shares]]+tblPosts[[#This Row],[Comments]]</f>
        <v>2132</v>
      </c>
      <c r="J209">
        <v>54223</v>
      </c>
      <c r="K209" s="4">
        <f>tblPosts[[#This Row],[Engagements]]/tblPosts[[#This Row],[Impressions]]</f>
        <v>3.9319108127547353E-2</v>
      </c>
      <c r="L209">
        <v>72595</v>
      </c>
      <c r="M209">
        <v>239</v>
      </c>
      <c r="N209" s="1" t="s">
        <v>22</v>
      </c>
      <c r="O209" s="1"/>
      <c r="P209" s="1" t="s">
        <v>23</v>
      </c>
    </row>
    <row r="210" spans="1:16">
      <c r="A210" s="1" t="s">
        <v>268</v>
      </c>
      <c r="B210" s="1" t="s">
        <v>17</v>
      </c>
      <c r="C210" s="2">
        <v>45492</v>
      </c>
      <c r="D210" s="1" t="s">
        <v>53</v>
      </c>
      <c r="E210" s="1" t="s">
        <v>60</v>
      </c>
      <c r="F210">
        <v>3071</v>
      </c>
      <c r="G210">
        <v>126</v>
      </c>
      <c r="H210">
        <v>200</v>
      </c>
      <c r="I210" s="5">
        <f>tblPosts[[#This Row],[Likes]]+tblPosts[[#This Row],[Shares]]+tblPosts[[#This Row],[Comments]]</f>
        <v>3397</v>
      </c>
      <c r="J210">
        <v>44013</v>
      </c>
      <c r="K210" s="4">
        <f>tblPosts[[#This Row],[Engagements]]/tblPosts[[#This Row],[Impressions]]</f>
        <v>7.7181741758116915E-2</v>
      </c>
      <c r="L210">
        <v>44679</v>
      </c>
      <c r="M210">
        <v>118</v>
      </c>
      <c r="N210" s="1" t="s">
        <v>26</v>
      </c>
      <c r="O210" s="1" t="s">
        <v>14</v>
      </c>
      <c r="P210" s="1" t="s">
        <v>19</v>
      </c>
    </row>
    <row r="211" spans="1:16">
      <c r="A211" s="1" t="s">
        <v>269</v>
      </c>
      <c r="B211" s="1" t="s">
        <v>17</v>
      </c>
      <c r="C211" s="2">
        <v>45780</v>
      </c>
      <c r="D211" s="1" t="s">
        <v>53</v>
      </c>
      <c r="E211" s="1" t="s">
        <v>65</v>
      </c>
      <c r="F211">
        <v>1010</v>
      </c>
      <c r="G211">
        <v>361</v>
      </c>
      <c r="H211">
        <v>240</v>
      </c>
      <c r="I211" s="5">
        <f>tblPosts[[#This Row],[Likes]]+tblPosts[[#This Row],[Shares]]+tblPosts[[#This Row],[Comments]]</f>
        <v>1611</v>
      </c>
      <c r="J211">
        <v>47229</v>
      </c>
      <c r="K211" s="4">
        <f>tblPosts[[#This Row],[Engagements]]/tblPosts[[#This Row],[Impressions]]</f>
        <v>3.4110398272247981E-2</v>
      </c>
      <c r="L211">
        <v>72573</v>
      </c>
      <c r="M211">
        <v>275</v>
      </c>
      <c r="N211" s="1" t="s">
        <v>22</v>
      </c>
      <c r="O211" s="1" t="s">
        <v>18</v>
      </c>
      <c r="P211" s="1" t="s">
        <v>19</v>
      </c>
    </row>
    <row r="212" spans="1:16">
      <c r="A212" s="1" t="s">
        <v>270</v>
      </c>
      <c r="B212" s="1" t="s">
        <v>17</v>
      </c>
      <c r="C212" s="2">
        <v>45396</v>
      </c>
      <c r="D212" s="1" t="s">
        <v>53</v>
      </c>
      <c r="E212" s="1" t="s">
        <v>49</v>
      </c>
      <c r="F212">
        <v>1295</v>
      </c>
      <c r="G212">
        <v>153</v>
      </c>
      <c r="H212">
        <v>81</v>
      </c>
      <c r="I212" s="5">
        <f>tblPosts[[#This Row],[Likes]]+tblPosts[[#This Row],[Shares]]+tblPosts[[#This Row],[Comments]]</f>
        <v>1529</v>
      </c>
      <c r="J212">
        <v>48350</v>
      </c>
      <c r="K212" s="4">
        <f>tblPosts[[#This Row],[Engagements]]/tblPosts[[#This Row],[Impressions]]</f>
        <v>3.1623578076525334E-2</v>
      </c>
      <c r="L212">
        <v>61033</v>
      </c>
      <c r="M212">
        <v>232</v>
      </c>
      <c r="N212" s="1" t="s">
        <v>26</v>
      </c>
      <c r="O212" s="1" t="s">
        <v>14</v>
      </c>
      <c r="P212" s="1" t="s">
        <v>19</v>
      </c>
    </row>
    <row r="213" spans="1:16">
      <c r="A213" s="1" t="s">
        <v>271</v>
      </c>
      <c r="B213" s="1" t="s">
        <v>17</v>
      </c>
      <c r="C213" s="2">
        <v>45827</v>
      </c>
      <c r="D213" s="1" t="s">
        <v>53</v>
      </c>
      <c r="E213" s="1" t="s">
        <v>60</v>
      </c>
      <c r="F213">
        <v>1433</v>
      </c>
      <c r="G213">
        <v>452</v>
      </c>
      <c r="H213">
        <v>305</v>
      </c>
      <c r="I213" s="5">
        <f>tblPosts[[#This Row],[Likes]]+tblPosts[[#This Row],[Shares]]+tblPosts[[#This Row],[Comments]]</f>
        <v>2190</v>
      </c>
      <c r="J213">
        <v>54541</v>
      </c>
      <c r="K213" s="4">
        <f>tblPosts[[#This Row],[Engagements]]/tblPosts[[#This Row],[Impressions]]</f>
        <v>4.0153279184466734E-2</v>
      </c>
      <c r="L213">
        <v>63700</v>
      </c>
      <c r="M213">
        <v>296</v>
      </c>
      <c r="N213" s="1" t="s">
        <v>26</v>
      </c>
      <c r="O213" s="1" t="s">
        <v>14</v>
      </c>
      <c r="P213" s="1" t="s">
        <v>19</v>
      </c>
    </row>
    <row r="214" spans="1:16">
      <c r="A214" s="1" t="s">
        <v>272</v>
      </c>
      <c r="B214" s="1" t="s">
        <v>11</v>
      </c>
      <c r="C214" s="2">
        <v>45832</v>
      </c>
      <c r="D214" s="1" t="s">
        <v>53</v>
      </c>
      <c r="E214" s="1" t="s">
        <v>62</v>
      </c>
      <c r="F214">
        <v>4902</v>
      </c>
      <c r="G214">
        <v>422</v>
      </c>
      <c r="H214">
        <v>376</v>
      </c>
      <c r="I214" s="5">
        <f>tblPosts[[#This Row],[Likes]]+tblPosts[[#This Row],[Shares]]+tblPosts[[#This Row],[Comments]]</f>
        <v>5700</v>
      </c>
      <c r="J214">
        <v>31674</v>
      </c>
      <c r="K214" s="4">
        <f>tblPosts[[#This Row],[Engagements]]/tblPosts[[#This Row],[Impressions]]</f>
        <v>0.17995832544042431</v>
      </c>
      <c r="L214">
        <v>53225</v>
      </c>
      <c r="M214">
        <v>147</v>
      </c>
      <c r="N214" s="1" t="s">
        <v>18</v>
      </c>
      <c r="O214" s="1"/>
      <c r="P214" s="1" t="s">
        <v>15</v>
      </c>
    </row>
    <row r="215" spans="1:16">
      <c r="A215" s="1" t="s">
        <v>273</v>
      </c>
      <c r="B215" s="1" t="s">
        <v>17</v>
      </c>
      <c r="C215" s="2">
        <v>45574</v>
      </c>
      <c r="D215" s="1" t="s">
        <v>48</v>
      </c>
      <c r="E215" s="1" t="s">
        <v>56</v>
      </c>
      <c r="F215">
        <v>2659</v>
      </c>
      <c r="G215">
        <v>167</v>
      </c>
      <c r="H215">
        <v>73</v>
      </c>
      <c r="I215" s="5">
        <f>tblPosts[[#This Row],[Likes]]+tblPosts[[#This Row],[Shares]]+tblPosts[[#This Row],[Comments]]</f>
        <v>2899</v>
      </c>
      <c r="J215">
        <v>23090</v>
      </c>
      <c r="K215" s="4">
        <f>tblPosts[[#This Row],[Engagements]]/tblPosts[[#This Row],[Impressions]]</f>
        <v>0.12555218709398008</v>
      </c>
      <c r="L215">
        <v>25872</v>
      </c>
      <c r="M215">
        <v>293</v>
      </c>
      <c r="N215" s="1" t="s">
        <v>22</v>
      </c>
      <c r="O215" s="1"/>
      <c r="P215" s="1" t="s">
        <v>23</v>
      </c>
    </row>
    <row r="216" spans="1:16">
      <c r="A216" s="1" t="s">
        <v>274</v>
      </c>
      <c r="B216" s="1" t="s">
        <v>12</v>
      </c>
      <c r="C216" s="2">
        <v>45672</v>
      </c>
      <c r="D216" s="1" t="s">
        <v>48</v>
      </c>
      <c r="E216" s="1" t="s">
        <v>73</v>
      </c>
      <c r="F216">
        <v>2599</v>
      </c>
      <c r="G216">
        <v>324</v>
      </c>
      <c r="H216">
        <v>182</v>
      </c>
      <c r="I216" s="5">
        <f>tblPosts[[#This Row],[Likes]]+tblPosts[[#This Row],[Shares]]+tblPosts[[#This Row],[Comments]]</f>
        <v>3105</v>
      </c>
      <c r="J216">
        <v>37525</v>
      </c>
      <c r="K216" s="4">
        <f>tblPosts[[#This Row],[Engagements]]/tblPosts[[#This Row],[Impressions]]</f>
        <v>8.2744836775483013E-2</v>
      </c>
      <c r="L216">
        <v>37216</v>
      </c>
      <c r="M216">
        <v>186</v>
      </c>
      <c r="N216" s="1" t="s">
        <v>26</v>
      </c>
      <c r="O216" s="1" t="s">
        <v>13</v>
      </c>
      <c r="P216" s="1" t="s">
        <v>23</v>
      </c>
    </row>
    <row r="217" spans="1:16">
      <c r="A217" s="1" t="s">
        <v>275</v>
      </c>
      <c r="B217" s="1" t="s">
        <v>17</v>
      </c>
      <c r="C217" s="2">
        <v>45669</v>
      </c>
      <c r="D217" s="1" t="s">
        <v>48</v>
      </c>
      <c r="E217" s="1" t="s">
        <v>58</v>
      </c>
      <c r="F217">
        <v>1765</v>
      </c>
      <c r="G217">
        <v>285</v>
      </c>
      <c r="H217">
        <v>100</v>
      </c>
      <c r="I217" s="5">
        <f>tblPosts[[#This Row],[Likes]]+tblPosts[[#This Row],[Shares]]+tblPosts[[#This Row],[Comments]]</f>
        <v>2150</v>
      </c>
      <c r="J217">
        <v>41313</v>
      </c>
      <c r="K217" s="4">
        <f>tblPosts[[#This Row],[Engagements]]/tblPosts[[#This Row],[Impressions]]</f>
        <v>5.2041730205988429E-2</v>
      </c>
      <c r="L217">
        <v>56575</v>
      </c>
      <c r="M217">
        <v>174</v>
      </c>
      <c r="N217" s="1" t="s">
        <v>22</v>
      </c>
      <c r="O217" s="1"/>
      <c r="P217" s="1" t="s">
        <v>23</v>
      </c>
    </row>
    <row r="218" spans="1:16">
      <c r="A218" s="1" t="s">
        <v>276</v>
      </c>
      <c r="B218" s="1" t="s">
        <v>11</v>
      </c>
      <c r="C218" s="2">
        <v>45808</v>
      </c>
      <c r="D218" s="1" t="s">
        <v>48</v>
      </c>
      <c r="E218" s="1" t="s">
        <v>60</v>
      </c>
      <c r="F218">
        <v>2169</v>
      </c>
      <c r="G218">
        <v>240</v>
      </c>
      <c r="H218">
        <v>57</v>
      </c>
      <c r="I218" s="5">
        <f>tblPosts[[#This Row],[Likes]]+tblPosts[[#This Row],[Shares]]+tblPosts[[#This Row],[Comments]]</f>
        <v>2466</v>
      </c>
      <c r="J218">
        <v>26109</v>
      </c>
      <c r="K218" s="4">
        <f>tblPosts[[#This Row],[Engagements]]/tblPosts[[#This Row],[Impressions]]</f>
        <v>9.4450189589796618E-2</v>
      </c>
      <c r="L218">
        <v>46667</v>
      </c>
      <c r="M218">
        <v>133</v>
      </c>
      <c r="N218" s="1" t="s">
        <v>22</v>
      </c>
      <c r="O218" s="1" t="s">
        <v>18</v>
      </c>
      <c r="P218" s="1" t="s">
        <v>19</v>
      </c>
    </row>
    <row r="219" spans="1:16">
      <c r="A219" s="1" t="s">
        <v>277</v>
      </c>
      <c r="B219" s="1" t="s">
        <v>17</v>
      </c>
      <c r="C219" s="2">
        <v>45579</v>
      </c>
      <c r="D219" s="1" t="s">
        <v>53</v>
      </c>
      <c r="E219" s="1" t="s">
        <v>51</v>
      </c>
      <c r="F219">
        <v>4303</v>
      </c>
      <c r="G219">
        <v>306</v>
      </c>
      <c r="H219">
        <v>302</v>
      </c>
      <c r="I219" s="5">
        <f>tblPosts[[#This Row],[Likes]]+tblPosts[[#This Row],[Shares]]+tblPosts[[#This Row],[Comments]]</f>
        <v>4911</v>
      </c>
      <c r="J219">
        <v>39575</v>
      </c>
      <c r="K219" s="4">
        <f>tblPosts[[#This Row],[Engagements]]/tblPosts[[#This Row],[Impressions]]</f>
        <v>0.12409349336702463</v>
      </c>
      <c r="L219">
        <v>33762</v>
      </c>
      <c r="M219">
        <v>265</v>
      </c>
      <c r="N219" s="1" t="s">
        <v>26</v>
      </c>
      <c r="O219" s="1" t="s">
        <v>14</v>
      </c>
      <c r="P219" s="1" t="s">
        <v>19</v>
      </c>
    </row>
    <row r="220" spans="1:16">
      <c r="A220" s="1" t="s">
        <v>278</v>
      </c>
      <c r="B220" s="1" t="s">
        <v>17</v>
      </c>
      <c r="C220" s="2">
        <v>45332</v>
      </c>
      <c r="D220" s="1" t="s">
        <v>48</v>
      </c>
      <c r="E220" s="1" t="s">
        <v>71</v>
      </c>
      <c r="F220">
        <v>1519</v>
      </c>
      <c r="G220">
        <v>456</v>
      </c>
      <c r="H220">
        <v>379</v>
      </c>
      <c r="I220" s="5">
        <f>tblPosts[[#This Row],[Likes]]+tblPosts[[#This Row],[Shares]]+tblPosts[[#This Row],[Comments]]</f>
        <v>2354</v>
      </c>
      <c r="J220">
        <v>51611</v>
      </c>
      <c r="K220" s="4">
        <f>tblPosts[[#This Row],[Engagements]]/tblPosts[[#This Row],[Impressions]]</f>
        <v>4.5610431884675749E-2</v>
      </c>
      <c r="L220">
        <v>45880</v>
      </c>
      <c r="M220">
        <v>176</v>
      </c>
      <c r="N220" s="1" t="s">
        <v>22</v>
      </c>
      <c r="O220" s="1"/>
      <c r="P220" s="1" t="s">
        <v>23</v>
      </c>
    </row>
    <row r="221" spans="1:16">
      <c r="A221" s="1" t="s">
        <v>279</v>
      </c>
      <c r="B221" s="1" t="s">
        <v>12</v>
      </c>
      <c r="C221" s="2">
        <v>45636</v>
      </c>
      <c r="D221" s="1" t="s">
        <v>48</v>
      </c>
      <c r="E221" s="1" t="s">
        <v>60</v>
      </c>
      <c r="F221">
        <v>2569</v>
      </c>
      <c r="G221">
        <v>140</v>
      </c>
      <c r="H221">
        <v>375</v>
      </c>
      <c r="I221" s="5">
        <f>tblPosts[[#This Row],[Likes]]+tblPosts[[#This Row],[Shares]]+tblPosts[[#This Row],[Comments]]</f>
        <v>3084</v>
      </c>
      <c r="J221">
        <v>38372</v>
      </c>
      <c r="K221" s="4">
        <f>tblPosts[[#This Row],[Engagements]]/tblPosts[[#This Row],[Impressions]]</f>
        <v>8.0371103929948923E-2</v>
      </c>
      <c r="L221">
        <v>22102</v>
      </c>
      <c r="M221">
        <v>255</v>
      </c>
      <c r="N221" s="1" t="s">
        <v>26</v>
      </c>
      <c r="O221" s="1" t="s">
        <v>13</v>
      </c>
      <c r="P221" s="1" t="s">
        <v>23</v>
      </c>
    </row>
    <row r="222" spans="1:16">
      <c r="A222" s="1" t="s">
        <v>280</v>
      </c>
      <c r="B222" s="1" t="s">
        <v>17</v>
      </c>
      <c r="C222" s="2">
        <v>45786</v>
      </c>
      <c r="D222" s="1" t="s">
        <v>53</v>
      </c>
      <c r="E222" s="1" t="s">
        <v>58</v>
      </c>
      <c r="F222">
        <v>2778</v>
      </c>
      <c r="G222">
        <v>241</v>
      </c>
      <c r="H222">
        <v>317</v>
      </c>
      <c r="I222" s="5">
        <f>tblPosts[[#This Row],[Likes]]+tblPosts[[#This Row],[Shares]]+tblPosts[[#This Row],[Comments]]</f>
        <v>3336</v>
      </c>
      <c r="J222">
        <v>26247</v>
      </c>
      <c r="K222" s="4">
        <f>tblPosts[[#This Row],[Engagements]]/tblPosts[[#This Row],[Impressions]]</f>
        <v>0.1271002400274317</v>
      </c>
      <c r="L222">
        <v>20677</v>
      </c>
      <c r="M222">
        <v>282</v>
      </c>
      <c r="N222" s="1" t="s">
        <v>14</v>
      </c>
      <c r="O222" s="1" t="s">
        <v>18</v>
      </c>
      <c r="P222" s="1" t="s">
        <v>19</v>
      </c>
    </row>
    <row r="223" spans="1:16">
      <c r="A223" s="1" t="s">
        <v>281</v>
      </c>
      <c r="B223" s="1" t="s">
        <v>17</v>
      </c>
      <c r="C223" s="2">
        <v>45829</v>
      </c>
      <c r="D223" s="1" t="s">
        <v>48</v>
      </c>
      <c r="E223" s="1" t="s">
        <v>51</v>
      </c>
      <c r="F223">
        <v>3611</v>
      </c>
      <c r="G223">
        <v>127</v>
      </c>
      <c r="H223">
        <v>139</v>
      </c>
      <c r="I223" s="5">
        <f>tblPosts[[#This Row],[Likes]]+tblPosts[[#This Row],[Shares]]+tblPosts[[#This Row],[Comments]]</f>
        <v>3877</v>
      </c>
      <c r="J223">
        <v>44768</v>
      </c>
      <c r="K223" s="4">
        <f>tblPosts[[#This Row],[Engagements]]/tblPosts[[#This Row],[Impressions]]</f>
        <v>8.6602037169406718E-2</v>
      </c>
      <c r="L223">
        <v>29435</v>
      </c>
      <c r="M223">
        <v>178</v>
      </c>
      <c r="N223" s="1" t="s">
        <v>18</v>
      </c>
      <c r="O223" s="1"/>
      <c r="P223" s="1" t="s">
        <v>19</v>
      </c>
    </row>
    <row r="224" spans="1:16">
      <c r="A224" s="1" t="s">
        <v>282</v>
      </c>
      <c r="B224" s="1" t="s">
        <v>17</v>
      </c>
      <c r="C224" s="2">
        <v>45462</v>
      </c>
      <c r="D224" s="1" t="s">
        <v>48</v>
      </c>
      <c r="E224" s="1" t="s">
        <v>60</v>
      </c>
      <c r="F224">
        <v>1224</v>
      </c>
      <c r="G224">
        <v>168</v>
      </c>
      <c r="H224">
        <v>199</v>
      </c>
      <c r="I224" s="5">
        <f>tblPosts[[#This Row],[Likes]]+tblPosts[[#This Row],[Shares]]+tblPosts[[#This Row],[Comments]]</f>
        <v>1591</v>
      </c>
      <c r="J224">
        <v>54232</v>
      </c>
      <c r="K224" s="4">
        <f>tblPosts[[#This Row],[Engagements]]/tblPosts[[#This Row],[Impressions]]</f>
        <v>2.9336922849977874E-2</v>
      </c>
      <c r="L224">
        <v>52844</v>
      </c>
      <c r="M224">
        <v>271</v>
      </c>
      <c r="N224" s="1" t="s">
        <v>22</v>
      </c>
      <c r="O224" s="1"/>
      <c r="P224" s="1" t="s">
        <v>23</v>
      </c>
    </row>
    <row r="225" spans="1:16">
      <c r="A225" s="1" t="s">
        <v>283</v>
      </c>
      <c r="B225" s="1" t="s">
        <v>17</v>
      </c>
      <c r="C225" s="2">
        <v>45636</v>
      </c>
      <c r="D225" s="1" t="s">
        <v>48</v>
      </c>
      <c r="E225" s="1" t="s">
        <v>71</v>
      </c>
      <c r="F225">
        <v>4673</v>
      </c>
      <c r="G225">
        <v>270</v>
      </c>
      <c r="H225">
        <v>93</v>
      </c>
      <c r="I225" s="5">
        <f>tblPosts[[#This Row],[Likes]]+tblPosts[[#This Row],[Shares]]+tblPosts[[#This Row],[Comments]]</f>
        <v>5036</v>
      </c>
      <c r="J225">
        <v>45260</v>
      </c>
      <c r="K225" s="4">
        <f>tblPosts[[#This Row],[Engagements]]/tblPosts[[#This Row],[Impressions]]</f>
        <v>0.11126822801590809</v>
      </c>
      <c r="L225">
        <v>57513</v>
      </c>
      <c r="M225">
        <v>103</v>
      </c>
      <c r="N225" s="1" t="s">
        <v>18</v>
      </c>
      <c r="O225" s="1"/>
      <c r="P225" s="1" t="s">
        <v>19</v>
      </c>
    </row>
    <row r="226" spans="1:16">
      <c r="A226" s="1" t="s">
        <v>284</v>
      </c>
      <c r="B226" s="1" t="s">
        <v>12</v>
      </c>
      <c r="C226" s="2">
        <v>45323</v>
      </c>
      <c r="D226" s="1" t="s">
        <v>48</v>
      </c>
      <c r="E226" s="1" t="s">
        <v>56</v>
      </c>
      <c r="F226">
        <v>1432</v>
      </c>
      <c r="G226">
        <v>437</v>
      </c>
      <c r="H226">
        <v>267</v>
      </c>
      <c r="I226" s="5">
        <f>tblPosts[[#This Row],[Likes]]+tblPosts[[#This Row],[Shares]]+tblPosts[[#This Row],[Comments]]</f>
        <v>2136</v>
      </c>
      <c r="J226">
        <v>40634</v>
      </c>
      <c r="K226" s="4">
        <f>tblPosts[[#This Row],[Engagements]]/tblPosts[[#This Row],[Impressions]]</f>
        <v>5.2566815966924252E-2</v>
      </c>
      <c r="L226">
        <v>54511</v>
      </c>
      <c r="M226">
        <v>197</v>
      </c>
      <c r="N226" s="1" t="s">
        <v>26</v>
      </c>
      <c r="O226" s="1" t="s">
        <v>13</v>
      </c>
      <c r="P226" s="1" t="s">
        <v>23</v>
      </c>
    </row>
    <row r="227" spans="1:16">
      <c r="A227" s="1" t="s">
        <v>285</v>
      </c>
      <c r="B227" s="1" t="s">
        <v>17</v>
      </c>
      <c r="C227" s="2">
        <v>45308</v>
      </c>
      <c r="D227" s="1" t="s">
        <v>53</v>
      </c>
      <c r="E227" s="1" t="s">
        <v>54</v>
      </c>
      <c r="F227">
        <v>2174</v>
      </c>
      <c r="G227">
        <v>499</v>
      </c>
      <c r="H227">
        <v>212</v>
      </c>
      <c r="I227" s="5">
        <f>tblPosts[[#This Row],[Likes]]+tblPosts[[#This Row],[Shares]]+tblPosts[[#This Row],[Comments]]</f>
        <v>2885</v>
      </c>
      <c r="J227">
        <v>54938</v>
      </c>
      <c r="K227" s="4">
        <f>tblPosts[[#This Row],[Engagements]]/tblPosts[[#This Row],[Impressions]]</f>
        <v>5.2513742764570971E-2</v>
      </c>
      <c r="L227">
        <v>27190</v>
      </c>
      <c r="M227">
        <v>265</v>
      </c>
      <c r="N227" s="1" t="s">
        <v>14</v>
      </c>
      <c r="O227" s="1" t="s">
        <v>18</v>
      </c>
      <c r="P227" s="1" t="s">
        <v>19</v>
      </c>
    </row>
    <row r="228" spans="1:16">
      <c r="A228" s="1" t="s">
        <v>286</v>
      </c>
      <c r="B228" s="1" t="s">
        <v>12</v>
      </c>
      <c r="C228" s="2">
        <v>45738</v>
      </c>
      <c r="D228" s="1" t="s">
        <v>48</v>
      </c>
      <c r="E228" s="1" t="s">
        <v>58</v>
      </c>
      <c r="F228">
        <v>4308</v>
      </c>
      <c r="G228">
        <v>171</v>
      </c>
      <c r="H228">
        <v>106</v>
      </c>
      <c r="I228" s="5">
        <f>tblPosts[[#This Row],[Likes]]+tblPosts[[#This Row],[Shares]]+tblPosts[[#This Row],[Comments]]</f>
        <v>4585</v>
      </c>
      <c r="J228">
        <v>36955</v>
      </c>
      <c r="K228" s="4">
        <f>tblPosts[[#This Row],[Engagements]]/tblPosts[[#This Row],[Impressions]]</f>
        <v>0.12406981463942633</v>
      </c>
      <c r="L228">
        <v>23949</v>
      </c>
      <c r="M228">
        <v>294</v>
      </c>
      <c r="N228" s="1" t="s">
        <v>26</v>
      </c>
      <c r="O228" s="1" t="s">
        <v>13</v>
      </c>
      <c r="P228" s="1" t="s">
        <v>23</v>
      </c>
    </row>
    <row r="229" spans="1:16">
      <c r="A229" s="1" t="s">
        <v>287</v>
      </c>
      <c r="B229" s="1" t="s">
        <v>12</v>
      </c>
      <c r="C229" s="2">
        <v>45442</v>
      </c>
      <c r="D229" s="1" t="s">
        <v>78</v>
      </c>
      <c r="E229" s="1" t="s">
        <v>60</v>
      </c>
      <c r="F229">
        <v>1060</v>
      </c>
      <c r="G229">
        <v>442</v>
      </c>
      <c r="H229">
        <v>319</v>
      </c>
      <c r="I229" s="5">
        <f>tblPosts[[#This Row],[Likes]]+tblPosts[[#This Row],[Shares]]+tblPosts[[#This Row],[Comments]]</f>
        <v>1821</v>
      </c>
      <c r="J229">
        <v>57194</v>
      </c>
      <c r="K229" s="4">
        <f>tblPosts[[#This Row],[Engagements]]/tblPosts[[#This Row],[Impressions]]</f>
        <v>3.1839004091338254E-2</v>
      </c>
      <c r="L229">
        <v>24258</v>
      </c>
      <c r="M229">
        <v>101</v>
      </c>
      <c r="N229" s="1" t="s">
        <v>26</v>
      </c>
      <c r="O229" s="1" t="s">
        <v>22</v>
      </c>
      <c r="P229" s="1" t="s">
        <v>9</v>
      </c>
    </row>
    <row r="230" spans="1:16">
      <c r="A230" s="1" t="s">
        <v>288</v>
      </c>
      <c r="B230" s="1" t="s">
        <v>12</v>
      </c>
      <c r="C230" s="2">
        <v>45346</v>
      </c>
      <c r="D230" s="1" t="s">
        <v>48</v>
      </c>
      <c r="E230" s="1" t="s">
        <v>58</v>
      </c>
      <c r="F230">
        <v>4653</v>
      </c>
      <c r="G230">
        <v>226</v>
      </c>
      <c r="H230">
        <v>349</v>
      </c>
      <c r="I230" s="5">
        <f>tblPosts[[#This Row],[Likes]]+tblPosts[[#This Row],[Shares]]+tblPosts[[#This Row],[Comments]]</f>
        <v>5228</v>
      </c>
      <c r="J230">
        <v>56876</v>
      </c>
      <c r="K230" s="4">
        <f>tblPosts[[#This Row],[Engagements]]/tblPosts[[#This Row],[Impressions]]</f>
        <v>9.191926295801392E-2</v>
      </c>
      <c r="L230">
        <v>28452</v>
      </c>
      <c r="M230">
        <v>257</v>
      </c>
      <c r="N230" s="1" t="s">
        <v>26</v>
      </c>
      <c r="O230" s="1" t="s">
        <v>13</v>
      </c>
      <c r="P230" s="1" t="s">
        <v>23</v>
      </c>
    </row>
    <row r="231" spans="1:16">
      <c r="A231" s="1" t="s">
        <v>289</v>
      </c>
      <c r="B231" s="1" t="s">
        <v>12</v>
      </c>
      <c r="C231" s="2">
        <v>45791</v>
      </c>
      <c r="D231" s="1" t="s">
        <v>48</v>
      </c>
      <c r="E231" s="1" t="s">
        <v>49</v>
      </c>
      <c r="F231">
        <v>1701</v>
      </c>
      <c r="G231">
        <v>272</v>
      </c>
      <c r="H231">
        <v>385</v>
      </c>
      <c r="I231" s="5">
        <f>tblPosts[[#This Row],[Likes]]+tblPosts[[#This Row],[Shares]]+tblPosts[[#This Row],[Comments]]</f>
        <v>2358</v>
      </c>
      <c r="J231">
        <v>47496</v>
      </c>
      <c r="K231" s="4">
        <f>tblPosts[[#This Row],[Engagements]]/tblPosts[[#This Row],[Impressions]]</f>
        <v>4.9646286003031836E-2</v>
      </c>
      <c r="L231">
        <v>40832</v>
      </c>
      <c r="M231">
        <v>246</v>
      </c>
      <c r="N231" s="1" t="s">
        <v>26</v>
      </c>
      <c r="O231" s="1" t="s">
        <v>13</v>
      </c>
      <c r="P231" s="1" t="s">
        <v>23</v>
      </c>
    </row>
    <row r="232" spans="1:16">
      <c r="A232" s="1" t="s">
        <v>290</v>
      </c>
      <c r="B232" s="1" t="s">
        <v>11</v>
      </c>
      <c r="C232" s="2">
        <v>45379</v>
      </c>
      <c r="D232" s="1" t="s">
        <v>48</v>
      </c>
      <c r="E232" s="1" t="s">
        <v>60</v>
      </c>
      <c r="F232">
        <v>1673</v>
      </c>
      <c r="G232">
        <v>280</v>
      </c>
      <c r="H232">
        <v>67</v>
      </c>
      <c r="I232" s="5">
        <f>tblPosts[[#This Row],[Likes]]+tblPosts[[#This Row],[Shares]]+tblPosts[[#This Row],[Comments]]</f>
        <v>2020</v>
      </c>
      <c r="J232">
        <v>29847</v>
      </c>
      <c r="K232" s="4">
        <f>tblPosts[[#This Row],[Engagements]]/tblPosts[[#This Row],[Impressions]]</f>
        <v>6.76784936509532E-2</v>
      </c>
      <c r="L232">
        <v>48016</v>
      </c>
      <c r="M232">
        <v>213</v>
      </c>
      <c r="N232" s="1" t="s">
        <v>22</v>
      </c>
      <c r="O232" s="1" t="s">
        <v>18</v>
      </c>
      <c r="P232" s="1" t="s">
        <v>19</v>
      </c>
    </row>
    <row r="233" spans="1:16">
      <c r="A233" s="1" t="s">
        <v>291</v>
      </c>
      <c r="B233" s="1" t="s">
        <v>12</v>
      </c>
      <c r="C233" s="2">
        <v>45723</v>
      </c>
      <c r="D233" s="1" t="s">
        <v>48</v>
      </c>
      <c r="E233" s="1" t="s">
        <v>65</v>
      </c>
      <c r="F233">
        <v>4310</v>
      </c>
      <c r="G233">
        <v>284</v>
      </c>
      <c r="H233">
        <v>306</v>
      </c>
      <c r="I233" s="5">
        <f>tblPosts[[#This Row],[Likes]]+tblPosts[[#This Row],[Shares]]+tblPosts[[#This Row],[Comments]]</f>
        <v>4900</v>
      </c>
      <c r="J233">
        <v>44606</v>
      </c>
      <c r="K233" s="4">
        <f>tblPosts[[#This Row],[Engagements]]/tblPosts[[#This Row],[Impressions]]</f>
        <v>0.10985069273191947</v>
      </c>
      <c r="L233">
        <v>42604</v>
      </c>
      <c r="M233">
        <v>290</v>
      </c>
      <c r="N233" s="1" t="s">
        <v>26</v>
      </c>
      <c r="O233" s="1" t="s">
        <v>13</v>
      </c>
      <c r="P233" s="1" t="s">
        <v>23</v>
      </c>
    </row>
    <row r="234" spans="1:16">
      <c r="A234" s="1" t="s">
        <v>292</v>
      </c>
      <c r="B234" s="1" t="s">
        <v>17</v>
      </c>
      <c r="C234" s="2">
        <v>45585</v>
      </c>
      <c r="D234" s="1" t="s">
        <v>48</v>
      </c>
      <c r="E234" s="1" t="s">
        <v>71</v>
      </c>
      <c r="F234">
        <v>2752</v>
      </c>
      <c r="G234">
        <v>309</v>
      </c>
      <c r="H234">
        <v>91</v>
      </c>
      <c r="I234" s="5">
        <f>tblPosts[[#This Row],[Likes]]+tblPosts[[#This Row],[Shares]]+tblPosts[[#This Row],[Comments]]</f>
        <v>3152</v>
      </c>
      <c r="J234">
        <v>39038</v>
      </c>
      <c r="K234" s="4">
        <f>tblPosts[[#This Row],[Engagements]]/tblPosts[[#This Row],[Impressions]]</f>
        <v>8.0741841282852611E-2</v>
      </c>
      <c r="L234">
        <v>28095</v>
      </c>
      <c r="M234">
        <v>277</v>
      </c>
      <c r="N234" s="1" t="s">
        <v>18</v>
      </c>
      <c r="O234" s="1"/>
      <c r="P234" s="1" t="s">
        <v>19</v>
      </c>
    </row>
    <row r="235" spans="1:16">
      <c r="A235" s="1" t="s">
        <v>293</v>
      </c>
      <c r="B235" s="1" t="s">
        <v>17</v>
      </c>
      <c r="C235" s="2">
        <v>45324</v>
      </c>
      <c r="D235" s="1" t="s">
        <v>48</v>
      </c>
      <c r="E235" s="1" t="s">
        <v>71</v>
      </c>
      <c r="F235">
        <v>3818</v>
      </c>
      <c r="G235">
        <v>115</v>
      </c>
      <c r="H235">
        <v>286</v>
      </c>
      <c r="I235" s="5">
        <f>tblPosts[[#This Row],[Likes]]+tblPosts[[#This Row],[Shares]]+tblPosts[[#This Row],[Comments]]</f>
        <v>4219</v>
      </c>
      <c r="J235">
        <v>25127</v>
      </c>
      <c r="K235" s="4">
        <f>tblPosts[[#This Row],[Engagements]]/tblPosts[[#This Row],[Impressions]]</f>
        <v>0.16790703227603773</v>
      </c>
      <c r="L235">
        <v>22277</v>
      </c>
      <c r="M235">
        <v>263</v>
      </c>
      <c r="N235" s="1" t="s">
        <v>18</v>
      </c>
      <c r="O235" s="1"/>
      <c r="P235" s="1" t="s">
        <v>19</v>
      </c>
    </row>
    <row r="236" spans="1:16">
      <c r="A236" s="1" t="s">
        <v>294</v>
      </c>
      <c r="B236" s="1" t="s">
        <v>12</v>
      </c>
      <c r="C236" s="2">
        <v>45542</v>
      </c>
      <c r="D236" s="1" t="s">
        <v>48</v>
      </c>
      <c r="E236" s="1" t="s">
        <v>73</v>
      </c>
      <c r="F236">
        <v>2101</v>
      </c>
      <c r="G236">
        <v>411</v>
      </c>
      <c r="H236">
        <v>190</v>
      </c>
      <c r="I236" s="5">
        <f>tblPosts[[#This Row],[Likes]]+tblPosts[[#This Row],[Shares]]+tblPosts[[#This Row],[Comments]]</f>
        <v>2702</v>
      </c>
      <c r="J236">
        <v>41791</v>
      </c>
      <c r="K236" s="4">
        <f>tblPosts[[#This Row],[Engagements]]/tblPosts[[#This Row],[Impressions]]</f>
        <v>6.4655069273288512E-2</v>
      </c>
      <c r="L236">
        <v>57090</v>
      </c>
      <c r="M236">
        <v>172</v>
      </c>
      <c r="N236" s="1" t="s">
        <v>26</v>
      </c>
      <c r="O236" s="1" t="s">
        <v>13</v>
      </c>
      <c r="P236" s="1" t="s">
        <v>23</v>
      </c>
    </row>
    <row r="237" spans="1:16">
      <c r="A237" s="1" t="s">
        <v>295</v>
      </c>
      <c r="B237" s="1" t="s">
        <v>11</v>
      </c>
      <c r="C237" s="2">
        <v>45646</v>
      </c>
      <c r="D237" s="1" t="s">
        <v>48</v>
      </c>
      <c r="E237" s="1" t="s">
        <v>49</v>
      </c>
      <c r="F237">
        <v>2519</v>
      </c>
      <c r="G237">
        <v>202</v>
      </c>
      <c r="H237">
        <v>239</v>
      </c>
      <c r="I237" s="5">
        <f>tblPosts[[#This Row],[Likes]]+tblPosts[[#This Row],[Shares]]+tblPosts[[#This Row],[Comments]]</f>
        <v>2960</v>
      </c>
      <c r="J237">
        <v>36245</v>
      </c>
      <c r="K237" s="4">
        <f>tblPosts[[#This Row],[Engagements]]/tblPosts[[#This Row],[Impressions]]</f>
        <v>8.1666436749896543E-2</v>
      </c>
      <c r="L237">
        <v>48606</v>
      </c>
      <c r="M237">
        <v>145</v>
      </c>
      <c r="N237" s="1" t="s">
        <v>26</v>
      </c>
      <c r="O237" s="1"/>
      <c r="P237" s="1" t="s">
        <v>23</v>
      </c>
    </row>
    <row r="238" spans="1:16">
      <c r="A238" s="1" t="s">
        <v>296</v>
      </c>
      <c r="B238" s="1" t="s">
        <v>12</v>
      </c>
      <c r="C238" s="2">
        <v>45305</v>
      </c>
      <c r="D238" s="1" t="s">
        <v>48</v>
      </c>
      <c r="E238" s="1" t="s">
        <v>60</v>
      </c>
      <c r="F238">
        <v>4502</v>
      </c>
      <c r="G238">
        <v>238</v>
      </c>
      <c r="H238">
        <v>386</v>
      </c>
      <c r="I238" s="5">
        <f>tblPosts[[#This Row],[Likes]]+tblPosts[[#This Row],[Shares]]+tblPosts[[#This Row],[Comments]]</f>
        <v>5126</v>
      </c>
      <c r="J238">
        <v>39198</v>
      </c>
      <c r="K238" s="4">
        <f>tblPosts[[#This Row],[Engagements]]/tblPosts[[#This Row],[Impressions]]</f>
        <v>0.13077197816215114</v>
      </c>
      <c r="L238">
        <v>25050</v>
      </c>
      <c r="M238">
        <v>297</v>
      </c>
      <c r="N238" s="1" t="s">
        <v>26</v>
      </c>
      <c r="O238" s="1" t="s">
        <v>13</v>
      </c>
      <c r="P238" s="1" t="s">
        <v>23</v>
      </c>
    </row>
    <row r="239" spans="1:16">
      <c r="A239" s="1" t="s">
        <v>297</v>
      </c>
      <c r="B239" s="1" t="s">
        <v>11</v>
      </c>
      <c r="C239" s="2">
        <v>45823</v>
      </c>
      <c r="D239" s="1" t="s">
        <v>48</v>
      </c>
      <c r="E239" s="1" t="s">
        <v>51</v>
      </c>
      <c r="F239">
        <v>2478</v>
      </c>
      <c r="G239">
        <v>427</v>
      </c>
      <c r="H239">
        <v>242</v>
      </c>
      <c r="I239" s="5">
        <f>tblPosts[[#This Row],[Likes]]+tblPosts[[#This Row],[Shares]]+tblPosts[[#This Row],[Comments]]</f>
        <v>3147</v>
      </c>
      <c r="J239">
        <v>59272</v>
      </c>
      <c r="K239" s="4">
        <f>tblPosts[[#This Row],[Engagements]]/tblPosts[[#This Row],[Impressions]]</f>
        <v>5.3094209744904843E-2</v>
      </c>
      <c r="L239">
        <v>37833</v>
      </c>
      <c r="M239">
        <v>214</v>
      </c>
      <c r="N239" s="1" t="s">
        <v>22</v>
      </c>
      <c r="O239" s="1" t="s">
        <v>18</v>
      </c>
      <c r="P239" s="1" t="s">
        <v>19</v>
      </c>
    </row>
    <row r="240" spans="1:16">
      <c r="A240" s="1" t="s">
        <v>298</v>
      </c>
      <c r="B240" s="1" t="s">
        <v>17</v>
      </c>
      <c r="C240" s="2">
        <v>45639</v>
      </c>
      <c r="D240" s="1" t="s">
        <v>53</v>
      </c>
      <c r="E240" s="1" t="s">
        <v>54</v>
      </c>
      <c r="F240">
        <v>4984</v>
      </c>
      <c r="G240">
        <v>300</v>
      </c>
      <c r="H240">
        <v>338</v>
      </c>
      <c r="I240" s="5">
        <f>tblPosts[[#This Row],[Likes]]+tblPosts[[#This Row],[Shares]]+tblPosts[[#This Row],[Comments]]</f>
        <v>5622</v>
      </c>
      <c r="J240">
        <v>32900</v>
      </c>
      <c r="K240" s="4">
        <f>tblPosts[[#This Row],[Engagements]]/tblPosts[[#This Row],[Impressions]]</f>
        <v>0.17088145896656534</v>
      </c>
      <c r="L240">
        <v>31691</v>
      </c>
      <c r="M240">
        <v>160</v>
      </c>
      <c r="N240" s="1" t="s">
        <v>14</v>
      </c>
      <c r="O240" s="1" t="s">
        <v>18</v>
      </c>
      <c r="P240" s="1" t="s">
        <v>19</v>
      </c>
    </row>
    <row r="241" spans="1:16">
      <c r="A241" s="1" t="s">
        <v>299</v>
      </c>
      <c r="B241" s="1" t="s">
        <v>12</v>
      </c>
      <c r="C241" s="2">
        <v>45533</v>
      </c>
      <c r="D241" s="1" t="s">
        <v>48</v>
      </c>
      <c r="E241" s="1" t="s">
        <v>56</v>
      </c>
      <c r="F241">
        <v>4774</v>
      </c>
      <c r="G241">
        <v>389</v>
      </c>
      <c r="H241">
        <v>358</v>
      </c>
      <c r="I241" s="5">
        <f>tblPosts[[#This Row],[Likes]]+tblPosts[[#This Row],[Shares]]+tblPosts[[#This Row],[Comments]]</f>
        <v>5521</v>
      </c>
      <c r="J241">
        <v>52346</v>
      </c>
      <c r="K241" s="4">
        <f>tblPosts[[#This Row],[Engagements]]/tblPosts[[#This Row],[Impressions]]</f>
        <v>0.10547128720437092</v>
      </c>
      <c r="L241">
        <v>30518</v>
      </c>
      <c r="M241">
        <v>277</v>
      </c>
      <c r="N241" s="1" t="s">
        <v>26</v>
      </c>
      <c r="O241" s="1" t="s">
        <v>13</v>
      </c>
      <c r="P241" s="1" t="s">
        <v>23</v>
      </c>
    </row>
    <row r="242" spans="1:16">
      <c r="A242" s="1" t="s">
        <v>300</v>
      </c>
      <c r="B242" s="1" t="s">
        <v>17</v>
      </c>
      <c r="C242" s="2">
        <v>45550</v>
      </c>
      <c r="D242" s="1" t="s">
        <v>48</v>
      </c>
      <c r="E242" s="1" t="s">
        <v>62</v>
      </c>
      <c r="F242">
        <v>2145</v>
      </c>
      <c r="G242">
        <v>340</v>
      </c>
      <c r="H242">
        <v>85</v>
      </c>
      <c r="I242" s="5">
        <f>tblPosts[[#This Row],[Likes]]+tblPosts[[#This Row],[Shares]]+tblPosts[[#This Row],[Comments]]</f>
        <v>2570</v>
      </c>
      <c r="J242">
        <v>53323</v>
      </c>
      <c r="K242" s="4">
        <f>tblPosts[[#This Row],[Engagements]]/tblPosts[[#This Row],[Impressions]]</f>
        <v>4.819683813738912E-2</v>
      </c>
      <c r="L242">
        <v>49938</v>
      </c>
      <c r="M242">
        <v>104</v>
      </c>
      <c r="N242" s="1" t="s">
        <v>18</v>
      </c>
      <c r="O242" s="1"/>
      <c r="P242" s="1" t="s">
        <v>19</v>
      </c>
    </row>
    <row r="243" spans="1:16">
      <c r="A243" s="1" t="s">
        <v>301</v>
      </c>
      <c r="B243" s="1" t="s">
        <v>17</v>
      </c>
      <c r="C243" s="2">
        <v>45759</v>
      </c>
      <c r="D243" s="1" t="s">
        <v>53</v>
      </c>
      <c r="E243" s="1" t="s">
        <v>71</v>
      </c>
      <c r="F243">
        <v>4315</v>
      </c>
      <c r="G243">
        <v>208</v>
      </c>
      <c r="H243">
        <v>273</v>
      </c>
      <c r="I243" s="5">
        <f>tblPosts[[#This Row],[Likes]]+tblPosts[[#This Row],[Shares]]+tblPosts[[#This Row],[Comments]]</f>
        <v>4796</v>
      </c>
      <c r="J243">
        <v>35780</v>
      </c>
      <c r="K243" s="4">
        <f>tblPosts[[#This Row],[Engagements]]/tblPosts[[#This Row],[Impressions]]</f>
        <v>0.13404136389044158</v>
      </c>
      <c r="L243">
        <v>44349</v>
      </c>
      <c r="M243">
        <v>133</v>
      </c>
      <c r="N243" s="1" t="s">
        <v>26</v>
      </c>
      <c r="O243" s="1" t="s">
        <v>14</v>
      </c>
      <c r="P243" s="1" t="s">
        <v>19</v>
      </c>
    </row>
    <row r="244" spans="1:16">
      <c r="A244" s="1" t="s">
        <v>302</v>
      </c>
      <c r="B244" s="1" t="s">
        <v>17</v>
      </c>
      <c r="C244" s="2">
        <v>45636</v>
      </c>
      <c r="D244" s="1" t="s">
        <v>53</v>
      </c>
      <c r="E244" s="1" t="s">
        <v>56</v>
      </c>
      <c r="F244">
        <v>2267</v>
      </c>
      <c r="G244">
        <v>230</v>
      </c>
      <c r="H244">
        <v>243</v>
      </c>
      <c r="I244" s="5">
        <f>tblPosts[[#This Row],[Likes]]+tblPosts[[#This Row],[Shares]]+tblPosts[[#This Row],[Comments]]</f>
        <v>2740</v>
      </c>
      <c r="J244">
        <v>27904</v>
      </c>
      <c r="K244" s="4">
        <f>tblPosts[[#This Row],[Engagements]]/tblPosts[[#This Row],[Impressions]]</f>
        <v>9.8193807339449546E-2</v>
      </c>
      <c r="L244">
        <v>69771</v>
      </c>
      <c r="M244">
        <v>255</v>
      </c>
      <c r="N244" s="1" t="s">
        <v>26</v>
      </c>
      <c r="O244" s="1" t="s">
        <v>14</v>
      </c>
      <c r="P244" s="1" t="s">
        <v>19</v>
      </c>
    </row>
    <row r="245" spans="1:16">
      <c r="A245" s="1" t="s">
        <v>303</v>
      </c>
      <c r="B245" s="1" t="s">
        <v>12</v>
      </c>
      <c r="C245" s="2">
        <v>45816</v>
      </c>
      <c r="D245" s="1" t="s">
        <v>48</v>
      </c>
      <c r="E245" s="1" t="s">
        <v>58</v>
      </c>
      <c r="F245">
        <v>4375</v>
      </c>
      <c r="G245">
        <v>303</v>
      </c>
      <c r="H245">
        <v>294</v>
      </c>
      <c r="I245" s="5">
        <f>tblPosts[[#This Row],[Likes]]+tblPosts[[#This Row],[Shares]]+tblPosts[[#This Row],[Comments]]</f>
        <v>4972</v>
      </c>
      <c r="J245">
        <v>57468</v>
      </c>
      <c r="K245" s="4">
        <f>tblPosts[[#This Row],[Engagements]]/tblPosts[[#This Row],[Impressions]]</f>
        <v>8.6517714206166912E-2</v>
      </c>
      <c r="L245">
        <v>53397</v>
      </c>
      <c r="M245">
        <v>159</v>
      </c>
      <c r="N245" s="1" t="s">
        <v>26</v>
      </c>
      <c r="O245" s="1" t="s">
        <v>13</v>
      </c>
      <c r="P245" s="1" t="s">
        <v>23</v>
      </c>
    </row>
    <row r="246" spans="1:16">
      <c r="A246" s="1" t="s">
        <v>304</v>
      </c>
      <c r="B246" s="1" t="s">
        <v>17</v>
      </c>
      <c r="C246" s="2">
        <v>45666</v>
      </c>
      <c r="D246" s="1" t="s">
        <v>53</v>
      </c>
      <c r="E246" s="1" t="s">
        <v>73</v>
      </c>
      <c r="F246">
        <v>3817</v>
      </c>
      <c r="G246">
        <v>284</v>
      </c>
      <c r="H246">
        <v>204</v>
      </c>
      <c r="I246" s="5">
        <f>tblPosts[[#This Row],[Likes]]+tblPosts[[#This Row],[Shares]]+tblPosts[[#This Row],[Comments]]</f>
        <v>4305</v>
      </c>
      <c r="J246">
        <v>46434</v>
      </c>
      <c r="K246" s="4">
        <f>tblPosts[[#This Row],[Engagements]]/tblPosts[[#This Row],[Impressions]]</f>
        <v>9.2712236723090841E-2</v>
      </c>
      <c r="L246">
        <v>53396</v>
      </c>
      <c r="M246">
        <v>104</v>
      </c>
      <c r="N246" s="1" t="s">
        <v>14</v>
      </c>
      <c r="O246" s="1" t="s">
        <v>18</v>
      </c>
      <c r="P246" s="1" t="s">
        <v>19</v>
      </c>
    </row>
    <row r="247" spans="1:16">
      <c r="A247" s="1" t="s">
        <v>305</v>
      </c>
      <c r="B247" s="1" t="s">
        <v>17</v>
      </c>
      <c r="C247" s="2">
        <v>45481</v>
      </c>
      <c r="D247" s="1" t="s">
        <v>53</v>
      </c>
      <c r="E247" s="1" t="s">
        <v>65</v>
      </c>
      <c r="F247">
        <v>2981</v>
      </c>
      <c r="G247">
        <v>258</v>
      </c>
      <c r="H247">
        <v>168</v>
      </c>
      <c r="I247" s="5">
        <f>tblPosts[[#This Row],[Likes]]+tblPosts[[#This Row],[Shares]]+tblPosts[[#This Row],[Comments]]</f>
        <v>3407</v>
      </c>
      <c r="J247">
        <v>20677</v>
      </c>
      <c r="K247" s="4">
        <f>tblPosts[[#This Row],[Engagements]]/tblPosts[[#This Row],[Impressions]]</f>
        <v>0.16477245248343569</v>
      </c>
      <c r="L247">
        <v>68290</v>
      </c>
      <c r="M247">
        <v>130</v>
      </c>
      <c r="N247" s="1" t="s">
        <v>22</v>
      </c>
      <c r="O247" s="1" t="s">
        <v>18</v>
      </c>
      <c r="P247" s="1" t="s">
        <v>19</v>
      </c>
    </row>
    <row r="248" spans="1:16">
      <c r="A248" s="1" t="s">
        <v>306</v>
      </c>
      <c r="B248" s="1" t="s">
        <v>17</v>
      </c>
      <c r="C248" s="2">
        <v>45551</v>
      </c>
      <c r="D248" s="1" t="s">
        <v>53</v>
      </c>
      <c r="E248" s="1" t="s">
        <v>73</v>
      </c>
      <c r="F248">
        <v>3300</v>
      </c>
      <c r="G248">
        <v>354</v>
      </c>
      <c r="H248">
        <v>397</v>
      </c>
      <c r="I248" s="5">
        <f>tblPosts[[#This Row],[Likes]]+tblPosts[[#This Row],[Shares]]+tblPosts[[#This Row],[Comments]]</f>
        <v>4051</v>
      </c>
      <c r="J248">
        <v>56773</v>
      </c>
      <c r="K248" s="4">
        <f>tblPosts[[#This Row],[Engagements]]/tblPosts[[#This Row],[Impressions]]</f>
        <v>7.1354340971940891E-2</v>
      </c>
      <c r="L248">
        <v>72110</v>
      </c>
      <c r="M248">
        <v>163</v>
      </c>
      <c r="N248" s="1" t="s">
        <v>26</v>
      </c>
      <c r="O248" s="1" t="s">
        <v>14</v>
      </c>
      <c r="P248" s="1" t="s">
        <v>19</v>
      </c>
    </row>
    <row r="249" spans="1:16">
      <c r="A249" s="1" t="s">
        <v>307</v>
      </c>
      <c r="B249" s="1" t="s">
        <v>12</v>
      </c>
      <c r="C249" s="2">
        <v>45457</v>
      </c>
      <c r="D249" s="1" t="s">
        <v>78</v>
      </c>
      <c r="E249" s="1" t="s">
        <v>56</v>
      </c>
      <c r="F249">
        <v>4722</v>
      </c>
      <c r="G249">
        <v>310</v>
      </c>
      <c r="H249">
        <v>344</v>
      </c>
      <c r="I249" s="5">
        <f>tblPosts[[#This Row],[Likes]]+tblPosts[[#This Row],[Shares]]+tblPosts[[#This Row],[Comments]]</f>
        <v>5376</v>
      </c>
      <c r="J249">
        <v>27911</v>
      </c>
      <c r="K249" s="4">
        <f>tblPosts[[#This Row],[Engagements]]/tblPosts[[#This Row],[Impressions]]</f>
        <v>0.19261223173659131</v>
      </c>
      <c r="L249">
        <v>19000</v>
      </c>
      <c r="M249">
        <v>225</v>
      </c>
      <c r="N249" s="1" t="s">
        <v>26</v>
      </c>
      <c r="O249" s="1" t="s">
        <v>22</v>
      </c>
      <c r="P249" s="1" t="s">
        <v>9</v>
      </c>
    </row>
    <row r="250" spans="1:16">
      <c r="A250" s="1" t="s">
        <v>308</v>
      </c>
      <c r="B250" s="1" t="s">
        <v>11</v>
      </c>
      <c r="C250" s="2">
        <v>45357</v>
      </c>
      <c r="D250" s="1" t="s">
        <v>48</v>
      </c>
      <c r="E250" s="1" t="s">
        <v>60</v>
      </c>
      <c r="F250">
        <v>3529</v>
      </c>
      <c r="G250">
        <v>263</v>
      </c>
      <c r="H250">
        <v>107</v>
      </c>
      <c r="I250" s="5">
        <f>tblPosts[[#This Row],[Likes]]+tblPosts[[#This Row],[Shares]]+tblPosts[[#This Row],[Comments]]</f>
        <v>3899</v>
      </c>
      <c r="J250">
        <v>26570</v>
      </c>
      <c r="K250" s="4">
        <f>tblPosts[[#This Row],[Engagements]]/tblPosts[[#This Row],[Impressions]]</f>
        <v>0.14674444862627023</v>
      </c>
      <c r="L250">
        <v>19367</v>
      </c>
      <c r="M250">
        <v>96</v>
      </c>
      <c r="N250" s="1" t="s">
        <v>26</v>
      </c>
      <c r="O250" s="1"/>
      <c r="P250" s="1" t="s">
        <v>23</v>
      </c>
    </row>
    <row r="251" spans="1:16">
      <c r="A251" s="1" t="s">
        <v>309</v>
      </c>
      <c r="B251" s="1" t="s">
        <v>17</v>
      </c>
      <c r="C251" s="2">
        <v>45792</v>
      </c>
      <c r="D251" s="1" t="s">
        <v>48</v>
      </c>
      <c r="E251" s="1" t="s">
        <v>73</v>
      </c>
      <c r="F251">
        <v>4782</v>
      </c>
      <c r="G251">
        <v>210</v>
      </c>
      <c r="H251">
        <v>311</v>
      </c>
      <c r="I251" s="5">
        <f>tblPosts[[#This Row],[Likes]]+tblPosts[[#This Row],[Shares]]+tblPosts[[#This Row],[Comments]]</f>
        <v>5303</v>
      </c>
      <c r="J251">
        <v>29793</v>
      </c>
      <c r="K251" s="4">
        <f>tblPosts[[#This Row],[Engagements]]/tblPosts[[#This Row],[Impressions]]</f>
        <v>0.17799483100057059</v>
      </c>
      <c r="L251">
        <v>37543</v>
      </c>
      <c r="M251">
        <v>145</v>
      </c>
      <c r="N251" s="1" t="s">
        <v>18</v>
      </c>
      <c r="O251" s="1"/>
      <c r="P251" s="1" t="s">
        <v>19</v>
      </c>
    </row>
    <row r="252" spans="1:16">
      <c r="A252" s="1" t="s">
        <v>310</v>
      </c>
      <c r="B252" s="1" t="s">
        <v>17</v>
      </c>
      <c r="C252" s="2">
        <v>45480</v>
      </c>
      <c r="D252" s="1" t="s">
        <v>48</v>
      </c>
      <c r="E252" s="1" t="s">
        <v>60</v>
      </c>
      <c r="F252">
        <v>1848</v>
      </c>
      <c r="G252">
        <v>417</v>
      </c>
      <c r="H252">
        <v>294</v>
      </c>
      <c r="I252" s="5">
        <f>tblPosts[[#This Row],[Likes]]+tblPosts[[#This Row],[Shares]]+tblPosts[[#This Row],[Comments]]</f>
        <v>2559</v>
      </c>
      <c r="J252">
        <v>57819</v>
      </c>
      <c r="K252" s="4">
        <f>tblPosts[[#This Row],[Engagements]]/tblPosts[[#This Row],[Impressions]]</f>
        <v>4.4258807658382193E-2</v>
      </c>
      <c r="L252">
        <v>19798</v>
      </c>
      <c r="M252">
        <v>262</v>
      </c>
      <c r="N252" s="1" t="s">
        <v>22</v>
      </c>
      <c r="O252" s="1"/>
      <c r="P252" s="1" t="s">
        <v>23</v>
      </c>
    </row>
    <row r="253" spans="1:16">
      <c r="A253" s="1" t="s">
        <v>311</v>
      </c>
      <c r="B253" s="1" t="s">
        <v>12</v>
      </c>
      <c r="C253" s="2">
        <v>45591</v>
      </c>
      <c r="D253" s="1" t="s">
        <v>48</v>
      </c>
      <c r="E253" s="1" t="s">
        <v>54</v>
      </c>
      <c r="F253">
        <v>4676</v>
      </c>
      <c r="G253">
        <v>211</v>
      </c>
      <c r="H253">
        <v>55</v>
      </c>
      <c r="I253" s="5">
        <f>tblPosts[[#This Row],[Likes]]+tblPosts[[#This Row],[Shares]]+tblPosts[[#This Row],[Comments]]</f>
        <v>4942</v>
      </c>
      <c r="J253">
        <v>45917</v>
      </c>
      <c r="K253" s="4">
        <f>tblPosts[[#This Row],[Engagements]]/tblPosts[[#This Row],[Impressions]]</f>
        <v>0.10762898272970794</v>
      </c>
      <c r="L253">
        <v>73503</v>
      </c>
      <c r="M253">
        <v>248</v>
      </c>
      <c r="N253" s="1" t="s">
        <v>26</v>
      </c>
      <c r="O253" s="1" t="s">
        <v>13</v>
      </c>
      <c r="P253" s="1" t="s">
        <v>23</v>
      </c>
    </row>
    <row r="254" spans="1:16">
      <c r="A254" s="1" t="s">
        <v>312</v>
      </c>
      <c r="B254" s="1" t="s">
        <v>12</v>
      </c>
      <c r="C254" s="2">
        <v>45512</v>
      </c>
      <c r="D254" s="1" t="s">
        <v>48</v>
      </c>
      <c r="E254" s="1" t="s">
        <v>71</v>
      </c>
      <c r="F254">
        <v>1994</v>
      </c>
      <c r="G254">
        <v>197</v>
      </c>
      <c r="H254">
        <v>290</v>
      </c>
      <c r="I254" s="5">
        <f>tblPosts[[#This Row],[Likes]]+tblPosts[[#This Row],[Shares]]+tblPosts[[#This Row],[Comments]]</f>
        <v>2481</v>
      </c>
      <c r="J254">
        <v>49500</v>
      </c>
      <c r="K254" s="4">
        <f>tblPosts[[#This Row],[Engagements]]/tblPosts[[#This Row],[Impressions]]</f>
        <v>5.0121212121212122E-2</v>
      </c>
      <c r="L254">
        <v>23343</v>
      </c>
      <c r="M254">
        <v>160</v>
      </c>
      <c r="N254" s="1" t="s">
        <v>26</v>
      </c>
      <c r="O254" s="1" t="s">
        <v>13</v>
      </c>
      <c r="P254" s="1" t="s">
        <v>23</v>
      </c>
    </row>
    <row r="255" spans="1:16">
      <c r="A255" s="1" t="s">
        <v>313</v>
      </c>
      <c r="B255" s="1" t="s">
        <v>17</v>
      </c>
      <c r="C255" s="2">
        <v>45691</v>
      </c>
      <c r="D255" s="1" t="s">
        <v>48</v>
      </c>
      <c r="E255" s="1" t="s">
        <v>60</v>
      </c>
      <c r="F255">
        <v>4995</v>
      </c>
      <c r="G255">
        <v>231</v>
      </c>
      <c r="H255">
        <v>94</v>
      </c>
      <c r="I255" s="5">
        <f>tblPosts[[#This Row],[Likes]]+tblPosts[[#This Row],[Shares]]+tblPosts[[#This Row],[Comments]]</f>
        <v>5320</v>
      </c>
      <c r="J255">
        <v>34431</v>
      </c>
      <c r="K255" s="4">
        <f>tblPosts[[#This Row],[Engagements]]/tblPosts[[#This Row],[Impressions]]</f>
        <v>0.15451192239551567</v>
      </c>
      <c r="L255">
        <v>32560</v>
      </c>
      <c r="M255">
        <v>262</v>
      </c>
      <c r="N255" s="1" t="s">
        <v>18</v>
      </c>
      <c r="O255" s="1"/>
      <c r="P255" s="1" t="s">
        <v>19</v>
      </c>
    </row>
    <row r="256" spans="1:16">
      <c r="A256" s="1" t="s">
        <v>314</v>
      </c>
      <c r="B256" s="1" t="s">
        <v>17</v>
      </c>
      <c r="C256" s="2">
        <v>45385</v>
      </c>
      <c r="D256" s="1" t="s">
        <v>53</v>
      </c>
      <c r="E256" s="1" t="s">
        <v>65</v>
      </c>
      <c r="F256">
        <v>2291</v>
      </c>
      <c r="G256">
        <v>146</v>
      </c>
      <c r="H256">
        <v>399</v>
      </c>
      <c r="I256" s="5">
        <f>tblPosts[[#This Row],[Likes]]+tblPosts[[#This Row],[Shares]]+tblPosts[[#This Row],[Comments]]</f>
        <v>2836</v>
      </c>
      <c r="J256">
        <v>49319</v>
      </c>
      <c r="K256" s="4">
        <f>tblPosts[[#This Row],[Engagements]]/tblPosts[[#This Row],[Impressions]]</f>
        <v>5.7503193495407452E-2</v>
      </c>
      <c r="L256">
        <v>28056</v>
      </c>
      <c r="M256">
        <v>90</v>
      </c>
      <c r="N256" s="1" t="s">
        <v>26</v>
      </c>
      <c r="O256" s="1" t="s">
        <v>14</v>
      </c>
      <c r="P256" s="1" t="s">
        <v>19</v>
      </c>
    </row>
    <row r="257" spans="1:16">
      <c r="A257" s="1" t="s">
        <v>315</v>
      </c>
      <c r="B257" s="1" t="s">
        <v>17</v>
      </c>
      <c r="C257" s="2">
        <v>45481</v>
      </c>
      <c r="D257" s="1" t="s">
        <v>53</v>
      </c>
      <c r="E257" s="1" t="s">
        <v>56</v>
      </c>
      <c r="F257">
        <v>2304</v>
      </c>
      <c r="G257">
        <v>289</v>
      </c>
      <c r="H257">
        <v>161</v>
      </c>
      <c r="I257" s="5">
        <f>tblPosts[[#This Row],[Likes]]+tblPosts[[#This Row],[Shares]]+tblPosts[[#This Row],[Comments]]</f>
        <v>2754</v>
      </c>
      <c r="J257">
        <v>52645</v>
      </c>
      <c r="K257" s="4">
        <f>tblPosts[[#This Row],[Engagements]]/tblPosts[[#This Row],[Impressions]]</f>
        <v>5.2312660271630736E-2</v>
      </c>
      <c r="L257">
        <v>66262</v>
      </c>
      <c r="M257">
        <v>146</v>
      </c>
      <c r="N257" s="1" t="s">
        <v>14</v>
      </c>
      <c r="O257" s="1" t="s">
        <v>18</v>
      </c>
      <c r="P257" s="1" t="s">
        <v>19</v>
      </c>
    </row>
    <row r="258" spans="1:16">
      <c r="A258" s="1" t="s">
        <v>316</v>
      </c>
      <c r="B258" s="1" t="s">
        <v>17</v>
      </c>
      <c r="C258" s="2">
        <v>45451</v>
      </c>
      <c r="D258" s="1" t="s">
        <v>53</v>
      </c>
      <c r="E258" s="1" t="s">
        <v>65</v>
      </c>
      <c r="F258">
        <v>3413</v>
      </c>
      <c r="G258">
        <v>326</v>
      </c>
      <c r="H258">
        <v>86</v>
      </c>
      <c r="I258" s="5">
        <f>tblPosts[[#This Row],[Likes]]+tblPosts[[#This Row],[Shares]]+tblPosts[[#This Row],[Comments]]</f>
        <v>3825</v>
      </c>
      <c r="J258">
        <v>44680</v>
      </c>
      <c r="K258" s="4">
        <f>tblPosts[[#This Row],[Engagements]]/tblPosts[[#This Row],[Impressions]]</f>
        <v>8.5608773500447627E-2</v>
      </c>
      <c r="L258">
        <v>52719</v>
      </c>
      <c r="M258">
        <v>272</v>
      </c>
      <c r="N258" s="1" t="s">
        <v>26</v>
      </c>
      <c r="O258" s="1" t="s">
        <v>14</v>
      </c>
      <c r="P258" s="1" t="s">
        <v>19</v>
      </c>
    </row>
    <row r="259" spans="1:16">
      <c r="A259" s="1" t="s">
        <v>317</v>
      </c>
      <c r="B259" s="1" t="s">
        <v>12</v>
      </c>
      <c r="C259" s="2">
        <v>45736</v>
      </c>
      <c r="D259" s="1" t="s">
        <v>78</v>
      </c>
      <c r="E259" s="1" t="s">
        <v>71</v>
      </c>
      <c r="F259">
        <v>1453</v>
      </c>
      <c r="G259">
        <v>156</v>
      </c>
      <c r="H259">
        <v>178</v>
      </c>
      <c r="I259" s="5">
        <f>tblPosts[[#This Row],[Likes]]+tblPosts[[#This Row],[Shares]]+tblPosts[[#This Row],[Comments]]</f>
        <v>1787</v>
      </c>
      <c r="J259">
        <v>52980</v>
      </c>
      <c r="K259" s="4">
        <f>tblPosts[[#This Row],[Engagements]]/tblPosts[[#This Row],[Impressions]]</f>
        <v>3.3729709324273313E-2</v>
      </c>
      <c r="L259">
        <v>57180</v>
      </c>
      <c r="M259">
        <v>286</v>
      </c>
      <c r="N259" s="1" t="s">
        <v>26</v>
      </c>
      <c r="O259" s="1" t="s">
        <v>22</v>
      </c>
      <c r="P259" s="1" t="s">
        <v>9</v>
      </c>
    </row>
    <row r="260" spans="1:16">
      <c r="A260" s="1" t="s">
        <v>318</v>
      </c>
      <c r="B260" s="1" t="s">
        <v>17</v>
      </c>
      <c r="C260" s="2">
        <v>45676</v>
      </c>
      <c r="D260" s="1" t="s">
        <v>53</v>
      </c>
      <c r="E260" s="1" t="s">
        <v>58</v>
      </c>
      <c r="F260">
        <v>1651</v>
      </c>
      <c r="G260">
        <v>480</v>
      </c>
      <c r="H260">
        <v>282</v>
      </c>
      <c r="I260" s="5">
        <f>tblPosts[[#This Row],[Likes]]+tblPosts[[#This Row],[Shares]]+tblPosts[[#This Row],[Comments]]</f>
        <v>2413</v>
      </c>
      <c r="J260">
        <v>32140</v>
      </c>
      <c r="K260" s="4">
        <f>tblPosts[[#This Row],[Engagements]]/tblPosts[[#This Row],[Impressions]]</f>
        <v>7.5077784691972627E-2</v>
      </c>
      <c r="L260">
        <v>70560</v>
      </c>
      <c r="M260">
        <v>138</v>
      </c>
      <c r="N260" s="1" t="s">
        <v>22</v>
      </c>
      <c r="O260" s="1" t="s">
        <v>18</v>
      </c>
      <c r="P260" s="1" t="s">
        <v>19</v>
      </c>
    </row>
    <row r="261" spans="1:16">
      <c r="A261" s="1" t="s">
        <v>319</v>
      </c>
      <c r="B261" s="1" t="s">
        <v>17</v>
      </c>
      <c r="C261" s="2">
        <v>45662</v>
      </c>
      <c r="D261" s="1" t="s">
        <v>53</v>
      </c>
      <c r="E261" s="1" t="s">
        <v>51</v>
      </c>
      <c r="F261">
        <v>3341</v>
      </c>
      <c r="G261">
        <v>154</v>
      </c>
      <c r="H261">
        <v>123</v>
      </c>
      <c r="I261" s="5">
        <f>tblPosts[[#This Row],[Likes]]+tblPosts[[#This Row],[Shares]]+tblPosts[[#This Row],[Comments]]</f>
        <v>3618</v>
      </c>
      <c r="J261">
        <v>43369</v>
      </c>
      <c r="K261" s="4">
        <f>tblPosts[[#This Row],[Engagements]]/tblPosts[[#This Row],[Impressions]]</f>
        <v>8.3423643616408028E-2</v>
      </c>
      <c r="L261">
        <v>49035</v>
      </c>
      <c r="M261">
        <v>128</v>
      </c>
      <c r="N261" s="1" t="s">
        <v>14</v>
      </c>
      <c r="O261" s="1" t="s">
        <v>18</v>
      </c>
      <c r="P261" s="1" t="s">
        <v>19</v>
      </c>
    </row>
    <row r="262" spans="1:16">
      <c r="A262" s="1" t="s">
        <v>320</v>
      </c>
      <c r="B262" s="1" t="s">
        <v>17</v>
      </c>
      <c r="C262" s="2">
        <v>45612</v>
      </c>
      <c r="D262" s="1" t="s">
        <v>48</v>
      </c>
      <c r="E262" s="1" t="s">
        <v>71</v>
      </c>
      <c r="F262">
        <v>2972</v>
      </c>
      <c r="G262">
        <v>263</v>
      </c>
      <c r="H262">
        <v>308</v>
      </c>
      <c r="I262" s="5">
        <f>tblPosts[[#This Row],[Likes]]+tblPosts[[#This Row],[Shares]]+tblPosts[[#This Row],[Comments]]</f>
        <v>3543</v>
      </c>
      <c r="J262">
        <v>51740</v>
      </c>
      <c r="K262" s="4">
        <f>tblPosts[[#This Row],[Engagements]]/tblPosts[[#This Row],[Impressions]]</f>
        <v>6.8477000386548123E-2</v>
      </c>
      <c r="L262">
        <v>28214</v>
      </c>
      <c r="M262">
        <v>190</v>
      </c>
      <c r="N262" s="1" t="s">
        <v>22</v>
      </c>
      <c r="O262" s="1"/>
      <c r="P262" s="1" t="s">
        <v>23</v>
      </c>
    </row>
    <row r="263" spans="1:16">
      <c r="A263" s="1" t="s">
        <v>321</v>
      </c>
      <c r="B263" s="1" t="s">
        <v>17</v>
      </c>
      <c r="C263" s="2">
        <v>45626</v>
      </c>
      <c r="D263" s="1" t="s">
        <v>53</v>
      </c>
      <c r="E263" s="1" t="s">
        <v>51</v>
      </c>
      <c r="F263">
        <v>4963</v>
      </c>
      <c r="G263">
        <v>255</v>
      </c>
      <c r="H263">
        <v>193</v>
      </c>
      <c r="I263" s="5">
        <f>tblPosts[[#This Row],[Likes]]+tblPosts[[#This Row],[Shares]]+tblPosts[[#This Row],[Comments]]</f>
        <v>5411</v>
      </c>
      <c r="J263">
        <v>44386</v>
      </c>
      <c r="K263" s="4">
        <f>tblPosts[[#This Row],[Engagements]]/tblPosts[[#This Row],[Impressions]]</f>
        <v>0.12190780876853062</v>
      </c>
      <c r="L263">
        <v>28415</v>
      </c>
      <c r="M263">
        <v>174</v>
      </c>
      <c r="N263" s="1" t="s">
        <v>14</v>
      </c>
      <c r="O263" s="1" t="s">
        <v>18</v>
      </c>
      <c r="P263" s="1" t="s">
        <v>19</v>
      </c>
    </row>
    <row r="264" spans="1:16">
      <c r="A264" s="1" t="s">
        <v>322</v>
      </c>
      <c r="B264" s="1" t="s">
        <v>12</v>
      </c>
      <c r="C264" s="2">
        <v>45378</v>
      </c>
      <c r="D264" s="1" t="s">
        <v>48</v>
      </c>
      <c r="E264" s="1" t="s">
        <v>58</v>
      </c>
      <c r="F264">
        <v>2399</v>
      </c>
      <c r="G264">
        <v>191</v>
      </c>
      <c r="H264">
        <v>221</v>
      </c>
      <c r="I264" s="5">
        <f>tblPosts[[#This Row],[Likes]]+tblPosts[[#This Row],[Shares]]+tblPosts[[#This Row],[Comments]]</f>
        <v>2811</v>
      </c>
      <c r="J264">
        <v>51603</v>
      </c>
      <c r="K264" s="4">
        <f>tblPosts[[#This Row],[Engagements]]/tblPosts[[#This Row],[Impressions]]</f>
        <v>5.4473577117609438E-2</v>
      </c>
      <c r="L264">
        <v>40033</v>
      </c>
      <c r="M264">
        <v>173</v>
      </c>
      <c r="N264" s="1" t="s">
        <v>26</v>
      </c>
      <c r="O264" s="1" t="s">
        <v>13</v>
      </c>
      <c r="P264" s="1" t="s">
        <v>23</v>
      </c>
    </row>
    <row r="265" spans="1:16">
      <c r="A265" s="1" t="s">
        <v>323</v>
      </c>
      <c r="B265" s="1" t="s">
        <v>12</v>
      </c>
      <c r="C265" s="2">
        <v>45808</v>
      </c>
      <c r="D265" s="1" t="s">
        <v>78</v>
      </c>
      <c r="E265" s="1" t="s">
        <v>62</v>
      </c>
      <c r="F265">
        <v>2162</v>
      </c>
      <c r="G265">
        <v>318</v>
      </c>
      <c r="H265">
        <v>83</v>
      </c>
      <c r="I265" s="5">
        <f>tblPosts[[#This Row],[Likes]]+tblPosts[[#This Row],[Shares]]+tblPosts[[#This Row],[Comments]]</f>
        <v>2563</v>
      </c>
      <c r="J265">
        <v>46719</v>
      </c>
      <c r="K265" s="4">
        <f>tblPosts[[#This Row],[Engagements]]/tblPosts[[#This Row],[Impressions]]</f>
        <v>5.4859907104176028E-2</v>
      </c>
      <c r="L265">
        <v>20482</v>
      </c>
      <c r="M265">
        <v>185</v>
      </c>
      <c r="N265" s="1" t="s">
        <v>26</v>
      </c>
      <c r="O265" s="1" t="s">
        <v>22</v>
      </c>
      <c r="P265" s="1" t="s">
        <v>9</v>
      </c>
    </row>
    <row r="266" spans="1:16">
      <c r="A266" s="1" t="s">
        <v>324</v>
      </c>
      <c r="B266" s="1" t="s">
        <v>17</v>
      </c>
      <c r="C266" s="2">
        <v>45825</v>
      </c>
      <c r="D266" s="1" t="s">
        <v>53</v>
      </c>
      <c r="E266" s="1" t="s">
        <v>51</v>
      </c>
      <c r="F266">
        <v>4341</v>
      </c>
      <c r="G266">
        <v>141</v>
      </c>
      <c r="H266">
        <v>63</v>
      </c>
      <c r="I266" s="5">
        <f>tblPosts[[#This Row],[Likes]]+tblPosts[[#This Row],[Shares]]+tblPosts[[#This Row],[Comments]]</f>
        <v>4545</v>
      </c>
      <c r="J266">
        <v>50081</v>
      </c>
      <c r="K266" s="4">
        <f>tblPosts[[#This Row],[Engagements]]/tblPosts[[#This Row],[Impressions]]</f>
        <v>9.0752980172121162E-2</v>
      </c>
      <c r="L266">
        <v>27507</v>
      </c>
      <c r="M266">
        <v>221</v>
      </c>
      <c r="N266" s="1" t="s">
        <v>26</v>
      </c>
      <c r="O266" s="1" t="s">
        <v>14</v>
      </c>
      <c r="P266" s="1" t="s">
        <v>19</v>
      </c>
    </row>
    <row r="267" spans="1:16">
      <c r="A267" s="1" t="s">
        <v>325</v>
      </c>
      <c r="B267" s="1" t="s">
        <v>11</v>
      </c>
      <c r="C267" s="2">
        <v>45442</v>
      </c>
      <c r="D267" s="1" t="s">
        <v>53</v>
      </c>
      <c r="E267" s="1" t="s">
        <v>62</v>
      </c>
      <c r="F267">
        <v>2448</v>
      </c>
      <c r="G267">
        <v>464</v>
      </c>
      <c r="H267">
        <v>98</v>
      </c>
      <c r="I267" s="5">
        <f>tblPosts[[#This Row],[Likes]]+tblPosts[[#This Row],[Shares]]+tblPosts[[#This Row],[Comments]]</f>
        <v>3010</v>
      </c>
      <c r="J267">
        <v>25737</v>
      </c>
      <c r="K267" s="4">
        <f>tblPosts[[#This Row],[Engagements]]/tblPosts[[#This Row],[Impressions]]</f>
        <v>0.11695224773672146</v>
      </c>
      <c r="L267">
        <v>48545</v>
      </c>
      <c r="M267">
        <v>246</v>
      </c>
      <c r="N267" s="1" t="s">
        <v>18</v>
      </c>
      <c r="O267" s="1"/>
      <c r="P267" s="1" t="s">
        <v>15</v>
      </c>
    </row>
    <row r="268" spans="1:16">
      <c r="A268" s="1" t="s">
        <v>326</v>
      </c>
      <c r="B268" s="1" t="s">
        <v>12</v>
      </c>
      <c r="C268" s="2">
        <v>45604</v>
      </c>
      <c r="D268" s="1" t="s">
        <v>48</v>
      </c>
      <c r="E268" s="1" t="s">
        <v>65</v>
      </c>
      <c r="F268">
        <v>2471</v>
      </c>
      <c r="G268">
        <v>166</v>
      </c>
      <c r="H268">
        <v>320</v>
      </c>
      <c r="I268" s="5">
        <f>tblPosts[[#This Row],[Likes]]+tblPosts[[#This Row],[Shares]]+tblPosts[[#This Row],[Comments]]</f>
        <v>2957</v>
      </c>
      <c r="J268">
        <v>48254</v>
      </c>
      <c r="K268" s="4">
        <f>tblPosts[[#This Row],[Engagements]]/tblPosts[[#This Row],[Impressions]]</f>
        <v>6.1279893894806647E-2</v>
      </c>
      <c r="L268">
        <v>46900</v>
      </c>
      <c r="M268">
        <v>111</v>
      </c>
      <c r="N268" s="1" t="s">
        <v>26</v>
      </c>
      <c r="O268" s="1" t="s">
        <v>13</v>
      </c>
      <c r="P268" s="1" t="s">
        <v>23</v>
      </c>
    </row>
    <row r="269" spans="1:16">
      <c r="A269" s="1" t="s">
        <v>327</v>
      </c>
      <c r="B269" s="1" t="s">
        <v>12</v>
      </c>
      <c r="C269" s="2">
        <v>45368</v>
      </c>
      <c r="D269" s="1" t="s">
        <v>78</v>
      </c>
      <c r="E269" s="1" t="s">
        <v>51</v>
      </c>
      <c r="F269">
        <v>2692</v>
      </c>
      <c r="G269">
        <v>446</v>
      </c>
      <c r="H269">
        <v>216</v>
      </c>
      <c r="I269" s="5">
        <f>tblPosts[[#This Row],[Likes]]+tblPosts[[#This Row],[Shares]]+tblPosts[[#This Row],[Comments]]</f>
        <v>3354</v>
      </c>
      <c r="J269">
        <v>45818</v>
      </c>
      <c r="K269" s="4">
        <f>tblPosts[[#This Row],[Engagements]]/tblPosts[[#This Row],[Impressions]]</f>
        <v>7.3202671439172376E-2</v>
      </c>
      <c r="L269">
        <v>62723</v>
      </c>
      <c r="M269">
        <v>85</v>
      </c>
      <c r="N269" s="1" t="s">
        <v>26</v>
      </c>
      <c r="O269" s="1" t="s">
        <v>22</v>
      </c>
      <c r="P269" s="1" t="s">
        <v>9</v>
      </c>
    </row>
    <row r="270" spans="1:16">
      <c r="A270" s="1" t="s">
        <v>328</v>
      </c>
      <c r="B270" s="1" t="s">
        <v>12</v>
      </c>
      <c r="C270" s="2">
        <v>45464</v>
      </c>
      <c r="D270" s="1" t="s">
        <v>78</v>
      </c>
      <c r="E270" s="1" t="s">
        <v>58</v>
      </c>
      <c r="F270">
        <v>4621</v>
      </c>
      <c r="G270">
        <v>374</v>
      </c>
      <c r="H270">
        <v>298</v>
      </c>
      <c r="I270" s="5">
        <f>tblPosts[[#This Row],[Likes]]+tblPosts[[#This Row],[Shares]]+tblPosts[[#This Row],[Comments]]</f>
        <v>5293</v>
      </c>
      <c r="J270">
        <v>56979</v>
      </c>
      <c r="K270" s="4">
        <f>tblPosts[[#This Row],[Engagements]]/tblPosts[[#This Row],[Impressions]]</f>
        <v>9.2893873181347508E-2</v>
      </c>
      <c r="L270">
        <v>24098</v>
      </c>
      <c r="M270">
        <v>205</v>
      </c>
      <c r="N270" s="1" t="s">
        <v>26</v>
      </c>
      <c r="O270" s="1" t="s">
        <v>22</v>
      </c>
      <c r="P270" s="1" t="s">
        <v>9</v>
      </c>
    </row>
    <row r="271" spans="1:16">
      <c r="A271" s="1" t="s">
        <v>329</v>
      </c>
      <c r="B271" s="1" t="s">
        <v>17</v>
      </c>
      <c r="C271" s="2">
        <v>45609</v>
      </c>
      <c r="D271" s="1" t="s">
        <v>53</v>
      </c>
      <c r="E271" s="1" t="s">
        <v>54</v>
      </c>
      <c r="F271">
        <v>1409</v>
      </c>
      <c r="G271">
        <v>466</v>
      </c>
      <c r="H271">
        <v>105</v>
      </c>
      <c r="I271" s="5">
        <f>tblPosts[[#This Row],[Likes]]+tblPosts[[#This Row],[Shares]]+tblPosts[[#This Row],[Comments]]</f>
        <v>1980</v>
      </c>
      <c r="J271">
        <v>58923</v>
      </c>
      <c r="K271" s="4">
        <f>tblPosts[[#This Row],[Engagements]]/tblPosts[[#This Row],[Impressions]]</f>
        <v>3.3603177027646251E-2</v>
      </c>
      <c r="L271">
        <v>38753</v>
      </c>
      <c r="M271">
        <v>265</v>
      </c>
      <c r="N271" s="1" t="s">
        <v>26</v>
      </c>
      <c r="O271" s="1" t="s">
        <v>14</v>
      </c>
      <c r="P271" s="1" t="s">
        <v>19</v>
      </c>
    </row>
    <row r="272" spans="1:16">
      <c r="A272" s="1" t="s">
        <v>330</v>
      </c>
      <c r="B272" s="1" t="s">
        <v>17</v>
      </c>
      <c r="C272" s="2">
        <v>45693</v>
      </c>
      <c r="D272" s="1" t="s">
        <v>53</v>
      </c>
      <c r="E272" s="1" t="s">
        <v>49</v>
      </c>
      <c r="F272">
        <v>3029</v>
      </c>
      <c r="G272">
        <v>440</v>
      </c>
      <c r="H272">
        <v>66</v>
      </c>
      <c r="I272" s="5">
        <f>tblPosts[[#This Row],[Likes]]+tblPosts[[#This Row],[Shares]]+tblPosts[[#This Row],[Comments]]</f>
        <v>3535</v>
      </c>
      <c r="J272">
        <v>23815</v>
      </c>
      <c r="K272" s="4">
        <f>tblPosts[[#This Row],[Engagements]]/tblPosts[[#This Row],[Impressions]]</f>
        <v>0.14843585975225698</v>
      </c>
      <c r="L272">
        <v>47895</v>
      </c>
      <c r="M272">
        <v>210</v>
      </c>
      <c r="N272" s="1" t="s">
        <v>26</v>
      </c>
      <c r="O272" s="1" t="s">
        <v>14</v>
      </c>
      <c r="P272" s="1" t="s">
        <v>19</v>
      </c>
    </row>
    <row r="273" spans="1:16">
      <c r="A273" s="1" t="s">
        <v>331</v>
      </c>
      <c r="B273" s="1" t="s">
        <v>17</v>
      </c>
      <c r="C273" s="2">
        <v>45603</v>
      </c>
      <c r="D273" s="1" t="s">
        <v>48</v>
      </c>
      <c r="E273" s="1" t="s">
        <v>51</v>
      </c>
      <c r="F273">
        <v>2229</v>
      </c>
      <c r="G273">
        <v>395</v>
      </c>
      <c r="H273">
        <v>328</v>
      </c>
      <c r="I273" s="5">
        <f>tblPosts[[#This Row],[Likes]]+tblPosts[[#This Row],[Shares]]+tblPosts[[#This Row],[Comments]]</f>
        <v>2952</v>
      </c>
      <c r="J273">
        <v>56921</v>
      </c>
      <c r="K273" s="4">
        <f>tblPosts[[#This Row],[Engagements]]/tblPosts[[#This Row],[Impressions]]</f>
        <v>5.1861351697967357E-2</v>
      </c>
      <c r="L273">
        <v>37176</v>
      </c>
      <c r="M273">
        <v>126</v>
      </c>
      <c r="N273" s="1" t="s">
        <v>22</v>
      </c>
      <c r="O273" s="1"/>
      <c r="P273" s="1" t="s">
        <v>23</v>
      </c>
    </row>
    <row r="274" spans="1:16">
      <c r="A274" s="1" t="s">
        <v>332</v>
      </c>
      <c r="B274" s="1" t="s">
        <v>17</v>
      </c>
      <c r="C274" s="2">
        <v>45334</v>
      </c>
      <c r="D274" s="1" t="s">
        <v>48</v>
      </c>
      <c r="E274" s="1" t="s">
        <v>51</v>
      </c>
      <c r="F274">
        <v>2691</v>
      </c>
      <c r="G274">
        <v>486</v>
      </c>
      <c r="H274">
        <v>206</v>
      </c>
      <c r="I274" s="5">
        <f>tblPosts[[#This Row],[Likes]]+tblPosts[[#This Row],[Shares]]+tblPosts[[#This Row],[Comments]]</f>
        <v>3383</v>
      </c>
      <c r="J274">
        <v>51133</v>
      </c>
      <c r="K274" s="4">
        <f>tblPosts[[#This Row],[Engagements]]/tblPosts[[#This Row],[Impressions]]</f>
        <v>6.6160796354604659E-2</v>
      </c>
      <c r="L274">
        <v>44583</v>
      </c>
      <c r="M274">
        <v>276</v>
      </c>
      <c r="N274" s="1" t="s">
        <v>18</v>
      </c>
      <c r="O274" s="1"/>
      <c r="P274" s="1" t="s">
        <v>19</v>
      </c>
    </row>
    <row r="275" spans="1:16">
      <c r="A275" s="1" t="s">
        <v>333</v>
      </c>
      <c r="B275" s="1" t="s">
        <v>11</v>
      </c>
      <c r="C275" s="2">
        <v>45573</v>
      </c>
      <c r="D275" s="1" t="s">
        <v>48</v>
      </c>
      <c r="E275" s="1" t="s">
        <v>51</v>
      </c>
      <c r="F275">
        <v>2110</v>
      </c>
      <c r="G275">
        <v>384</v>
      </c>
      <c r="H275">
        <v>236</v>
      </c>
      <c r="I275" s="5">
        <f>tblPosts[[#This Row],[Likes]]+tblPosts[[#This Row],[Shares]]+tblPosts[[#This Row],[Comments]]</f>
        <v>2730</v>
      </c>
      <c r="J275">
        <v>49965</v>
      </c>
      <c r="K275" s="4">
        <f>tblPosts[[#This Row],[Engagements]]/tblPosts[[#This Row],[Impressions]]</f>
        <v>5.4638246772740921E-2</v>
      </c>
      <c r="L275">
        <v>61555</v>
      </c>
      <c r="M275">
        <v>195</v>
      </c>
      <c r="N275" s="1" t="s">
        <v>26</v>
      </c>
      <c r="O275" s="1"/>
      <c r="P275" s="1" t="s">
        <v>23</v>
      </c>
    </row>
    <row r="276" spans="1:16">
      <c r="A276" s="1" t="s">
        <v>334</v>
      </c>
      <c r="B276" s="1" t="s">
        <v>11</v>
      </c>
      <c r="C276" s="2">
        <v>45341</v>
      </c>
      <c r="D276" s="1" t="s">
        <v>48</v>
      </c>
      <c r="E276" s="1" t="s">
        <v>56</v>
      </c>
      <c r="F276">
        <v>4752</v>
      </c>
      <c r="G276">
        <v>449</v>
      </c>
      <c r="H276">
        <v>309</v>
      </c>
      <c r="I276" s="5">
        <f>tblPosts[[#This Row],[Likes]]+tblPosts[[#This Row],[Shares]]+tblPosts[[#This Row],[Comments]]</f>
        <v>5510</v>
      </c>
      <c r="J276">
        <v>58530</v>
      </c>
      <c r="K276" s="4">
        <f>tblPosts[[#This Row],[Engagements]]/tblPosts[[#This Row],[Impressions]]</f>
        <v>9.4139757389372969E-2</v>
      </c>
      <c r="L276">
        <v>26630</v>
      </c>
      <c r="M276">
        <v>234</v>
      </c>
      <c r="N276" s="1" t="s">
        <v>26</v>
      </c>
      <c r="O276" s="1"/>
      <c r="P276" s="1" t="s">
        <v>23</v>
      </c>
    </row>
    <row r="277" spans="1:16">
      <c r="A277" s="1" t="s">
        <v>335</v>
      </c>
      <c r="B277" s="1" t="s">
        <v>17</v>
      </c>
      <c r="C277" s="2">
        <v>45720</v>
      </c>
      <c r="D277" s="1" t="s">
        <v>48</v>
      </c>
      <c r="E277" s="1" t="s">
        <v>49</v>
      </c>
      <c r="F277">
        <v>2177</v>
      </c>
      <c r="G277">
        <v>258</v>
      </c>
      <c r="H277">
        <v>292</v>
      </c>
      <c r="I277" s="5">
        <f>tblPosts[[#This Row],[Likes]]+tblPosts[[#This Row],[Shares]]+tblPosts[[#This Row],[Comments]]</f>
        <v>2727</v>
      </c>
      <c r="J277">
        <v>47276</v>
      </c>
      <c r="K277" s="4">
        <f>tblPosts[[#This Row],[Engagements]]/tblPosts[[#This Row],[Impressions]]</f>
        <v>5.7682545054573146E-2</v>
      </c>
      <c r="L277">
        <v>51324</v>
      </c>
      <c r="M277">
        <v>143</v>
      </c>
      <c r="N277" s="1" t="s">
        <v>18</v>
      </c>
      <c r="O277" s="1"/>
      <c r="P277" s="1" t="s">
        <v>19</v>
      </c>
    </row>
    <row r="278" spans="1:16">
      <c r="A278" s="1" t="s">
        <v>336</v>
      </c>
      <c r="B278" s="1" t="s">
        <v>11</v>
      </c>
      <c r="C278" s="2">
        <v>45691</v>
      </c>
      <c r="D278" s="1" t="s">
        <v>53</v>
      </c>
      <c r="E278" s="1" t="s">
        <v>54</v>
      </c>
      <c r="F278">
        <v>1205</v>
      </c>
      <c r="G278">
        <v>486</v>
      </c>
      <c r="H278">
        <v>269</v>
      </c>
      <c r="I278" s="5">
        <f>tblPosts[[#This Row],[Likes]]+tblPosts[[#This Row],[Shares]]+tblPosts[[#This Row],[Comments]]</f>
        <v>1960</v>
      </c>
      <c r="J278">
        <v>23341</v>
      </c>
      <c r="K278" s="4">
        <f>tblPosts[[#This Row],[Engagements]]/tblPosts[[#This Row],[Impressions]]</f>
        <v>8.3972409065592737E-2</v>
      </c>
      <c r="L278">
        <v>42411</v>
      </c>
      <c r="M278">
        <v>184</v>
      </c>
      <c r="N278" s="1" t="s">
        <v>18</v>
      </c>
      <c r="O278" s="1"/>
      <c r="P278" s="1" t="s">
        <v>15</v>
      </c>
    </row>
    <row r="279" spans="1:16">
      <c r="A279" s="1" t="s">
        <v>337</v>
      </c>
      <c r="B279" s="1" t="s">
        <v>11</v>
      </c>
      <c r="C279" s="2">
        <v>45628</v>
      </c>
      <c r="D279" s="1" t="s">
        <v>48</v>
      </c>
      <c r="E279" s="1" t="s">
        <v>65</v>
      </c>
      <c r="F279">
        <v>3194</v>
      </c>
      <c r="G279">
        <v>292</v>
      </c>
      <c r="H279">
        <v>245</v>
      </c>
      <c r="I279" s="5">
        <f>tblPosts[[#This Row],[Likes]]+tblPosts[[#This Row],[Shares]]+tblPosts[[#This Row],[Comments]]</f>
        <v>3731</v>
      </c>
      <c r="J279">
        <v>56371</v>
      </c>
      <c r="K279" s="4">
        <f>tblPosts[[#This Row],[Engagements]]/tblPosts[[#This Row],[Impressions]]</f>
        <v>6.6186514342481059E-2</v>
      </c>
      <c r="L279">
        <v>65597</v>
      </c>
      <c r="M279">
        <v>163</v>
      </c>
      <c r="N279" s="1" t="s">
        <v>22</v>
      </c>
      <c r="O279" s="1" t="s">
        <v>18</v>
      </c>
      <c r="P279" s="1" t="s">
        <v>19</v>
      </c>
    </row>
    <row r="280" spans="1:16">
      <c r="A280" s="1" t="s">
        <v>338</v>
      </c>
      <c r="B280" s="1" t="s">
        <v>17</v>
      </c>
      <c r="C280" s="2">
        <v>45676</v>
      </c>
      <c r="D280" s="1" t="s">
        <v>53</v>
      </c>
      <c r="E280" s="1" t="s">
        <v>54</v>
      </c>
      <c r="F280">
        <v>3507</v>
      </c>
      <c r="G280">
        <v>295</v>
      </c>
      <c r="H280">
        <v>371</v>
      </c>
      <c r="I280" s="5">
        <f>tblPosts[[#This Row],[Likes]]+tblPosts[[#This Row],[Shares]]+tblPosts[[#This Row],[Comments]]</f>
        <v>4173</v>
      </c>
      <c r="J280">
        <v>20410</v>
      </c>
      <c r="K280" s="4">
        <f>tblPosts[[#This Row],[Engagements]]/tblPosts[[#This Row],[Impressions]]</f>
        <v>0.20445859872611466</v>
      </c>
      <c r="L280">
        <v>53965</v>
      </c>
      <c r="M280">
        <v>212</v>
      </c>
      <c r="N280" s="1" t="s">
        <v>22</v>
      </c>
      <c r="O280" s="1" t="s">
        <v>18</v>
      </c>
      <c r="P280" s="1" t="s">
        <v>19</v>
      </c>
    </row>
    <row r="281" spans="1:16">
      <c r="A281" s="1" t="s">
        <v>339</v>
      </c>
      <c r="B281" s="1" t="s">
        <v>17</v>
      </c>
      <c r="C281" s="2">
        <v>45563</v>
      </c>
      <c r="D281" s="1" t="s">
        <v>53</v>
      </c>
      <c r="E281" s="1" t="s">
        <v>56</v>
      </c>
      <c r="F281">
        <v>4471</v>
      </c>
      <c r="G281">
        <v>317</v>
      </c>
      <c r="H281">
        <v>249</v>
      </c>
      <c r="I281" s="5">
        <f>tblPosts[[#This Row],[Likes]]+tblPosts[[#This Row],[Shares]]+tblPosts[[#This Row],[Comments]]</f>
        <v>5037</v>
      </c>
      <c r="J281">
        <v>44862</v>
      </c>
      <c r="K281" s="4">
        <f>tblPosts[[#This Row],[Engagements]]/tblPosts[[#This Row],[Impressions]]</f>
        <v>0.1122776514644911</v>
      </c>
      <c r="L281">
        <v>33365</v>
      </c>
      <c r="M281">
        <v>184</v>
      </c>
      <c r="N281" s="1" t="s">
        <v>26</v>
      </c>
      <c r="O281" s="1" t="s">
        <v>14</v>
      </c>
      <c r="P281" s="1" t="s">
        <v>19</v>
      </c>
    </row>
    <row r="282" spans="1:16">
      <c r="A282" s="1" t="s">
        <v>340</v>
      </c>
      <c r="B282" s="1" t="s">
        <v>11</v>
      </c>
      <c r="C282" s="2">
        <v>45298</v>
      </c>
      <c r="D282" s="1" t="s">
        <v>48</v>
      </c>
      <c r="E282" s="1" t="s">
        <v>65</v>
      </c>
      <c r="F282">
        <v>4931</v>
      </c>
      <c r="G282">
        <v>469</v>
      </c>
      <c r="H282">
        <v>193</v>
      </c>
      <c r="I282" s="5">
        <f>tblPosts[[#This Row],[Likes]]+tblPosts[[#This Row],[Shares]]+tblPosts[[#This Row],[Comments]]</f>
        <v>5593</v>
      </c>
      <c r="J282">
        <v>56701</v>
      </c>
      <c r="K282" s="4">
        <f>tblPosts[[#This Row],[Engagements]]/tblPosts[[#This Row],[Impressions]]</f>
        <v>9.8640235621946709E-2</v>
      </c>
      <c r="L282">
        <v>69437</v>
      </c>
      <c r="M282">
        <v>291</v>
      </c>
      <c r="N282" s="1" t="s">
        <v>22</v>
      </c>
      <c r="O282" s="1" t="s">
        <v>18</v>
      </c>
      <c r="P282" s="1" t="s">
        <v>19</v>
      </c>
    </row>
    <row r="283" spans="1:16">
      <c r="A283" s="1" t="s">
        <v>341</v>
      </c>
      <c r="B283" s="1" t="s">
        <v>17</v>
      </c>
      <c r="C283" s="2">
        <v>45343</v>
      </c>
      <c r="D283" s="1" t="s">
        <v>53</v>
      </c>
      <c r="E283" s="1" t="s">
        <v>62</v>
      </c>
      <c r="F283">
        <v>2604</v>
      </c>
      <c r="G283">
        <v>439</v>
      </c>
      <c r="H283">
        <v>148</v>
      </c>
      <c r="I283" s="5">
        <f>tblPosts[[#This Row],[Likes]]+tblPosts[[#This Row],[Shares]]+tblPosts[[#This Row],[Comments]]</f>
        <v>3191</v>
      </c>
      <c r="J283">
        <v>58468</v>
      </c>
      <c r="K283" s="4">
        <f>tblPosts[[#This Row],[Engagements]]/tblPosts[[#This Row],[Impressions]]</f>
        <v>5.4576862557296296E-2</v>
      </c>
      <c r="L283">
        <v>39629</v>
      </c>
      <c r="M283">
        <v>163</v>
      </c>
      <c r="N283" s="1" t="s">
        <v>14</v>
      </c>
      <c r="O283" s="1" t="s">
        <v>18</v>
      </c>
      <c r="P283" s="1" t="s">
        <v>19</v>
      </c>
    </row>
    <row r="284" spans="1:16">
      <c r="A284" s="1" t="s">
        <v>342</v>
      </c>
      <c r="B284" s="1" t="s">
        <v>11</v>
      </c>
      <c r="C284" s="2">
        <v>45531</v>
      </c>
      <c r="D284" s="1" t="s">
        <v>48</v>
      </c>
      <c r="E284" s="1" t="s">
        <v>58</v>
      </c>
      <c r="F284">
        <v>4197</v>
      </c>
      <c r="G284">
        <v>359</v>
      </c>
      <c r="H284">
        <v>280</v>
      </c>
      <c r="I284" s="5">
        <f>tblPosts[[#This Row],[Likes]]+tblPosts[[#This Row],[Shares]]+tblPosts[[#This Row],[Comments]]</f>
        <v>4836</v>
      </c>
      <c r="J284">
        <v>56048</v>
      </c>
      <c r="K284" s="4">
        <f>tblPosts[[#This Row],[Engagements]]/tblPosts[[#This Row],[Impressions]]</f>
        <v>8.628318584070796E-2</v>
      </c>
      <c r="L284">
        <v>70930</v>
      </c>
      <c r="M284">
        <v>295</v>
      </c>
      <c r="N284" s="1" t="s">
        <v>26</v>
      </c>
      <c r="O284" s="1"/>
      <c r="P284" s="1" t="s">
        <v>23</v>
      </c>
    </row>
    <row r="285" spans="1:16">
      <c r="A285" s="1" t="s">
        <v>343</v>
      </c>
      <c r="B285" s="1" t="s">
        <v>11</v>
      </c>
      <c r="C285" s="2">
        <v>45589</v>
      </c>
      <c r="D285" s="1" t="s">
        <v>53</v>
      </c>
      <c r="E285" s="1" t="s">
        <v>65</v>
      </c>
      <c r="F285">
        <v>1914</v>
      </c>
      <c r="G285">
        <v>255</v>
      </c>
      <c r="H285">
        <v>156</v>
      </c>
      <c r="I285" s="5">
        <f>tblPosts[[#This Row],[Likes]]+tblPosts[[#This Row],[Shares]]+tblPosts[[#This Row],[Comments]]</f>
        <v>2325</v>
      </c>
      <c r="J285">
        <v>27660</v>
      </c>
      <c r="K285" s="4">
        <f>tblPosts[[#This Row],[Engagements]]/tblPosts[[#This Row],[Impressions]]</f>
        <v>8.4056399132321047E-2</v>
      </c>
      <c r="L285">
        <v>47776</v>
      </c>
      <c r="M285">
        <v>111</v>
      </c>
      <c r="N285" s="1" t="s">
        <v>18</v>
      </c>
      <c r="O285" s="1"/>
      <c r="P285" s="1" t="s">
        <v>15</v>
      </c>
    </row>
    <row r="286" spans="1:16">
      <c r="A286" s="1" t="s">
        <v>344</v>
      </c>
      <c r="B286" s="1" t="s">
        <v>12</v>
      </c>
      <c r="C286" s="2">
        <v>45686</v>
      </c>
      <c r="D286" s="1" t="s">
        <v>48</v>
      </c>
      <c r="E286" s="1" t="s">
        <v>54</v>
      </c>
      <c r="F286">
        <v>1334</v>
      </c>
      <c r="G286">
        <v>357</v>
      </c>
      <c r="H286">
        <v>257</v>
      </c>
      <c r="I286" s="5">
        <f>tblPosts[[#This Row],[Likes]]+tblPosts[[#This Row],[Shares]]+tblPosts[[#This Row],[Comments]]</f>
        <v>1948</v>
      </c>
      <c r="J286">
        <v>56910</v>
      </c>
      <c r="K286" s="4">
        <f>tblPosts[[#This Row],[Engagements]]/tblPosts[[#This Row],[Impressions]]</f>
        <v>3.4229485151994379E-2</v>
      </c>
      <c r="L286">
        <v>70606</v>
      </c>
      <c r="M286">
        <v>228</v>
      </c>
      <c r="N286" s="1" t="s">
        <v>26</v>
      </c>
      <c r="O286" s="1" t="s">
        <v>13</v>
      </c>
      <c r="P286" s="1" t="s">
        <v>23</v>
      </c>
    </row>
    <row r="287" spans="1:16">
      <c r="A287" s="1" t="s">
        <v>345</v>
      </c>
      <c r="B287" s="1" t="s">
        <v>11</v>
      </c>
      <c r="C287" s="2">
        <v>45413</v>
      </c>
      <c r="D287" s="1" t="s">
        <v>48</v>
      </c>
      <c r="E287" s="1" t="s">
        <v>62</v>
      </c>
      <c r="F287">
        <v>3359</v>
      </c>
      <c r="G287">
        <v>137</v>
      </c>
      <c r="H287">
        <v>387</v>
      </c>
      <c r="I287" s="5">
        <f>tblPosts[[#This Row],[Likes]]+tblPosts[[#This Row],[Shares]]+tblPosts[[#This Row],[Comments]]</f>
        <v>3883</v>
      </c>
      <c r="J287">
        <v>33861</v>
      </c>
      <c r="K287" s="4">
        <f>tblPosts[[#This Row],[Engagements]]/tblPosts[[#This Row],[Impressions]]</f>
        <v>0.11467469950680724</v>
      </c>
      <c r="L287">
        <v>47257</v>
      </c>
      <c r="M287">
        <v>198</v>
      </c>
      <c r="N287" s="1" t="s">
        <v>26</v>
      </c>
      <c r="O287" s="1"/>
      <c r="P287" s="1" t="s">
        <v>23</v>
      </c>
    </row>
    <row r="288" spans="1:16">
      <c r="A288" s="1" t="s">
        <v>346</v>
      </c>
      <c r="B288" s="1" t="s">
        <v>12</v>
      </c>
      <c r="C288" s="2">
        <v>45468</v>
      </c>
      <c r="D288" s="1" t="s">
        <v>48</v>
      </c>
      <c r="E288" s="1" t="s">
        <v>73</v>
      </c>
      <c r="F288">
        <v>2172</v>
      </c>
      <c r="G288">
        <v>338</v>
      </c>
      <c r="H288">
        <v>70</v>
      </c>
      <c r="I288" s="5">
        <f>tblPosts[[#This Row],[Likes]]+tblPosts[[#This Row],[Shares]]+tblPosts[[#This Row],[Comments]]</f>
        <v>2580</v>
      </c>
      <c r="J288">
        <v>30515</v>
      </c>
      <c r="K288" s="4">
        <f>tblPosts[[#This Row],[Engagements]]/tblPosts[[#This Row],[Impressions]]</f>
        <v>8.4548582664263475E-2</v>
      </c>
      <c r="L288">
        <v>57853</v>
      </c>
      <c r="M288">
        <v>156</v>
      </c>
      <c r="N288" s="1" t="s">
        <v>26</v>
      </c>
      <c r="O288" s="1" t="s">
        <v>13</v>
      </c>
      <c r="P288" s="1" t="s">
        <v>23</v>
      </c>
    </row>
    <row r="289" spans="1:16">
      <c r="A289" s="1" t="s">
        <v>347</v>
      </c>
      <c r="B289" s="1" t="s">
        <v>17</v>
      </c>
      <c r="C289" s="2">
        <v>45513</v>
      </c>
      <c r="D289" s="1" t="s">
        <v>53</v>
      </c>
      <c r="E289" s="1" t="s">
        <v>71</v>
      </c>
      <c r="F289">
        <v>4877</v>
      </c>
      <c r="G289">
        <v>442</v>
      </c>
      <c r="H289">
        <v>236</v>
      </c>
      <c r="I289" s="5">
        <f>tblPosts[[#This Row],[Likes]]+tblPosts[[#This Row],[Shares]]+tblPosts[[#This Row],[Comments]]</f>
        <v>5555</v>
      </c>
      <c r="J289">
        <v>52673</v>
      </c>
      <c r="K289" s="4">
        <f>tblPosts[[#This Row],[Engagements]]/tblPosts[[#This Row],[Impressions]]</f>
        <v>0.10546200140489435</v>
      </c>
      <c r="L289">
        <v>48241</v>
      </c>
      <c r="M289">
        <v>114</v>
      </c>
      <c r="N289" s="1" t="s">
        <v>26</v>
      </c>
      <c r="O289" s="1" t="s">
        <v>14</v>
      </c>
      <c r="P289" s="1" t="s">
        <v>19</v>
      </c>
    </row>
    <row r="290" spans="1:16">
      <c r="A290" s="1" t="s">
        <v>348</v>
      </c>
      <c r="B290" s="1" t="s">
        <v>11</v>
      </c>
      <c r="C290" s="2">
        <v>45678</v>
      </c>
      <c r="D290" s="1" t="s">
        <v>53</v>
      </c>
      <c r="E290" s="1" t="s">
        <v>54</v>
      </c>
      <c r="F290">
        <v>4918</v>
      </c>
      <c r="G290">
        <v>440</v>
      </c>
      <c r="H290">
        <v>149</v>
      </c>
      <c r="I290" s="5">
        <f>tblPosts[[#This Row],[Likes]]+tblPosts[[#This Row],[Shares]]+tblPosts[[#This Row],[Comments]]</f>
        <v>5507</v>
      </c>
      <c r="J290">
        <v>53269</v>
      </c>
      <c r="K290" s="4">
        <f>tblPosts[[#This Row],[Engagements]]/tblPosts[[#This Row],[Impressions]]</f>
        <v>0.10338095327488783</v>
      </c>
      <c r="L290">
        <v>64370</v>
      </c>
      <c r="M290">
        <v>269</v>
      </c>
      <c r="N290" s="1" t="s">
        <v>18</v>
      </c>
      <c r="O290" s="1"/>
      <c r="P290" s="1" t="s">
        <v>15</v>
      </c>
    </row>
    <row r="291" spans="1:16">
      <c r="A291" s="1" t="s">
        <v>349</v>
      </c>
      <c r="B291" s="1" t="s">
        <v>17</v>
      </c>
      <c r="C291" s="2">
        <v>45517</v>
      </c>
      <c r="D291" s="1" t="s">
        <v>48</v>
      </c>
      <c r="E291" s="1" t="s">
        <v>51</v>
      </c>
      <c r="F291">
        <v>3418</v>
      </c>
      <c r="G291">
        <v>107</v>
      </c>
      <c r="H291">
        <v>221</v>
      </c>
      <c r="I291" s="5">
        <f>tblPosts[[#This Row],[Likes]]+tblPosts[[#This Row],[Shares]]+tblPosts[[#This Row],[Comments]]</f>
        <v>3746</v>
      </c>
      <c r="J291">
        <v>23927</v>
      </c>
      <c r="K291" s="4">
        <f>tblPosts[[#This Row],[Engagements]]/tblPosts[[#This Row],[Impressions]]</f>
        <v>0.1565595352530614</v>
      </c>
      <c r="L291">
        <v>26182</v>
      </c>
      <c r="M291">
        <v>155</v>
      </c>
      <c r="N291" s="1" t="s">
        <v>22</v>
      </c>
      <c r="O291" s="1"/>
      <c r="P291" s="1" t="s">
        <v>23</v>
      </c>
    </row>
    <row r="292" spans="1:16">
      <c r="A292" s="1" t="s">
        <v>350</v>
      </c>
      <c r="B292" s="1" t="s">
        <v>11</v>
      </c>
      <c r="C292" s="2">
        <v>45472</v>
      </c>
      <c r="D292" s="1" t="s">
        <v>48</v>
      </c>
      <c r="E292" s="1" t="s">
        <v>73</v>
      </c>
      <c r="F292">
        <v>2088</v>
      </c>
      <c r="G292">
        <v>490</v>
      </c>
      <c r="H292">
        <v>124</v>
      </c>
      <c r="I292" s="5">
        <f>tblPosts[[#This Row],[Likes]]+tblPosts[[#This Row],[Shares]]+tblPosts[[#This Row],[Comments]]</f>
        <v>2702</v>
      </c>
      <c r="J292">
        <v>46544</v>
      </c>
      <c r="K292" s="4">
        <f>tblPosts[[#This Row],[Engagements]]/tblPosts[[#This Row],[Impressions]]</f>
        <v>5.8052595393606049E-2</v>
      </c>
      <c r="L292">
        <v>69346</v>
      </c>
      <c r="M292">
        <v>178</v>
      </c>
      <c r="N292" s="1" t="s">
        <v>22</v>
      </c>
      <c r="O292" s="1" t="s">
        <v>18</v>
      </c>
      <c r="P292" s="1" t="s">
        <v>19</v>
      </c>
    </row>
    <row r="293" spans="1:16">
      <c r="A293" s="1" t="s">
        <v>351</v>
      </c>
      <c r="B293" s="1" t="s">
        <v>17</v>
      </c>
      <c r="C293" s="2">
        <v>45599</v>
      </c>
      <c r="D293" s="1" t="s">
        <v>53</v>
      </c>
      <c r="E293" s="1" t="s">
        <v>51</v>
      </c>
      <c r="F293">
        <v>3061</v>
      </c>
      <c r="G293">
        <v>320</v>
      </c>
      <c r="H293">
        <v>76</v>
      </c>
      <c r="I293" s="5">
        <f>tblPosts[[#This Row],[Likes]]+tblPosts[[#This Row],[Shares]]+tblPosts[[#This Row],[Comments]]</f>
        <v>3457</v>
      </c>
      <c r="J293">
        <v>26640</v>
      </c>
      <c r="K293" s="4">
        <f>tblPosts[[#This Row],[Engagements]]/tblPosts[[#This Row],[Impressions]]</f>
        <v>0.12976726726726726</v>
      </c>
      <c r="L293">
        <v>24306</v>
      </c>
      <c r="M293">
        <v>112</v>
      </c>
      <c r="N293" s="1" t="s">
        <v>14</v>
      </c>
      <c r="O293" s="1" t="s">
        <v>18</v>
      </c>
      <c r="P293" s="1" t="s">
        <v>19</v>
      </c>
    </row>
    <row r="294" spans="1:16">
      <c r="A294" s="1" t="s">
        <v>352</v>
      </c>
      <c r="B294" s="1" t="s">
        <v>12</v>
      </c>
      <c r="C294" s="2">
        <v>45765</v>
      </c>
      <c r="D294" s="1" t="s">
        <v>78</v>
      </c>
      <c r="E294" s="1" t="s">
        <v>73</v>
      </c>
      <c r="F294">
        <v>1265</v>
      </c>
      <c r="G294">
        <v>230</v>
      </c>
      <c r="H294">
        <v>364</v>
      </c>
      <c r="I294" s="5">
        <f>tblPosts[[#This Row],[Likes]]+tblPosts[[#This Row],[Shares]]+tblPosts[[#This Row],[Comments]]</f>
        <v>1859</v>
      </c>
      <c r="J294">
        <v>41312</v>
      </c>
      <c r="K294" s="4">
        <f>tblPosts[[#This Row],[Engagements]]/tblPosts[[#This Row],[Impressions]]</f>
        <v>4.4999031758326875E-2</v>
      </c>
      <c r="L294">
        <v>50382</v>
      </c>
      <c r="M294">
        <v>106</v>
      </c>
      <c r="N294" s="1" t="s">
        <v>26</v>
      </c>
      <c r="O294" s="1" t="s">
        <v>22</v>
      </c>
      <c r="P294" s="1" t="s">
        <v>9</v>
      </c>
    </row>
    <row r="295" spans="1:16">
      <c r="A295" s="1" t="s">
        <v>353</v>
      </c>
      <c r="B295" s="1" t="s">
        <v>11</v>
      </c>
      <c r="C295" s="2">
        <v>45653</v>
      </c>
      <c r="D295" s="1" t="s">
        <v>48</v>
      </c>
      <c r="E295" s="1" t="s">
        <v>71</v>
      </c>
      <c r="F295">
        <v>1436</v>
      </c>
      <c r="G295">
        <v>219</v>
      </c>
      <c r="H295">
        <v>229</v>
      </c>
      <c r="I295" s="5">
        <f>tblPosts[[#This Row],[Likes]]+tblPosts[[#This Row],[Shares]]+tblPosts[[#This Row],[Comments]]</f>
        <v>1884</v>
      </c>
      <c r="J295">
        <v>58488</v>
      </c>
      <c r="K295" s="4">
        <f>tblPosts[[#This Row],[Engagements]]/tblPosts[[#This Row],[Impressions]]</f>
        <v>3.221173574066475E-2</v>
      </c>
      <c r="L295">
        <v>24314</v>
      </c>
      <c r="M295">
        <v>147</v>
      </c>
      <c r="N295" s="1" t="s">
        <v>26</v>
      </c>
      <c r="O295" s="1"/>
      <c r="P295" s="1" t="s">
        <v>23</v>
      </c>
    </row>
    <row r="296" spans="1:16">
      <c r="A296" s="1" t="s">
        <v>354</v>
      </c>
      <c r="B296" s="1" t="s">
        <v>11</v>
      </c>
      <c r="C296" s="2">
        <v>45724</v>
      </c>
      <c r="D296" s="1" t="s">
        <v>53</v>
      </c>
      <c r="E296" s="1" t="s">
        <v>65</v>
      </c>
      <c r="F296">
        <v>2244</v>
      </c>
      <c r="G296">
        <v>392</v>
      </c>
      <c r="H296">
        <v>231</v>
      </c>
      <c r="I296" s="5">
        <f>tblPosts[[#This Row],[Likes]]+tblPosts[[#This Row],[Shares]]+tblPosts[[#This Row],[Comments]]</f>
        <v>2867</v>
      </c>
      <c r="J296">
        <v>25834</v>
      </c>
      <c r="K296" s="4">
        <f>tblPosts[[#This Row],[Engagements]]/tblPosts[[#This Row],[Impressions]]</f>
        <v>0.1109777812185492</v>
      </c>
      <c r="L296">
        <v>50906</v>
      </c>
      <c r="M296">
        <v>165</v>
      </c>
      <c r="N296" s="1" t="s">
        <v>18</v>
      </c>
      <c r="O296" s="1"/>
      <c r="P296" s="1" t="s">
        <v>15</v>
      </c>
    </row>
    <row r="297" spans="1:16">
      <c r="A297" s="1" t="s">
        <v>355</v>
      </c>
      <c r="B297" s="1" t="s">
        <v>17</v>
      </c>
      <c r="C297" s="2">
        <v>45736</v>
      </c>
      <c r="D297" s="1" t="s">
        <v>53</v>
      </c>
      <c r="E297" s="1" t="s">
        <v>73</v>
      </c>
      <c r="F297">
        <v>3393</v>
      </c>
      <c r="G297">
        <v>104</v>
      </c>
      <c r="H297">
        <v>79</v>
      </c>
      <c r="I297" s="5">
        <f>tblPosts[[#This Row],[Likes]]+tblPosts[[#This Row],[Shares]]+tblPosts[[#This Row],[Comments]]</f>
        <v>3576</v>
      </c>
      <c r="J297">
        <v>30025</v>
      </c>
      <c r="K297" s="4">
        <f>tblPosts[[#This Row],[Engagements]]/tblPosts[[#This Row],[Impressions]]</f>
        <v>0.1191007493755204</v>
      </c>
      <c r="L297">
        <v>21593</v>
      </c>
      <c r="M297">
        <v>165</v>
      </c>
      <c r="N297" s="1" t="s">
        <v>14</v>
      </c>
      <c r="O297" s="1" t="s">
        <v>18</v>
      </c>
      <c r="P297" s="1" t="s">
        <v>19</v>
      </c>
    </row>
    <row r="298" spans="1:16">
      <c r="A298" s="1" t="s">
        <v>356</v>
      </c>
      <c r="B298" s="1" t="s">
        <v>17</v>
      </c>
      <c r="C298" s="2">
        <v>45612</v>
      </c>
      <c r="D298" s="1" t="s">
        <v>48</v>
      </c>
      <c r="E298" s="1" t="s">
        <v>51</v>
      </c>
      <c r="F298">
        <v>2901</v>
      </c>
      <c r="G298">
        <v>108</v>
      </c>
      <c r="H298">
        <v>86</v>
      </c>
      <c r="I298" s="5">
        <f>tblPosts[[#This Row],[Likes]]+tblPosts[[#This Row],[Shares]]+tblPosts[[#This Row],[Comments]]</f>
        <v>3095</v>
      </c>
      <c r="J298">
        <v>51777</v>
      </c>
      <c r="K298" s="4">
        <f>tblPosts[[#This Row],[Engagements]]/tblPosts[[#This Row],[Impressions]]</f>
        <v>5.9775576027966085E-2</v>
      </c>
      <c r="L298">
        <v>23773</v>
      </c>
      <c r="M298">
        <v>160</v>
      </c>
      <c r="N298" s="1" t="s">
        <v>22</v>
      </c>
      <c r="O298" s="1"/>
      <c r="P298" s="1" t="s">
        <v>23</v>
      </c>
    </row>
    <row r="299" spans="1:16">
      <c r="A299" s="1" t="s">
        <v>357</v>
      </c>
      <c r="B299" s="1" t="s">
        <v>17</v>
      </c>
      <c r="C299" s="2">
        <v>45838</v>
      </c>
      <c r="D299" s="1" t="s">
        <v>48</v>
      </c>
      <c r="E299" s="1" t="s">
        <v>60</v>
      </c>
      <c r="F299">
        <v>2275</v>
      </c>
      <c r="G299">
        <v>285</v>
      </c>
      <c r="H299">
        <v>125</v>
      </c>
      <c r="I299" s="5">
        <f>tblPosts[[#This Row],[Likes]]+tblPosts[[#This Row],[Shares]]+tblPosts[[#This Row],[Comments]]</f>
        <v>2685</v>
      </c>
      <c r="J299">
        <v>43970</v>
      </c>
      <c r="K299" s="4">
        <f>tblPosts[[#This Row],[Engagements]]/tblPosts[[#This Row],[Impressions]]</f>
        <v>6.1064362065044349E-2</v>
      </c>
      <c r="L299">
        <v>74761</v>
      </c>
      <c r="M299">
        <v>83</v>
      </c>
      <c r="N299" s="1" t="s">
        <v>18</v>
      </c>
      <c r="O299" s="1"/>
      <c r="P299" s="1" t="s">
        <v>19</v>
      </c>
    </row>
    <row r="300" spans="1:16">
      <c r="A300" s="1" t="s">
        <v>358</v>
      </c>
      <c r="B300" s="1" t="s">
        <v>17</v>
      </c>
      <c r="C300" s="2">
        <v>45303</v>
      </c>
      <c r="D300" s="1" t="s">
        <v>53</v>
      </c>
      <c r="E300" s="1" t="s">
        <v>56</v>
      </c>
      <c r="F300">
        <v>2227</v>
      </c>
      <c r="G300">
        <v>494</v>
      </c>
      <c r="H300">
        <v>161</v>
      </c>
      <c r="I300" s="5">
        <f>tblPosts[[#This Row],[Likes]]+tblPosts[[#This Row],[Shares]]+tblPosts[[#This Row],[Comments]]</f>
        <v>2882</v>
      </c>
      <c r="J300">
        <v>51651</v>
      </c>
      <c r="K300" s="4">
        <f>tblPosts[[#This Row],[Engagements]]/tblPosts[[#This Row],[Impressions]]</f>
        <v>5.5797564422760453E-2</v>
      </c>
      <c r="L300">
        <v>68074</v>
      </c>
      <c r="M300">
        <v>240</v>
      </c>
      <c r="N300" s="1" t="s">
        <v>26</v>
      </c>
      <c r="O300" s="1" t="s">
        <v>14</v>
      </c>
      <c r="P300" s="1" t="s">
        <v>19</v>
      </c>
    </row>
    <row r="301" spans="1:16">
      <c r="A301" s="1" t="s">
        <v>359</v>
      </c>
      <c r="B301" s="1" t="s">
        <v>11</v>
      </c>
      <c r="C301" s="2">
        <v>45329</v>
      </c>
      <c r="D301" s="1" t="s">
        <v>48</v>
      </c>
      <c r="E301" s="1" t="s">
        <v>58</v>
      </c>
      <c r="F301">
        <v>1883</v>
      </c>
      <c r="G301">
        <v>432</v>
      </c>
      <c r="H301">
        <v>397</v>
      </c>
      <c r="I301" s="5">
        <f>tblPosts[[#This Row],[Likes]]+tblPosts[[#This Row],[Shares]]+tblPosts[[#This Row],[Comments]]</f>
        <v>2712</v>
      </c>
      <c r="J301">
        <v>28759</v>
      </c>
      <c r="K301" s="4">
        <f>tblPosts[[#This Row],[Engagements]]/tblPosts[[#This Row],[Impressions]]</f>
        <v>9.4300914496331587E-2</v>
      </c>
      <c r="L301">
        <v>18691</v>
      </c>
      <c r="M301">
        <v>270</v>
      </c>
      <c r="N301" s="1" t="s">
        <v>22</v>
      </c>
      <c r="O301" s="1" t="s">
        <v>18</v>
      </c>
      <c r="P301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A3F7-DED4-4E55-A31A-BCE069E7ACA4}">
  <dimension ref="A1:I5"/>
  <sheetViews>
    <sheetView workbookViewId="0">
      <selection activeCell="C4" sqref="C4"/>
    </sheetView>
  </sheetViews>
  <sheetFormatPr defaultRowHeight="14.4"/>
  <cols>
    <col min="1" max="1" width="17.33203125" bestFit="1" customWidth="1"/>
    <col min="2" max="2" width="11.77734375" bestFit="1" customWidth="1"/>
    <col min="3" max="3" width="10.88671875" bestFit="1" customWidth="1"/>
    <col min="4" max="4" width="14.88671875" bestFit="1" customWidth="1"/>
    <col min="5" max="5" width="13.88671875" bestFit="1" customWidth="1"/>
    <col min="6" max="7" width="18.77734375" bestFit="1" customWidth="1"/>
    <col min="8" max="9" width="19.88671875" bestFit="1" customWidth="1"/>
    <col min="10" max="10" width="9.21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2">
        <v>45458</v>
      </c>
      <c r="C2" s="2">
        <v>45488</v>
      </c>
      <c r="D2" s="1" t="s">
        <v>10</v>
      </c>
      <c r="E2">
        <v>175000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>
      <c r="A3" s="1" t="s">
        <v>15</v>
      </c>
      <c r="B3" s="2">
        <v>45627</v>
      </c>
      <c r="C3" s="2">
        <v>45657</v>
      </c>
      <c r="D3" s="1" t="s">
        <v>16</v>
      </c>
      <c r="E3">
        <v>225000</v>
      </c>
      <c r="F3" s="1" t="s">
        <v>17</v>
      </c>
      <c r="G3" s="1" t="s">
        <v>12</v>
      </c>
      <c r="H3" s="1" t="s">
        <v>13</v>
      </c>
      <c r="I3" s="1" t="s">
        <v>18</v>
      </c>
    </row>
    <row r="4" spans="1:9">
      <c r="A4" s="1" t="s">
        <v>19</v>
      </c>
      <c r="B4" s="2">
        <v>45667</v>
      </c>
      <c r="C4" s="2">
        <v>45698</v>
      </c>
      <c r="D4" s="1" t="s">
        <v>20</v>
      </c>
      <c r="E4">
        <v>200000</v>
      </c>
      <c r="F4" s="1" t="s">
        <v>11</v>
      </c>
      <c r="G4" s="1" t="s">
        <v>17</v>
      </c>
      <c r="H4" s="1" t="s">
        <v>21</v>
      </c>
      <c r="I4" s="1" t="s">
        <v>22</v>
      </c>
    </row>
    <row r="5" spans="1:9">
      <c r="A5" s="1" t="s">
        <v>23</v>
      </c>
      <c r="B5" s="2">
        <v>45717</v>
      </c>
      <c r="C5" s="2">
        <v>45747</v>
      </c>
      <c r="D5" s="1" t="s">
        <v>24</v>
      </c>
      <c r="E5">
        <v>160000</v>
      </c>
      <c r="F5" s="1" t="s">
        <v>25</v>
      </c>
      <c r="G5" s="1" t="s">
        <v>11</v>
      </c>
      <c r="H5" s="1" t="s">
        <v>26</v>
      </c>
      <c r="I5" s="1" t="s">
        <v>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7C2-472C-4091-9AC5-3C6D275CF7A1}">
  <dimension ref="A1:L201"/>
  <sheetViews>
    <sheetView workbookViewId="0">
      <selection activeCell="D13" sqref="D13"/>
    </sheetView>
  </sheetViews>
  <sheetFormatPr defaultRowHeight="14.4"/>
  <cols>
    <col min="1" max="1" width="17.33203125" bestFit="1" customWidth="1"/>
    <col min="2" max="2" width="10.21875" bestFit="1" customWidth="1"/>
    <col min="3" max="3" width="15.77734375" bestFit="1" customWidth="1"/>
    <col min="4" max="4" width="11.33203125" bestFit="1" customWidth="1"/>
    <col min="5" max="5" width="16.109375" bestFit="1" customWidth="1"/>
    <col min="6" max="6" width="18" bestFit="1" customWidth="1"/>
    <col min="7" max="7" width="11.33203125" bestFit="1" customWidth="1"/>
    <col min="8" max="8" width="12.88671875" customWidth="1"/>
    <col min="9" max="9" width="21.6640625" customWidth="1"/>
    <col min="10" max="10" width="13.88671875" customWidth="1"/>
    <col min="11" max="11" width="20.77734375" bestFit="1" customWidth="1"/>
    <col min="12" max="12" width="9.21875" style="3"/>
  </cols>
  <sheetData>
    <row r="1" spans="1:1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s="9" t="s">
        <v>365</v>
      </c>
      <c r="I1" s="9" t="s">
        <v>366</v>
      </c>
      <c r="J1" s="9" t="s">
        <v>371</v>
      </c>
      <c r="L1"/>
    </row>
    <row r="2" spans="1:12">
      <c r="A2" s="2">
        <v>45446</v>
      </c>
      <c r="B2" s="1" t="s">
        <v>11</v>
      </c>
      <c r="C2">
        <v>1402</v>
      </c>
      <c r="D2">
        <v>68</v>
      </c>
      <c r="E2">
        <v>124562</v>
      </c>
      <c r="F2">
        <v>9.92</v>
      </c>
      <c r="G2">
        <v>23125</v>
      </c>
      <c r="H2" s="10">
        <f>(C2-D2)/(E2)</f>
        <v>1.0709526179733787E-2</v>
      </c>
      <c r="I2" s="8">
        <f t="shared" ref="I2:I33" si="0">F2/G2</f>
        <v>4.2897297297297298E-4</v>
      </c>
      <c r="J2" s="5">
        <f>tblWeekly[[#This Row],[New_Followers]]-tblWeekly[[#This Row],[Unfollows]]</f>
        <v>1334</v>
      </c>
      <c r="L2"/>
    </row>
    <row r="3" spans="1:12">
      <c r="A3" s="2">
        <v>45446</v>
      </c>
      <c r="B3" s="1" t="s">
        <v>17</v>
      </c>
      <c r="C3">
        <v>995</v>
      </c>
      <c r="D3">
        <v>86</v>
      </c>
      <c r="E3">
        <v>227958</v>
      </c>
      <c r="F3">
        <v>8.0500000000000007</v>
      </c>
      <c r="G3">
        <v>22788</v>
      </c>
      <c r="H3" s="10">
        <f t="shared" ref="H3:H33" si="1">(C3-D3)/(E3-C3-D3)</f>
        <v>4.0065762505674882E-3</v>
      </c>
      <c r="I3" s="8">
        <f t="shared" si="0"/>
        <v>3.5325609970159738E-4</v>
      </c>
      <c r="J3" s="5">
        <f>tblWeekly[[#This Row],[New_Followers]]-tblWeekly[[#This Row],[Unfollows]]</f>
        <v>909</v>
      </c>
      <c r="L3"/>
    </row>
    <row r="4" spans="1:12">
      <c r="A4" s="2">
        <v>45446</v>
      </c>
      <c r="B4" s="1" t="s">
        <v>12</v>
      </c>
      <c r="C4">
        <v>1472</v>
      </c>
      <c r="D4">
        <v>296</v>
      </c>
      <c r="E4">
        <v>370242</v>
      </c>
      <c r="F4">
        <v>7.72</v>
      </c>
      <c r="G4">
        <v>7810</v>
      </c>
      <c r="H4" s="10">
        <f t="shared" si="1"/>
        <v>3.1915413299174432E-3</v>
      </c>
      <c r="I4" s="8">
        <f t="shared" si="0"/>
        <v>9.8847631241997429E-4</v>
      </c>
      <c r="J4" s="5">
        <f>tblWeekly[[#This Row],[New_Followers]]-tblWeekly[[#This Row],[Unfollows]]</f>
        <v>1176</v>
      </c>
      <c r="L4"/>
    </row>
    <row r="5" spans="1:12">
      <c r="A5" s="2">
        <v>45453</v>
      </c>
      <c r="B5" s="1" t="s">
        <v>11</v>
      </c>
      <c r="C5">
        <v>1018</v>
      </c>
      <c r="D5">
        <v>90</v>
      </c>
      <c r="E5">
        <v>92474</v>
      </c>
      <c r="F5">
        <v>9.4</v>
      </c>
      <c r="G5">
        <v>11966</v>
      </c>
      <c r="H5" s="10">
        <f t="shared" si="1"/>
        <v>1.0156951163452489E-2</v>
      </c>
      <c r="I5" s="8">
        <f t="shared" si="0"/>
        <v>7.855590840715361E-4</v>
      </c>
      <c r="J5" s="5">
        <f>tblWeekly[[#This Row],[New_Followers]]-tblWeekly[[#This Row],[Unfollows]]</f>
        <v>928</v>
      </c>
      <c r="L5"/>
    </row>
    <row r="6" spans="1:12">
      <c r="A6" s="2">
        <v>45453</v>
      </c>
      <c r="B6" s="1" t="s">
        <v>17</v>
      </c>
      <c r="C6">
        <v>1461</v>
      </c>
      <c r="D6">
        <v>64</v>
      </c>
      <c r="E6">
        <v>328902</v>
      </c>
      <c r="F6">
        <v>9.02</v>
      </c>
      <c r="G6">
        <v>26298</v>
      </c>
      <c r="H6" s="10">
        <f t="shared" si="1"/>
        <v>4.267251517363773E-3</v>
      </c>
      <c r="I6" s="8">
        <f t="shared" si="0"/>
        <v>3.4299186249904935E-4</v>
      </c>
      <c r="J6" s="5">
        <f>tblWeekly[[#This Row],[New_Followers]]-tblWeekly[[#This Row],[Unfollows]]</f>
        <v>1397</v>
      </c>
      <c r="L6"/>
    </row>
    <row r="7" spans="1:12">
      <c r="A7" s="2">
        <v>45453</v>
      </c>
      <c r="B7" s="1" t="s">
        <v>12</v>
      </c>
      <c r="C7">
        <v>545</v>
      </c>
      <c r="D7">
        <v>93</v>
      </c>
      <c r="E7">
        <v>391621</v>
      </c>
      <c r="F7">
        <v>9.9600000000000009</v>
      </c>
      <c r="G7">
        <v>22029</v>
      </c>
      <c r="H7" s="10">
        <f t="shared" si="1"/>
        <v>1.1560604936787532E-3</v>
      </c>
      <c r="I7" s="8">
        <f t="shared" si="0"/>
        <v>4.5213128149257798E-4</v>
      </c>
      <c r="J7" s="5">
        <f>tblWeekly[[#This Row],[New_Followers]]-tblWeekly[[#This Row],[Unfollows]]</f>
        <v>452</v>
      </c>
      <c r="L7"/>
    </row>
    <row r="8" spans="1:12">
      <c r="A8" s="2">
        <v>45460</v>
      </c>
      <c r="B8" s="1" t="s">
        <v>11</v>
      </c>
      <c r="C8">
        <v>881</v>
      </c>
      <c r="D8">
        <v>291</v>
      </c>
      <c r="E8">
        <v>95885</v>
      </c>
      <c r="F8">
        <v>5.29</v>
      </c>
      <c r="G8">
        <v>12391</v>
      </c>
      <c r="H8" s="10">
        <f t="shared" si="1"/>
        <v>6.2293454963943708E-3</v>
      </c>
      <c r="I8" s="8">
        <f t="shared" si="0"/>
        <v>4.2692276652409007E-4</v>
      </c>
      <c r="J8" s="5">
        <f>tblWeekly[[#This Row],[New_Followers]]-tblWeekly[[#This Row],[Unfollows]]</f>
        <v>590</v>
      </c>
      <c r="L8"/>
    </row>
    <row r="9" spans="1:12">
      <c r="A9" s="2">
        <v>45460</v>
      </c>
      <c r="B9" s="1" t="s">
        <v>17</v>
      </c>
      <c r="C9">
        <v>1414</v>
      </c>
      <c r="D9">
        <v>131</v>
      </c>
      <c r="E9">
        <v>245947</v>
      </c>
      <c r="F9">
        <v>8.3000000000000007</v>
      </c>
      <c r="G9">
        <v>14477</v>
      </c>
      <c r="H9" s="10">
        <f t="shared" si="1"/>
        <v>5.2495478760402944E-3</v>
      </c>
      <c r="I9" s="8">
        <f t="shared" si="0"/>
        <v>5.7332320232092286E-4</v>
      </c>
      <c r="J9" s="5">
        <f>tblWeekly[[#This Row],[New_Followers]]-tblWeekly[[#This Row],[Unfollows]]</f>
        <v>1283</v>
      </c>
      <c r="L9"/>
    </row>
    <row r="10" spans="1:12">
      <c r="A10" s="2">
        <v>45460</v>
      </c>
      <c r="B10" s="1" t="s">
        <v>12</v>
      </c>
      <c r="C10">
        <v>1472</v>
      </c>
      <c r="D10">
        <v>170</v>
      </c>
      <c r="E10">
        <v>250428</v>
      </c>
      <c r="F10">
        <v>4.66</v>
      </c>
      <c r="G10">
        <v>25040</v>
      </c>
      <c r="H10" s="10">
        <f t="shared" si="1"/>
        <v>5.2334134557410787E-3</v>
      </c>
      <c r="I10" s="8">
        <f t="shared" si="0"/>
        <v>1.8610223642172524E-4</v>
      </c>
      <c r="J10" s="5">
        <f>tblWeekly[[#This Row],[New_Followers]]-tblWeekly[[#This Row],[Unfollows]]</f>
        <v>1302</v>
      </c>
      <c r="L10"/>
    </row>
    <row r="11" spans="1:12">
      <c r="A11" s="2">
        <v>45467</v>
      </c>
      <c r="B11" s="1" t="s">
        <v>11</v>
      </c>
      <c r="C11">
        <v>809</v>
      </c>
      <c r="D11">
        <v>197</v>
      </c>
      <c r="E11">
        <v>87186</v>
      </c>
      <c r="F11">
        <v>9.48</v>
      </c>
      <c r="G11">
        <v>22619</v>
      </c>
      <c r="H11" s="10">
        <f t="shared" si="1"/>
        <v>7.1014156416802044E-3</v>
      </c>
      <c r="I11" s="8">
        <f t="shared" si="0"/>
        <v>4.191166718245723E-4</v>
      </c>
      <c r="J11" s="5">
        <f>tblWeekly[[#This Row],[New_Followers]]-tblWeekly[[#This Row],[Unfollows]]</f>
        <v>612</v>
      </c>
      <c r="L11"/>
    </row>
    <row r="12" spans="1:12">
      <c r="A12" s="2">
        <v>45467</v>
      </c>
      <c r="B12" s="1" t="s">
        <v>17</v>
      </c>
      <c r="C12">
        <v>1371</v>
      </c>
      <c r="D12">
        <v>250</v>
      </c>
      <c r="E12">
        <v>128620</v>
      </c>
      <c r="F12">
        <v>7.11</v>
      </c>
      <c r="G12">
        <v>12399</v>
      </c>
      <c r="H12" s="10">
        <f t="shared" si="1"/>
        <v>8.8268411562295764E-3</v>
      </c>
      <c r="I12" s="8">
        <f t="shared" si="0"/>
        <v>5.7343334139849989E-4</v>
      </c>
      <c r="J12" s="5">
        <f>tblWeekly[[#This Row],[New_Followers]]-tblWeekly[[#This Row],[Unfollows]]</f>
        <v>1121</v>
      </c>
      <c r="L12"/>
    </row>
    <row r="13" spans="1:12">
      <c r="A13" s="2">
        <v>45467</v>
      </c>
      <c r="B13" s="1" t="s">
        <v>12</v>
      </c>
      <c r="C13">
        <v>844</v>
      </c>
      <c r="D13">
        <v>144</v>
      </c>
      <c r="E13">
        <v>126015</v>
      </c>
      <c r="F13">
        <v>9.65</v>
      </c>
      <c r="G13">
        <v>22456</v>
      </c>
      <c r="H13" s="10">
        <f t="shared" si="1"/>
        <v>5.5987906612171767E-3</v>
      </c>
      <c r="I13" s="8">
        <f t="shared" si="0"/>
        <v>4.2972924830780195E-4</v>
      </c>
      <c r="J13" s="5">
        <f>tblWeekly[[#This Row],[New_Followers]]-tblWeekly[[#This Row],[Unfollows]]</f>
        <v>700</v>
      </c>
      <c r="L13"/>
    </row>
    <row r="14" spans="1:12">
      <c r="A14" s="2">
        <v>45474</v>
      </c>
      <c r="B14" s="1" t="s">
        <v>11</v>
      </c>
      <c r="C14">
        <v>786</v>
      </c>
      <c r="D14">
        <v>72</v>
      </c>
      <c r="E14">
        <v>178615</v>
      </c>
      <c r="F14">
        <v>5.43</v>
      </c>
      <c r="G14">
        <v>19328</v>
      </c>
      <c r="H14" s="10">
        <f t="shared" si="1"/>
        <v>4.0167194540861959E-3</v>
      </c>
      <c r="I14" s="8">
        <f t="shared" si="0"/>
        <v>2.8093956953642384E-4</v>
      </c>
      <c r="J14" s="5">
        <f>tblWeekly[[#This Row],[New_Followers]]-tblWeekly[[#This Row],[Unfollows]]</f>
        <v>714</v>
      </c>
      <c r="L14"/>
    </row>
    <row r="15" spans="1:12">
      <c r="A15" s="2">
        <v>45474</v>
      </c>
      <c r="B15" s="1" t="s">
        <v>17</v>
      </c>
      <c r="C15">
        <v>845</v>
      </c>
      <c r="D15">
        <v>250</v>
      </c>
      <c r="E15">
        <v>218228</v>
      </c>
      <c r="F15">
        <v>4.5199999999999996</v>
      </c>
      <c r="G15">
        <v>21107</v>
      </c>
      <c r="H15" s="10">
        <f t="shared" si="1"/>
        <v>2.7402559721461041E-3</v>
      </c>
      <c r="I15" s="8">
        <f t="shared" si="0"/>
        <v>2.1414696546169515E-4</v>
      </c>
      <c r="J15" s="5">
        <f>tblWeekly[[#This Row],[New_Followers]]-tblWeekly[[#This Row],[Unfollows]]</f>
        <v>595</v>
      </c>
      <c r="L15"/>
    </row>
    <row r="16" spans="1:12">
      <c r="A16" s="2">
        <v>45474</v>
      </c>
      <c r="B16" s="1" t="s">
        <v>12</v>
      </c>
      <c r="C16">
        <v>1218</v>
      </c>
      <c r="D16">
        <v>101</v>
      </c>
      <c r="E16">
        <v>300397</v>
      </c>
      <c r="F16">
        <v>4.33</v>
      </c>
      <c r="G16">
        <v>12277</v>
      </c>
      <c r="H16" s="10">
        <f t="shared" si="1"/>
        <v>3.7348116544847834E-3</v>
      </c>
      <c r="I16" s="8">
        <f t="shared" si="0"/>
        <v>3.5269202573918708E-4</v>
      </c>
      <c r="J16" s="5">
        <f>tblWeekly[[#This Row],[New_Followers]]-tblWeekly[[#This Row],[Unfollows]]</f>
        <v>1117</v>
      </c>
      <c r="L16"/>
    </row>
    <row r="17" spans="1:12">
      <c r="A17" s="2">
        <v>45481</v>
      </c>
      <c r="B17" s="1" t="s">
        <v>11</v>
      </c>
      <c r="C17">
        <v>797</v>
      </c>
      <c r="D17">
        <v>130</v>
      </c>
      <c r="E17">
        <v>340121</v>
      </c>
      <c r="F17">
        <v>8.52</v>
      </c>
      <c r="G17">
        <v>11684</v>
      </c>
      <c r="H17" s="10">
        <f t="shared" si="1"/>
        <v>1.9664262929179172E-3</v>
      </c>
      <c r="I17" s="8">
        <f t="shared" si="0"/>
        <v>7.2920232796987335E-4</v>
      </c>
      <c r="J17" s="5">
        <f>tblWeekly[[#This Row],[New_Followers]]-tblWeekly[[#This Row],[Unfollows]]</f>
        <v>667</v>
      </c>
      <c r="L17"/>
    </row>
    <row r="18" spans="1:12">
      <c r="A18" s="2">
        <v>45481</v>
      </c>
      <c r="B18" s="1" t="s">
        <v>17</v>
      </c>
      <c r="C18">
        <v>1471</v>
      </c>
      <c r="D18">
        <v>100</v>
      </c>
      <c r="E18">
        <v>76866</v>
      </c>
      <c r="F18">
        <v>8.5500000000000007</v>
      </c>
      <c r="G18">
        <v>14412</v>
      </c>
      <c r="H18" s="10">
        <f t="shared" si="1"/>
        <v>1.8208380370542534E-2</v>
      </c>
      <c r="I18" s="8">
        <f t="shared" si="0"/>
        <v>5.9325562031640306E-4</v>
      </c>
      <c r="J18" s="5">
        <f>tblWeekly[[#This Row],[New_Followers]]-tblWeekly[[#This Row],[Unfollows]]</f>
        <v>1371</v>
      </c>
      <c r="L18"/>
    </row>
    <row r="19" spans="1:12">
      <c r="A19" s="2">
        <v>45481</v>
      </c>
      <c r="B19" s="1" t="s">
        <v>12</v>
      </c>
      <c r="C19">
        <v>1253</v>
      </c>
      <c r="D19">
        <v>136</v>
      </c>
      <c r="E19">
        <v>193131</v>
      </c>
      <c r="F19">
        <v>7.99</v>
      </c>
      <c r="G19">
        <v>15924</v>
      </c>
      <c r="H19" s="10">
        <f t="shared" si="1"/>
        <v>5.8255363978679687E-3</v>
      </c>
      <c r="I19" s="8">
        <f t="shared" si="0"/>
        <v>5.017583521728209E-4</v>
      </c>
      <c r="J19" s="5">
        <f>tblWeekly[[#This Row],[New_Followers]]-tblWeekly[[#This Row],[Unfollows]]</f>
        <v>1117</v>
      </c>
      <c r="L19"/>
    </row>
    <row r="20" spans="1:12">
      <c r="A20" s="2">
        <v>45488</v>
      </c>
      <c r="B20" s="1" t="s">
        <v>11</v>
      </c>
      <c r="C20">
        <v>616</v>
      </c>
      <c r="D20">
        <v>257</v>
      </c>
      <c r="E20">
        <v>169665</v>
      </c>
      <c r="F20">
        <v>6.31</v>
      </c>
      <c r="G20">
        <v>12390</v>
      </c>
      <c r="H20" s="10">
        <f t="shared" si="1"/>
        <v>2.1268780510924688E-3</v>
      </c>
      <c r="I20" s="8">
        <f t="shared" si="0"/>
        <v>5.0928167877320419E-4</v>
      </c>
      <c r="J20" s="5">
        <f>tblWeekly[[#This Row],[New_Followers]]-tblWeekly[[#This Row],[Unfollows]]</f>
        <v>359</v>
      </c>
      <c r="L20"/>
    </row>
    <row r="21" spans="1:12">
      <c r="A21" s="2">
        <v>45488</v>
      </c>
      <c r="B21" s="1" t="s">
        <v>17</v>
      </c>
      <c r="C21">
        <v>1308</v>
      </c>
      <c r="D21">
        <v>210</v>
      </c>
      <c r="E21">
        <v>263729</v>
      </c>
      <c r="F21">
        <v>8.5299999999999994</v>
      </c>
      <c r="G21">
        <v>25742</v>
      </c>
      <c r="H21" s="10">
        <f t="shared" si="1"/>
        <v>4.1874673450007817E-3</v>
      </c>
      <c r="I21" s="8">
        <f t="shared" si="0"/>
        <v>3.3136508429803434E-4</v>
      </c>
      <c r="J21" s="5">
        <f>tblWeekly[[#This Row],[New_Followers]]-tblWeekly[[#This Row],[Unfollows]]</f>
        <v>1098</v>
      </c>
      <c r="L21"/>
    </row>
    <row r="22" spans="1:12">
      <c r="A22" s="2">
        <v>45488</v>
      </c>
      <c r="B22" s="1" t="s">
        <v>12</v>
      </c>
      <c r="C22">
        <v>981</v>
      </c>
      <c r="D22">
        <v>69</v>
      </c>
      <c r="E22">
        <v>206921</v>
      </c>
      <c r="F22">
        <v>8.42</v>
      </c>
      <c r="G22">
        <v>10495</v>
      </c>
      <c r="H22" s="10">
        <f t="shared" si="1"/>
        <v>4.4299585662866551E-3</v>
      </c>
      <c r="I22" s="8">
        <f t="shared" si="0"/>
        <v>8.0228680323963793E-4</v>
      </c>
      <c r="J22" s="5">
        <f>tblWeekly[[#This Row],[New_Followers]]-tblWeekly[[#This Row],[Unfollows]]</f>
        <v>912</v>
      </c>
      <c r="L22"/>
    </row>
    <row r="23" spans="1:12">
      <c r="A23" s="2">
        <v>45495</v>
      </c>
      <c r="B23" s="1" t="s">
        <v>11</v>
      </c>
      <c r="C23">
        <v>866</v>
      </c>
      <c r="D23">
        <v>74</v>
      </c>
      <c r="E23">
        <v>204121</v>
      </c>
      <c r="F23">
        <v>9.34</v>
      </c>
      <c r="G23">
        <v>7797</v>
      </c>
      <c r="H23" s="10">
        <f t="shared" si="1"/>
        <v>3.8980022738346596E-3</v>
      </c>
      <c r="I23" s="8">
        <f t="shared" si="0"/>
        <v>1.197896626907785E-3</v>
      </c>
      <c r="J23" s="5">
        <f>tblWeekly[[#This Row],[New_Followers]]-tblWeekly[[#This Row],[Unfollows]]</f>
        <v>792</v>
      </c>
      <c r="L23"/>
    </row>
    <row r="24" spans="1:12">
      <c r="A24" s="2">
        <v>45495</v>
      </c>
      <c r="B24" s="1" t="s">
        <v>17</v>
      </c>
      <c r="C24">
        <v>547</v>
      </c>
      <c r="D24">
        <v>183</v>
      </c>
      <c r="E24">
        <v>266350</v>
      </c>
      <c r="F24">
        <v>5.65</v>
      </c>
      <c r="G24">
        <v>15595</v>
      </c>
      <c r="H24" s="10">
        <f t="shared" si="1"/>
        <v>1.3703787365409231E-3</v>
      </c>
      <c r="I24" s="8">
        <f t="shared" si="0"/>
        <v>3.6229560756652774E-4</v>
      </c>
      <c r="J24" s="5">
        <f>tblWeekly[[#This Row],[New_Followers]]-tblWeekly[[#This Row],[Unfollows]]</f>
        <v>364</v>
      </c>
      <c r="L24"/>
    </row>
    <row r="25" spans="1:12">
      <c r="A25" s="2">
        <v>45495</v>
      </c>
      <c r="B25" s="1" t="s">
        <v>12</v>
      </c>
      <c r="C25">
        <v>1241</v>
      </c>
      <c r="D25">
        <v>116</v>
      </c>
      <c r="E25">
        <v>380606</v>
      </c>
      <c r="F25">
        <v>4.2</v>
      </c>
      <c r="G25">
        <v>24617</v>
      </c>
      <c r="H25" s="10">
        <f t="shared" si="1"/>
        <v>2.9663888368855291E-3</v>
      </c>
      <c r="I25" s="8">
        <f t="shared" si="0"/>
        <v>1.7061380346914735E-4</v>
      </c>
      <c r="J25" s="5">
        <f>tblWeekly[[#This Row],[New_Followers]]-tblWeekly[[#This Row],[Unfollows]]</f>
        <v>1125</v>
      </c>
      <c r="L25"/>
    </row>
    <row r="26" spans="1:12">
      <c r="A26" s="2">
        <v>45502</v>
      </c>
      <c r="B26" s="1" t="s">
        <v>11</v>
      </c>
      <c r="C26">
        <v>973</v>
      </c>
      <c r="D26">
        <v>104</v>
      </c>
      <c r="E26">
        <v>376358</v>
      </c>
      <c r="F26">
        <v>3.87</v>
      </c>
      <c r="G26">
        <v>9847</v>
      </c>
      <c r="H26" s="10">
        <f t="shared" si="1"/>
        <v>2.3155981784316287E-3</v>
      </c>
      <c r="I26" s="8">
        <f t="shared" si="0"/>
        <v>3.9301310043668122E-4</v>
      </c>
      <c r="J26" s="5">
        <f>tblWeekly[[#This Row],[New_Followers]]-tblWeekly[[#This Row],[Unfollows]]</f>
        <v>869</v>
      </c>
      <c r="L26"/>
    </row>
    <row r="27" spans="1:12">
      <c r="A27" s="2">
        <v>45502</v>
      </c>
      <c r="B27" s="1" t="s">
        <v>17</v>
      </c>
      <c r="C27">
        <v>611</v>
      </c>
      <c r="D27">
        <v>197</v>
      </c>
      <c r="E27">
        <v>79423</v>
      </c>
      <c r="F27">
        <v>5.82</v>
      </c>
      <c r="G27">
        <v>13644</v>
      </c>
      <c r="H27" s="10">
        <f t="shared" si="1"/>
        <v>5.2661705781339441E-3</v>
      </c>
      <c r="I27" s="8">
        <f t="shared" si="0"/>
        <v>4.2656112576956907E-4</v>
      </c>
      <c r="J27" s="5">
        <f>tblWeekly[[#This Row],[New_Followers]]-tblWeekly[[#This Row],[Unfollows]]</f>
        <v>414</v>
      </c>
      <c r="L27"/>
    </row>
    <row r="28" spans="1:12">
      <c r="A28" s="2">
        <v>45502</v>
      </c>
      <c r="B28" s="1" t="s">
        <v>12</v>
      </c>
      <c r="C28">
        <v>983</v>
      </c>
      <c r="D28">
        <v>134</v>
      </c>
      <c r="E28">
        <v>352178</v>
      </c>
      <c r="F28">
        <v>3.55</v>
      </c>
      <c r="G28">
        <v>11421</v>
      </c>
      <c r="H28" s="10">
        <f t="shared" si="1"/>
        <v>2.4183831299973511E-3</v>
      </c>
      <c r="I28" s="8">
        <f t="shared" si="0"/>
        <v>3.1083092548813589E-4</v>
      </c>
      <c r="J28" s="5">
        <f>tblWeekly[[#This Row],[New_Followers]]-tblWeekly[[#This Row],[Unfollows]]</f>
        <v>849</v>
      </c>
      <c r="L28"/>
    </row>
    <row r="29" spans="1:12">
      <c r="A29" s="2">
        <v>45509</v>
      </c>
      <c r="B29" s="1" t="s">
        <v>11</v>
      </c>
      <c r="C29">
        <v>1449</v>
      </c>
      <c r="D29">
        <v>96</v>
      </c>
      <c r="E29">
        <v>200636</v>
      </c>
      <c r="F29">
        <v>9.92</v>
      </c>
      <c r="G29">
        <v>15613</v>
      </c>
      <c r="H29" s="10">
        <f t="shared" si="1"/>
        <v>6.7958873078140143E-3</v>
      </c>
      <c r="I29" s="8">
        <f t="shared" si="0"/>
        <v>6.353679625952732E-4</v>
      </c>
      <c r="J29" s="5">
        <f>tblWeekly[[#This Row],[New_Followers]]-tblWeekly[[#This Row],[Unfollows]]</f>
        <v>1353</v>
      </c>
      <c r="L29"/>
    </row>
    <row r="30" spans="1:12">
      <c r="A30" s="2">
        <v>45509</v>
      </c>
      <c r="B30" s="1" t="s">
        <v>17</v>
      </c>
      <c r="C30">
        <v>752</v>
      </c>
      <c r="D30">
        <v>170</v>
      </c>
      <c r="E30">
        <v>132756</v>
      </c>
      <c r="F30">
        <v>8.17</v>
      </c>
      <c r="G30">
        <v>23900</v>
      </c>
      <c r="H30" s="10">
        <f t="shared" si="1"/>
        <v>4.4146426566743025E-3</v>
      </c>
      <c r="I30" s="8">
        <f t="shared" si="0"/>
        <v>3.418410041841004E-4</v>
      </c>
      <c r="J30" s="5">
        <f>tblWeekly[[#This Row],[New_Followers]]-tblWeekly[[#This Row],[Unfollows]]</f>
        <v>582</v>
      </c>
      <c r="L30"/>
    </row>
    <row r="31" spans="1:12">
      <c r="A31" s="2">
        <v>45509</v>
      </c>
      <c r="B31" s="1" t="s">
        <v>12</v>
      </c>
      <c r="C31">
        <v>937</v>
      </c>
      <c r="D31">
        <v>179</v>
      </c>
      <c r="E31">
        <v>318098</v>
      </c>
      <c r="F31">
        <v>5.3</v>
      </c>
      <c r="G31">
        <v>5836</v>
      </c>
      <c r="H31" s="10">
        <f t="shared" si="1"/>
        <v>2.3913029761942319E-3</v>
      </c>
      <c r="I31" s="8">
        <f t="shared" si="0"/>
        <v>9.0815627141877994E-4</v>
      </c>
      <c r="J31" s="5">
        <f>tblWeekly[[#This Row],[New_Followers]]-tblWeekly[[#This Row],[Unfollows]]</f>
        <v>758</v>
      </c>
      <c r="L31"/>
    </row>
    <row r="32" spans="1:12">
      <c r="A32" s="2">
        <v>45516</v>
      </c>
      <c r="B32" s="1" t="s">
        <v>11</v>
      </c>
      <c r="C32">
        <v>1060</v>
      </c>
      <c r="D32">
        <v>83</v>
      </c>
      <c r="E32">
        <v>68724</v>
      </c>
      <c r="F32">
        <v>5.98</v>
      </c>
      <c r="G32">
        <v>5624</v>
      </c>
      <c r="H32" s="10">
        <f t="shared" si="1"/>
        <v>1.4456726002870629E-2</v>
      </c>
      <c r="I32" s="8">
        <f t="shared" si="0"/>
        <v>1.0633001422475107E-3</v>
      </c>
      <c r="J32" s="5">
        <f>tblWeekly[[#This Row],[New_Followers]]-tblWeekly[[#This Row],[Unfollows]]</f>
        <v>977</v>
      </c>
      <c r="L32"/>
    </row>
    <row r="33" spans="1:12">
      <c r="A33" s="2">
        <v>45516</v>
      </c>
      <c r="B33" s="1" t="s">
        <v>17</v>
      </c>
      <c r="C33">
        <v>1456</v>
      </c>
      <c r="D33">
        <v>265</v>
      </c>
      <c r="E33">
        <v>115505</v>
      </c>
      <c r="F33">
        <v>7.49</v>
      </c>
      <c r="G33">
        <v>10311</v>
      </c>
      <c r="H33" s="10">
        <f t="shared" si="1"/>
        <v>1.0467201012444633E-2</v>
      </c>
      <c r="I33" s="8">
        <f t="shared" si="0"/>
        <v>7.26408689748812E-4</v>
      </c>
      <c r="J33" s="5">
        <f>tblWeekly[[#This Row],[New_Followers]]-tblWeekly[[#This Row],[Unfollows]]</f>
        <v>1191</v>
      </c>
      <c r="L33"/>
    </row>
    <row r="34" spans="1:12">
      <c r="A34" s="2">
        <v>45516</v>
      </c>
      <c r="B34" s="1" t="s">
        <v>12</v>
      </c>
      <c r="C34">
        <v>1109</v>
      </c>
      <c r="D34">
        <v>205</v>
      </c>
      <c r="E34">
        <v>276722</v>
      </c>
      <c r="F34">
        <v>9.3800000000000008</v>
      </c>
      <c r="G34">
        <v>8274</v>
      </c>
      <c r="H34" s="10">
        <f t="shared" ref="H34:H65" si="2">(C34-D34)/(E34-C34-D34)</f>
        <v>3.2824028350665196E-3</v>
      </c>
      <c r="I34" s="8">
        <f t="shared" ref="I34:I65" si="3">F34/G34</f>
        <v>1.1336717428087988E-3</v>
      </c>
      <c r="J34" s="5">
        <f>tblWeekly[[#This Row],[New_Followers]]-tblWeekly[[#This Row],[Unfollows]]</f>
        <v>904</v>
      </c>
      <c r="L34"/>
    </row>
    <row r="35" spans="1:12">
      <c r="A35" s="2">
        <v>45523</v>
      </c>
      <c r="B35" s="1" t="s">
        <v>11</v>
      </c>
      <c r="C35">
        <v>1002</v>
      </c>
      <c r="D35">
        <v>93</v>
      </c>
      <c r="E35">
        <v>353538</v>
      </c>
      <c r="F35">
        <v>5.84</v>
      </c>
      <c r="G35">
        <v>6031</v>
      </c>
      <c r="H35" s="10">
        <f t="shared" si="2"/>
        <v>2.5791404567547093E-3</v>
      </c>
      <c r="I35" s="8">
        <f t="shared" si="3"/>
        <v>9.683302934836677E-4</v>
      </c>
      <c r="J35" s="5">
        <f>tblWeekly[[#This Row],[New_Followers]]-tblWeekly[[#This Row],[Unfollows]]</f>
        <v>909</v>
      </c>
      <c r="L35"/>
    </row>
    <row r="36" spans="1:12">
      <c r="A36" s="2">
        <v>45523</v>
      </c>
      <c r="B36" s="1" t="s">
        <v>17</v>
      </c>
      <c r="C36">
        <v>571</v>
      </c>
      <c r="D36">
        <v>189</v>
      </c>
      <c r="E36">
        <v>61445</v>
      </c>
      <c r="F36">
        <v>5.41</v>
      </c>
      <c r="G36">
        <v>27829</v>
      </c>
      <c r="H36" s="10">
        <f t="shared" si="2"/>
        <v>6.2948010216692758E-3</v>
      </c>
      <c r="I36" s="8">
        <f t="shared" si="3"/>
        <v>1.9440152359049913E-4</v>
      </c>
      <c r="J36" s="5">
        <f>tblWeekly[[#This Row],[New_Followers]]-tblWeekly[[#This Row],[Unfollows]]</f>
        <v>382</v>
      </c>
      <c r="L36"/>
    </row>
    <row r="37" spans="1:12">
      <c r="A37" s="2">
        <v>45523</v>
      </c>
      <c r="B37" s="1" t="s">
        <v>12</v>
      </c>
      <c r="C37">
        <v>1240</v>
      </c>
      <c r="D37">
        <v>231</v>
      </c>
      <c r="E37">
        <v>165035</v>
      </c>
      <c r="F37">
        <v>6.05</v>
      </c>
      <c r="G37">
        <v>18267</v>
      </c>
      <c r="H37" s="10">
        <f t="shared" si="2"/>
        <v>6.1688391088503582E-3</v>
      </c>
      <c r="I37" s="8">
        <f t="shared" si="3"/>
        <v>3.3119833579679201E-4</v>
      </c>
      <c r="J37" s="5">
        <f>tblWeekly[[#This Row],[New_Followers]]-tblWeekly[[#This Row],[Unfollows]]</f>
        <v>1009</v>
      </c>
      <c r="L37"/>
    </row>
    <row r="38" spans="1:12">
      <c r="A38" s="2">
        <v>45530</v>
      </c>
      <c r="B38" s="1" t="s">
        <v>11</v>
      </c>
      <c r="C38">
        <v>1154</v>
      </c>
      <c r="D38">
        <v>132</v>
      </c>
      <c r="E38">
        <v>194595</v>
      </c>
      <c r="F38">
        <v>7.54</v>
      </c>
      <c r="G38">
        <v>26624</v>
      </c>
      <c r="H38" s="10">
        <f t="shared" si="2"/>
        <v>5.2868723132394246E-3</v>
      </c>
      <c r="I38" s="8">
        <f t="shared" si="3"/>
        <v>2.8320312499999998E-4</v>
      </c>
      <c r="J38" s="5">
        <f>tblWeekly[[#This Row],[New_Followers]]-tblWeekly[[#This Row],[Unfollows]]</f>
        <v>1022</v>
      </c>
      <c r="L38"/>
    </row>
    <row r="39" spans="1:12">
      <c r="A39" s="2">
        <v>45530</v>
      </c>
      <c r="B39" s="1" t="s">
        <v>17</v>
      </c>
      <c r="C39">
        <v>537</v>
      </c>
      <c r="D39">
        <v>275</v>
      </c>
      <c r="E39">
        <v>236238</v>
      </c>
      <c r="F39">
        <v>5.87</v>
      </c>
      <c r="G39">
        <v>26644</v>
      </c>
      <c r="H39" s="10">
        <f t="shared" si="2"/>
        <v>1.1128762328714756E-3</v>
      </c>
      <c r="I39" s="8">
        <f t="shared" si="3"/>
        <v>2.2031226542561176E-4</v>
      </c>
      <c r="J39" s="5">
        <f>tblWeekly[[#This Row],[New_Followers]]-tblWeekly[[#This Row],[Unfollows]]</f>
        <v>262</v>
      </c>
      <c r="L39"/>
    </row>
    <row r="40" spans="1:12">
      <c r="A40" s="2">
        <v>45530</v>
      </c>
      <c r="B40" s="1" t="s">
        <v>12</v>
      </c>
      <c r="C40">
        <v>1456</v>
      </c>
      <c r="D40">
        <v>290</v>
      </c>
      <c r="E40">
        <v>271044</v>
      </c>
      <c r="F40">
        <v>7.17</v>
      </c>
      <c r="G40">
        <v>13051</v>
      </c>
      <c r="H40" s="10">
        <f t="shared" si="2"/>
        <v>4.329775935951994E-3</v>
      </c>
      <c r="I40" s="8">
        <f t="shared" si="3"/>
        <v>5.4938318902766068E-4</v>
      </c>
      <c r="J40" s="5">
        <f>tblWeekly[[#This Row],[New_Followers]]-tblWeekly[[#This Row],[Unfollows]]</f>
        <v>1166</v>
      </c>
      <c r="L40"/>
    </row>
    <row r="41" spans="1:12">
      <c r="A41" s="2">
        <v>45537</v>
      </c>
      <c r="B41" s="1" t="s">
        <v>11</v>
      </c>
      <c r="C41">
        <v>721</v>
      </c>
      <c r="D41">
        <v>206</v>
      </c>
      <c r="E41">
        <v>334887</v>
      </c>
      <c r="F41">
        <v>6.05</v>
      </c>
      <c r="G41">
        <v>14217</v>
      </c>
      <c r="H41" s="10">
        <f t="shared" si="2"/>
        <v>1.5421008504012458E-3</v>
      </c>
      <c r="I41" s="8">
        <f t="shared" si="3"/>
        <v>4.2554688049518182E-4</v>
      </c>
      <c r="J41" s="5">
        <f>tblWeekly[[#This Row],[New_Followers]]-tblWeekly[[#This Row],[Unfollows]]</f>
        <v>515</v>
      </c>
      <c r="L41"/>
    </row>
    <row r="42" spans="1:12">
      <c r="A42" s="2">
        <v>45537</v>
      </c>
      <c r="B42" s="1" t="s">
        <v>17</v>
      </c>
      <c r="C42">
        <v>1098</v>
      </c>
      <c r="D42">
        <v>142</v>
      </c>
      <c r="E42">
        <v>359150</v>
      </c>
      <c r="F42">
        <v>7.51</v>
      </c>
      <c r="G42">
        <v>16385</v>
      </c>
      <c r="H42" s="10">
        <f t="shared" si="2"/>
        <v>2.6710625576262187E-3</v>
      </c>
      <c r="I42" s="8">
        <f t="shared" si="3"/>
        <v>4.5834604821483061E-4</v>
      </c>
      <c r="J42" s="5">
        <f>tblWeekly[[#This Row],[New_Followers]]-tblWeekly[[#This Row],[Unfollows]]</f>
        <v>956</v>
      </c>
      <c r="L42"/>
    </row>
    <row r="43" spans="1:12">
      <c r="A43" s="2">
        <v>45537</v>
      </c>
      <c r="B43" s="1" t="s">
        <v>12</v>
      </c>
      <c r="C43">
        <v>1096</v>
      </c>
      <c r="D43">
        <v>65</v>
      </c>
      <c r="E43">
        <v>358295</v>
      </c>
      <c r="F43">
        <v>7.66</v>
      </c>
      <c r="G43">
        <v>24548</v>
      </c>
      <c r="H43" s="10">
        <f t="shared" si="2"/>
        <v>2.8868715944155416E-3</v>
      </c>
      <c r="I43" s="8">
        <f t="shared" si="3"/>
        <v>3.1204171419260224E-4</v>
      </c>
      <c r="J43" s="5">
        <f>tblWeekly[[#This Row],[New_Followers]]-tblWeekly[[#This Row],[Unfollows]]</f>
        <v>1031</v>
      </c>
      <c r="L43"/>
    </row>
    <row r="44" spans="1:12">
      <c r="A44" s="2">
        <v>45544</v>
      </c>
      <c r="B44" s="1" t="s">
        <v>11</v>
      </c>
      <c r="C44">
        <v>912</v>
      </c>
      <c r="D44">
        <v>275</v>
      </c>
      <c r="E44">
        <v>368454</v>
      </c>
      <c r="F44">
        <v>6.03</v>
      </c>
      <c r="G44">
        <v>9195</v>
      </c>
      <c r="H44" s="10">
        <f t="shared" si="2"/>
        <v>1.7344329874451013E-3</v>
      </c>
      <c r="I44" s="8">
        <f t="shared" si="3"/>
        <v>6.5579119086460035E-4</v>
      </c>
      <c r="J44" s="5">
        <f>tblWeekly[[#This Row],[New_Followers]]-tblWeekly[[#This Row],[Unfollows]]</f>
        <v>637</v>
      </c>
      <c r="L44"/>
    </row>
    <row r="45" spans="1:12">
      <c r="A45" s="2">
        <v>45544</v>
      </c>
      <c r="B45" s="1" t="s">
        <v>17</v>
      </c>
      <c r="C45">
        <v>1430</v>
      </c>
      <c r="D45">
        <v>162</v>
      </c>
      <c r="E45">
        <v>269082</v>
      </c>
      <c r="F45">
        <v>3.4</v>
      </c>
      <c r="G45">
        <v>18071</v>
      </c>
      <c r="H45" s="10">
        <f t="shared" si="2"/>
        <v>4.7403641257617105E-3</v>
      </c>
      <c r="I45" s="8">
        <f t="shared" si="3"/>
        <v>1.8814675446848542E-4</v>
      </c>
      <c r="J45" s="5">
        <f>tblWeekly[[#This Row],[New_Followers]]-tblWeekly[[#This Row],[Unfollows]]</f>
        <v>1268</v>
      </c>
      <c r="L45"/>
    </row>
    <row r="46" spans="1:12">
      <c r="A46" s="2">
        <v>45544</v>
      </c>
      <c r="B46" s="1" t="s">
        <v>12</v>
      </c>
      <c r="C46">
        <v>854</v>
      </c>
      <c r="D46">
        <v>129</v>
      </c>
      <c r="E46">
        <v>310903</v>
      </c>
      <c r="F46">
        <v>7.83</v>
      </c>
      <c r="G46">
        <v>16875</v>
      </c>
      <c r="H46" s="10">
        <f t="shared" si="2"/>
        <v>2.3393133711925658E-3</v>
      </c>
      <c r="I46" s="8">
        <f t="shared" si="3"/>
        <v>4.64E-4</v>
      </c>
      <c r="J46" s="5">
        <f>tblWeekly[[#This Row],[New_Followers]]-tblWeekly[[#This Row],[Unfollows]]</f>
        <v>725</v>
      </c>
      <c r="L46"/>
    </row>
    <row r="47" spans="1:12">
      <c r="A47" s="2">
        <v>45551</v>
      </c>
      <c r="B47" s="1" t="s">
        <v>11</v>
      </c>
      <c r="C47">
        <v>681</v>
      </c>
      <c r="D47">
        <v>210</v>
      </c>
      <c r="E47">
        <v>248581</v>
      </c>
      <c r="F47">
        <v>8.76</v>
      </c>
      <c r="G47">
        <v>9567</v>
      </c>
      <c r="H47" s="10">
        <f t="shared" si="2"/>
        <v>1.901570511526505E-3</v>
      </c>
      <c r="I47" s="8">
        <f t="shared" si="3"/>
        <v>9.1564753841329573E-4</v>
      </c>
      <c r="J47" s="5">
        <f>tblWeekly[[#This Row],[New_Followers]]-tblWeekly[[#This Row],[Unfollows]]</f>
        <v>471</v>
      </c>
      <c r="L47"/>
    </row>
    <row r="48" spans="1:12">
      <c r="A48" s="2">
        <v>45551</v>
      </c>
      <c r="B48" s="1" t="s">
        <v>17</v>
      </c>
      <c r="C48">
        <v>1373</v>
      </c>
      <c r="D48">
        <v>82</v>
      </c>
      <c r="E48">
        <v>371015</v>
      </c>
      <c r="F48">
        <v>9.52</v>
      </c>
      <c r="G48">
        <v>20306</v>
      </c>
      <c r="H48" s="10">
        <f t="shared" si="2"/>
        <v>3.4933434354367356E-3</v>
      </c>
      <c r="I48" s="8">
        <f t="shared" si="3"/>
        <v>4.6882694770018714E-4</v>
      </c>
      <c r="J48" s="5">
        <f>tblWeekly[[#This Row],[New_Followers]]-tblWeekly[[#This Row],[Unfollows]]</f>
        <v>1291</v>
      </c>
      <c r="L48"/>
    </row>
    <row r="49" spans="1:12">
      <c r="A49" s="2">
        <v>45551</v>
      </c>
      <c r="B49" s="1" t="s">
        <v>12</v>
      </c>
      <c r="C49">
        <v>685</v>
      </c>
      <c r="D49">
        <v>285</v>
      </c>
      <c r="E49">
        <v>177452</v>
      </c>
      <c r="F49">
        <v>3.36</v>
      </c>
      <c r="G49">
        <v>21134</v>
      </c>
      <c r="H49" s="10">
        <f t="shared" si="2"/>
        <v>2.2665200983669723E-3</v>
      </c>
      <c r="I49" s="8">
        <f t="shared" si="3"/>
        <v>1.5898552096148386E-4</v>
      </c>
      <c r="J49" s="5">
        <f>tblWeekly[[#This Row],[New_Followers]]-tblWeekly[[#This Row],[Unfollows]]</f>
        <v>400</v>
      </c>
      <c r="L49"/>
    </row>
    <row r="50" spans="1:12">
      <c r="A50" s="2">
        <v>45558</v>
      </c>
      <c r="B50" s="1" t="s">
        <v>11</v>
      </c>
      <c r="C50">
        <v>1290</v>
      </c>
      <c r="D50">
        <v>177</v>
      </c>
      <c r="E50">
        <v>80745</v>
      </c>
      <c r="F50">
        <v>9.2200000000000006</v>
      </c>
      <c r="G50">
        <v>26872</v>
      </c>
      <c r="H50" s="10">
        <f t="shared" si="2"/>
        <v>1.4039203814425187E-2</v>
      </c>
      <c r="I50" s="8">
        <f t="shared" si="3"/>
        <v>3.4310806787734449E-4</v>
      </c>
      <c r="J50" s="5">
        <f>tblWeekly[[#This Row],[New_Followers]]-tblWeekly[[#This Row],[Unfollows]]</f>
        <v>1113</v>
      </c>
      <c r="L50"/>
    </row>
    <row r="51" spans="1:12">
      <c r="A51" s="2">
        <v>45558</v>
      </c>
      <c r="B51" s="1" t="s">
        <v>17</v>
      </c>
      <c r="C51">
        <v>1437</v>
      </c>
      <c r="D51">
        <v>239</v>
      </c>
      <c r="E51">
        <v>362441</v>
      </c>
      <c r="F51">
        <v>5.57</v>
      </c>
      <c r="G51">
        <v>10253</v>
      </c>
      <c r="H51" s="10">
        <f t="shared" si="2"/>
        <v>3.3207212451318727E-3</v>
      </c>
      <c r="I51" s="8">
        <f t="shared" si="3"/>
        <v>5.4325563249780552E-4</v>
      </c>
      <c r="J51" s="5">
        <f>tblWeekly[[#This Row],[New_Followers]]-tblWeekly[[#This Row],[Unfollows]]</f>
        <v>1198</v>
      </c>
      <c r="L51"/>
    </row>
    <row r="52" spans="1:12">
      <c r="A52" s="2">
        <v>45558</v>
      </c>
      <c r="B52" s="1" t="s">
        <v>12</v>
      </c>
      <c r="C52">
        <v>769</v>
      </c>
      <c r="D52">
        <v>295</v>
      </c>
      <c r="E52">
        <v>344771</v>
      </c>
      <c r="F52">
        <v>8.06</v>
      </c>
      <c r="G52">
        <v>23963</v>
      </c>
      <c r="H52" s="10">
        <f t="shared" si="2"/>
        <v>1.3790816014803307E-3</v>
      </c>
      <c r="I52" s="8">
        <f t="shared" si="3"/>
        <v>3.3635187580853819E-4</v>
      </c>
      <c r="J52" s="5">
        <f>tblWeekly[[#This Row],[New_Followers]]-tblWeekly[[#This Row],[Unfollows]]</f>
        <v>474</v>
      </c>
      <c r="L52"/>
    </row>
    <row r="53" spans="1:12">
      <c r="A53" s="2">
        <v>45565</v>
      </c>
      <c r="B53" s="1" t="s">
        <v>11</v>
      </c>
      <c r="C53">
        <v>1416</v>
      </c>
      <c r="D53">
        <v>284</v>
      </c>
      <c r="E53">
        <v>374952</v>
      </c>
      <c r="F53">
        <v>3.45</v>
      </c>
      <c r="G53">
        <v>11335</v>
      </c>
      <c r="H53" s="10">
        <f t="shared" si="2"/>
        <v>3.0328035750645677E-3</v>
      </c>
      <c r="I53" s="8">
        <f t="shared" si="3"/>
        <v>3.0436700485222761E-4</v>
      </c>
      <c r="J53" s="5">
        <f>tblWeekly[[#This Row],[New_Followers]]-tblWeekly[[#This Row],[Unfollows]]</f>
        <v>1132</v>
      </c>
      <c r="L53"/>
    </row>
    <row r="54" spans="1:12">
      <c r="A54" s="2">
        <v>45565</v>
      </c>
      <c r="B54" s="1" t="s">
        <v>17</v>
      </c>
      <c r="C54">
        <v>998</v>
      </c>
      <c r="D54">
        <v>154</v>
      </c>
      <c r="E54">
        <v>179781</v>
      </c>
      <c r="F54">
        <v>9.58</v>
      </c>
      <c r="G54">
        <v>12115</v>
      </c>
      <c r="H54" s="10">
        <f t="shared" si="2"/>
        <v>4.7248766997519996E-3</v>
      </c>
      <c r="I54" s="8">
        <f t="shared" si="3"/>
        <v>7.9075526207181182E-4</v>
      </c>
      <c r="J54" s="5">
        <f>tblWeekly[[#This Row],[New_Followers]]-tblWeekly[[#This Row],[Unfollows]]</f>
        <v>844</v>
      </c>
      <c r="L54"/>
    </row>
    <row r="55" spans="1:12">
      <c r="A55" s="2">
        <v>45565</v>
      </c>
      <c r="B55" s="1" t="s">
        <v>12</v>
      </c>
      <c r="C55">
        <v>1421</v>
      </c>
      <c r="D55">
        <v>246</v>
      </c>
      <c r="E55">
        <v>358581</v>
      </c>
      <c r="F55">
        <v>8.8800000000000008</v>
      </c>
      <c r="G55">
        <v>24358</v>
      </c>
      <c r="H55" s="10">
        <f t="shared" si="2"/>
        <v>3.2921095838213126E-3</v>
      </c>
      <c r="I55" s="8">
        <f t="shared" si="3"/>
        <v>3.6456195089908864E-4</v>
      </c>
      <c r="J55" s="5">
        <f>tblWeekly[[#This Row],[New_Followers]]-tblWeekly[[#This Row],[Unfollows]]</f>
        <v>1175</v>
      </c>
      <c r="L55"/>
    </row>
    <row r="56" spans="1:12">
      <c r="A56" s="2">
        <v>45572</v>
      </c>
      <c r="B56" s="1" t="s">
        <v>11</v>
      </c>
      <c r="C56">
        <v>764</v>
      </c>
      <c r="D56">
        <v>205</v>
      </c>
      <c r="E56">
        <v>319294</v>
      </c>
      <c r="F56">
        <v>6.23</v>
      </c>
      <c r="G56">
        <v>12181</v>
      </c>
      <c r="H56" s="10">
        <f t="shared" si="2"/>
        <v>1.756066912746407E-3</v>
      </c>
      <c r="I56" s="8">
        <f t="shared" si="3"/>
        <v>5.114522617190707E-4</v>
      </c>
      <c r="J56" s="5">
        <f>tblWeekly[[#This Row],[New_Followers]]-tblWeekly[[#This Row],[Unfollows]]</f>
        <v>559</v>
      </c>
      <c r="L56"/>
    </row>
    <row r="57" spans="1:12">
      <c r="A57" s="2">
        <v>45572</v>
      </c>
      <c r="B57" s="1" t="s">
        <v>17</v>
      </c>
      <c r="C57">
        <v>678</v>
      </c>
      <c r="D57">
        <v>124</v>
      </c>
      <c r="E57">
        <v>192022</v>
      </c>
      <c r="F57">
        <v>8.4499999999999993</v>
      </c>
      <c r="G57">
        <v>17729</v>
      </c>
      <c r="H57" s="10">
        <f t="shared" si="2"/>
        <v>2.8971864867691666E-3</v>
      </c>
      <c r="I57" s="8">
        <f t="shared" si="3"/>
        <v>4.7662022674713742E-4</v>
      </c>
      <c r="J57" s="5">
        <f>tblWeekly[[#This Row],[New_Followers]]-tblWeekly[[#This Row],[Unfollows]]</f>
        <v>554</v>
      </c>
      <c r="L57"/>
    </row>
    <row r="58" spans="1:12">
      <c r="A58" s="2">
        <v>45572</v>
      </c>
      <c r="B58" s="1" t="s">
        <v>12</v>
      </c>
      <c r="C58">
        <v>1328</v>
      </c>
      <c r="D58">
        <v>103</v>
      </c>
      <c r="E58">
        <v>151462</v>
      </c>
      <c r="F58">
        <v>8.4</v>
      </c>
      <c r="G58">
        <v>10881</v>
      </c>
      <c r="H58" s="10">
        <f t="shared" si="2"/>
        <v>8.1649792376242251E-3</v>
      </c>
      <c r="I58" s="8">
        <f t="shared" si="3"/>
        <v>7.7198786876206231E-4</v>
      </c>
      <c r="J58" s="5">
        <f>tblWeekly[[#This Row],[New_Followers]]-tblWeekly[[#This Row],[Unfollows]]</f>
        <v>1225</v>
      </c>
      <c r="L58"/>
    </row>
    <row r="59" spans="1:12">
      <c r="A59" s="2">
        <v>45579</v>
      </c>
      <c r="B59" s="1" t="s">
        <v>11</v>
      </c>
      <c r="C59">
        <v>1161</v>
      </c>
      <c r="D59">
        <v>269</v>
      </c>
      <c r="E59">
        <v>188193</v>
      </c>
      <c r="F59">
        <v>7.34</v>
      </c>
      <c r="G59">
        <v>18576</v>
      </c>
      <c r="H59" s="10">
        <f t="shared" si="2"/>
        <v>4.7761066164068904E-3</v>
      </c>
      <c r="I59" s="8">
        <f t="shared" si="3"/>
        <v>3.9513350559862187E-4</v>
      </c>
      <c r="J59" s="5">
        <f>tblWeekly[[#This Row],[New_Followers]]-tblWeekly[[#This Row],[Unfollows]]</f>
        <v>892</v>
      </c>
      <c r="L59"/>
    </row>
    <row r="60" spans="1:12">
      <c r="A60" s="2">
        <v>45579</v>
      </c>
      <c r="B60" s="1" t="s">
        <v>17</v>
      </c>
      <c r="C60">
        <v>588</v>
      </c>
      <c r="D60">
        <v>52</v>
      </c>
      <c r="E60">
        <v>292040</v>
      </c>
      <c r="F60">
        <v>8.14</v>
      </c>
      <c r="G60">
        <v>9383</v>
      </c>
      <c r="H60" s="10">
        <f t="shared" si="2"/>
        <v>1.8393960192175703E-3</v>
      </c>
      <c r="I60" s="8">
        <f t="shared" si="3"/>
        <v>8.6752637749120754E-4</v>
      </c>
      <c r="J60" s="5">
        <f>tblWeekly[[#This Row],[New_Followers]]-tblWeekly[[#This Row],[Unfollows]]</f>
        <v>536</v>
      </c>
      <c r="L60"/>
    </row>
    <row r="61" spans="1:12">
      <c r="A61" s="2">
        <v>45579</v>
      </c>
      <c r="B61" s="1" t="s">
        <v>12</v>
      </c>
      <c r="C61">
        <v>1457</v>
      </c>
      <c r="D61">
        <v>215</v>
      </c>
      <c r="E61">
        <v>325325</v>
      </c>
      <c r="F61">
        <v>9.58</v>
      </c>
      <c r="G61">
        <v>14178</v>
      </c>
      <c r="H61" s="10">
        <f t="shared" si="2"/>
        <v>3.8374431876114232E-3</v>
      </c>
      <c r="I61" s="8">
        <f t="shared" si="3"/>
        <v>6.756947383269855E-4</v>
      </c>
      <c r="J61" s="5">
        <f>tblWeekly[[#This Row],[New_Followers]]-tblWeekly[[#This Row],[Unfollows]]</f>
        <v>1242</v>
      </c>
      <c r="L61"/>
    </row>
    <row r="62" spans="1:12">
      <c r="A62" s="2">
        <v>45586</v>
      </c>
      <c r="B62" s="1" t="s">
        <v>11</v>
      </c>
      <c r="C62">
        <v>1190</v>
      </c>
      <c r="D62">
        <v>242</v>
      </c>
      <c r="E62">
        <v>86849</v>
      </c>
      <c r="F62">
        <v>8.06</v>
      </c>
      <c r="G62">
        <v>21254</v>
      </c>
      <c r="H62" s="10">
        <f t="shared" si="2"/>
        <v>1.1098493274172588E-2</v>
      </c>
      <c r="I62" s="8">
        <f t="shared" si="3"/>
        <v>3.7922273454408584E-4</v>
      </c>
      <c r="J62" s="5">
        <f>tblWeekly[[#This Row],[New_Followers]]-tblWeekly[[#This Row],[Unfollows]]</f>
        <v>948</v>
      </c>
      <c r="L62"/>
    </row>
    <row r="63" spans="1:12">
      <c r="A63" s="2">
        <v>45586</v>
      </c>
      <c r="B63" s="1" t="s">
        <v>17</v>
      </c>
      <c r="C63">
        <v>886</v>
      </c>
      <c r="D63">
        <v>124</v>
      </c>
      <c r="E63">
        <v>141161</v>
      </c>
      <c r="F63">
        <v>8.19</v>
      </c>
      <c r="G63">
        <v>14215</v>
      </c>
      <c r="H63" s="10">
        <f t="shared" si="2"/>
        <v>5.4369929575957361E-3</v>
      </c>
      <c r="I63" s="8">
        <f t="shared" si="3"/>
        <v>5.7615195216320788E-4</v>
      </c>
      <c r="J63" s="5">
        <f>tblWeekly[[#This Row],[New_Followers]]-tblWeekly[[#This Row],[Unfollows]]</f>
        <v>762</v>
      </c>
      <c r="L63"/>
    </row>
    <row r="64" spans="1:12">
      <c r="A64" s="2">
        <v>45586</v>
      </c>
      <c r="B64" s="1" t="s">
        <v>12</v>
      </c>
      <c r="C64">
        <v>1237</v>
      </c>
      <c r="D64">
        <v>155</v>
      </c>
      <c r="E64">
        <v>149916</v>
      </c>
      <c r="F64">
        <v>4.4800000000000004</v>
      </c>
      <c r="G64">
        <v>16921</v>
      </c>
      <c r="H64" s="10">
        <f t="shared" si="2"/>
        <v>7.285017909563438E-3</v>
      </c>
      <c r="I64" s="8">
        <f t="shared" si="3"/>
        <v>2.6475976597127831E-4</v>
      </c>
      <c r="J64" s="5">
        <f>tblWeekly[[#This Row],[New_Followers]]-tblWeekly[[#This Row],[Unfollows]]</f>
        <v>1082</v>
      </c>
      <c r="L64"/>
    </row>
    <row r="65" spans="1:12">
      <c r="A65" s="2">
        <v>45593</v>
      </c>
      <c r="B65" s="1" t="s">
        <v>11</v>
      </c>
      <c r="C65">
        <v>1435</v>
      </c>
      <c r="D65">
        <v>261</v>
      </c>
      <c r="E65">
        <v>308533</v>
      </c>
      <c r="F65">
        <v>4.5199999999999996</v>
      </c>
      <c r="G65">
        <v>25130</v>
      </c>
      <c r="H65" s="10">
        <f t="shared" si="2"/>
        <v>3.8261357007140597E-3</v>
      </c>
      <c r="I65" s="8">
        <f t="shared" si="3"/>
        <v>1.7986470354158375E-4</v>
      </c>
      <c r="J65" s="5">
        <f>tblWeekly[[#This Row],[New_Followers]]-tblWeekly[[#This Row],[Unfollows]]</f>
        <v>1174</v>
      </c>
      <c r="L65"/>
    </row>
    <row r="66" spans="1:12">
      <c r="A66" s="2">
        <v>45593</v>
      </c>
      <c r="B66" s="1" t="s">
        <v>17</v>
      </c>
      <c r="C66">
        <v>746</v>
      </c>
      <c r="D66">
        <v>282</v>
      </c>
      <c r="E66">
        <v>293894</v>
      </c>
      <c r="F66">
        <v>5.42</v>
      </c>
      <c r="G66">
        <v>25537</v>
      </c>
      <c r="H66" s="10">
        <f t="shared" ref="H66:H97" si="4">(C66-D66)/(E66-C66-D66)</f>
        <v>1.5843423272076649E-3</v>
      </c>
      <c r="I66" s="8">
        <f t="shared" ref="I66:I97" si="5">F66/G66</f>
        <v>2.1224106198848729E-4</v>
      </c>
      <c r="J66" s="5">
        <f>tblWeekly[[#This Row],[New_Followers]]-tblWeekly[[#This Row],[Unfollows]]</f>
        <v>464</v>
      </c>
      <c r="L66"/>
    </row>
    <row r="67" spans="1:12">
      <c r="A67" s="2">
        <v>45593</v>
      </c>
      <c r="B67" s="1" t="s">
        <v>12</v>
      </c>
      <c r="C67">
        <v>759</v>
      </c>
      <c r="D67">
        <v>216</v>
      </c>
      <c r="E67">
        <v>147656</v>
      </c>
      <c r="F67">
        <v>4.08</v>
      </c>
      <c r="G67">
        <v>24943</v>
      </c>
      <c r="H67" s="10">
        <f t="shared" si="4"/>
        <v>3.7019109496117426E-3</v>
      </c>
      <c r="I67" s="8">
        <f t="shared" si="5"/>
        <v>1.6357294631760415E-4</v>
      </c>
      <c r="J67" s="5">
        <f>tblWeekly[[#This Row],[New_Followers]]-tblWeekly[[#This Row],[Unfollows]]</f>
        <v>543</v>
      </c>
      <c r="L67"/>
    </row>
    <row r="68" spans="1:12">
      <c r="A68" s="2">
        <v>45600</v>
      </c>
      <c r="B68" s="1" t="s">
        <v>11</v>
      </c>
      <c r="C68">
        <v>1437</v>
      </c>
      <c r="D68">
        <v>235</v>
      </c>
      <c r="E68">
        <v>326791</v>
      </c>
      <c r="F68">
        <v>4.0599999999999996</v>
      </c>
      <c r="G68">
        <v>14563</v>
      </c>
      <c r="H68" s="10">
        <f t="shared" si="4"/>
        <v>3.6971078282105937E-3</v>
      </c>
      <c r="I68" s="8">
        <f t="shared" si="5"/>
        <v>2.7878871111721484E-4</v>
      </c>
      <c r="J68" s="5">
        <f>tblWeekly[[#This Row],[New_Followers]]-tblWeekly[[#This Row],[Unfollows]]</f>
        <v>1202</v>
      </c>
      <c r="L68"/>
    </row>
    <row r="69" spans="1:12">
      <c r="A69" s="2">
        <v>45600</v>
      </c>
      <c r="B69" s="1" t="s">
        <v>17</v>
      </c>
      <c r="C69">
        <v>1463</v>
      </c>
      <c r="D69">
        <v>73</v>
      </c>
      <c r="E69">
        <v>348877</v>
      </c>
      <c r="F69">
        <v>9.91</v>
      </c>
      <c r="G69">
        <v>26273</v>
      </c>
      <c r="H69" s="10">
        <f t="shared" si="4"/>
        <v>4.0018310536331734E-3</v>
      </c>
      <c r="I69" s="8">
        <f t="shared" si="5"/>
        <v>3.7719331633235642E-4</v>
      </c>
      <c r="J69" s="5">
        <f>tblWeekly[[#This Row],[New_Followers]]-tblWeekly[[#This Row],[Unfollows]]</f>
        <v>1390</v>
      </c>
      <c r="L69"/>
    </row>
    <row r="70" spans="1:12">
      <c r="A70" s="2">
        <v>45600</v>
      </c>
      <c r="B70" s="1" t="s">
        <v>12</v>
      </c>
      <c r="C70">
        <v>1208</v>
      </c>
      <c r="D70">
        <v>224</v>
      </c>
      <c r="E70">
        <v>122730</v>
      </c>
      <c r="F70">
        <v>8.7200000000000006</v>
      </c>
      <c r="G70">
        <v>10858</v>
      </c>
      <c r="H70" s="10">
        <f t="shared" si="4"/>
        <v>8.1122524691256241E-3</v>
      </c>
      <c r="I70" s="8">
        <f t="shared" si="5"/>
        <v>8.0309449254006274E-4</v>
      </c>
      <c r="J70" s="5">
        <f>tblWeekly[[#This Row],[New_Followers]]-tblWeekly[[#This Row],[Unfollows]]</f>
        <v>984</v>
      </c>
      <c r="L70"/>
    </row>
    <row r="71" spans="1:12">
      <c r="A71" s="2">
        <v>45607</v>
      </c>
      <c r="B71" s="1" t="s">
        <v>11</v>
      </c>
      <c r="C71">
        <v>1391</v>
      </c>
      <c r="D71">
        <v>187</v>
      </c>
      <c r="E71">
        <v>306508</v>
      </c>
      <c r="F71">
        <v>8.3800000000000008</v>
      </c>
      <c r="G71">
        <v>25038</v>
      </c>
      <c r="H71" s="10">
        <f t="shared" si="4"/>
        <v>3.9484471845997442E-3</v>
      </c>
      <c r="I71" s="8">
        <f t="shared" si="5"/>
        <v>3.3469126927070857E-4</v>
      </c>
      <c r="J71" s="5">
        <f>tblWeekly[[#This Row],[New_Followers]]-tblWeekly[[#This Row],[Unfollows]]</f>
        <v>1204</v>
      </c>
      <c r="L71"/>
    </row>
    <row r="72" spans="1:12">
      <c r="A72" s="2">
        <v>45607</v>
      </c>
      <c r="B72" s="1" t="s">
        <v>17</v>
      </c>
      <c r="C72">
        <v>655</v>
      </c>
      <c r="D72">
        <v>123</v>
      </c>
      <c r="E72">
        <v>202472</v>
      </c>
      <c r="F72">
        <v>7.56</v>
      </c>
      <c r="G72">
        <v>9092</v>
      </c>
      <c r="H72" s="10">
        <f t="shared" si="4"/>
        <v>2.6376590280325642E-3</v>
      </c>
      <c r="I72" s="8">
        <f t="shared" si="5"/>
        <v>8.3150021997360313E-4</v>
      </c>
      <c r="J72" s="5">
        <f>tblWeekly[[#This Row],[New_Followers]]-tblWeekly[[#This Row],[Unfollows]]</f>
        <v>532</v>
      </c>
      <c r="L72"/>
    </row>
    <row r="73" spans="1:12">
      <c r="A73" s="2">
        <v>45607</v>
      </c>
      <c r="B73" s="1" t="s">
        <v>12</v>
      </c>
      <c r="C73">
        <v>1148</v>
      </c>
      <c r="D73">
        <v>90</v>
      </c>
      <c r="E73">
        <v>227249</v>
      </c>
      <c r="F73">
        <v>7.24</v>
      </c>
      <c r="G73">
        <v>17662</v>
      </c>
      <c r="H73" s="10">
        <f t="shared" si="4"/>
        <v>4.6811880837658347E-3</v>
      </c>
      <c r="I73" s="8">
        <f t="shared" si="5"/>
        <v>4.0991960140414449E-4</v>
      </c>
      <c r="J73" s="5">
        <f>tblWeekly[[#This Row],[New_Followers]]-tblWeekly[[#This Row],[Unfollows]]</f>
        <v>1058</v>
      </c>
      <c r="L73"/>
    </row>
    <row r="74" spans="1:12">
      <c r="A74" s="2">
        <v>45614</v>
      </c>
      <c r="B74" s="1" t="s">
        <v>11</v>
      </c>
      <c r="C74">
        <v>946</v>
      </c>
      <c r="D74">
        <v>270</v>
      </c>
      <c r="E74">
        <v>246567</v>
      </c>
      <c r="F74">
        <v>4.53</v>
      </c>
      <c r="G74">
        <v>5924</v>
      </c>
      <c r="H74" s="10">
        <f t="shared" si="4"/>
        <v>2.755236375641428E-3</v>
      </c>
      <c r="I74" s="8">
        <f t="shared" si="5"/>
        <v>7.6468602295746123E-4</v>
      </c>
      <c r="J74" s="5">
        <f>tblWeekly[[#This Row],[New_Followers]]-tblWeekly[[#This Row],[Unfollows]]</f>
        <v>676</v>
      </c>
      <c r="L74"/>
    </row>
    <row r="75" spans="1:12">
      <c r="A75" s="2">
        <v>45614</v>
      </c>
      <c r="B75" s="1" t="s">
        <v>17</v>
      </c>
      <c r="C75">
        <v>791</v>
      </c>
      <c r="D75">
        <v>214</v>
      </c>
      <c r="E75">
        <v>114738</v>
      </c>
      <c r="F75">
        <v>6.62</v>
      </c>
      <c r="G75">
        <v>25347</v>
      </c>
      <c r="H75" s="10">
        <f t="shared" si="4"/>
        <v>5.0732856778595483E-3</v>
      </c>
      <c r="I75" s="8">
        <f t="shared" si="5"/>
        <v>2.6117489249220815E-4</v>
      </c>
      <c r="J75" s="5">
        <f>tblWeekly[[#This Row],[New_Followers]]-tblWeekly[[#This Row],[Unfollows]]</f>
        <v>577</v>
      </c>
      <c r="L75"/>
    </row>
    <row r="76" spans="1:12">
      <c r="A76" s="2">
        <v>45614</v>
      </c>
      <c r="B76" s="1" t="s">
        <v>12</v>
      </c>
      <c r="C76">
        <v>793</v>
      </c>
      <c r="D76">
        <v>111</v>
      </c>
      <c r="E76">
        <v>333500</v>
      </c>
      <c r="F76">
        <v>6.36</v>
      </c>
      <c r="G76">
        <v>8910</v>
      </c>
      <c r="H76" s="10">
        <f t="shared" si="4"/>
        <v>2.0505357851567669E-3</v>
      </c>
      <c r="I76" s="8">
        <f t="shared" si="5"/>
        <v>7.1380471380471386E-4</v>
      </c>
      <c r="J76" s="5">
        <f>tblWeekly[[#This Row],[New_Followers]]-tblWeekly[[#This Row],[Unfollows]]</f>
        <v>682</v>
      </c>
      <c r="L76"/>
    </row>
    <row r="77" spans="1:12">
      <c r="A77" s="2">
        <v>45621</v>
      </c>
      <c r="B77" s="1" t="s">
        <v>11</v>
      </c>
      <c r="C77">
        <v>663</v>
      </c>
      <c r="D77">
        <v>213</v>
      </c>
      <c r="E77">
        <v>352677</v>
      </c>
      <c r="F77">
        <v>9</v>
      </c>
      <c r="G77">
        <v>20438</v>
      </c>
      <c r="H77" s="10">
        <f t="shared" si="4"/>
        <v>1.279132236690629E-3</v>
      </c>
      <c r="I77" s="8">
        <f t="shared" si="5"/>
        <v>4.4035619923671592E-4</v>
      </c>
      <c r="J77" s="5">
        <f>tblWeekly[[#This Row],[New_Followers]]-tblWeekly[[#This Row],[Unfollows]]</f>
        <v>450</v>
      </c>
      <c r="L77"/>
    </row>
    <row r="78" spans="1:12">
      <c r="A78" s="2">
        <v>45621</v>
      </c>
      <c r="B78" s="1" t="s">
        <v>17</v>
      </c>
      <c r="C78">
        <v>954</v>
      </c>
      <c r="D78">
        <v>271</v>
      </c>
      <c r="E78">
        <v>160936</v>
      </c>
      <c r="F78">
        <v>8.83</v>
      </c>
      <c r="G78">
        <v>8760</v>
      </c>
      <c r="H78" s="10">
        <f t="shared" si="4"/>
        <v>4.2764743818522206E-3</v>
      </c>
      <c r="I78" s="8">
        <f t="shared" si="5"/>
        <v>1.0079908675799086E-3</v>
      </c>
      <c r="J78" s="5">
        <f>tblWeekly[[#This Row],[New_Followers]]-tblWeekly[[#This Row],[Unfollows]]</f>
        <v>683</v>
      </c>
      <c r="L78"/>
    </row>
    <row r="79" spans="1:12">
      <c r="A79" s="2">
        <v>45621</v>
      </c>
      <c r="B79" s="1" t="s">
        <v>12</v>
      </c>
      <c r="C79">
        <v>1313</v>
      </c>
      <c r="D79">
        <v>159</v>
      </c>
      <c r="E79">
        <v>197183</v>
      </c>
      <c r="F79">
        <v>9.7100000000000009</v>
      </c>
      <c r="G79">
        <v>6625</v>
      </c>
      <c r="H79" s="10">
        <f t="shared" si="4"/>
        <v>5.8964493564490498E-3</v>
      </c>
      <c r="I79" s="8">
        <f t="shared" si="5"/>
        <v>1.4656603773584907E-3</v>
      </c>
      <c r="J79" s="5">
        <f>tblWeekly[[#This Row],[New_Followers]]-tblWeekly[[#This Row],[Unfollows]]</f>
        <v>1154</v>
      </c>
      <c r="L79"/>
    </row>
    <row r="80" spans="1:12">
      <c r="A80" s="2">
        <v>45628</v>
      </c>
      <c r="B80" s="1" t="s">
        <v>11</v>
      </c>
      <c r="C80">
        <v>895</v>
      </c>
      <c r="D80">
        <v>87</v>
      </c>
      <c r="E80">
        <v>171271</v>
      </c>
      <c r="F80">
        <v>6.68</v>
      </c>
      <c r="G80">
        <v>23329</v>
      </c>
      <c r="H80" s="10">
        <f t="shared" si="4"/>
        <v>4.7448748891590177E-3</v>
      </c>
      <c r="I80" s="8">
        <f t="shared" si="5"/>
        <v>2.8633889150842299E-4</v>
      </c>
      <c r="J80" s="5">
        <f>tblWeekly[[#This Row],[New_Followers]]-tblWeekly[[#This Row],[Unfollows]]</f>
        <v>808</v>
      </c>
      <c r="L80"/>
    </row>
    <row r="81" spans="1:12">
      <c r="A81" s="2">
        <v>45628</v>
      </c>
      <c r="B81" s="1" t="s">
        <v>17</v>
      </c>
      <c r="C81">
        <v>1027</v>
      </c>
      <c r="D81">
        <v>156</v>
      </c>
      <c r="E81">
        <v>111293</v>
      </c>
      <c r="F81">
        <v>5.51</v>
      </c>
      <c r="G81">
        <v>7299</v>
      </c>
      <c r="H81" s="10">
        <f t="shared" si="4"/>
        <v>7.9102715466351833E-3</v>
      </c>
      <c r="I81" s="8">
        <f t="shared" si="5"/>
        <v>7.5489793122345526E-4</v>
      </c>
      <c r="J81" s="5">
        <f>tblWeekly[[#This Row],[New_Followers]]-tblWeekly[[#This Row],[Unfollows]]</f>
        <v>871</v>
      </c>
      <c r="L81"/>
    </row>
    <row r="82" spans="1:12">
      <c r="A82" s="2">
        <v>45628</v>
      </c>
      <c r="B82" s="1" t="s">
        <v>12</v>
      </c>
      <c r="C82">
        <v>990</v>
      </c>
      <c r="D82">
        <v>286</v>
      </c>
      <c r="E82">
        <v>351493</v>
      </c>
      <c r="F82">
        <v>7.97</v>
      </c>
      <c r="G82">
        <v>14496</v>
      </c>
      <c r="H82" s="10">
        <f t="shared" si="4"/>
        <v>2.0101822584283457E-3</v>
      </c>
      <c r="I82" s="8">
        <f t="shared" si="5"/>
        <v>5.4980684326710817E-4</v>
      </c>
      <c r="J82" s="5">
        <f>tblWeekly[[#This Row],[New_Followers]]-tblWeekly[[#This Row],[Unfollows]]</f>
        <v>704</v>
      </c>
      <c r="L82"/>
    </row>
    <row r="83" spans="1:12">
      <c r="A83" s="2">
        <v>45635</v>
      </c>
      <c r="B83" s="1" t="s">
        <v>11</v>
      </c>
      <c r="C83">
        <v>875</v>
      </c>
      <c r="D83">
        <v>264</v>
      </c>
      <c r="E83">
        <v>345631</v>
      </c>
      <c r="F83">
        <v>9.18</v>
      </c>
      <c r="G83">
        <v>25703</v>
      </c>
      <c r="H83" s="10">
        <f t="shared" si="4"/>
        <v>1.7736260929136236E-3</v>
      </c>
      <c r="I83" s="8">
        <f t="shared" si="5"/>
        <v>3.5715675213010155E-4</v>
      </c>
      <c r="J83" s="5">
        <f>tblWeekly[[#This Row],[New_Followers]]-tblWeekly[[#This Row],[Unfollows]]</f>
        <v>611</v>
      </c>
      <c r="L83"/>
    </row>
    <row r="84" spans="1:12">
      <c r="A84" s="2">
        <v>45635</v>
      </c>
      <c r="B84" s="1" t="s">
        <v>17</v>
      </c>
      <c r="C84">
        <v>599</v>
      </c>
      <c r="D84">
        <v>194</v>
      </c>
      <c r="E84">
        <v>105622</v>
      </c>
      <c r="F84">
        <v>6.44</v>
      </c>
      <c r="G84">
        <v>15108</v>
      </c>
      <c r="H84" s="10">
        <f t="shared" si="4"/>
        <v>3.8634347365709872E-3</v>
      </c>
      <c r="I84" s="8">
        <f t="shared" si="5"/>
        <v>4.2626423087106173E-4</v>
      </c>
      <c r="J84" s="5">
        <f>tblWeekly[[#This Row],[New_Followers]]-tblWeekly[[#This Row],[Unfollows]]</f>
        <v>405</v>
      </c>
      <c r="L84"/>
    </row>
    <row r="85" spans="1:12">
      <c r="A85" s="2">
        <v>45635</v>
      </c>
      <c r="B85" s="1" t="s">
        <v>12</v>
      </c>
      <c r="C85">
        <v>630</v>
      </c>
      <c r="D85">
        <v>248</v>
      </c>
      <c r="E85">
        <v>119054</v>
      </c>
      <c r="F85">
        <v>5.0199999999999996</v>
      </c>
      <c r="G85">
        <v>18867</v>
      </c>
      <c r="H85" s="10">
        <f t="shared" si="4"/>
        <v>3.2324668291362035E-3</v>
      </c>
      <c r="I85" s="8">
        <f t="shared" si="5"/>
        <v>2.6607303757884132E-4</v>
      </c>
      <c r="J85" s="5">
        <f>tblWeekly[[#This Row],[New_Followers]]-tblWeekly[[#This Row],[Unfollows]]</f>
        <v>382</v>
      </c>
      <c r="L85"/>
    </row>
    <row r="86" spans="1:12">
      <c r="A86" s="2">
        <v>45642</v>
      </c>
      <c r="B86" s="1" t="s">
        <v>11</v>
      </c>
      <c r="C86">
        <v>1350</v>
      </c>
      <c r="D86">
        <v>233</v>
      </c>
      <c r="E86">
        <v>171670</v>
      </c>
      <c r="F86">
        <v>4.53</v>
      </c>
      <c r="G86">
        <v>17574</v>
      </c>
      <c r="H86" s="10">
        <f t="shared" si="4"/>
        <v>6.5672273601157056E-3</v>
      </c>
      <c r="I86" s="8">
        <f t="shared" si="5"/>
        <v>2.5776715602594743E-4</v>
      </c>
      <c r="J86" s="5">
        <f>tblWeekly[[#This Row],[New_Followers]]-tblWeekly[[#This Row],[Unfollows]]</f>
        <v>1117</v>
      </c>
      <c r="L86"/>
    </row>
    <row r="87" spans="1:12">
      <c r="A87" s="2">
        <v>45642</v>
      </c>
      <c r="B87" s="1" t="s">
        <v>17</v>
      </c>
      <c r="C87">
        <v>632</v>
      </c>
      <c r="D87">
        <v>155</v>
      </c>
      <c r="E87">
        <v>170432</v>
      </c>
      <c r="F87">
        <v>9.17</v>
      </c>
      <c r="G87">
        <v>12840</v>
      </c>
      <c r="H87" s="10">
        <f t="shared" si="4"/>
        <v>2.8117539567921249E-3</v>
      </c>
      <c r="I87" s="8">
        <f t="shared" si="5"/>
        <v>7.1417445482866045E-4</v>
      </c>
      <c r="J87" s="5">
        <f>tblWeekly[[#This Row],[New_Followers]]-tblWeekly[[#This Row],[Unfollows]]</f>
        <v>477</v>
      </c>
      <c r="L87"/>
    </row>
    <row r="88" spans="1:12">
      <c r="A88" s="2">
        <v>45642</v>
      </c>
      <c r="B88" s="1" t="s">
        <v>12</v>
      </c>
      <c r="C88">
        <v>1182</v>
      </c>
      <c r="D88">
        <v>83</v>
      </c>
      <c r="E88">
        <v>140300</v>
      </c>
      <c r="F88">
        <v>3.27</v>
      </c>
      <c r="G88">
        <v>21079</v>
      </c>
      <c r="H88" s="10">
        <f t="shared" si="4"/>
        <v>7.904484482324595E-3</v>
      </c>
      <c r="I88" s="8">
        <f t="shared" si="5"/>
        <v>1.5513069879975332E-4</v>
      </c>
      <c r="J88" s="5">
        <f>tblWeekly[[#This Row],[New_Followers]]-tblWeekly[[#This Row],[Unfollows]]</f>
        <v>1099</v>
      </c>
      <c r="L88"/>
    </row>
    <row r="89" spans="1:12">
      <c r="A89" s="2">
        <v>45649</v>
      </c>
      <c r="B89" s="1" t="s">
        <v>11</v>
      </c>
      <c r="C89">
        <v>661</v>
      </c>
      <c r="D89">
        <v>94</v>
      </c>
      <c r="E89">
        <v>116538</v>
      </c>
      <c r="F89">
        <v>5.31</v>
      </c>
      <c r="G89">
        <v>23486</v>
      </c>
      <c r="H89" s="10">
        <f t="shared" si="4"/>
        <v>4.8970919737785336E-3</v>
      </c>
      <c r="I89" s="8">
        <f t="shared" si="5"/>
        <v>2.2609213999829684E-4</v>
      </c>
      <c r="J89" s="5">
        <f>tblWeekly[[#This Row],[New_Followers]]-tblWeekly[[#This Row],[Unfollows]]</f>
        <v>567</v>
      </c>
      <c r="L89"/>
    </row>
    <row r="90" spans="1:12">
      <c r="A90" s="2">
        <v>45649</v>
      </c>
      <c r="B90" s="1" t="s">
        <v>17</v>
      </c>
      <c r="C90">
        <v>1360</v>
      </c>
      <c r="D90">
        <v>227</v>
      </c>
      <c r="E90">
        <v>176902</v>
      </c>
      <c r="F90">
        <v>6.03</v>
      </c>
      <c r="G90">
        <v>5960</v>
      </c>
      <c r="H90" s="10">
        <f t="shared" si="4"/>
        <v>6.4626529389955221E-3</v>
      </c>
      <c r="I90" s="8">
        <f t="shared" si="5"/>
        <v>1.011744966442953E-3</v>
      </c>
      <c r="J90" s="5">
        <f>tblWeekly[[#This Row],[New_Followers]]-tblWeekly[[#This Row],[Unfollows]]</f>
        <v>1133</v>
      </c>
      <c r="L90"/>
    </row>
    <row r="91" spans="1:12">
      <c r="A91" s="2">
        <v>45649</v>
      </c>
      <c r="B91" s="1" t="s">
        <v>12</v>
      </c>
      <c r="C91">
        <v>935</v>
      </c>
      <c r="D91">
        <v>85</v>
      </c>
      <c r="E91">
        <v>326821</v>
      </c>
      <c r="F91">
        <v>8.89</v>
      </c>
      <c r="G91">
        <v>13301</v>
      </c>
      <c r="H91" s="10">
        <f t="shared" si="4"/>
        <v>2.6089545458730943E-3</v>
      </c>
      <c r="I91" s="8">
        <f t="shared" si="5"/>
        <v>6.6837079918803102E-4</v>
      </c>
      <c r="J91" s="5">
        <f>tblWeekly[[#This Row],[New_Followers]]-tblWeekly[[#This Row],[Unfollows]]</f>
        <v>850</v>
      </c>
      <c r="L91"/>
    </row>
    <row r="92" spans="1:12">
      <c r="A92" s="2">
        <v>45656</v>
      </c>
      <c r="B92" s="1" t="s">
        <v>11</v>
      </c>
      <c r="C92">
        <v>664</v>
      </c>
      <c r="D92">
        <v>251</v>
      </c>
      <c r="E92">
        <v>240598</v>
      </c>
      <c r="F92">
        <v>4.79</v>
      </c>
      <c r="G92">
        <v>10563</v>
      </c>
      <c r="H92" s="10">
        <f t="shared" si="4"/>
        <v>1.7231092734987462E-3</v>
      </c>
      <c r="I92" s="8">
        <f t="shared" si="5"/>
        <v>4.5346965824103001E-4</v>
      </c>
      <c r="J92" s="5">
        <f>tblWeekly[[#This Row],[New_Followers]]-tblWeekly[[#This Row],[Unfollows]]</f>
        <v>413</v>
      </c>
      <c r="L92"/>
    </row>
    <row r="93" spans="1:12">
      <c r="A93" s="2">
        <v>45656</v>
      </c>
      <c r="B93" s="1" t="s">
        <v>17</v>
      </c>
      <c r="C93">
        <v>1490</v>
      </c>
      <c r="D93">
        <v>103</v>
      </c>
      <c r="E93">
        <v>373274</v>
      </c>
      <c r="F93">
        <v>4.8</v>
      </c>
      <c r="G93">
        <v>19949</v>
      </c>
      <c r="H93" s="10">
        <f t="shared" si="4"/>
        <v>3.7316946521344916E-3</v>
      </c>
      <c r="I93" s="8">
        <f t="shared" si="5"/>
        <v>2.4061356458970375E-4</v>
      </c>
      <c r="J93" s="5">
        <f>tblWeekly[[#This Row],[New_Followers]]-tblWeekly[[#This Row],[Unfollows]]</f>
        <v>1387</v>
      </c>
      <c r="L93"/>
    </row>
    <row r="94" spans="1:12">
      <c r="A94" s="2">
        <v>45656</v>
      </c>
      <c r="B94" s="1" t="s">
        <v>12</v>
      </c>
      <c r="C94">
        <v>601</v>
      </c>
      <c r="D94">
        <v>64</v>
      </c>
      <c r="E94">
        <v>123272</v>
      </c>
      <c r="F94">
        <v>4.07</v>
      </c>
      <c r="G94">
        <v>14273</v>
      </c>
      <c r="H94" s="10">
        <f t="shared" si="4"/>
        <v>4.3798478064058337E-3</v>
      </c>
      <c r="I94" s="8">
        <f t="shared" si="5"/>
        <v>2.8515378687031458E-4</v>
      </c>
      <c r="J94" s="5">
        <f>tblWeekly[[#This Row],[New_Followers]]-tblWeekly[[#This Row],[Unfollows]]</f>
        <v>537</v>
      </c>
      <c r="L94"/>
    </row>
    <row r="95" spans="1:12">
      <c r="A95" s="2">
        <v>45663</v>
      </c>
      <c r="B95" s="1" t="s">
        <v>11</v>
      </c>
      <c r="C95">
        <v>613</v>
      </c>
      <c r="D95">
        <v>170</v>
      </c>
      <c r="E95">
        <v>139266</v>
      </c>
      <c r="F95">
        <v>6.06</v>
      </c>
      <c r="G95">
        <v>9247</v>
      </c>
      <c r="H95" s="10">
        <f t="shared" si="4"/>
        <v>3.1989486074102957E-3</v>
      </c>
      <c r="I95" s="8">
        <f t="shared" si="5"/>
        <v>6.5534768032875527E-4</v>
      </c>
      <c r="J95" s="5">
        <f>tblWeekly[[#This Row],[New_Followers]]-tblWeekly[[#This Row],[Unfollows]]</f>
        <v>443</v>
      </c>
      <c r="L95"/>
    </row>
    <row r="96" spans="1:12">
      <c r="A96" s="2">
        <v>45663</v>
      </c>
      <c r="B96" s="1" t="s">
        <v>17</v>
      </c>
      <c r="C96">
        <v>1340</v>
      </c>
      <c r="D96">
        <v>57</v>
      </c>
      <c r="E96">
        <v>155927</v>
      </c>
      <c r="F96">
        <v>7.79</v>
      </c>
      <c r="G96">
        <v>11972</v>
      </c>
      <c r="H96" s="10">
        <f t="shared" si="4"/>
        <v>8.3025949653788914E-3</v>
      </c>
      <c r="I96" s="8">
        <f t="shared" si="5"/>
        <v>6.5068493150684931E-4</v>
      </c>
      <c r="J96" s="5">
        <f>tblWeekly[[#This Row],[New_Followers]]-tblWeekly[[#This Row],[Unfollows]]</f>
        <v>1283</v>
      </c>
      <c r="L96"/>
    </row>
    <row r="97" spans="1:12">
      <c r="A97" s="2">
        <v>45663</v>
      </c>
      <c r="B97" s="1" t="s">
        <v>12</v>
      </c>
      <c r="C97">
        <v>953</v>
      </c>
      <c r="D97">
        <v>228</v>
      </c>
      <c r="E97">
        <v>258398</v>
      </c>
      <c r="F97">
        <v>9.0500000000000007</v>
      </c>
      <c r="G97">
        <v>13314</v>
      </c>
      <c r="H97" s="10">
        <f t="shared" si="4"/>
        <v>2.818631738959711E-3</v>
      </c>
      <c r="I97" s="8">
        <f t="shared" si="5"/>
        <v>6.7973561664413408E-4</v>
      </c>
      <c r="J97" s="5">
        <f>tblWeekly[[#This Row],[New_Followers]]-tblWeekly[[#This Row],[Unfollows]]</f>
        <v>725</v>
      </c>
      <c r="L97"/>
    </row>
    <row r="98" spans="1:12">
      <c r="A98" s="2">
        <v>45670</v>
      </c>
      <c r="B98" s="1" t="s">
        <v>11</v>
      </c>
      <c r="C98">
        <v>532</v>
      </c>
      <c r="D98">
        <v>65</v>
      </c>
      <c r="E98">
        <v>338561</v>
      </c>
      <c r="F98">
        <v>3.5</v>
      </c>
      <c r="G98">
        <v>14749</v>
      </c>
      <c r="H98" s="10">
        <f t="shared" ref="H98:H129" si="6">(C98-D98)/(E98-C98-D98)</f>
        <v>1.3818039791220367E-3</v>
      </c>
      <c r="I98" s="8">
        <f t="shared" ref="I98:I129" si="7">F98/G98</f>
        <v>2.3730422401518748E-4</v>
      </c>
      <c r="J98" s="5">
        <f>tblWeekly[[#This Row],[New_Followers]]-tblWeekly[[#This Row],[Unfollows]]</f>
        <v>467</v>
      </c>
      <c r="L98"/>
    </row>
    <row r="99" spans="1:12">
      <c r="A99" s="2">
        <v>45670</v>
      </c>
      <c r="B99" s="1" t="s">
        <v>17</v>
      </c>
      <c r="C99">
        <v>1414</v>
      </c>
      <c r="D99">
        <v>60</v>
      </c>
      <c r="E99">
        <v>341856</v>
      </c>
      <c r="F99">
        <v>8.76</v>
      </c>
      <c r="G99">
        <v>6868</v>
      </c>
      <c r="H99" s="10">
        <f t="shared" si="6"/>
        <v>3.977883671874541E-3</v>
      </c>
      <c r="I99" s="8">
        <f t="shared" si="7"/>
        <v>1.2754804892253931E-3</v>
      </c>
      <c r="J99" s="5">
        <f>tblWeekly[[#This Row],[New_Followers]]-tblWeekly[[#This Row],[Unfollows]]</f>
        <v>1354</v>
      </c>
      <c r="L99"/>
    </row>
    <row r="100" spans="1:12">
      <c r="A100" s="2">
        <v>45670</v>
      </c>
      <c r="B100" s="1" t="s">
        <v>12</v>
      </c>
      <c r="C100">
        <v>685</v>
      </c>
      <c r="D100">
        <v>165</v>
      </c>
      <c r="E100">
        <v>175860</v>
      </c>
      <c r="F100">
        <v>6.26</v>
      </c>
      <c r="G100">
        <v>6027</v>
      </c>
      <c r="H100" s="10">
        <f t="shared" si="6"/>
        <v>2.9712587852122737E-3</v>
      </c>
      <c r="I100" s="8">
        <f t="shared" si="7"/>
        <v>1.0386593661854985E-3</v>
      </c>
      <c r="J100" s="5">
        <f>tblWeekly[[#This Row],[New_Followers]]-tblWeekly[[#This Row],[Unfollows]]</f>
        <v>520</v>
      </c>
      <c r="L100"/>
    </row>
    <row r="101" spans="1:12">
      <c r="A101" s="2">
        <v>45677</v>
      </c>
      <c r="B101" s="1" t="s">
        <v>11</v>
      </c>
      <c r="C101">
        <v>601</v>
      </c>
      <c r="D101">
        <v>159</v>
      </c>
      <c r="E101">
        <v>327722</v>
      </c>
      <c r="F101">
        <v>3.33</v>
      </c>
      <c r="G101">
        <v>25267</v>
      </c>
      <c r="H101" s="10">
        <f t="shared" si="6"/>
        <v>1.3518390516329116E-3</v>
      </c>
      <c r="I101" s="8">
        <f t="shared" si="7"/>
        <v>1.3179245656389757E-4</v>
      </c>
      <c r="J101" s="5">
        <f>tblWeekly[[#This Row],[New_Followers]]-tblWeekly[[#This Row],[Unfollows]]</f>
        <v>442</v>
      </c>
      <c r="L101"/>
    </row>
    <row r="102" spans="1:12">
      <c r="A102" s="2">
        <v>45677</v>
      </c>
      <c r="B102" s="1" t="s">
        <v>17</v>
      </c>
      <c r="C102">
        <v>841</v>
      </c>
      <c r="D102">
        <v>295</v>
      </c>
      <c r="E102">
        <v>271638</v>
      </c>
      <c r="F102">
        <v>9.15</v>
      </c>
      <c r="G102">
        <v>5900</v>
      </c>
      <c r="H102" s="10">
        <f t="shared" si="6"/>
        <v>2.0184693643669916E-3</v>
      </c>
      <c r="I102" s="8">
        <f t="shared" si="7"/>
        <v>1.5508474576271187E-3</v>
      </c>
      <c r="J102" s="5">
        <f>tblWeekly[[#This Row],[New_Followers]]-tblWeekly[[#This Row],[Unfollows]]</f>
        <v>546</v>
      </c>
      <c r="L102"/>
    </row>
    <row r="103" spans="1:12">
      <c r="A103" s="2">
        <v>45677</v>
      </c>
      <c r="B103" s="1" t="s">
        <v>12</v>
      </c>
      <c r="C103">
        <v>1105</v>
      </c>
      <c r="D103">
        <v>261</v>
      </c>
      <c r="E103">
        <v>333851</v>
      </c>
      <c r="F103">
        <v>6.03</v>
      </c>
      <c r="G103">
        <v>11181</v>
      </c>
      <c r="H103" s="10">
        <f t="shared" si="6"/>
        <v>2.5384603816713536E-3</v>
      </c>
      <c r="I103" s="8">
        <f t="shared" si="7"/>
        <v>5.3930775422591896E-4</v>
      </c>
      <c r="J103" s="5">
        <f>tblWeekly[[#This Row],[New_Followers]]-tblWeekly[[#This Row],[Unfollows]]</f>
        <v>844</v>
      </c>
      <c r="L103"/>
    </row>
    <row r="104" spans="1:12">
      <c r="A104" s="2">
        <v>45684</v>
      </c>
      <c r="B104" s="1" t="s">
        <v>11</v>
      </c>
      <c r="C104">
        <v>566</v>
      </c>
      <c r="D104">
        <v>225</v>
      </c>
      <c r="E104">
        <v>368984</v>
      </c>
      <c r="F104">
        <v>9.82</v>
      </c>
      <c r="G104">
        <v>9592</v>
      </c>
      <c r="H104" s="10">
        <f t="shared" si="6"/>
        <v>9.2614471214824831E-4</v>
      </c>
      <c r="I104" s="8">
        <f t="shared" si="7"/>
        <v>1.0237698081734779E-3</v>
      </c>
      <c r="J104" s="5">
        <f>tblWeekly[[#This Row],[New_Followers]]-tblWeekly[[#This Row],[Unfollows]]</f>
        <v>341</v>
      </c>
      <c r="L104"/>
    </row>
    <row r="105" spans="1:12">
      <c r="A105" s="2">
        <v>45684</v>
      </c>
      <c r="B105" s="1" t="s">
        <v>17</v>
      </c>
      <c r="C105">
        <v>1149</v>
      </c>
      <c r="D105">
        <v>280</v>
      </c>
      <c r="E105">
        <v>167310</v>
      </c>
      <c r="F105">
        <v>3.7</v>
      </c>
      <c r="G105">
        <v>5291</v>
      </c>
      <c r="H105" s="10">
        <f t="shared" si="6"/>
        <v>5.2386952092162457E-3</v>
      </c>
      <c r="I105" s="8">
        <f t="shared" si="7"/>
        <v>6.993006993006993E-4</v>
      </c>
      <c r="J105" s="5">
        <f>tblWeekly[[#This Row],[New_Followers]]-tblWeekly[[#This Row],[Unfollows]]</f>
        <v>869</v>
      </c>
      <c r="L105"/>
    </row>
    <row r="106" spans="1:12">
      <c r="A106" s="2">
        <v>45684</v>
      </c>
      <c r="B106" s="1" t="s">
        <v>12</v>
      </c>
      <c r="C106">
        <v>819</v>
      </c>
      <c r="D106">
        <v>101</v>
      </c>
      <c r="E106">
        <v>194811</v>
      </c>
      <c r="F106">
        <v>3.35</v>
      </c>
      <c r="G106">
        <v>22244</v>
      </c>
      <c r="H106" s="10">
        <f t="shared" si="6"/>
        <v>3.7031115420519778E-3</v>
      </c>
      <c r="I106" s="8">
        <f t="shared" si="7"/>
        <v>1.5060240963855423E-4</v>
      </c>
      <c r="J106" s="5">
        <f>tblWeekly[[#This Row],[New_Followers]]-tblWeekly[[#This Row],[Unfollows]]</f>
        <v>718</v>
      </c>
      <c r="L106"/>
    </row>
    <row r="107" spans="1:12">
      <c r="A107" s="2">
        <v>45691</v>
      </c>
      <c r="B107" s="1" t="s">
        <v>11</v>
      </c>
      <c r="C107">
        <v>795</v>
      </c>
      <c r="D107">
        <v>60</v>
      </c>
      <c r="E107">
        <v>314982</v>
      </c>
      <c r="F107">
        <v>7.31</v>
      </c>
      <c r="G107">
        <v>6824</v>
      </c>
      <c r="H107" s="10">
        <f t="shared" si="6"/>
        <v>2.3398179717120781E-3</v>
      </c>
      <c r="I107" s="8">
        <f t="shared" si="7"/>
        <v>1.0712192262602579E-3</v>
      </c>
      <c r="J107" s="5">
        <f>tblWeekly[[#This Row],[New_Followers]]-tblWeekly[[#This Row],[Unfollows]]</f>
        <v>735</v>
      </c>
      <c r="L107"/>
    </row>
    <row r="108" spans="1:12">
      <c r="A108" s="2">
        <v>45691</v>
      </c>
      <c r="B108" s="1" t="s">
        <v>17</v>
      </c>
      <c r="C108">
        <v>681</v>
      </c>
      <c r="D108">
        <v>158</v>
      </c>
      <c r="E108">
        <v>75960</v>
      </c>
      <c r="F108">
        <v>3.13</v>
      </c>
      <c r="G108">
        <v>24112</v>
      </c>
      <c r="H108" s="10">
        <f t="shared" si="6"/>
        <v>6.962101143488505E-3</v>
      </c>
      <c r="I108" s="8">
        <f t="shared" si="7"/>
        <v>1.2981088254810882E-4</v>
      </c>
      <c r="J108" s="5">
        <f>tblWeekly[[#This Row],[New_Followers]]-tblWeekly[[#This Row],[Unfollows]]</f>
        <v>523</v>
      </c>
      <c r="L108"/>
    </row>
    <row r="109" spans="1:12">
      <c r="A109" s="2">
        <v>45691</v>
      </c>
      <c r="B109" s="1" t="s">
        <v>12</v>
      </c>
      <c r="C109">
        <v>534</v>
      </c>
      <c r="D109">
        <v>112</v>
      </c>
      <c r="E109">
        <v>360759</v>
      </c>
      <c r="F109">
        <v>4.8899999999999997</v>
      </c>
      <c r="G109">
        <v>25478</v>
      </c>
      <c r="H109" s="10">
        <f t="shared" si="6"/>
        <v>1.1718543901497586E-3</v>
      </c>
      <c r="I109" s="8">
        <f t="shared" si="7"/>
        <v>1.9193029280163278E-4</v>
      </c>
      <c r="J109" s="5">
        <f>tblWeekly[[#This Row],[New_Followers]]-tblWeekly[[#This Row],[Unfollows]]</f>
        <v>422</v>
      </c>
      <c r="L109"/>
    </row>
    <row r="110" spans="1:12">
      <c r="A110" s="2">
        <v>45698</v>
      </c>
      <c r="B110" s="1" t="s">
        <v>11</v>
      </c>
      <c r="C110">
        <v>1066</v>
      </c>
      <c r="D110">
        <v>151</v>
      </c>
      <c r="E110">
        <v>297090</v>
      </c>
      <c r="F110">
        <v>8.6300000000000008</v>
      </c>
      <c r="G110">
        <v>11235</v>
      </c>
      <c r="H110" s="10">
        <f t="shared" si="6"/>
        <v>3.0925430843638992E-3</v>
      </c>
      <c r="I110" s="8">
        <f t="shared" si="7"/>
        <v>7.6813529149977753E-4</v>
      </c>
      <c r="J110" s="5">
        <f>tblWeekly[[#This Row],[New_Followers]]-tblWeekly[[#This Row],[Unfollows]]</f>
        <v>915</v>
      </c>
      <c r="L110"/>
    </row>
    <row r="111" spans="1:12">
      <c r="A111" s="2">
        <v>45698</v>
      </c>
      <c r="B111" s="1" t="s">
        <v>17</v>
      </c>
      <c r="C111">
        <v>1270</v>
      </c>
      <c r="D111">
        <v>162</v>
      </c>
      <c r="E111">
        <v>92040</v>
      </c>
      <c r="F111">
        <v>8.0299999999999994</v>
      </c>
      <c r="G111">
        <v>6120</v>
      </c>
      <c r="H111" s="10">
        <f t="shared" si="6"/>
        <v>1.222850079463182E-2</v>
      </c>
      <c r="I111" s="8">
        <f t="shared" si="7"/>
        <v>1.3120915032679738E-3</v>
      </c>
      <c r="J111" s="5">
        <f>tblWeekly[[#This Row],[New_Followers]]-tblWeekly[[#This Row],[Unfollows]]</f>
        <v>1108</v>
      </c>
      <c r="L111"/>
    </row>
    <row r="112" spans="1:12">
      <c r="A112" s="2">
        <v>45698</v>
      </c>
      <c r="B112" s="1" t="s">
        <v>12</v>
      </c>
      <c r="C112">
        <v>536</v>
      </c>
      <c r="D112">
        <v>198</v>
      </c>
      <c r="E112">
        <v>174610</v>
      </c>
      <c r="F112">
        <v>7.85</v>
      </c>
      <c r="G112">
        <v>20572</v>
      </c>
      <c r="H112" s="10">
        <f t="shared" si="6"/>
        <v>1.9439140536934368E-3</v>
      </c>
      <c r="I112" s="8">
        <f t="shared" si="7"/>
        <v>3.8158662259381684E-4</v>
      </c>
      <c r="J112" s="5">
        <f>tblWeekly[[#This Row],[New_Followers]]-tblWeekly[[#This Row],[Unfollows]]</f>
        <v>338</v>
      </c>
      <c r="L112"/>
    </row>
    <row r="113" spans="1:12">
      <c r="A113" s="2">
        <v>45705</v>
      </c>
      <c r="B113" s="1" t="s">
        <v>11</v>
      </c>
      <c r="C113">
        <v>819</v>
      </c>
      <c r="D113">
        <v>95</v>
      </c>
      <c r="E113">
        <v>177376</v>
      </c>
      <c r="F113">
        <v>6.12</v>
      </c>
      <c r="G113">
        <v>14975</v>
      </c>
      <c r="H113" s="10">
        <f t="shared" si="6"/>
        <v>4.1028663394951891E-3</v>
      </c>
      <c r="I113" s="8">
        <f t="shared" si="7"/>
        <v>4.0868113522537564E-4</v>
      </c>
      <c r="J113" s="5">
        <f>tblWeekly[[#This Row],[New_Followers]]-tblWeekly[[#This Row],[Unfollows]]</f>
        <v>724</v>
      </c>
      <c r="L113"/>
    </row>
    <row r="114" spans="1:12">
      <c r="A114" s="2">
        <v>45705</v>
      </c>
      <c r="B114" s="1" t="s">
        <v>17</v>
      </c>
      <c r="C114">
        <v>681</v>
      </c>
      <c r="D114">
        <v>218</v>
      </c>
      <c r="E114">
        <v>198882</v>
      </c>
      <c r="F114">
        <v>7.16</v>
      </c>
      <c r="G114">
        <v>22234</v>
      </c>
      <c r="H114" s="10">
        <f t="shared" si="6"/>
        <v>2.3385846259527331E-3</v>
      </c>
      <c r="I114" s="8">
        <f t="shared" si="7"/>
        <v>3.2202932445803725E-4</v>
      </c>
      <c r="J114" s="5">
        <f>tblWeekly[[#This Row],[New_Followers]]-tblWeekly[[#This Row],[Unfollows]]</f>
        <v>463</v>
      </c>
      <c r="L114"/>
    </row>
    <row r="115" spans="1:12">
      <c r="A115" s="2">
        <v>45705</v>
      </c>
      <c r="B115" s="1" t="s">
        <v>12</v>
      </c>
      <c r="C115">
        <v>646</v>
      </c>
      <c r="D115">
        <v>290</v>
      </c>
      <c r="E115">
        <v>336383</v>
      </c>
      <c r="F115">
        <v>7.04</v>
      </c>
      <c r="G115">
        <v>6532</v>
      </c>
      <c r="H115" s="10">
        <f t="shared" si="6"/>
        <v>1.0612704838618321E-3</v>
      </c>
      <c r="I115" s="8">
        <f t="shared" si="7"/>
        <v>1.0777709736680956E-3</v>
      </c>
      <c r="J115" s="5">
        <f>tblWeekly[[#This Row],[New_Followers]]-tblWeekly[[#This Row],[Unfollows]]</f>
        <v>356</v>
      </c>
      <c r="L115"/>
    </row>
    <row r="116" spans="1:12">
      <c r="A116" s="2">
        <v>45712</v>
      </c>
      <c r="B116" s="1" t="s">
        <v>11</v>
      </c>
      <c r="C116">
        <v>645</v>
      </c>
      <c r="D116">
        <v>267</v>
      </c>
      <c r="E116">
        <v>346890</v>
      </c>
      <c r="F116">
        <v>3.71</v>
      </c>
      <c r="G116">
        <v>24858</v>
      </c>
      <c r="H116" s="10">
        <f t="shared" si="6"/>
        <v>1.0925550179491181E-3</v>
      </c>
      <c r="I116" s="8">
        <f t="shared" si="7"/>
        <v>1.4924772708987046E-4</v>
      </c>
      <c r="J116" s="5">
        <f>tblWeekly[[#This Row],[New_Followers]]-tblWeekly[[#This Row],[Unfollows]]</f>
        <v>378</v>
      </c>
      <c r="L116"/>
    </row>
    <row r="117" spans="1:12">
      <c r="A117" s="2">
        <v>45712</v>
      </c>
      <c r="B117" s="1" t="s">
        <v>17</v>
      </c>
      <c r="C117">
        <v>886</v>
      </c>
      <c r="D117">
        <v>250</v>
      </c>
      <c r="E117">
        <v>168170</v>
      </c>
      <c r="F117">
        <v>4.12</v>
      </c>
      <c r="G117">
        <v>13883</v>
      </c>
      <c r="H117" s="10">
        <f t="shared" si="6"/>
        <v>3.8076080318976977E-3</v>
      </c>
      <c r="I117" s="8">
        <f t="shared" si="7"/>
        <v>2.9676582871137361E-4</v>
      </c>
      <c r="J117" s="5">
        <f>tblWeekly[[#This Row],[New_Followers]]-tblWeekly[[#This Row],[Unfollows]]</f>
        <v>636</v>
      </c>
      <c r="L117"/>
    </row>
    <row r="118" spans="1:12">
      <c r="A118" s="2">
        <v>45712</v>
      </c>
      <c r="B118" s="1" t="s">
        <v>12</v>
      </c>
      <c r="C118">
        <v>978</v>
      </c>
      <c r="D118">
        <v>279</v>
      </c>
      <c r="E118">
        <v>368872</v>
      </c>
      <c r="F118">
        <v>6.82</v>
      </c>
      <c r="G118">
        <v>18654</v>
      </c>
      <c r="H118" s="10">
        <f t="shared" si="6"/>
        <v>1.9014458060742897E-3</v>
      </c>
      <c r="I118" s="8">
        <f t="shared" si="7"/>
        <v>3.6560523212179696E-4</v>
      </c>
      <c r="J118" s="5">
        <f>tblWeekly[[#This Row],[New_Followers]]-tblWeekly[[#This Row],[Unfollows]]</f>
        <v>699</v>
      </c>
      <c r="L118"/>
    </row>
    <row r="119" spans="1:12">
      <c r="A119" s="2">
        <v>45719</v>
      </c>
      <c r="B119" s="1" t="s">
        <v>11</v>
      </c>
      <c r="C119">
        <v>1444</v>
      </c>
      <c r="D119">
        <v>165</v>
      </c>
      <c r="E119">
        <v>116436</v>
      </c>
      <c r="F119">
        <v>8.2200000000000006</v>
      </c>
      <c r="G119">
        <v>25234</v>
      </c>
      <c r="H119" s="10">
        <f t="shared" si="6"/>
        <v>1.1138495301627666E-2</v>
      </c>
      <c r="I119" s="8">
        <f t="shared" si="7"/>
        <v>3.2575097091226126E-4</v>
      </c>
      <c r="J119" s="5">
        <f>tblWeekly[[#This Row],[New_Followers]]-tblWeekly[[#This Row],[Unfollows]]</f>
        <v>1279</v>
      </c>
      <c r="L119"/>
    </row>
    <row r="120" spans="1:12">
      <c r="A120" s="2">
        <v>45719</v>
      </c>
      <c r="B120" s="1" t="s">
        <v>17</v>
      </c>
      <c r="C120">
        <v>1234</v>
      </c>
      <c r="D120">
        <v>228</v>
      </c>
      <c r="E120">
        <v>127502</v>
      </c>
      <c r="F120">
        <v>7.71</v>
      </c>
      <c r="G120">
        <v>6772</v>
      </c>
      <c r="H120" s="10">
        <f t="shared" si="6"/>
        <v>7.9815931450333225E-3</v>
      </c>
      <c r="I120" s="8">
        <f t="shared" si="7"/>
        <v>1.1385115180153574E-3</v>
      </c>
      <c r="J120" s="5">
        <f>tblWeekly[[#This Row],[New_Followers]]-tblWeekly[[#This Row],[Unfollows]]</f>
        <v>1006</v>
      </c>
      <c r="L120"/>
    </row>
    <row r="121" spans="1:12">
      <c r="A121" s="2">
        <v>45719</v>
      </c>
      <c r="B121" s="1" t="s">
        <v>12</v>
      </c>
      <c r="C121">
        <v>665</v>
      </c>
      <c r="D121">
        <v>187</v>
      </c>
      <c r="E121">
        <v>274567</v>
      </c>
      <c r="F121">
        <v>7.39</v>
      </c>
      <c r="G121">
        <v>22428</v>
      </c>
      <c r="H121" s="10">
        <f t="shared" si="6"/>
        <v>1.7463419980636794E-3</v>
      </c>
      <c r="I121" s="8">
        <f t="shared" si="7"/>
        <v>3.2949884073479576E-4</v>
      </c>
      <c r="J121" s="5">
        <f>tblWeekly[[#This Row],[New_Followers]]-tblWeekly[[#This Row],[Unfollows]]</f>
        <v>478</v>
      </c>
      <c r="L121"/>
    </row>
    <row r="122" spans="1:12">
      <c r="A122" s="2">
        <v>45726</v>
      </c>
      <c r="B122" s="1" t="s">
        <v>11</v>
      </c>
      <c r="C122">
        <v>631</v>
      </c>
      <c r="D122">
        <v>86</v>
      </c>
      <c r="E122">
        <v>295090</v>
      </c>
      <c r="F122">
        <v>7.89</v>
      </c>
      <c r="G122">
        <v>11911</v>
      </c>
      <c r="H122" s="10">
        <f t="shared" si="6"/>
        <v>1.8513926209265117E-3</v>
      </c>
      <c r="I122" s="8">
        <f t="shared" si="7"/>
        <v>6.624128956426832E-4</v>
      </c>
      <c r="J122" s="5">
        <f>tblWeekly[[#This Row],[New_Followers]]-tblWeekly[[#This Row],[Unfollows]]</f>
        <v>545</v>
      </c>
      <c r="L122"/>
    </row>
    <row r="123" spans="1:12">
      <c r="A123" s="2">
        <v>45726</v>
      </c>
      <c r="B123" s="1" t="s">
        <v>17</v>
      </c>
      <c r="C123">
        <v>1159</v>
      </c>
      <c r="D123">
        <v>154</v>
      </c>
      <c r="E123">
        <v>194994</v>
      </c>
      <c r="F123">
        <v>6.39</v>
      </c>
      <c r="G123">
        <v>21900</v>
      </c>
      <c r="H123" s="10">
        <f t="shared" si="6"/>
        <v>5.1889447080508671E-3</v>
      </c>
      <c r="I123" s="8">
        <f t="shared" si="7"/>
        <v>2.9178082191780823E-4</v>
      </c>
      <c r="J123" s="5">
        <f>tblWeekly[[#This Row],[New_Followers]]-tblWeekly[[#This Row],[Unfollows]]</f>
        <v>1005</v>
      </c>
      <c r="L123"/>
    </row>
    <row r="124" spans="1:12">
      <c r="A124" s="2">
        <v>45726</v>
      </c>
      <c r="B124" s="1" t="s">
        <v>12</v>
      </c>
      <c r="C124">
        <v>950</v>
      </c>
      <c r="D124">
        <v>185</v>
      </c>
      <c r="E124">
        <v>340750</v>
      </c>
      <c r="F124">
        <v>6.77</v>
      </c>
      <c r="G124">
        <v>25542</v>
      </c>
      <c r="H124" s="10">
        <f t="shared" si="6"/>
        <v>2.2525506823903537E-3</v>
      </c>
      <c r="I124" s="8">
        <f t="shared" si="7"/>
        <v>2.6505363714666037E-4</v>
      </c>
      <c r="J124" s="5">
        <f>tblWeekly[[#This Row],[New_Followers]]-tblWeekly[[#This Row],[Unfollows]]</f>
        <v>765</v>
      </c>
      <c r="L124"/>
    </row>
    <row r="125" spans="1:12">
      <c r="A125" s="2">
        <v>45733</v>
      </c>
      <c r="B125" s="1" t="s">
        <v>11</v>
      </c>
      <c r="C125">
        <v>693</v>
      </c>
      <c r="D125">
        <v>129</v>
      </c>
      <c r="E125">
        <v>296031</v>
      </c>
      <c r="F125">
        <v>3.41</v>
      </c>
      <c r="G125">
        <v>7140</v>
      </c>
      <c r="H125" s="10">
        <f t="shared" si="6"/>
        <v>1.9105108584087883E-3</v>
      </c>
      <c r="I125" s="8">
        <f t="shared" si="7"/>
        <v>4.7759103641456584E-4</v>
      </c>
      <c r="J125" s="5">
        <f>tblWeekly[[#This Row],[New_Followers]]-tblWeekly[[#This Row],[Unfollows]]</f>
        <v>564</v>
      </c>
      <c r="L125"/>
    </row>
    <row r="126" spans="1:12">
      <c r="A126" s="2">
        <v>45733</v>
      </c>
      <c r="B126" s="1" t="s">
        <v>17</v>
      </c>
      <c r="C126">
        <v>576</v>
      </c>
      <c r="D126">
        <v>80</v>
      </c>
      <c r="E126">
        <v>345688</v>
      </c>
      <c r="F126">
        <v>4.1100000000000003</v>
      </c>
      <c r="G126">
        <v>20474</v>
      </c>
      <c r="H126" s="10">
        <f t="shared" si="6"/>
        <v>1.4375478216513251E-3</v>
      </c>
      <c r="I126" s="8">
        <f t="shared" si="7"/>
        <v>2.0074240500146529E-4</v>
      </c>
      <c r="J126" s="5">
        <f>tblWeekly[[#This Row],[New_Followers]]-tblWeekly[[#This Row],[Unfollows]]</f>
        <v>496</v>
      </c>
      <c r="L126"/>
    </row>
    <row r="127" spans="1:12">
      <c r="A127" s="2">
        <v>45733</v>
      </c>
      <c r="B127" s="1" t="s">
        <v>12</v>
      </c>
      <c r="C127">
        <v>1274</v>
      </c>
      <c r="D127">
        <v>146</v>
      </c>
      <c r="E127">
        <v>263488</v>
      </c>
      <c r="F127">
        <v>9.58</v>
      </c>
      <c r="G127">
        <v>8698</v>
      </c>
      <c r="H127" s="10">
        <f t="shared" si="6"/>
        <v>4.3042263839919411E-3</v>
      </c>
      <c r="I127" s="8">
        <f t="shared" si="7"/>
        <v>1.1014026212922512E-3</v>
      </c>
      <c r="J127" s="5">
        <f>tblWeekly[[#This Row],[New_Followers]]-tblWeekly[[#This Row],[Unfollows]]</f>
        <v>1128</v>
      </c>
      <c r="L127"/>
    </row>
    <row r="128" spans="1:12">
      <c r="A128" s="2">
        <v>45740</v>
      </c>
      <c r="B128" s="1" t="s">
        <v>11</v>
      </c>
      <c r="C128">
        <v>818</v>
      </c>
      <c r="D128">
        <v>253</v>
      </c>
      <c r="E128">
        <v>184911</v>
      </c>
      <c r="F128">
        <v>3.39</v>
      </c>
      <c r="G128">
        <v>10402</v>
      </c>
      <c r="H128" s="10">
        <f t="shared" si="6"/>
        <v>3.0733246301131419E-3</v>
      </c>
      <c r="I128" s="8">
        <f t="shared" si="7"/>
        <v>3.2589886560276869E-4</v>
      </c>
      <c r="J128" s="5">
        <f>tblWeekly[[#This Row],[New_Followers]]-tblWeekly[[#This Row],[Unfollows]]</f>
        <v>565</v>
      </c>
      <c r="L128"/>
    </row>
    <row r="129" spans="1:12">
      <c r="A129" s="2">
        <v>45740</v>
      </c>
      <c r="B129" s="1" t="s">
        <v>17</v>
      </c>
      <c r="C129">
        <v>975</v>
      </c>
      <c r="D129">
        <v>162</v>
      </c>
      <c r="E129">
        <v>124497</v>
      </c>
      <c r="F129">
        <v>9.58</v>
      </c>
      <c r="G129">
        <v>26618</v>
      </c>
      <c r="H129" s="10">
        <f t="shared" si="6"/>
        <v>6.5904669260700389E-3</v>
      </c>
      <c r="I129" s="8">
        <f t="shared" si="7"/>
        <v>3.5990682996468558E-4</v>
      </c>
      <c r="J129" s="5">
        <f>tblWeekly[[#This Row],[New_Followers]]-tblWeekly[[#This Row],[Unfollows]]</f>
        <v>813</v>
      </c>
      <c r="L129"/>
    </row>
    <row r="130" spans="1:12">
      <c r="A130" s="2">
        <v>45740</v>
      </c>
      <c r="B130" s="1" t="s">
        <v>12</v>
      </c>
      <c r="C130">
        <v>1398</v>
      </c>
      <c r="D130">
        <v>97</v>
      </c>
      <c r="E130">
        <v>397607</v>
      </c>
      <c r="F130">
        <v>5.09</v>
      </c>
      <c r="G130">
        <v>7975</v>
      </c>
      <c r="H130" s="10">
        <f t="shared" ref="H130:H161" si="8">(C130-D130)/(E130-C130-D130)</f>
        <v>3.2844246071818072E-3</v>
      </c>
      <c r="I130" s="8">
        <f t="shared" ref="I130:I161" si="9">F130/G130</f>
        <v>6.3824451410658309E-4</v>
      </c>
      <c r="J130" s="5">
        <f>tblWeekly[[#This Row],[New_Followers]]-tblWeekly[[#This Row],[Unfollows]]</f>
        <v>1301</v>
      </c>
      <c r="L130"/>
    </row>
    <row r="131" spans="1:12">
      <c r="A131" s="2">
        <v>45747</v>
      </c>
      <c r="B131" s="1" t="s">
        <v>11</v>
      </c>
      <c r="C131">
        <v>591</v>
      </c>
      <c r="D131">
        <v>155</v>
      </c>
      <c r="E131">
        <v>138521</v>
      </c>
      <c r="F131">
        <v>7.85</v>
      </c>
      <c r="G131">
        <v>19054</v>
      </c>
      <c r="H131" s="10">
        <f t="shared" si="8"/>
        <v>3.1645799310469967E-3</v>
      </c>
      <c r="I131" s="8">
        <f t="shared" si="9"/>
        <v>4.119869843602393E-4</v>
      </c>
      <c r="J131" s="5">
        <f>tblWeekly[[#This Row],[New_Followers]]-tblWeekly[[#This Row],[Unfollows]]</f>
        <v>436</v>
      </c>
      <c r="L131"/>
    </row>
    <row r="132" spans="1:12">
      <c r="A132" s="2">
        <v>45747</v>
      </c>
      <c r="B132" s="1" t="s">
        <v>17</v>
      </c>
      <c r="C132">
        <v>1232</v>
      </c>
      <c r="D132">
        <v>254</v>
      </c>
      <c r="E132">
        <v>107718</v>
      </c>
      <c r="F132">
        <v>9.7100000000000009</v>
      </c>
      <c r="G132">
        <v>13740</v>
      </c>
      <c r="H132" s="10">
        <f t="shared" si="8"/>
        <v>9.2062655320430762E-3</v>
      </c>
      <c r="I132" s="8">
        <f t="shared" si="9"/>
        <v>7.0669577874818055E-4</v>
      </c>
      <c r="J132" s="5">
        <f>tblWeekly[[#This Row],[New_Followers]]-tblWeekly[[#This Row],[Unfollows]]</f>
        <v>978</v>
      </c>
      <c r="L132"/>
    </row>
    <row r="133" spans="1:12">
      <c r="A133" s="2">
        <v>45747</v>
      </c>
      <c r="B133" s="1" t="s">
        <v>12</v>
      </c>
      <c r="C133">
        <v>1425</v>
      </c>
      <c r="D133">
        <v>58</v>
      </c>
      <c r="E133">
        <v>202234</v>
      </c>
      <c r="F133">
        <v>6.67</v>
      </c>
      <c r="G133">
        <v>18442</v>
      </c>
      <c r="H133" s="10">
        <f t="shared" si="8"/>
        <v>6.8094305881415285E-3</v>
      </c>
      <c r="I133" s="8">
        <f t="shared" si="9"/>
        <v>3.6167443878104327E-4</v>
      </c>
      <c r="J133" s="5">
        <f>tblWeekly[[#This Row],[New_Followers]]-tblWeekly[[#This Row],[Unfollows]]</f>
        <v>1367</v>
      </c>
      <c r="L133"/>
    </row>
    <row r="134" spans="1:12">
      <c r="A134" s="2">
        <v>45754</v>
      </c>
      <c r="B134" s="1" t="s">
        <v>11</v>
      </c>
      <c r="C134">
        <v>1417</v>
      </c>
      <c r="D134">
        <v>80</v>
      </c>
      <c r="E134">
        <v>340987</v>
      </c>
      <c r="F134">
        <v>6.13</v>
      </c>
      <c r="G134">
        <v>10104</v>
      </c>
      <c r="H134" s="10">
        <f t="shared" si="8"/>
        <v>3.9382603316739815E-3</v>
      </c>
      <c r="I134" s="8">
        <f t="shared" si="9"/>
        <v>6.0669041963578782E-4</v>
      </c>
      <c r="J134" s="5">
        <f>tblWeekly[[#This Row],[New_Followers]]-tblWeekly[[#This Row],[Unfollows]]</f>
        <v>1337</v>
      </c>
      <c r="L134"/>
    </row>
    <row r="135" spans="1:12">
      <c r="A135" s="2">
        <v>45754</v>
      </c>
      <c r="B135" s="1" t="s">
        <v>17</v>
      </c>
      <c r="C135">
        <v>1222</v>
      </c>
      <c r="D135">
        <v>208</v>
      </c>
      <c r="E135">
        <v>340098</v>
      </c>
      <c r="F135">
        <v>7.34</v>
      </c>
      <c r="G135">
        <v>21771</v>
      </c>
      <c r="H135" s="10">
        <f t="shared" si="8"/>
        <v>2.9940827004618091E-3</v>
      </c>
      <c r="I135" s="8">
        <f t="shared" si="9"/>
        <v>3.3714574433879932E-4</v>
      </c>
      <c r="J135" s="5">
        <f>tblWeekly[[#This Row],[New_Followers]]-tblWeekly[[#This Row],[Unfollows]]</f>
        <v>1014</v>
      </c>
      <c r="L135"/>
    </row>
    <row r="136" spans="1:12">
      <c r="A136" s="2">
        <v>45754</v>
      </c>
      <c r="B136" s="1" t="s">
        <v>12</v>
      </c>
      <c r="C136">
        <v>1071</v>
      </c>
      <c r="D136">
        <v>131</v>
      </c>
      <c r="E136">
        <v>254727</v>
      </c>
      <c r="F136">
        <v>6.87</v>
      </c>
      <c r="G136">
        <v>22191</v>
      </c>
      <c r="H136" s="10">
        <f t="shared" si="8"/>
        <v>3.7077211320382607E-3</v>
      </c>
      <c r="I136" s="8">
        <f t="shared" si="9"/>
        <v>3.0958496687846424E-4</v>
      </c>
      <c r="J136" s="5">
        <f>tblWeekly[[#This Row],[New_Followers]]-tblWeekly[[#This Row],[Unfollows]]</f>
        <v>940</v>
      </c>
      <c r="L136"/>
    </row>
    <row r="137" spans="1:12">
      <c r="A137" s="2">
        <v>45761</v>
      </c>
      <c r="B137" s="1" t="s">
        <v>11</v>
      </c>
      <c r="C137">
        <v>772</v>
      </c>
      <c r="D137">
        <v>82</v>
      </c>
      <c r="E137">
        <v>345659</v>
      </c>
      <c r="F137">
        <v>3.52</v>
      </c>
      <c r="G137">
        <v>27753</v>
      </c>
      <c r="H137" s="10">
        <f t="shared" si="8"/>
        <v>2.0011310740853526E-3</v>
      </c>
      <c r="I137" s="8">
        <f t="shared" si="9"/>
        <v>1.2683313515655966E-4</v>
      </c>
      <c r="J137" s="5">
        <f>tblWeekly[[#This Row],[New_Followers]]-tblWeekly[[#This Row],[Unfollows]]</f>
        <v>690</v>
      </c>
      <c r="L137"/>
    </row>
    <row r="138" spans="1:12">
      <c r="A138" s="2">
        <v>45761</v>
      </c>
      <c r="B138" s="1" t="s">
        <v>17</v>
      </c>
      <c r="C138">
        <v>1472</v>
      </c>
      <c r="D138">
        <v>137</v>
      </c>
      <c r="E138">
        <v>213950</v>
      </c>
      <c r="F138">
        <v>6.96</v>
      </c>
      <c r="G138">
        <v>23736</v>
      </c>
      <c r="H138" s="10">
        <f t="shared" si="8"/>
        <v>6.2870571392241725E-3</v>
      </c>
      <c r="I138" s="8">
        <f t="shared" si="9"/>
        <v>2.9322548028311426E-4</v>
      </c>
      <c r="J138" s="5">
        <f>tblWeekly[[#This Row],[New_Followers]]-tblWeekly[[#This Row],[Unfollows]]</f>
        <v>1335</v>
      </c>
      <c r="L138"/>
    </row>
    <row r="139" spans="1:12">
      <c r="A139" s="2">
        <v>45761</v>
      </c>
      <c r="B139" s="1" t="s">
        <v>12</v>
      </c>
      <c r="C139">
        <v>1472</v>
      </c>
      <c r="D139">
        <v>281</v>
      </c>
      <c r="E139">
        <v>258115</v>
      </c>
      <c r="F139">
        <v>7.23</v>
      </c>
      <c r="G139">
        <v>27393</v>
      </c>
      <c r="H139" s="10">
        <f t="shared" si="8"/>
        <v>4.645774334729796E-3</v>
      </c>
      <c r="I139" s="8">
        <f t="shared" si="9"/>
        <v>2.6393604205453947E-4</v>
      </c>
      <c r="J139" s="5">
        <f>tblWeekly[[#This Row],[New_Followers]]-tblWeekly[[#This Row],[Unfollows]]</f>
        <v>1191</v>
      </c>
      <c r="L139"/>
    </row>
    <row r="140" spans="1:12">
      <c r="A140" s="2">
        <v>45768</v>
      </c>
      <c r="B140" s="1" t="s">
        <v>11</v>
      </c>
      <c r="C140">
        <v>585</v>
      </c>
      <c r="D140">
        <v>232</v>
      </c>
      <c r="E140">
        <v>321258</v>
      </c>
      <c r="F140">
        <v>7.42</v>
      </c>
      <c r="G140">
        <v>10343</v>
      </c>
      <c r="H140" s="10">
        <f t="shared" si="8"/>
        <v>1.1016068480625139E-3</v>
      </c>
      <c r="I140" s="8">
        <f t="shared" si="9"/>
        <v>7.1739340616842309E-4</v>
      </c>
      <c r="J140" s="5">
        <f>tblWeekly[[#This Row],[New_Followers]]-tblWeekly[[#This Row],[Unfollows]]</f>
        <v>353</v>
      </c>
      <c r="L140"/>
    </row>
    <row r="141" spans="1:12">
      <c r="A141" s="2">
        <v>45768</v>
      </c>
      <c r="B141" s="1" t="s">
        <v>17</v>
      </c>
      <c r="C141">
        <v>747</v>
      </c>
      <c r="D141">
        <v>261</v>
      </c>
      <c r="E141">
        <v>338650</v>
      </c>
      <c r="F141">
        <v>7.73</v>
      </c>
      <c r="G141">
        <v>25259</v>
      </c>
      <c r="H141" s="10">
        <f t="shared" si="8"/>
        <v>1.4393943881389163E-3</v>
      </c>
      <c r="I141" s="8">
        <f t="shared" si="9"/>
        <v>3.0602953402747538E-4</v>
      </c>
      <c r="J141" s="5">
        <f>tblWeekly[[#This Row],[New_Followers]]-tblWeekly[[#This Row],[Unfollows]]</f>
        <v>486</v>
      </c>
      <c r="L141"/>
    </row>
    <row r="142" spans="1:12">
      <c r="A142" s="2">
        <v>45768</v>
      </c>
      <c r="B142" s="1" t="s">
        <v>12</v>
      </c>
      <c r="C142">
        <v>1113</v>
      </c>
      <c r="D142">
        <v>224</v>
      </c>
      <c r="E142">
        <v>272989</v>
      </c>
      <c r="F142">
        <v>5.13</v>
      </c>
      <c r="G142">
        <v>24827</v>
      </c>
      <c r="H142" s="10">
        <f t="shared" si="8"/>
        <v>3.272569316625683E-3</v>
      </c>
      <c r="I142" s="8">
        <f t="shared" si="9"/>
        <v>2.066298787610263E-4</v>
      </c>
      <c r="J142" s="5">
        <f>tblWeekly[[#This Row],[New_Followers]]-tblWeekly[[#This Row],[Unfollows]]</f>
        <v>889</v>
      </c>
      <c r="L142"/>
    </row>
    <row r="143" spans="1:12">
      <c r="A143" s="2">
        <v>45775</v>
      </c>
      <c r="B143" s="1" t="s">
        <v>11</v>
      </c>
      <c r="C143">
        <v>1100</v>
      </c>
      <c r="D143">
        <v>117</v>
      </c>
      <c r="E143">
        <v>260204</v>
      </c>
      <c r="F143">
        <v>4.4000000000000004</v>
      </c>
      <c r="G143">
        <v>11908</v>
      </c>
      <c r="H143" s="10">
        <f t="shared" si="8"/>
        <v>3.7955573059651644E-3</v>
      </c>
      <c r="I143" s="8">
        <f t="shared" si="9"/>
        <v>3.6949949613705073E-4</v>
      </c>
      <c r="J143" s="5">
        <f>tblWeekly[[#This Row],[New_Followers]]-tblWeekly[[#This Row],[Unfollows]]</f>
        <v>983</v>
      </c>
      <c r="L143"/>
    </row>
    <row r="144" spans="1:12">
      <c r="A144" s="2">
        <v>45775</v>
      </c>
      <c r="B144" s="1" t="s">
        <v>17</v>
      </c>
      <c r="C144">
        <v>751</v>
      </c>
      <c r="D144">
        <v>170</v>
      </c>
      <c r="E144">
        <v>283278</v>
      </c>
      <c r="F144">
        <v>3.49</v>
      </c>
      <c r="G144">
        <v>11005</v>
      </c>
      <c r="H144" s="10">
        <f t="shared" si="8"/>
        <v>2.0576787542012417E-3</v>
      </c>
      <c r="I144" s="8">
        <f t="shared" si="9"/>
        <v>3.1712857791912766E-4</v>
      </c>
      <c r="J144" s="5">
        <f>tblWeekly[[#This Row],[New_Followers]]-tblWeekly[[#This Row],[Unfollows]]</f>
        <v>581</v>
      </c>
      <c r="L144"/>
    </row>
    <row r="145" spans="1:12">
      <c r="A145" s="2">
        <v>45775</v>
      </c>
      <c r="B145" s="1" t="s">
        <v>12</v>
      </c>
      <c r="C145">
        <v>864</v>
      </c>
      <c r="D145">
        <v>50</v>
      </c>
      <c r="E145">
        <v>277445</v>
      </c>
      <c r="F145">
        <v>3.57</v>
      </c>
      <c r="G145">
        <v>26333</v>
      </c>
      <c r="H145" s="10">
        <f t="shared" si="8"/>
        <v>2.943612108588187E-3</v>
      </c>
      <c r="I145" s="8">
        <f t="shared" si="9"/>
        <v>1.3557133634602969E-4</v>
      </c>
      <c r="J145" s="5">
        <f>tblWeekly[[#This Row],[New_Followers]]-tblWeekly[[#This Row],[Unfollows]]</f>
        <v>814</v>
      </c>
      <c r="L145"/>
    </row>
    <row r="146" spans="1:12">
      <c r="A146" s="2">
        <v>45782</v>
      </c>
      <c r="B146" s="1" t="s">
        <v>11</v>
      </c>
      <c r="C146">
        <v>1146</v>
      </c>
      <c r="D146">
        <v>227</v>
      </c>
      <c r="E146">
        <v>353781</v>
      </c>
      <c r="F146">
        <v>6.41</v>
      </c>
      <c r="G146">
        <v>5495</v>
      </c>
      <c r="H146" s="10">
        <f t="shared" si="8"/>
        <v>2.607772808789812E-3</v>
      </c>
      <c r="I146" s="8">
        <f t="shared" si="9"/>
        <v>1.1665150136487717E-3</v>
      </c>
      <c r="J146" s="5">
        <f>tblWeekly[[#This Row],[New_Followers]]-tblWeekly[[#This Row],[Unfollows]]</f>
        <v>919</v>
      </c>
      <c r="L146"/>
    </row>
    <row r="147" spans="1:12">
      <c r="A147" s="2">
        <v>45782</v>
      </c>
      <c r="B147" s="1" t="s">
        <v>17</v>
      </c>
      <c r="C147">
        <v>883</v>
      </c>
      <c r="D147">
        <v>207</v>
      </c>
      <c r="E147">
        <v>265019</v>
      </c>
      <c r="F147">
        <v>6.04</v>
      </c>
      <c r="G147">
        <v>15655</v>
      </c>
      <c r="H147" s="10">
        <f t="shared" si="8"/>
        <v>2.5612948937024731E-3</v>
      </c>
      <c r="I147" s="8">
        <f t="shared" si="9"/>
        <v>3.8581922708399871E-4</v>
      </c>
      <c r="J147" s="5">
        <f>tblWeekly[[#This Row],[New_Followers]]-tblWeekly[[#This Row],[Unfollows]]</f>
        <v>676</v>
      </c>
      <c r="L147"/>
    </row>
    <row r="148" spans="1:12">
      <c r="A148" s="2">
        <v>45782</v>
      </c>
      <c r="B148" s="1" t="s">
        <v>12</v>
      </c>
      <c r="C148">
        <v>622</v>
      </c>
      <c r="D148">
        <v>163</v>
      </c>
      <c r="E148">
        <v>231925</v>
      </c>
      <c r="F148">
        <v>9.18</v>
      </c>
      <c r="G148">
        <v>13763</v>
      </c>
      <c r="H148" s="10">
        <f t="shared" si="8"/>
        <v>1.9858094661244267E-3</v>
      </c>
      <c r="I148" s="8">
        <f t="shared" si="9"/>
        <v>6.6700574002761029E-4</v>
      </c>
      <c r="J148" s="5">
        <f>tblWeekly[[#This Row],[New_Followers]]-tblWeekly[[#This Row],[Unfollows]]</f>
        <v>459</v>
      </c>
      <c r="L148"/>
    </row>
    <row r="149" spans="1:12">
      <c r="A149" s="2">
        <v>45789</v>
      </c>
      <c r="B149" s="1" t="s">
        <v>11</v>
      </c>
      <c r="C149">
        <v>837</v>
      </c>
      <c r="D149">
        <v>261</v>
      </c>
      <c r="E149">
        <v>366149</v>
      </c>
      <c r="F149">
        <v>6.54</v>
      </c>
      <c r="G149">
        <v>26073</v>
      </c>
      <c r="H149" s="10">
        <f t="shared" si="8"/>
        <v>1.5778617234304248E-3</v>
      </c>
      <c r="I149" s="8">
        <f t="shared" si="9"/>
        <v>2.5083419629501786E-4</v>
      </c>
      <c r="J149" s="5">
        <f>tblWeekly[[#This Row],[New_Followers]]-tblWeekly[[#This Row],[Unfollows]]</f>
        <v>576</v>
      </c>
      <c r="L149"/>
    </row>
    <row r="150" spans="1:12">
      <c r="A150" s="2">
        <v>45789</v>
      </c>
      <c r="B150" s="1" t="s">
        <v>17</v>
      </c>
      <c r="C150">
        <v>544</v>
      </c>
      <c r="D150">
        <v>97</v>
      </c>
      <c r="E150">
        <v>168375</v>
      </c>
      <c r="F150">
        <v>8.66</v>
      </c>
      <c r="G150">
        <v>12774</v>
      </c>
      <c r="H150" s="10">
        <f t="shared" si="8"/>
        <v>2.6649337641742282E-3</v>
      </c>
      <c r="I150" s="8">
        <f t="shared" si="9"/>
        <v>6.7793956474087994E-4</v>
      </c>
      <c r="J150" s="5">
        <f>tblWeekly[[#This Row],[New_Followers]]-tblWeekly[[#This Row],[Unfollows]]</f>
        <v>447</v>
      </c>
      <c r="L150"/>
    </row>
    <row r="151" spans="1:12">
      <c r="A151" s="2">
        <v>45789</v>
      </c>
      <c r="B151" s="1" t="s">
        <v>12</v>
      </c>
      <c r="C151">
        <v>624</v>
      </c>
      <c r="D151">
        <v>247</v>
      </c>
      <c r="E151">
        <v>252763</v>
      </c>
      <c r="F151">
        <v>3.89</v>
      </c>
      <c r="G151">
        <v>19000</v>
      </c>
      <c r="H151" s="10">
        <f t="shared" si="8"/>
        <v>1.4966731773934862E-3</v>
      </c>
      <c r="I151" s="8">
        <f t="shared" si="9"/>
        <v>2.0473684210526317E-4</v>
      </c>
      <c r="J151" s="5">
        <f>tblWeekly[[#This Row],[New_Followers]]-tblWeekly[[#This Row],[Unfollows]]</f>
        <v>377</v>
      </c>
      <c r="L151"/>
    </row>
    <row r="152" spans="1:12">
      <c r="A152" s="2">
        <v>45796</v>
      </c>
      <c r="B152" s="1" t="s">
        <v>11</v>
      </c>
      <c r="C152">
        <v>1073</v>
      </c>
      <c r="D152">
        <v>141</v>
      </c>
      <c r="E152">
        <v>118393</v>
      </c>
      <c r="F152">
        <v>7.95</v>
      </c>
      <c r="G152">
        <v>14051</v>
      </c>
      <c r="H152" s="10">
        <f t="shared" si="8"/>
        <v>7.9536435709470134E-3</v>
      </c>
      <c r="I152" s="8">
        <f t="shared" si="9"/>
        <v>5.6579602875240196E-4</v>
      </c>
      <c r="J152" s="5">
        <f>tblWeekly[[#This Row],[New_Followers]]-tblWeekly[[#This Row],[Unfollows]]</f>
        <v>932</v>
      </c>
      <c r="L152"/>
    </row>
    <row r="153" spans="1:12">
      <c r="A153" s="2">
        <v>45796</v>
      </c>
      <c r="B153" s="1" t="s">
        <v>17</v>
      </c>
      <c r="C153">
        <v>1430</v>
      </c>
      <c r="D153">
        <v>74</v>
      </c>
      <c r="E153">
        <v>327012</v>
      </c>
      <c r="F153">
        <v>6.66</v>
      </c>
      <c r="G153">
        <v>27782</v>
      </c>
      <c r="H153" s="10">
        <f t="shared" si="8"/>
        <v>4.1657962323506641E-3</v>
      </c>
      <c r="I153" s="8">
        <f t="shared" si="9"/>
        <v>2.3972356201857318E-4</v>
      </c>
      <c r="J153" s="5">
        <f>tblWeekly[[#This Row],[New_Followers]]-tblWeekly[[#This Row],[Unfollows]]</f>
        <v>1356</v>
      </c>
      <c r="L153"/>
    </row>
    <row r="154" spans="1:12">
      <c r="A154" s="2">
        <v>45796</v>
      </c>
      <c r="B154" s="1" t="s">
        <v>12</v>
      </c>
      <c r="C154">
        <v>1358</v>
      </c>
      <c r="D154">
        <v>77</v>
      </c>
      <c r="E154">
        <v>169688</v>
      </c>
      <c r="F154">
        <v>5.25</v>
      </c>
      <c r="G154">
        <v>7859</v>
      </c>
      <c r="H154" s="10">
        <f t="shared" si="8"/>
        <v>7.6135343797733178E-3</v>
      </c>
      <c r="I154" s="8">
        <f t="shared" si="9"/>
        <v>6.6802392161852651E-4</v>
      </c>
      <c r="J154" s="5">
        <f>tblWeekly[[#This Row],[New_Followers]]-tblWeekly[[#This Row],[Unfollows]]</f>
        <v>1281</v>
      </c>
      <c r="L154"/>
    </row>
    <row r="155" spans="1:12">
      <c r="A155" s="2">
        <v>45803</v>
      </c>
      <c r="B155" s="1" t="s">
        <v>11</v>
      </c>
      <c r="C155">
        <v>1242</v>
      </c>
      <c r="D155">
        <v>201</v>
      </c>
      <c r="E155">
        <v>271935</v>
      </c>
      <c r="F155">
        <v>5.07</v>
      </c>
      <c r="G155">
        <v>15773</v>
      </c>
      <c r="H155" s="10">
        <f t="shared" si="8"/>
        <v>3.8485426556053412E-3</v>
      </c>
      <c r="I155" s="8">
        <f t="shared" si="9"/>
        <v>3.2143536423001335E-4</v>
      </c>
      <c r="J155" s="5">
        <f>tblWeekly[[#This Row],[New_Followers]]-tblWeekly[[#This Row],[Unfollows]]</f>
        <v>1041</v>
      </c>
      <c r="L155"/>
    </row>
    <row r="156" spans="1:12">
      <c r="A156" s="2">
        <v>45803</v>
      </c>
      <c r="B156" s="1" t="s">
        <v>17</v>
      </c>
      <c r="C156">
        <v>1389</v>
      </c>
      <c r="D156">
        <v>205</v>
      </c>
      <c r="E156">
        <v>315981</v>
      </c>
      <c r="F156">
        <v>7.62</v>
      </c>
      <c r="G156">
        <v>20595</v>
      </c>
      <c r="H156" s="10">
        <f t="shared" si="8"/>
        <v>3.7660590291583303E-3</v>
      </c>
      <c r="I156" s="8">
        <f t="shared" si="9"/>
        <v>3.6999271667880553E-4</v>
      </c>
      <c r="J156" s="5">
        <f>tblWeekly[[#This Row],[New_Followers]]-tblWeekly[[#This Row],[Unfollows]]</f>
        <v>1184</v>
      </c>
      <c r="L156"/>
    </row>
    <row r="157" spans="1:12">
      <c r="A157" s="2">
        <v>45803</v>
      </c>
      <c r="B157" s="1" t="s">
        <v>12</v>
      </c>
      <c r="C157">
        <v>826</v>
      </c>
      <c r="D157">
        <v>142</v>
      </c>
      <c r="E157">
        <v>341016</v>
      </c>
      <c r="F157">
        <v>7.44</v>
      </c>
      <c r="G157">
        <v>12031</v>
      </c>
      <c r="H157" s="10">
        <f t="shared" si="8"/>
        <v>2.0114807321319345E-3</v>
      </c>
      <c r="I157" s="8">
        <f t="shared" si="9"/>
        <v>6.1840246031086364E-4</v>
      </c>
      <c r="J157" s="5">
        <f>tblWeekly[[#This Row],[New_Followers]]-tblWeekly[[#This Row],[Unfollows]]</f>
        <v>684</v>
      </c>
      <c r="L157"/>
    </row>
    <row r="158" spans="1:12">
      <c r="A158" s="2">
        <v>45810</v>
      </c>
      <c r="B158" s="1" t="s">
        <v>11</v>
      </c>
      <c r="C158">
        <v>618</v>
      </c>
      <c r="D158">
        <v>264</v>
      </c>
      <c r="E158">
        <v>285164</v>
      </c>
      <c r="F158">
        <v>4.8600000000000003</v>
      </c>
      <c r="G158">
        <v>15128</v>
      </c>
      <c r="H158" s="10">
        <f t="shared" si="8"/>
        <v>1.2452424001519618E-3</v>
      </c>
      <c r="I158" s="8">
        <f t="shared" si="9"/>
        <v>3.212585933368588E-4</v>
      </c>
      <c r="J158" s="5">
        <f>tblWeekly[[#This Row],[New_Followers]]-tblWeekly[[#This Row],[Unfollows]]</f>
        <v>354</v>
      </c>
      <c r="L158"/>
    </row>
    <row r="159" spans="1:12">
      <c r="A159" s="2">
        <v>45810</v>
      </c>
      <c r="B159" s="1" t="s">
        <v>17</v>
      </c>
      <c r="C159">
        <v>1419</v>
      </c>
      <c r="D159">
        <v>293</v>
      </c>
      <c r="E159">
        <v>116632</v>
      </c>
      <c r="F159">
        <v>6.93</v>
      </c>
      <c r="G159">
        <v>11826</v>
      </c>
      <c r="H159" s="10">
        <f t="shared" si="8"/>
        <v>9.7981204316045945E-3</v>
      </c>
      <c r="I159" s="8">
        <f t="shared" si="9"/>
        <v>5.859969558599695E-4</v>
      </c>
      <c r="J159" s="5">
        <f>tblWeekly[[#This Row],[New_Followers]]-tblWeekly[[#This Row],[Unfollows]]</f>
        <v>1126</v>
      </c>
      <c r="L159"/>
    </row>
    <row r="160" spans="1:12">
      <c r="A160" s="2">
        <v>45810</v>
      </c>
      <c r="B160" s="1" t="s">
        <v>12</v>
      </c>
      <c r="C160">
        <v>637</v>
      </c>
      <c r="D160">
        <v>68</v>
      </c>
      <c r="E160">
        <v>115694</v>
      </c>
      <c r="F160">
        <v>9.99</v>
      </c>
      <c r="G160">
        <v>12562</v>
      </c>
      <c r="H160" s="10">
        <f t="shared" si="8"/>
        <v>4.9482994025515483E-3</v>
      </c>
      <c r="I160" s="8">
        <f t="shared" si="9"/>
        <v>7.952555325585098E-4</v>
      </c>
      <c r="J160" s="5">
        <f>tblWeekly[[#This Row],[New_Followers]]-tblWeekly[[#This Row],[Unfollows]]</f>
        <v>569</v>
      </c>
      <c r="L160"/>
    </row>
    <row r="161" spans="1:12">
      <c r="A161" s="2">
        <v>45817</v>
      </c>
      <c r="B161" s="1" t="s">
        <v>11</v>
      </c>
      <c r="C161">
        <v>917</v>
      </c>
      <c r="D161">
        <v>187</v>
      </c>
      <c r="E161">
        <v>64444</v>
      </c>
      <c r="F161">
        <v>5.22</v>
      </c>
      <c r="G161">
        <v>13013</v>
      </c>
      <c r="H161" s="10">
        <f t="shared" si="8"/>
        <v>1.152510262077676E-2</v>
      </c>
      <c r="I161" s="8">
        <f t="shared" si="9"/>
        <v>4.0113732421424728E-4</v>
      </c>
      <c r="J161" s="5">
        <f>tblWeekly[[#This Row],[New_Followers]]-tblWeekly[[#This Row],[Unfollows]]</f>
        <v>730</v>
      </c>
      <c r="L161"/>
    </row>
    <row r="162" spans="1:12">
      <c r="A162" s="2">
        <v>45817</v>
      </c>
      <c r="B162" s="1" t="s">
        <v>17</v>
      </c>
      <c r="C162">
        <v>810</v>
      </c>
      <c r="D162">
        <v>232</v>
      </c>
      <c r="E162">
        <v>362559</v>
      </c>
      <c r="F162">
        <v>5.17</v>
      </c>
      <c r="G162">
        <v>12937</v>
      </c>
      <c r="H162" s="10">
        <f t="shared" ref="H162:H193" si="10">(C162-D162)/(E162-C162-D162)</f>
        <v>1.5988183128317617E-3</v>
      </c>
      <c r="I162" s="8">
        <f t="shared" ref="I162:I193" si="11">F162/G162</f>
        <v>3.9962897116796784E-4</v>
      </c>
      <c r="J162" s="5">
        <f>tblWeekly[[#This Row],[New_Followers]]-tblWeekly[[#This Row],[Unfollows]]</f>
        <v>578</v>
      </c>
      <c r="L162"/>
    </row>
    <row r="163" spans="1:12">
      <c r="A163" s="2">
        <v>45817</v>
      </c>
      <c r="B163" s="1" t="s">
        <v>12</v>
      </c>
      <c r="C163">
        <v>1183</v>
      </c>
      <c r="D163">
        <v>248</v>
      </c>
      <c r="E163">
        <v>226881</v>
      </c>
      <c r="F163">
        <v>5.17</v>
      </c>
      <c r="G163">
        <v>14534</v>
      </c>
      <c r="H163" s="10">
        <f t="shared" si="10"/>
        <v>4.1472610334885784E-3</v>
      </c>
      <c r="I163" s="8">
        <f t="shared" si="11"/>
        <v>3.5571762763176001E-4</v>
      </c>
      <c r="J163" s="5">
        <f>tblWeekly[[#This Row],[New_Followers]]-tblWeekly[[#This Row],[Unfollows]]</f>
        <v>935</v>
      </c>
      <c r="L163"/>
    </row>
    <row r="164" spans="1:12">
      <c r="A164" s="2">
        <v>45824</v>
      </c>
      <c r="B164" s="1" t="s">
        <v>11</v>
      </c>
      <c r="C164">
        <v>765</v>
      </c>
      <c r="D164">
        <v>67</v>
      </c>
      <c r="E164">
        <v>283537</v>
      </c>
      <c r="F164">
        <v>6.18</v>
      </c>
      <c r="G164">
        <v>8182</v>
      </c>
      <c r="H164" s="10">
        <f t="shared" si="10"/>
        <v>2.469004792982084E-3</v>
      </c>
      <c r="I164" s="8">
        <f t="shared" si="11"/>
        <v>7.5531654852114389E-4</v>
      </c>
      <c r="J164" s="5">
        <f>tblWeekly[[#This Row],[New_Followers]]-tblWeekly[[#This Row],[Unfollows]]</f>
        <v>698</v>
      </c>
      <c r="L164"/>
    </row>
    <row r="165" spans="1:12">
      <c r="A165" s="2">
        <v>45824</v>
      </c>
      <c r="B165" s="1" t="s">
        <v>17</v>
      </c>
      <c r="C165">
        <v>540</v>
      </c>
      <c r="D165">
        <v>215</v>
      </c>
      <c r="E165">
        <v>62837</v>
      </c>
      <c r="F165">
        <v>5.3</v>
      </c>
      <c r="G165">
        <v>10615</v>
      </c>
      <c r="H165" s="10">
        <f t="shared" si="10"/>
        <v>5.2350117586417964E-3</v>
      </c>
      <c r="I165" s="8">
        <f t="shared" si="11"/>
        <v>4.9929345266132828E-4</v>
      </c>
      <c r="J165" s="5">
        <f>tblWeekly[[#This Row],[New_Followers]]-tblWeekly[[#This Row],[Unfollows]]</f>
        <v>325</v>
      </c>
      <c r="L165"/>
    </row>
    <row r="166" spans="1:12">
      <c r="A166" s="2">
        <v>45824</v>
      </c>
      <c r="B166" s="1" t="s">
        <v>12</v>
      </c>
      <c r="C166">
        <v>1145</v>
      </c>
      <c r="D166">
        <v>151</v>
      </c>
      <c r="E166">
        <v>182759</v>
      </c>
      <c r="F166">
        <v>5.99</v>
      </c>
      <c r="G166">
        <v>20109</v>
      </c>
      <c r="H166" s="10">
        <f t="shared" si="10"/>
        <v>5.4777006882945831E-3</v>
      </c>
      <c r="I166" s="8">
        <f t="shared" si="11"/>
        <v>2.9787657267889999E-4</v>
      </c>
      <c r="J166" s="5">
        <f>tblWeekly[[#This Row],[New_Followers]]-tblWeekly[[#This Row],[Unfollows]]</f>
        <v>994</v>
      </c>
      <c r="L166"/>
    </row>
    <row r="167" spans="1:12">
      <c r="A167" s="2">
        <v>45831</v>
      </c>
      <c r="B167" s="1" t="s">
        <v>11</v>
      </c>
      <c r="C167">
        <v>564</v>
      </c>
      <c r="D167">
        <v>244</v>
      </c>
      <c r="E167">
        <v>279405</v>
      </c>
      <c r="F167">
        <v>8.43</v>
      </c>
      <c r="G167">
        <v>26024</v>
      </c>
      <c r="H167" s="10">
        <f t="shared" si="10"/>
        <v>1.1486125119796696E-3</v>
      </c>
      <c r="I167" s="8">
        <f t="shared" si="11"/>
        <v>3.2393175530279742E-4</v>
      </c>
      <c r="J167" s="5">
        <f>tblWeekly[[#This Row],[New_Followers]]-tblWeekly[[#This Row],[Unfollows]]</f>
        <v>320</v>
      </c>
      <c r="L167"/>
    </row>
    <row r="168" spans="1:12">
      <c r="A168" s="2">
        <v>45831</v>
      </c>
      <c r="B168" s="1" t="s">
        <v>17</v>
      </c>
      <c r="C168">
        <v>668</v>
      </c>
      <c r="D168">
        <v>124</v>
      </c>
      <c r="E168">
        <v>257485</v>
      </c>
      <c r="F168">
        <v>7.55</v>
      </c>
      <c r="G168">
        <v>26730</v>
      </c>
      <c r="H168" s="10">
        <f t="shared" si="10"/>
        <v>2.1192630885922092E-3</v>
      </c>
      <c r="I168" s="8">
        <f t="shared" si="11"/>
        <v>2.824541713430602E-4</v>
      </c>
      <c r="J168" s="5">
        <f>tblWeekly[[#This Row],[New_Followers]]-tblWeekly[[#This Row],[Unfollows]]</f>
        <v>544</v>
      </c>
      <c r="L168"/>
    </row>
    <row r="169" spans="1:12">
      <c r="A169" s="2">
        <v>45831</v>
      </c>
      <c r="B169" s="1" t="s">
        <v>12</v>
      </c>
      <c r="C169">
        <v>761</v>
      </c>
      <c r="D169">
        <v>241</v>
      </c>
      <c r="E169">
        <v>154977</v>
      </c>
      <c r="F169">
        <v>5.63</v>
      </c>
      <c r="G169">
        <v>10563</v>
      </c>
      <c r="H169" s="10">
        <f t="shared" si="10"/>
        <v>3.3771716187692806E-3</v>
      </c>
      <c r="I169" s="8">
        <f t="shared" si="11"/>
        <v>5.3299252106409165E-4</v>
      </c>
      <c r="J169" s="5">
        <f>tblWeekly[[#This Row],[New_Followers]]-tblWeekly[[#This Row],[Unfollows]]</f>
        <v>520</v>
      </c>
      <c r="L169"/>
    </row>
    <row r="170" spans="1:12">
      <c r="A170" s="2">
        <v>45838</v>
      </c>
      <c r="B170" s="1" t="s">
        <v>11</v>
      </c>
      <c r="C170">
        <v>593</v>
      </c>
      <c r="D170">
        <v>108</v>
      </c>
      <c r="E170">
        <v>216500</v>
      </c>
      <c r="F170">
        <v>4.71</v>
      </c>
      <c r="G170">
        <v>27575</v>
      </c>
      <c r="H170" s="10">
        <f t="shared" si="10"/>
        <v>2.2474617583955439E-3</v>
      </c>
      <c r="I170" s="8">
        <f t="shared" si="11"/>
        <v>1.7080689029918403E-4</v>
      </c>
      <c r="J170" s="5">
        <f>tblWeekly[[#This Row],[New_Followers]]-tblWeekly[[#This Row],[Unfollows]]</f>
        <v>485</v>
      </c>
      <c r="L170"/>
    </row>
    <row r="171" spans="1:12">
      <c r="A171" s="2">
        <v>45838</v>
      </c>
      <c r="B171" s="1" t="s">
        <v>17</v>
      </c>
      <c r="C171">
        <v>1349</v>
      </c>
      <c r="D171">
        <v>115</v>
      </c>
      <c r="E171">
        <v>102102</v>
      </c>
      <c r="F171">
        <v>5.28</v>
      </c>
      <c r="G171">
        <v>14479</v>
      </c>
      <c r="H171" s="10">
        <f t="shared" si="10"/>
        <v>1.2261769907987042E-2</v>
      </c>
      <c r="I171" s="8">
        <f t="shared" si="11"/>
        <v>3.6466606809862562E-4</v>
      </c>
      <c r="J171" s="5">
        <f>tblWeekly[[#This Row],[New_Followers]]-tblWeekly[[#This Row],[Unfollows]]</f>
        <v>1234</v>
      </c>
      <c r="L171"/>
    </row>
    <row r="172" spans="1:12">
      <c r="A172" s="2">
        <v>45838</v>
      </c>
      <c r="B172" s="1" t="s">
        <v>12</v>
      </c>
      <c r="C172">
        <v>693</v>
      </c>
      <c r="D172">
        <v>97</v>
      </c>
      <c r="E172">
        <v>92025</v>
      </c>
      <c r="F172">
        <v>5.95</v>
      </c>
      <c r="G172">
        <v>15915</v>
      </c>
      <c r="H172" s="10">
        <f t="shared" si="10"/>
        <v>6.5325806981969643E-3</v>
      </c>
      <c r="I172" s="8">
        <f t="shared" si="11"/>
        <v>3.7386113729186301E-4</v>
      </c>
      <c r="J172" s="5">
        <f>tblWeekly[[#This Row],[New_Followers]]-tblWeekly[[#This Row],[Unfollows]]</f>
        <v>596</v>
      </c>
      <c r="L172"/>
    </row>
    <row r="173" spans="1:12">
      <c r="A173" s="2">
        <v>45845</v>
      </c>
      <c r="B173" s="1" t="s">
        <v>11</v>
      </c>
      <c r="C173">
        <v>974</v>
      </c>
      <c r="D173">
        <v>143</v>
      </c>
      <c r="E173">
        <v>247965</v>
      </c>
      <c r="F173">
        <v>9.98</v>
      </c>
      <c r="G173">
        <v>12767</v>
      </c>
      <c r="H173" s="10">
        <f t="shared" si="10"/>
        <v>3.3664441275602802E-3</v>
      </c>
      <c r="I173" s="8">
        <f t="shared" si="11"/>
        <v>7.817028276024125E-4</v>
      </c>
      <c r="J173" s="5">
        <f>tblWeekly[[#This Row],[New_Followers]]-tblWeekly[[#This Row],[Unfollows]]</f>
        <v>831</v>
      </c>
      <c r="L173"/>
    </row>
    <row r="174" spans="1:12">
      <c r="A174" s="2">
        <v>45845</v>
      </c>
      <c r="B174" s="1" t="s">
        <v>17</v>
      </c>
      <c r="C174">
        <v>1155</v>
      </c>
      <c r="D174">
        <v>122</v>
      </c>
      <c r="E174">
        <v>387352</v>
      </c>
      <c r="F174">
        <v>9.93</v>
      </c>
      <c r="G174">
        <v>12170</v>
      </c>
      <c r="H174" s="10">
        <f t="shared" si="10"/>
        <v>2.6756459237194845E-3</v>
      </c>
      <c r="I174" s="8">
        <f t="shared" si="11"/>
        <v>8.1594083812654063E-4</v>
      </c>
      <c r="J174" s="5">
        <f>tblWeekly[[#This Row],[New_Followers]]-tblWeekly[[#This Row],[Unfollows]]</f>
        <v>1033</v>
      </c>
      <c r="L174"/>
    </row>
    <row r="175" spans="1:12">
      <c r="A175" s="2">
        <v>45845</v>
      </c>
      <c r="B175" s="1" t="s">
        <v>12</v>
      </c>
      <c r="C175">
        <v>1051</v>
      </c>
      <c r="D175">
        <v>246</v>
      </c>
      <c r="E175">
        <v>253985</v>
      </c>
      <c r="F175">
        <v>9.08</v>
      </c>
      <c r="G175">
        <v>7245</v>
      </c>
      <c r="H175" s="10">
        <f t="shared" si="10"/>
        <v>3.1857468498701956E-3</v>
      </c>
      <c r="I175" s="8">
        <f t="shared" si="11"/>
        <v>1.2532781228433403E-3</v>
      </c>
      <c r="J175" s="5">
        <f>tblWeekly[[#This Row],[New_Followers]]-tblWeekly[[#This Row],[Unfollows]]</f>
        <v>805</v>
      </c>
      <c r="L175"/>
    </row>
    <row r="176" spans="1:12">
      <c r="A176" s="2">
        <v>45852</v>
      </c>
      <c r="B176" s="1" t="s">
        <v>11</v>
      </c>
      <c r="C176">
        <v>1457</v>
      </c>
      <c r="D176">
        <v>183</v>
      </c>
      <c r="E176">
        <v>129640</v>
      </c>
      <c r="F176">
        <v>7.98</v>
      </c>
      <c r="G176">
        <v>12985</v>
      </c>
      <c r="H176" s="10">
        <f t="shared" si="10"/>
        <v>9.9531250000000002E-3</v>
      </c>
      <c r="I176" s="8">
        <f t="shared" si="11"/>
        <v>6.145552560646901E-4</v>
      </c>
      <c r="J176" s="5">
        <f>tblWeekly[[#This Row],[New_Followers]]-tblWeekly[[#This Row],[Unfollows]]</f>
        <v>1274</v>
      </c>
      <c r="L176"/>
    </row>
    <row r="177" spans="1:12">
      <c r="A177" s="2">
        <v>45852</v>
      </c>
      <c r="B177" s="1" t="s">
        <v>17</v>
      </c>
      <c r="C177">
        <v>670</v>
      </c>
      <c r="D177">
        <v>242</v>
      </c>
      <c r="E177">
        <v>281913</v>
      </c>
      <c r="F177">
        <v>9.6199999999999992</v>
      </c>
      <c r="G177">
        <v>16377</v>
      </c>
      <c r="H177" s="10">
        <f t="shared" si="10"/>
        <v>1.523126252219743E-3</v>
      </c>
      <c r="I177" s="8">
        <f t="shared" si="11"/>
        <v>5.8740917139891307E-4</v>
      </c>
      <c r="J177" s="5">
        <f>tblWeekly[[#This Row],[New_Followers]]-tblWeekly[[#This Row],[Unfollows]]</f>
        <v>428</v>
      </c>
      <c r="L177"/>
    </row>
    <row r="178" spans="1:12">
      <c r="A178" s="2">
        <v>45852</v>
      </c>
      <c r="B178" s="1" t="s">
        <v>12</v>
      </c>
      <c r="C178">
        <v>1111</v>
      </c>
      <c r="D178">
        <v>159</v>
      </c>
      <c r="E178">
        <v>360770</v>
      </c>
      <c r="F178">
        <v>8.7100000000000009</v>
      </c>
      <c r="G178">
        <v>11453</v>
      </c>
      <c r="H178" s="10">
        <f t="shared" si="10"/>
        <v>2.6481223922114046E-3</v>
      </c>
      <c r="I178" s="8">
        <f t="shared" si="11"/>
        <v>7.6049943246311023E-4</v>
      </c>
      <c r="J178" s="5">
        <f>tblWeekly[[#This Row],[New_Followers]]-tblWeekly[[#This Row],[Unfollows]]</f>
        <v>952</v>
      </c>
      <c r="L178"/>
    </row>
    <row r="179" spans="1:12">
      <c r="A179" s="2">
        <v>45859</v>
      </c>
      <c r="B179" s="1" t="s">
        <v>11</v>
      </c>
      <c r="C179">
        <v>1197</v>
      </c>
      <c r="D179">
        <v>246</v>
      </c>
      <c r="E179">
        <v>127273</v>
      </c>
      <c r="F179">
        <v>6.69</v>
      </c>
      <c r="G179">
        <v>12323</v>
      </c>
      <c r="H179" s="10">
        <f t="shared" si="10"/>
        <v>7.5578161010887704E-3</v>
      </c>
      <c r="I179" s="8">
        <f t="shared" si="11"/>
        <v>5.4288728394059893E-4</v>
      </c>
      <c r="J179" s="5">
        <f>tblWeekly[[#This Row],[New_Followers]]-tblWeekly[[#This Row],[Unfollows]]</f>
        <v>951</v>
      </c>
      <c r="L179"/>
    </row>
    <row r="180" spans="1:12">
      <c r="A180" s="2">
        <v>45859</v>
      </c>
      <c r="B180" s="1" t="s">
        <v>17</v>
      </c>
      <c r="C180">
        <v>754</v>
      </c>
      <c r="D180">
        <v>150</v>
      </c>
      <c r="E180">
        <v>189622</v>
      </c>
      <c r="F180">
        <v>4.25</v>
      </c>
      <c r="G180">
        <v>11911</v>
      </c>
      <c r="H180" s="10">
        <f t="shared" si="10"/>
        <v>3.2005426085482042E-3</v>
      </c>
      <c r="I180" s="8">
        <f t="shared" si="11"/>
        <v>3.5681302997229454E-4</v>
      </c>
      <c r="J180" s="5">
        <f>tblWeekly[[#This Row],[New_Followers]]-tblWeekly[[#This Row],[Unfollows]]</f>
        <v>604</v>
      </c>
      <c r="L180"/>
    </row>
    <row r="181" spans="1:12">
      <c r="A181" s="2">
        <v>45859</v>
      </c>
      <c r="B181" s="1" t="s">
        <v>12</v>
      </c>
      <c r="C181">
        <v>1246</v>
      </c>
      <c r="D181">
        <v>107</v>
      </c>
      <c r="E181">
        <v>350949</v>
      </c>
      <c r="F181">
        <v>4.9800000000000004</v>
      </c>
      <c r="G181">
        <v>27809</v>
      </c>
      <c r="H181" s="10">
        <f t="shared" si="10"/>
        <v>3.2580464307371939E-3</v>
      </c>
      <c r="I181" s="8">
        <f t="shared" si="11"/>
        <v>1.7907871552375133E-4</v>
      </c>
      <c r="J181" s="5">
        <f>tblWeekly[[#This Row],[New_Followers]]-tblWeekly[[#This Row],[Unfollows]]</f>
        <v>1139</v>
      </c>
      <c r="L181"/>
    </row>
    <row r="182" spans="1:12">
      <c r="A182" s="2">
        <v>45866</v>
      </c>
      <c r="B182" s="1" t="s">
        <v>11</v>
      </c>
      <c r="C182">
        <v>780</v>
      </c>
      <c r="D182">
        <v>213</v>
      </c>
      <c r="E182">
        <v>121431</v>
      </c>
      <c r="F182">
        <v>4.97</v>
      </c>
      <c r="G182">
        <v>21464</v>
      </c>
      <c r="H182" s="10">
        <f t="shared" si="10"/>
        <v>4.7078164698849201E-3</v>
      </c>
      <c r="I182" s="8">
        <f t="shared" si="11"/>
        <v>2.315505031680954E-4</v>
      </c>
      <c r="J182" s="5">
        <f>tblWeekly[[#This Row],[New_Followers]]-tblWeekly[[#This Row],[Unfollows]]</f>
        <v>567</v>
      </c>
      <c r="L182"/>
    </row>
    <row r="183" spans="1:12">
      <c r="A183" s="2">
        <v>45866</v>
      </c>
      <c r="B183" s="1" t="s">
        <v>17</v>
      </c>
      <c r="C183">
        <v>1425</v>
      </c>
      <c r="D183">
        <v>143</v>
      </c>
      <c r="E183">
        <v>116742</v>
      </c>
      <c r="F183">
        <v>3.71</v>
      </c>
      <c r="G183">
        <v>27126</v>
      </c>
      <c r="H183" s="10">
        <f t="shared" si="10"/>
        <v>1.113098442356782E-2</v>
      </c>
      <c r="I183" s="8">
        <f t="shared" si="11"/>
        <v>1.3676915136769151E-4</v>
      </c>
      <c r="J183" s="5">
        <f>tblWeekly[[#This Row],[New_Followers]]-tblWeekly[[#This Row],[Unfollows]]</f>
        <v>1282</v>
      </c>
      <c r="L183"/>
    </row>
    <row r="184" spans="1:12">
      <c r="A184" s="2">
        <v>45866</v>
      </c>
      <c r="B184" s="1" t="s">
        <v>12</v>
      </c>
      <c r="C184">
        <v>1490</v>
      </c>
      <c r="D184">
        <v>103</v>
      </c>
      <c r="E184">
        <v>81184</v>
      </c>
      <c r="F184">
        <v>7.79</v>
      </c>
      <c r="G184">
        <v>10681</v>
      </c>
      <c r="H184" s="10">
        <f t="shared" si="10"/>
        <v>1.742659345905944E-2</v>
      </c>
      <c r="I184" s="8">
        <f t="shared" si="11"/>
        <v>7.293324595075368E-4</v>
      </c>
      <c r="J184" s="5">
        <f>tblWeekly[[#This Row],[New_Followers]]-tblWeekly[[#This Row],[Unfollows]]</f>
        <v>1387</v>
      </c>
      <c r="L184"/>
    </row>
    <row r="185" spans="1:12">
      <c r="A185" s="2">
        <v>45873</v>
      </c>
      <c r="B185" s="1" t="s">
        <v>11</v>
      </c>
      <c r="C185">
        <v>949</v>
      </c>
      <c r="D185">
        <v>282</v>
      </c>
      <c r="E185">
        <v>87126</v>
      </c>
      <c r="F185">
        <v>4.96</v>
      </c>
      <c r="G185">
        <v>5413</v>
      </c>
      <c r="H185" s="10">
        <f t="shared" si="10"/>
        <v>7.7652948367192502E-3</v>
      </c>
      <c r="I185" s="8">
        <f t="shared" si="11"/>
        <v>9.163125808239424E-4</v>
      </c>
      <c r="J185" s="5">
        <f>tblWeekly[[#This Row],[New_Followers]]-tblWeekly[[#This Row],[Unfollows]]</f>
        <v>667</v>
      </c>
      <c r="L185"/>
    </row>
    <row r="186" spans="1:12">
      <c r="A186" s="2">
        <v>45873</v>
      </c>
      <c r="B186" s="1" t="s">
        <v>17</v>
      </c>
      <c r="C186">
        <v>640</v>
      </c>
      <c r="D186">
        <v>141</v>
      </c>
      <c r="E186">
        <v>267546</v>
      </c>
      <c r="F186">
        <v>8.58</v>
      </c>
      <c r="G186">
        <v>25058</v>
      </c>
      <c r="H186" s="10">
        <f t="shared" si="10"/>
        <v>1.8705602309148502E-3</v>
      </c>
      <c r="I186" s="8">
        <f t="shared" si="11"/>
        <v>3.4240561896400353E-4</v>
      </c>
      <c r="J186" s="5">
        <f>tblWeekly[[#This Row],[New_Followers]]-tblWeekly[[#This Row],[Unfollows]]</f>
        <v>499</v>
      </c>
      <c r="L186"/>
    </row>
    <row r="187" spans="1:12">
      <c r="A187" s="2">
        <v>45873</v>
      </c>
      <c r="B187" s="1" t="s">
        <v>12</v>
      </c>
      <c r="C187">
        <v>616</v>
      </c>
      <c r="D187">
        <v>93</v>
      </c>
      <c r="E187">
        <v>133082</v>
      </c>
      <c r="F187">
        <v>8.51</v>
      </c>
      <c r="G187">
        <v>18303</v>
      </c>
      <c r="H187" s="10">
        <f t="shared" si="10"/>
        <v>3.9509567661078918E-3</v>
      </c>
      <c r="I187" s="8">
        <f t="shared" si="11"/>
        <v>4.6495110091241874E-4</v>
      </c>
      <c r="J187" s="5">
        <f>tblWeekly[[#This Row],[New_Followers]]-tblWeekly[[#This Row],[Unfollows]]</f>
        <v>523</v>
      </c>
      <c r="L187"/>
    </row>
    <row r="188" spans="1:12">
      <c r="A188" s="2">
        <v>45880</v>
      </c>
      <c r="B188" s="1" t="s">
        <v>11</v>
      </c>
      <c r="C188">
        <v>1080</v>
      </c>
      <c r="D188">
        <v>184</v>
      </c>
      <c r="E188">
        <v>340557</v>
      </c>
      <c r="F188">
        <v>5.41</v>
      </c>
      <c r="G188">
        <v>5526</v>
      </c>
      <c r="H188" s="10">
        <f t="shared" si="10"/>
        <v>2.6407853978714564E-3</v>
      </c>
      <c r="I188" s="8">
        <f t="shared" si="11"/>
        <v>9.7900832428519718E-4</v>
      </c>
      <c r="J188" s="5">
        <f>tblWeekly[[#This Row],[New_Followers]]-tblWeekly[[#This Row],[Unfollows]]</f>
        <v>896</v>
      </c>
      <c r="L188"/>
    </row>
    <row r="189" spans="1:12">
      <c r="A189" s="2">
        <v>45880</v>
      </c>
      <c r="B189" s="1" t="s">
        <v>17</v>
      </c>
      <c r="C189">
        <v>938</v>
      </c>
      <c r="D189">
        <v>236</v>
      </c>
      <c r="E189">
        <v>116472</v>
      </c>
      <c r="F189">
        <v>8.7200000000000006</v>
      </c>
      <c r="G189">
        <v>17460</v>
      </c>
      <c r="H189" s="10">
        <f t="shared" si="10"/>
        <v>6.0885704869121753E-3</v>
      </c>
      <c r="I189" s="8">
        <f t="shared" si="11"/>
        <v>4.9942726231386029E-4</v>
      </c>
      <c r="J189" s="5">
        <f>tblWeekly[[#This Row],[New_Followers]]-tblWeekly[[#This Row],[Unfollows]]</f>
        <v>702</v>
      </c>
      <c r="L189"/>
    </row>
    <row r="190" spans="1:12">
      <c r="A190" s="2">
        <v>45880</v>
      </c>
      <c r="B190" s="1" t="s">
        <v>12</v>
      </c>
      <c r="C190">
        <v>1007</v>
      </c>
      <c r="D190">
        <v>258</v>
      </c>
      <c r="E190">
        <v>113412</v>
      </c>
      <c r="F190">
        <v>7.71</v>
      </c>
      <c r="G190">
        <v>14475</v>
      </c>
      <c r="H190" s="10">
        <f t="shared" si="10"/>
        <v>6.6787341614131454E-3</v>
      </c>
      <c r="I190" s="8">
        <f t="shared" si="11"/>
        <v>5.3264248704663214E-4</v>
      </c>
      <c r="J190" s="5">
        <f>tblWeekly[[#This Row],[New_Followers]]-tblWeekly[[#This Row],[Unfollows]]</f>
        <v>749</v>
      </c>
      <c r="L190"/>
    </row>
    <row r="191" spans="1:12">
      <c r="A191" s="2">
        <v>45887</v>
      </c>
      <c r="B191" s="1" t="s">
        <v>11</v>
      </c>
      <c r="C191">
        <v>541</v>
      </c>
      <c r="D191">
        <v>208</v>
      </c>
      <c r="E191">
        <v>157547</v>
      </c>
      <c r="F191">
        <v>8.35</v>
      </c>
      <c r="G191">
        <v>20162</v>
      </c>
      <c r="H191" s="10">
        <f t="shared" si="10"/>
        <v>2.1237515784640112E-3</v>
      </c>
      <c r="I191" s="8">
        <f t="shared" si="11"/>
        <v>4.141454220811427E-4</v>
      </c>
      <c r="J191" s="5">
        <f>tblWeekly[[#This Row],[New_Followers]]-tblWeekly[[#This Row],[Unfollows]]</f>
        <v>333</v>
      </c>
      <c r="L191"/>
    </row>
    <row r="192" spans="1:12">
      <c r="A192" s="2">
        <v>45887</v>
      </c>
      <c r="B192" s="1" t="s">
        <v>17</v>
      </c>
      <c r="C192">
        <v>745</v>
      </c>
      <c r="D192">
        <v>98</v>
      </c>
      <c r="E192">
        <v>354816</v>
      </c>
      <c r="F192">
        <v>4.03</v>
      </c>
      <c r="G192">
        <v>17103</v>
      </c>
      <c r="H192" s="10">
        <f t="shared" si="10"/>
        <v>1.8278230260500095E-3</v>
      </c>
      <c r="I192" s="8">
        <f t="shared" si="11"/>
        <v>2.3563117581710811E-4</v>
      </c>
      <c r="J192" s="5">
        <f>tblWeekly[[#This Row],[New_Followers]]-tblWeekly[[#This Row],[Unfollows]]</f>
        <v>647</v>
      </c>
      <c r="L192"/>
    </row>
    <row r="193" spans="1:12">
      <c r="A193" s="2">
        <v>45887</v>
      </c>
      <c r="B193" s="1" t="s">
        <v>12</v>
      </c>
      <c r="C193">
        <v>936</v>
      </c>
      <c r="D193">
        <v>97</v>
      </c>
      <c r="E193">
        <v>151799</v>
      </c>
      <c r="F193">
        <v>9.3699999999999992</v>
      </c>
      <c r="G193">
        <v>15461</v>
      </c>
      <c r="H193" s="10">
        <f t="shared" si="10"/>
        <v>5.564915166549487E-3</v>
      </c>
      <c r="I193" s="8">
        <f t="shared" si="11"/>
        <v>6.0604100640320802E-4</v>
      </c>
      <c r="J193" s="5">
        <f>tblWeekly[[#This Row],[New_Followers]]-tblWeekly[[#This Row],[Unfollows]]</f>
        <v>839</v>
      </c>
      <c r="L193"/>
    </row>
    <row r="194" spans="1:12">
      <c r="A194" s="2">
        <v>45894</v>
      </c>
      <c r="B194" s="1" t="s">
        <v>11</v>
      </c>
      <c r="C194">
        <v>1183</v>
      </c>
      <c r="D194">
        <v>223</v>
      </c>
      <c r="E194">
        <v>143811</v>
      </c>
      <c r="F194">
        <v>6.07</v>
      </c>
      <c r="G194">
        <v>22103</v>
      </c>
      <c r="H194" s="10">
        <f t="shared" ref="H194:H201" si="12">(C194-D194)/(E194-C194-D194)</f>
        <v>6.7413363294828131E-3</v>
      </c>
      <c r="I194" s="8">
        <f t="shared" ref="I194:I201" si="13">F194/G194</f>
        <v>2.7462335429579695E-4</v>
      </c>
      <c r="J194" s="5">
        <f>tblWeekly[[#This Row],[New_Followers]]-tblWeekly[[#This Row],[Unfollows]]</f>
        <v>960</v>
      </c>
      <c r="L194"/>
    </row>
    <row r="195" spans="1:12">
      <c r="A195" s="2">
        <v>45894</v>
      </c>
      <c r="B195" s="1" t="s">
        <v>17</v>
      </c>
      <c r="C195">
        <v>1413</v>
      </c>
      <c r="D195">
        <v>245</v>
      </c>
      <c r="E195">
        <v>296450</v>
      </c>
      <c r="F195">
        <v>6.52</v>
      </c>
      <c r="G195">
        <v>11625</v>
      </c>
      <c r="H195" s="10">
        <f t="shared" si="12"/>
        <v>3.9621156612119728E-3</v>
      </c>
      <c r="I195" s="8">
        <f t="shared" si="13"/>
        <v>5.6086021505376336E-4</v>
      </c>
      <c r="J195" s="5">
        <f>tblWeekly[[#This Row],[New_Followers]]-tblWeekly[[#This Row],[Unfollows]]</f>
        <v>1168</v>
      </c>
      <c r="L195"/>
    </row>
    <row r="196" spans="1:12">
      <c r="A196" s="2">
        <v>45894</v>
      </c>
      <c r="B196" s="1" t="s">
        <v>12</v>
      </c>
      <c r="C196">
        <v>791</v>
      </c>
      <c r="D196">
        <v>273</v>
      </c>
      <c r="E196">
        <v>144049</v>
      </c>
      <c r="F196">
        <v>3.08</v>
      </c>
      <c r="G196">
        <v>5281</v>
      </c>
      <c r="H196" s="10">
        <f t="shared" si="12"/>
        <v>3.622757631919432E-3</v>
      </c>
      <c r="I196" s="8">
        <f t="shared" si="13"/>
        <v>5.8322287445559549E-4</v>
      </c>
      <c r="J196" s="5">
        <f>tblWeekly[[#This Row],[New_Followers]]-tblWeekly[[#This Row],[Unfollows]]</f>
        <v>518</v>
      </c>
      <c r="L196"/>
    </row>
    <row r="197" spans="1:12">
      <c r="A197" s="2">
        <v>45901</v>
      </c>
      <c r="B197" s="1" t="s">
        <v>11</v>
      </c>
      <c r="C197">
        <v>1052</v>
      </c>
      <c r="D197">
        <v>180</v>
      </c>
      <c r="E197">
        <v>272534</v>
      </c>
      <c r="F197">
        <v>5.34</v>
      </c>
      <c r="G197">
        <v>13424</v>
      </c>
      <c r="H197" s="10">
        <f t="shared" si="12"/>
        <v>3.2141303786923799E-3</v>
      </c>
      <c r="I197" s="8">
        <f t="shared" si="13"/>
        <v>3.9779499404052441E-4</v>
      </c>
      <c r="J197" s="5">
        <f>tblWeekly[[#This Row],[New_Followers]]-tblWeekly[[#This Row],[Unfollows]]</f>
        <v>872</v>
      </c>
      <c r="L197"/>
    </row>
    <row r="198" spans="1:12">
      <c r="A198" s="2">
        <v>45901</v>
      </c>
      <c r="B198" s="1" t="s">
        <v>17</v>
      </c>
      <c r="C198">
        <v>572</v>
      </c>
      <c r="D198">
        <v>270</v>
      </c>
      <c r="E198">
        <v>82265</v>
      </c>
      <c r="F198">
        <v>3.65</v>
      </c>
      <c r="G198">
        <v>13140</v>
      </c>
      <c r="H198" s="10">
        <f t="shared" si="12"/>
        <v>3.7090257052675535E-3</v>
      </c>
      <c r="I198" s="8">
        <f t="shared" si="13"/>
        <v>2.7777777777777778E-4</v>
      </c>
      <c r="J198" s="5">
        <f>tblWeekly[[#This Row],[New_Followers]]-tblWeekly[[#This Row],[Unfollows]]</f>
        <v>302</v>
      </c>
      <c r="L198"/>
    </row>
    <row r="199" spans="1:12">
      <c r="A199" s="2">
        <v>45901</v>
      </c>
      <c r="B199" s="1" t="s">
        <v>12</v>
      </c>
      <c r="C199">
        <v>503</v>
      </c>
      <c r="D199">
        <v>253</v>
      </c>
      <c r="E199">
        <v>313562</v>
      </c>
      <c r="F199">
        <v>4.18</v>
      </c>
      <c r="G199">
        <v>19538</v>
      </c>
      <c r="H199" s="10">
        <f t="shared" si="12"/>
        <v>7.9921740631573568E-4</v>
      </c>
      <c r="I199" s="8">
        <f t="shared" si="13"/>
        <v>2.1394206162350291E-4</v>
      </c>
      <c r="J199" s="5">
        <f>tblWeekly[[#This Row],[New_Followers]]-tblWeekly[[#This Row],[Unfollows]]</f>
        <v>250</v>
      </c>
      <c r="L199"/>
    </row>
    <row r="200" spans="1:12">
      <c r="A200" s="2">
        <v>45908</v>
      </c>
      <c r="B200" s="1" t="s">
        <v>11</v>
      </c>
      <c r="C200">
        <v>1017</v>
      </c>
      <c r="D200">
        <v>197</v>
      </c>
      <c r="E200">
        <v>89918</v>
      </c>
      <c r="F200">
        <v>3.91</v>
      </c>
      <c r="G200">
        <v>7881</v>
      </c>
      <c r="H200" s="10">
        <f t="shared" si="12"/>
        <v>9.244227994227994E-3</v>
      </c>
      <c r="I200" s="8">
        <f t="shared" si="13"/>
        <v>4.9612993274965106E-4</v>
      </c>
      <c r="J200" s="5">
        <f>tblWeekly[[#This Row],[New_Followers]]-tblWeekly[[#This Row],[Unfollows]]</f>
        <v>820</v>
      </c>
      <c r="L200"/>
    </row>
    <row r="201" spans="1:12">
      <c r="A201" s="2">
        <v>45908</v>
      </c>
      <c r="B201" s="1" t="s">
        <v>17</v>
      </c>
      <c r="C201">
        <v>860</v>
      </c>
      <c r="D201">
        <v>244</v>
      </c>
      <c r="E201">
        <v>348686</v>
      </c>
      <c r="F201">
        <v>5.12</v>
      </c>
      <c r="G201">
        <v>11418</v>
      </c>
      <c r="H201" s="10">
        <f t="shared" si="12"/>
        <v>1.7722436719968238E-3</v>
      </c>
      <c r="I201" s="8">
        <f t="shared" si="13"/>
        <v>4.4841478367489929E-4</v>
      </c>
      <c r="J201" s="5">
        <f>tblWeekly[[#This Row],[New_Followers]]-tblWeekly[[#This Row],[Unfollows]]</f>
        <v>616</v>
      </c>
      <c r="L20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33B-21D8-4A77-AF09-DD96B204B698}">
  <sheetPr>
    <tabColor rgb="FFFF0000"/>
  </sheetPr>
  <dimension ref="A2:F6"/>
  <sheetViews>
    <sheetView zoomScaleNormal="100" workbookViewId="0">
      <selection activeCell="B19" sqref="B19"/>
    </sheetView>
  </sheetViews>
  <sheetFormatPr defaultRowHeight="14.4"/>
  <cols>
    <col min="1" max="1" width="12.77734375" bestFit="1" customWidth="1"/>
    <col min="2" max="2" width="11.33203125" bestFit="1" customWidth="1"/>
    <col min="3" max="3" width="12.77734375" bestFit="1" customWidth="1"/>
    <col min="4" max="4" width="16.109375" bestFit="1" customWidth="1"/>
    <col min="5" max="5" width="17.44140625" bestFit="1" customWidth="1"/>
    <col min="6" max="7" width="18.33203125" bestFit="1" customWidth="1"/>
  </cols>
  <sheetData>
    <row r="2" spans="1:6" ht="15.6">
      <c r="A2" s="17" t="s">
        <v>372</v>
      </c>
      <c r="B2" s="17"/>
      <c r="C2" s="17"/>
      <c r="D2" s="17"/>
      <c r="E2" s="17"/>
      <c r="F2" s="17"/>
    </row>
    <row r="3" spans="1:6">
      <c r="A3" s="12" t="s">
        <v>361</v>
      </c>
      <c r="B3" s="13" t="s">
        <v>362</v>
      </c>
      <c r="C3" s="13" t="s">
        <v>363</v>
      </c>
      <c r="D3" s="13" t="s">
        <v>364</v>
      </c>
      <c r="E3" s="13" t="s">
        <v>370</v>
      </c>
      <c r="F3" s="13" t="s">
        <v>379</v>
      </c>
    </row>
    <row r="4" spans="1:6">
      <c r="A4" s="14" t="s">
        <v>17</v>
      </c>
      <c r="B4" s="15">
        <v>450295</v>
      </c>
      <c r="C4" s="15">
        <v>45498</v>
      </c>
      <c r="D4" s="15">
        <v>31577</v>
      </c>
      <c r="E4" s="15">
        <v>6138949</v>
      </c>
      <c r="F4" s="15">
        <v>527370</v>
      </c>
    </row>
    <row r="5" spans="1:6">
      <c r="A5" s="14" t="s">
        <v>11</v>
      </c>
      <c r="B5" s="15">
        <v>251473</v>
      </c>
      <c r="C5" s="15">
        <v>29285</v>
      </c>
      <c r="D5" s="15">
        <v>20818</v>
      </c>
      <c r="E5" s="15">
        <v>3553489</v>
      </c>
      <c r="F5" s="15">
        <v>301576</v>
      </c>
    </row>
    <row r="6" spans="1:6">
      <c r="A6" s="14" t="s">
        <v>12</v>
      </c>
      <c r="B6" s="15">
        <v>195407</v>
      </c>
      <c r="C6" s="15">
        <v>18618</v>
      </c>
      <c r="D6" s="15">
        <v>14671</v>
      </c>
      <c r="E6" s="15">
        <v>2777994</v>
      </c>
      <c r="F6" s="15">
        <v>228696</v>
      </c>
    </row>
  </sheetData>
  <mergeCells count="1">
    <mergeCell ref="A2:F2"/>
  </mergeCells>
  <conditionalFormatting pivot="1" sqref="F4:F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{A32B417A-9361-445C-B020-B65E592303BC}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32B417A-9361-445C-B020-B65E592303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3D28-05DA-498B-8397-33C831A72F4D}">
  <sheetPr>
    <tabColor rgb="FFFFC000"/>
  </sheetPr>
  <dimension ref="A2:D6"/>
  <sheetViews>
    <sheetView zoomScale="97" zoomScaleNormal="97" workbookViewId="0">
      <selection activeCell="C22" sqref="C22"/>
    </sheetView>
  </sheetViews>
  <sheetFormatPr defaultRowHeight="14.4"/>
  <cols>
    <col min="1" max="1" width="17.33203125" bestFit="1" customWidth="1"/>
    <col min="2" max="2" width="15.5546875" bestFit="1" customWidth="1"/>
    <col min="3" max="3" width="7.33203125" bestFit="1" customWidth="1"/>
    <col min="4" max="4" width="8.109375" bestFit="1" customWidth="1"/>
    <col min="5" max="5" width="10.44140625" bestFit="1" customWidth="1"/>
  </cols>
  <sheetData>
    <row r="2" spans="1:4">
      <c r="A2" s="18" t="s">
        <v>373</v>
      </c>
      <c r="B2" s="19"/>
      <c r="C2" s="19"/>
      <c r="D2" s="19"/>
    </row>
    <row r="3" spans="1:4">
      <c r="A3" s="6" t="s">
        <v>368</v>
      </c>
      <c r="B3" s="6" t="s">
        <v>367</v>
      </c>
    </row>
    <row r="4" spans="1:4">
      <c r="A4" s="6" t="s">
        <v>361</v>
      </c>
      <c r="B4" t="s">
        <v>11</v>
      </c>
      <c r="C4" t="s">
        <v>17</v>
      </c>
      <c r="D4" t="s">
        <v>12</v>
      </c>
    </row>
    <row r="5" spans="1:4">
      <c r="A5" s="7" t="s">
        <v>380</v>
      </c>
      <c r="B5" s="3">
        <v>0.17475774809124878</v>
      </c>
      <c r="C5" s="3">
        <v>0.16907530545181601</v>
      </c>
      <c r="D5" s="3">
        <v>0.14491504227743834</v>
      </c>
    </row>
    <row r="6" spans="1:4">
      <c r="A6" s="7" t="s">
        <v>381</v>
      </c>
      <c r="B6" s="3">
        <v>0.16165515805655928</v>
      </c>
      <c r="C6" s="3">
        <v>0.1943405447333047</v>
      </c>
      <c r="D6" s="3">
        <v>0.15525620138963281</v>
      </c>
    </row>
  </sheetData>
  <mergeCells count="1">
    <mergeCell ref="A2:D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ACF6-7B69-4A46-9CDA-25490DD5C831}">
  <sheetPr>
    <tabColor rgb="FF0070C0"/>
  </sheetPr>
  <dimension ref="A1:L201"/>
  <sheetViews>
    <sheetView topLeftCell="F1" zoomScaleNormal="100" workbookViewId="0">
      <selection activeCell="M2" sqref="M2"/>
    </sheetView>
  </sheetViews>
  <sheetFormatPr defaultRowHeight="14.4"/>
  <cols>
    <col min="1" max="1" width="17.33203125" hidden="1" customWidth="1"/>
    <col min="2" max="2" width="10.21875" hidden="1" customWidth="1"/>
    <col min="3" max="3" width="15.77734375" hidden="1" customWidth="1"/>
    <col min="4" max="4" width="11.33203125" hidden="1" customWidth="1"/>
    <col min="5" max="5" width="16.109375" hidden="1" customWidth="1"/>
    <col min="6" max="6" width="18" bestFit="1" customWidth="1"/>
    <col min="7" max="7" width="11.33203125" style="11" bestFit="1" customWidth="1"/>
    <col min="8" max="8" width="12.88671875" customWidth="1"/>
    <col min="9" max="9" width="21.6640625" customWidth="1"/>
    <col min="10" max="10" width="13.88671875" customWidth="1"/>
    <col min="11" max="11" width="20.77734375" bestFit="1" customWidth="1"/>
    <col min="12" max="12" width="9.21875" style="3"/>
  </cols>
  <sheetData>
    <row r="1" spans="1:1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s="11" t="s">
        <v>34</v>
      </c>
      <c r="L1"/>
    </row>
    <row r="2" spans="1:12">
      <c r="A2" s="2">
        <v>45446</v>
      </c>
      <c r="B2" s="1" t="s">
        <v>11</v>
      </c>
      <c r="C2">
        <v>1402</v>
      </c>
      <c r="D2">
        <v>68</v>
      </c>
      <c r="E2">
        <v>124562</v>
      </c>
      <c r="F2">
        <v>9.92</v>
      </c>
      <c r="G2" s="11">
        <v>23125</v>
      </c>
      <c r="L2"/>
    </row>
    <row r="3" spans="1:12" ht="15.6">
      <c r="A3" s="2">
        <v>45446</v>
      </c>
      <c r="B3" s="1" t="s">
        <v>17</v>
      </c>
      <c r="C3">
        <v>995</v>
      </c>
      <c r="D3">
        <v>86</v>
      </c>
      <c r="E3">
        <v>227958</v>
      </c>
      <c r="F3">
        <v>8.0500000000000007</v>
      </c>
      <c r="G3" s="11">
        <v>22788</v>
      </c>
      <c r="H3" s="20" t="s">
        <v>374</v>
      </c>
      <c r="I3" s="20"/>
      <c r="J3" s="20"/>
      <c r="K3" s="20"/>
      <c r="L3" s="16"/>
    </row>
    <row r="4" spans="1:12">
      <c r="A4" s="2">
        <v>45446</v>
      </c>
      <c r="B4" s="1" t="s">
        <v>12</v>
      </c>
      <c r="C4">
        <v>1472</v>
      </c>
      <c r="D4">
        <v>296</v>
      </c>
      <c r="E4">
        <v>370242</v>
      </c>
      <c r="F4">
        <v>7.72</v>
      </c>
      <c r="G4" s="11">
        <v>7810</v>
      </c>
      <c r="L4"/>
    </row>
    <row r="5" spans="1:12">
      <c r="A5" s="2">
        <v>45453</v>
      </c>
      <c r="B5" s="1" t="s">
        <v>11</v>
      </c>
      <c r="C5">
        <v>1018</v>
      </c>
      <c r="D5">
        <v>90</v>
      </c>
      <c r="E5">
        <v>92474</v>
      </c>
      <c r="F5">
        <v>9.4</v>
      </c>
      <c r="G5" s="11">
        <v>11966</v>
      </c>
      <c r="L5"/>
    </row>
    <row r="6" spans="1:12">
      <c r="A6" s="2">
        <v>45453</v>
      </c>
      <c r="B6" s="1" t="s">
        <v>17</v>
      </c>
      <c r="C6">
        <v>1461</v>
      </c>
      <c r="D6">
        <v>64</v>
      </c>
      <c r="E6">
        <v>328902</v>
      </c>
      <c r="F6">
        <v>9.02</v>
      </c>
      <c r="G6" s="11">
        <v>26298</v>
      </c>
      <c r="L6"/>
    </row>
    <row r="7" spans="1:12">
      <c r="A7" s="2">
        <v>45453</v>
      </c>
      <c r="B7" s="1" t="s">
        <v>12</v>
      </c>
      <c r="C7">
        <v>545</v>
      </c>
      <c r="D7">
        <v>93</v>
      </c>
      <c r="E7">
        <v>391621</v>
      </c>
      <c r="F7">
        <v>9.9600000000000009</v>
      </c>
      <c r="G7" s="11">
        <v>22029</v>
      </c>
      <c r="L7"/>
    </row>
    <row r="8" spans="1:12">
      <c r="A8" s="2">
        <v>45460</v>
      </c>
      <c r="B8" s="1" t="s">
        <v>11</v>
      </c>
      <c r="C8">
        <v>881</v>
      </c>
      <c r="D8">
        <v>291</v>
      </c>
      <c r="E8">
        <v>95885</v>
      </c>
      <c r="F8">
        <v>5.29</v>
      </c>
      <c r="G8" s="11">
        <v>12391</v>
      </c>
      <c r="L8"/>
    </row>
    <row r="9" spans="1:12">
      <c r="A9" s="2">
        <v>45460</v>
      </c>
      <c r="B9" s="1" t="s">
        <v>17</v>
      </c>
      <c r="C9">
        <v>1414</v>
      </c>
      <c r="D9">
        <v>131</v>
      </c>
      <c r="E9">
        <v>245947</v>
      </c>
      <c r="F9">
        <v>8.3000000000000007</v>
      </c>
      <c r="G9" s="11">
        <v>14477</v>
      </c>
      <c r="L9"/>
    </row>
    <row r="10" spans="1:12">
      <c r="A10" s="2">
        <v>45460</v>
      </c>
      <c r="B10" s="1" t="s">
        <v>12</v>
      </c>
      <c r="C10">
        <v>1472</v>
      </c>
      <c r="D10">
        <v>170</v>
      </c>
      <c r="E10">
        <v>250428</v>
      </c>
      <c r="F10">
        <v>4.66</v>
      </c>
      <c r="G10" s="11">
        <v>25040</v>
      </c>
      <c r="L10"/>
    </row>
    <row r="11" spans="1:12">
      <c r="A11" s="2">
        <v>45467</v>
      </c>
      <c r="B11" s="1" t="s">
        <v>11</v>
      </c>
      <c r="C11">
        <v>809</v>
      </c>
      <c r="D11">
        <v>197</v>
      </c>
      <c r="E11">
        <v>87186</v>
      </c>
      <c r="F11">
        <v>9.48</v>
      </c>
      <c r="G11" s="11">
        <v>22619</v>
      </c>
      <c r="L11"/>
    </row>
    <row r="12" spans="1:12">
      <c r="A12" s="2">
        <v>45467</v>
      </c>
      <c r="B12" s="1" t="s">
        <v>17</v>
      </c>
      <c r="C12">
        <v>1371</v>
      </c>
      <c r="D12">
        <v>250</v>
      </c>
      <c r="E12">
        <v>128620</v>
      </c>
      <c r="F12">
        <v>7.11</v>
      </c>
      <c r="G12" s="11">
        <v>12399</v>
      </c>
      <c r="L12"/>
    </row>
    <row r="13" spans="1:12">
      <c r="A13" s="2">
        <v>45467</v>
      </c>
      <c r="B13" s="1" t="s">
        <v>12</v>
      </c>
      <c r="C13">
        <v>844</v>
      </c>
      <c r="D13">
        <v>144</v>
      </c>
      <c r="E13">
        <v>126015</v>
      </c>
      <c r="F13">
        <v>9.65</v>
      </c>
      <c r="G13" s="11">
        <v>22456</v>
      </c>
      <c r="L13"/>
    </row>
    <row r="14" spans="1:12">
      <c r="A14" s="2">
        <v>45474</v>
      </c>
      <c r="B14" s="1" t="s">
        <v>11</v>
      </c>
      <c r="C14">
        <v>786</v>
      </c>
      <c r="D14">
        <v>72</v>
      </c>
      <c r="E14">
        <v>178615</v>
      </c>
      <c r="F14">
        <v>5.43</v>
      </c>
      <c r="G14" s="11">
        <v>19328</v>
      </c>
      <c r="L14"/>
    </row>
    <row r="15" spans="1:12">
      <c r="A15" s="2">
        <v>45474</v>
      </c>
      <c r="B15" s="1" t="s">
        <v>17</v>
      </c>
      <c r="C15">
        <v>845</v>
      </c>
      <c r="D15">
        <v>250</v>
      </c>
      <c r="E15">
        <v>218228</v>
      </c>
      <c r="F15">
        <v>4.5199999999999996</v>
      </c>
      <c r="G15" s="11">
        <v>21107</v>
      </c>
      <c r="L15"/>
    </row>
    <row r="16" spans="1:12">
      <c r="A16" s="2">
        <v>45474</v>
      </c>
      <c r="B16" s="1" t="s">
        <v>12</v>
      </c>
      <c r="C16">
        <v>1218</v>
      </c>
      <c r="D16">
        <v>101</v>
      </c>
      <c r="E16">
        <v>300397</v>
      </c>
      <c r="F16">
        <v>4.33</v>
      </c>
      <c r="G16" s="11">
        <v>12277</v>
      </c>
      <c r="L16"/>
    </row>
    <row r="17" spans="1:12">
      <c r="A17" s="2">
        <v>45481</v>
      </c>
      <c r="B17" s="1" t="s">
        <v>11</v>
      </c>
      <c r="C17">
        <v>797</v>
      </c>
      <c r="D17">
        <v>130</v>
      </c>
      <c r="E17">
        <v>340121</v>
      </c>
      <c r="F17">
        <v>8.52</v>
      </c>
      <c r="G17" s="11">
        <v>11684</v>
      </c>
      <c r="L17"/>
    </row>
    <row r="18" spans="1:12">
      <c r="A18" s="2">
        <v>45481</v>
      </c>
      <c r="B18" s="1" t="s">
        <v>17</v>
      </c>
      <c r="C18">
        <v>1471</v>
      </c>
      <c r="D18">
        <v>100</v>
      </c>
      <c r="E18">
        <v>76866</v>
      </c>
      <c r="F18">
        <v>8.5500000000000007</v>
      </c>
      <c r="G18" s="11">
        <v>14412</v>
      </c>
      <c r="L18"/>
    </row>
    <row r="19" spans="1:12">
      <c r="A19" s="2">
        <v>45481</v>
      </c>
      <c r="B19" s="1" t="s">
        <v>12</v>
      </c>
      <c r="C19">
        <v>1253</v>
      </c>
      <c r="D19">
        <v>136</v>
      </c>
      <c r="E19">
        <v>193131</v>
      </c>
      <c r="F19">
        <v>7.99</v>
      </c>
      <c r="G19" s="11">
        <v>15924</v>
      </c>
      <c r="L19"/>
    </row>
    <row r="20" spans="1:12">
      <c r="A20" s="2">
        <v>45488</v>
      </c>
      <c r="B20" s="1" t="s">
        <v>11</v>
      </c>
      <c r="C20">
        <v>616</v>
      </c>
      <c r="D20">
        <v>257</v>
      </c>
      <c r="E20">
        <v>169665</v>
      </c>
      <c r="F20">
        <v>6.31</v>
      </c>
      <c r="G20" s="11">
        <v>12390</v>
      </c>
      <c r="L20"/>
    </row>
    <row r="21" spans="1:12">
      <c r="A21" s="2">
        <v>45488</v>
      </c>
      <c r="B21" s="1" t="s">
        <v>17</v>
      </c>
      <c r="C21">
        <v>1308</v>
      </c>
      <c r="D21">
        <v>210</v>
      </c>
      <c r="E21">
        <v>263729</v>
      </c>
      <c r="F21">
        <v>8.5299999999999994</v>
      </c>
      <c r="G21" s="11">
        <v>25742</v>
      </c>
      <c r="L21"/>
    </row>
    <row r="22" spans="1:12">
      <c r="A22" s="2">
        <v>45488</v>
      </c>
      <c r="B22" s="1" t="s">
        <v>12</v>
      </c>
      <c r="C22">
        <v>981</v>
      </c>
      <c r="D22">
        <v>69</v>
      </c>
      <c r="E22">
        <v>206921</v>
      </c>
      <c r="F22">
        <v>8.42</v>
      </c>
      <c r="G22" s="11">
        <v>10495</v>
      </c>
      <c r="L22"/>
    </row>
    <row r="23" spans="1:12">
      <c r="A23" s="2">
        <v>45495</v>
      </c>
      <c r="B23" s="1" t="s">
        <v>11</v>
      </c>
      <c r="C23">
        <v>866</v>
      </c>
      <c r="D23">
        <v>74</v>
      </c>
      <c r="E23">
        <v>204121</v>
      </c>
      <c r="F23">
        <v>9.34</v>
      </c>
      <c r="G23" s="11">
        <v>7797</v>
      </c>
      <c r="L23"/>
    </row>
    <row r="24" spans="1:12">
      <c r="A24" s="2">
        <v>45495</v>
      </c>
      <c r="B24" s="1" t="s">
        <v>17</v>
      </c>
      <c r="C24">
        <v>547</v>
      </c>
      <c r="D24">
        <v>183</v>
      </c>
      <c r="E24">
        <v>266350</v>
      </c>
      <c r="F24">
        <v>5.65</v>
      </c>
      <c r="G24" s="11">
        <v>15595</v>
      </c>
      <c r="L24"/>
    </row>
    <row r="25" spans="1:12">
      <c r="A25" s="2">
        <v>45495</v>
      </c>
      <c r="B25" s="1" t="s">
        <v>12</v>
      </c>
      <c r="C25">
        <v>1241</v>
      </c>
      <c r="D25">
        <v>116</v>
      </c>
      <c r="E25">
        <v>380606</v>
      </c>
      <c r="F25">
        <v>4.2</v>
      </c>
      <c r="G25" s="11">
        <v>24617</v>
      </c>
      <c r="L25"/>
    </row>
    <row r="26" spans="1:12">
      <c r="A26" s="2">
        <v>45502</v>
      </c>
      <c r="B26" s="1" t="s">
        <v>11</v>
      </c>
      <c r="C26">
        <v>973</v>
      </c>
      <c r="D26">
        <v>104</v>
      </c>
      <c r="E26">
        <v>376358</v>
      </c>
      <c r="F26">
        <v>3.87</v>
      </c>
      <c r="G26" s="11">
        <v>9847</v>
      </c>
      <c r="L26"/>
    </row>
    <row r="27" spans="1:12">
      <c r="A27" s="2">
        <v>45502</v>
      </c>
      <c r="B27" s="1" t="s">
        <v>17</v>
      </c>
      <c r="C27">
        <v>611</v>
      </c>
      <c r="D27">
        <v>197</v>
      </c>
      <c r="E27">
        <v>79423</v>
      </c>
      <c r="F27">
        <v>5.82</v>
      </c>
      <c r="G27" s="11">
        <v>13644</v>
      </c>
      <c r="L27"/>
    </row>
    <row r="28" spans="1:12">
      <c r="A28" s="2">
        <v>45502</v>
      </c>
      <c r="B28" s="1" t="s">
        <v>12</v>
      </c>
      <c r="C28">
        <v>983</v>
      </c>
      <c r="D28">
        <v>134</v>
      </c>
      <c r="E28">
        <v>352178</v>
      </c>
      <c r="F28">
        <v>3.55</v>
      </c>
      <c r="G28" s="11">
        <v>11421</v>
      </c>
      <c r="L28"/>
    </row>
    <row r="29" spans="1:12">
      <c r="A29" s="2">
        <v>45509</v>
      </c>
      <c r="B29" s="1" t="s">
        <v>11</v>
      </c>
      <c r="C29">
        <v>1449</v>
      </c>
      <c r="D29">
        <v>96</v>
      </c>
      <c r="E29">
        <v>200636</v>
      </c>
      <c r="F29">
        <v>9.92</v>
      </c>
      <c r="G29" s="11">
        <v>15613</v>
      </c>
      <c r="L29"/>
    </row>
    <row r="30" spans="1:12">
      <c r="A30" s="2">
        <v>45509</v>
      </c>
      <c r="B30" s="1" t="s">
        <v>17</v>
      </c>
      <c r="C30">
        <v>752</v>
      </c>
      <c r="D30">
        <v>170</v>
      </c>
      <c r="E30">
        <v>132756</v>
      </c>
      <c r="F30">
        <v>8.17</v>
      </c>
      <c r="G30" s="11">
        <v>23900</v>
      </c>
      <c r="L30"/>
    </row>
    <row r="31" spans="1:12">
      <c r="A31" s="2">
        <v>45509</v>
      </c>
      <c r="B31" s="1" t="s">
        <v>12</v>
      </c>
      <c r="C31">
        <v>937</v>
      </c>
      <c r="D31">
        <v>179</v>
      </c>
      <c r="E31">
        <v>318098</v>
      </c>
      <c r="F31">
        <v>5.3</v>
      </c>
      <c r="G31" s="11">
        <v>5836</v>
      </c>
      <c r="L31"/>
    </row>
    <row r="32" spans="1:12">
      <c r="A32" s="2">
        <v>45516</v>
      </c>
      <c r="B32" s="1" t="s">
        <v>11</v>
      </c>
      <c r="C32">
        <v>1060</v>
      </c>
      <c r="D32">
        <v>83</v>
      </c>
      <c r="E32">
        <v>68724</v>
      </c>
      <c r="F32">
        <v>5.98</v>
      </c>
      <c r="G32" s="11">
        <v>5624</v>
      </c>
      <c r="L32"/>
    </row>
    <row r="33" spans="1:12">
      <c r="A33" s="2">
        <v>45516</v>
      </c>
      <c r="B33" s="1" t="s">
        <v>17</v>
      </c>
      <c r="C33">
        <v>1456</v>
      </c>
      <c r="D33">
        <v>265</v>
      </c>
      <c r="E33">
        <v>115505</v>
      </c>
      <c r="F33">
        <v>7.49</v>
      </c>
      <c r="G33" s="11">
        <v>10311</v>
      </c>
      <c r="L33"/>
    </row>
    <row r="34" spans="1:12">
      <c r="A34" s="2">
        <v>45516</v>
      </c>
      <c r="B34" s="1" t="s">
        <v>12</v>
      </c>
      <c r="C34">
        <v>1109</v>
      </c>
      <c r="D34">
        <v>205</v>
      </c>
      <c r="E34">
        <v>276722</v>
      </c>
      <c r="F34">
        <v>9.3800000000000008</v>
      </c>
      <c r="G34" s="11">
        <v>8274</v>
      </c>
      <c r="L34"/>
    </row>
    <row r="35" spans="1:12">
      <c r="A35" s="2">
        <v>45523</v>
      </c>
      <c r="B35" s="1" t="s">
        <v>11</v>
      </c>
      <c r="C35">
        <v>1002</v>
      </c>
      <c r="D35">
        <v>93</v>
      </c>
      <c r="E35">
        <v>353538</v>
      </c>
      <c r="F35">
        <v>5.84</v>
      </c>
      <c r="G35" s="11">
        <v>6031</v>
      </c>
      <c r="L35"/>
    </row>
    <row r="36" spans="1:12">
      <c r="A36" s="2">
        <v>45523</v>
      </c>
      <c r="B36" s="1" t="s">
        <v>17</v>
      </c>
      <c r="C36">
        <v>571</v>
      </c>
      <c r="D36">
        <v>189</v>
      </c>
      <c r="E36">
        <v>61445</v>
      </c>
      <c r="F36">
        <v>5.41</v>
      </c>
      <c r="G36" s="11">
        <v>27829</v>
      </c>
      <c r="L36"/>
    </row>
    <row r="37" spans="1:12">
      <c r="A37" s="2">
        <v>45523</v>
      </c>
      <c r="B37" s="1" t="s">
        <v>12</v>
      </c>
      <c r="C37">
        <v>1240</v>
      </c>
      <c r="D37">
        <v>231</v>
      </c>
      <c r="E37">
        <v>165035</v>
      </c>
      <c r="F37">
        <v>6.05</v>
      </c>
      <c r="G37" s="11">
        <v>18267</v>
      </c>
      <c r="L37"/>
    </row>
    <row r="38" spans="1:12">
      <c r="A38" s="2">
        <v>45530</v>
      </c>
      <c r="B38" s="1" t="s">
        <v>11</v>
      </c>
      <c r="C38">
        <v>1154</v>
      </c>
      <c r="D38">
        <v>132</v>
      </c>
      <c r="E38">
        <v>194595</v>
      </c>
      <c r="F38">
        <v>7.54</v>
      </c>
      <c r="G38" s="11">
        <v>26624</v>
      </c>
      <c r="L38"/>
    </row>
    <row r="39" spans="1:12">
      <c r="A39" s="2">
        <v>45530</v>
      </c>
      <c r="B39" s="1" t="s">
        <v>17</v>
      </c>
      <c r="C39">
        <v>537</v>
      </c>
      <c r="D39">
        <v>275</v>
      </c>
      <c r="E39">
        <v>236238</v>
      </c>
      <c r="F39">
        <v>5.87</v>
      </c>
      <c r="G39" s="11">
        <v>26644</v>
      </c>
      <c r="L39"/>
    </row>
    <row r="40" spans="1:12">
      <c r="A40" s="2">
        <v>45530</v>
      </c>
      <c r="B40" s="1" t="s">
        <v>12</v>
      </c>
      <c r="C40">
        <v>1456</v>
      </c>
      <c r="D40">
        <v>290</v>
      </c>
      <c r="E40">
        <v>271044</v>
      </c>
      <c r="F40">
        <v>7.17</v>
      </c>
      <c r="G40" s="11">
        <v>13051</v>
      </c>
      <c r="L40"/>
    </row>
    <row r="41" spans="1:12">
      <c r="A41" s="2">
        <v>45537</v>
      </c>
      <c r="B41" s="1" t="s">
        <v>11</v>
      </c>
      <c r="C41">
        <v>721</v>
      </c>
      <c r="D41">
        <v>206</v>
      </c>
      <c r="E41">
        <v>334887</v>
      </c>
      <c r="F41">
        <v>6.05</v>
      </c>
      <c r="G41" s="11">
        <v>14217</v>
      </c>
      <c r="L41"/>
    </row>
    <row r="42" spans="1:12">
      <c r="A42" s="2">
        <v>45537</v>
      </c>
      <c r="B42" s="1" t="s">
        <v>17</v>
      </c>
      <c r="C42">
        <v>1098</v>
      </c>
      <c r="D42">
        <v>142</v>
      </c>
      <c r="E42">
        <v>359150</v>
      </c>
      <c r="F42">
        <v>7.51</v>
      </c>
      <c r="G42" s="11">
        <v>16385</v>
      </c>
      <c r="L42"/>
    </row>
    <row r="43" spans="1:12">
      <c r="A43" s="2">
        <v>45537</v>
      </c>
      <c r="B43" s="1" t="s">
        <v>12</v>
      </c>
      <c r="C43">
        <v>1096</v>
      </c>
      <c r="D43">
        <v>65</v>
      </c>
      <c r="E43">
        <v>358295</v>
      </c>
      <c r="F43">
        <v>7.66</v>
      </c>
      <c r="G43" s="11">
        <v>24548</v>
      </c>
      <c r="L43"/>
    </row>
    <row r="44" spans="1:12">
      <c r="A44" s="2">
        <v>45544</v>
      </c>
      <c r="B44" s="1" t="s">
        <v>11</v>
      </c>
      <c r="C44">
        <v>912</v>
      </c>
      <c r="D44">
        <v>275</v>
      </c>
      <c r="E44">
        <v>368454</v>
      </c>
      <c r="F44">
        <v>6.03</v>
      </c>
      <c r="G44" s="11">
        <v>9195</v>
      </c>
      <c r="L44"/>
    </row>
    <row r="45" spans="1:12">
      <c r="A45" s="2">
        <v>45544</v>
      </c>
      <c r="B45" s="1" t="s">
        <v>17</v>
      </c>
      <c r="C45">
        <v>1430</v>
      </c>
      <c r="D45">
        <v>162</v>
      </c>
      <c r="E45">
        <v>269082</v>
      </c>
      <c r="F45">
        <v>3.4</v>
      </c>
      <c r="G45" s="11">
        <v>18071</v>
      </c>
      <c r="L45"/>
    </row>
    <row r="46" spans="1:12">
      <c r="A46" s="2">
        <v>45544</v>
      </c>
      <c r="B46" s="1" t="s">
        <v>12</v>
      </c>
      <c r="C46">
        <v>854</v>
      </c>
      <c r="D46">
        <v>129</v>
      </c>
      <c r="E46">
        <v>310903</v>
      </c>
      <c r="F46">
        <v>7.83</v>
      </c>
      <c r="G46" s="11">
        <v>16875</v>
      </c>
      <c r="L46"/>
    </row>
    <row r="47" spans="1:12">
      <c r="A47" s="2">
        <v>45551</v>
      </c>
      <c r="B47" s="1" t="s">
        <v>11</v>
      </c>
      <c r="C47">
        <v>681</v>
      </c>
      <c r="D47">
        <v>210</v>
      </c>
      <c r="E47">
        <v>248581</v>
      </c>
      <c r="F47">
        <v>8.76</v>
      </c>
      <c r="G47" s="11">
        <v>9567</v>
      </c>
      <c r="L47"/>
    </row>
    <row r="48" spans="1:12">
      <c r="A48" s="2">
        <v>45551</v>
      </c>
      <c r="B48" s="1" t="s">
        <v>17</v>
      </c>
      <c r="C48">
        <v>1373</v>
      </c>
      <c r="D48">
        <v>82</v>
      </c>
      <c r="E48">
        <v>371015</v>
      </c>
      <c r="F48">
        <v>9.52</v>
      </c>
      <c r="G48" s="11">
        <v>20306</v>
      </c>
      <c r="L48"/>
    </row>
    <row r="49" spans="1:12">
      <c r="A49" s="2">
        <v>45551</v>
      </c>
      <c r="B49" s="1" t="s">
        <v>12</v>
      </c>
      <c r="C49">
        <v>685</v>
      </c>
      <c r="D49">
        <v>285</v>
      </c>
      <c r="E49">
        <v>177452</v>
      </c>
      <c r="F49">
        <v>3.36</v>
      </c>
      <c r="G49" s="11">
        <v>21134</v>
      </c>
      <c r="L49"/>
    </row>
    <row r="50" spans="1:12">
      <c r="A50" s="2">
        <v>45558</v>
      </c>
      <c r="B50" s="1" t="s">
        <v>11</v>
      </c>
      <c r="C50">
        <v>1290</v>
      </c>
      <c r="D50">
        <v>177</v>
      </c>
      <c r="E50">
        <v>80745</v>
      </c>
      <c r="F50">
        <v>9.2200000000000006</v>
      </c>
      <c r="G50" s="11">
        <v>26872</v>
      </c>
      <c r="L50"/>
    </row>
    <row r="51" spans="1:12">
      <c r="A51" s="2">
        <v>45558</v>
      </c>
      <c r="B51" s="1" t="s">
        <v>17</v>
      </c>
      <c r="C51">
        <v>1437</v>
      </c>
      <c r="D51">
        <v>239</v>
      </c>
      <c r="E51">
        <v>362441</v>
      </c>
      <c r="F51">
        <v>5.57</v>
      </c>
      <c r="G51" s="11">
        <v>10253</v>
      </c>
      <c r="L51"/>
    </row>
    <row r="52" spans="1:12">
      <c r="A52" s="2">
        <v>45558</v>
      </c>
      <c r="B52" s="1" t="s">
        <v>12</v>
      </c>
      <c r="C52">
        <v>769</v>
      </c>
      <c r="D52">
        <v>295</v>
      </c>
      <c r="E52">
        <v>344771</v>
      </c>
      <c r="F52">
        <v>8.06</v>
      </c>
      <c r="G52" s="11">
        <v>23963</v>
      </c>
      <c r="L52"/>
    </row>
    <row r="53" spans="1:12">
      <c r="A53" s="2">
        <v>45565</v>
      </c>
      <c r="B53" s="1" t="s">
        <v>11</v>
      </c>
      <c r="C53">
        <v>1416</v>
      </c>
      <c r="D53">
        <v>284</v>
      </c>
      <c r="E53">
        <v>374952</v>
      </c>
      <c r="F53">
        <v>3.45</v>
      </c>
      <c r="G53" s="11">
        <v>11335</v>
      </c>
      <c r="L53"/>
    </row>
    <row r="54" spans="1:12">
      <c r="A54" s="2">
        <v>45565</v>
      </c>
      <c r="B54" s="1" t="s">
        <v>17</v>
      </c>
      <c r="C54">
        <v>998</v>
      </c>
      <c r="D54">
        <v>154</v>
      </c>
      <c r="E54">
        <v>179781</v>
      </c>
      <c r="F54">
        <v>9.58</v>
      </c>
      <c r="G54" s="11">
        <v>12115</v>
      </c>
      <c r="L54"/>
    </row>
    <row r="55" spans="1:12">
      <c r="A55" s="2">
        <v>45565</v>
      </c>
      <c r="B55" s="1" t="s">
        <v>12</v>
      </c>
      <c r="C55">
        <v>1421</v>
      </c>
      <c r="D55">
        <v>246</v>
      </c>
      <c r="E55">
        <v>358581</v>
      </c>
      <c r="F55">
        <v>8.8800000000000008</v>
      </c>
      <c r="G55" s="11">
        <v>24358</v>
      </c>
      <c r="L55"/>
    </row>
    <row r="56" spans="1:12">
      <c r="A56" s="2">
        <v>45572</v>
      </c>
      <c r="B56" s="1" t="s">
        <v>11</v>
      </c>
      <c r="C56">
        <v>764</v>
      </c>
      <c r="D56">
        <v>205</v>
      </c>
      <c r="E56">
        <v>319294</v>
      </c>
      <c r="F56">
        <v>6.23</v>
      </c>
      <c r="G56" s="11">
        <v>12181</v>
      </c>
      <c r="L56"/>
    </row>
    <row r="57" spans="1:12">
      <c r="A57" s="2">
        <v>45572</v>
      </c>
      <c r="B57" s="1" t="s">
        <v>17</v>
      </c>
      <c r="C57">
        <v>678</v>
      </c>
      <c r="D57">
        <v>124</v>
      </c>
      <c r="E57">
        <v>192022</v>
      </c>
      <c r="F57">
        <v>8.4499999999999993</v>
      </c>
      <c r="G57" s="11">
        <v>17729</v>
      </c>
      <c r="L57"/>
    </row>
    <row r="58" spans="1:12">
      <c r="A58" s="2">
        <v>45572</v>
      </c>
      <c r="B58" s="1" t="s">
        <v>12</v>
      </c>
      <c r="C58">
        <v>1328</v>
      </c>
      <c r="D58">
        <v>103</v>
      </c>
      <c r="E58">
        <v>151462</v>
      </c>
      <c r="F58">
        <v>8.4</v>
      </c>
      <c r="G58" s="11">
        <v>10881</v>
      </c>
      <c r="L58"/>
    </row>
    <row r="59" spans="1:12">
      <c r="A59" s="2">
        <v>45579</v>
      </c>
      <c r="B59" s="1" t="s">
        <v>11</v>
      </c>
      <c r="C59">
        <v>1161</v>
      </c>
      <c r="D59">
        <v>269</v>
      </c>
      <c r="E59">
        <v>188193</v>
      </c>
      <c r="F59">
        <v>7.34</v>
      </c>
      <c r="G59" s="11">
        <v>18576</v>
      </c>
      <c r="L59"/>
    </row>
    <row r="60" spans="1:12">
      <c r="A60" s="2">
        <v>45579</v>
      </c>
      <c r="B60" s="1" t="s">
        <v>17</v>
      </c>
      <c r="C60">
        <v>588</v>
      </c>
      <c r="D60">
        <v>52</v>
      </c>
      <c r="E60">
        <v>292040</v>
      </c>
      <c r="F60">
        <v>8.14</v>
      </c>
      <c r="G60" s="11">
        <v>9383</v>
      </c>
      <c r="L60"/>
    </row>
    <row r="61" spans="1:12">
      <c r="A61" s="2">
        <v>45579</v>
      </c>
      <c r="B61" s="1" t="s">
        <v>12</v>
      </c>
      <c r="C61">
        <v>1457</v>
      </c>
      <c r="D61">
        <v>215</v>
      </c>
      <c r="E61">
        <v>325325</v>
      </c>
      <c r="F61">
        <v>9.58</v>
      </c>
      <c r="G61" s="11">
        <v>14178</v>
      </c>
      <c r="L61"/>
    </row>
    <row r="62" spans="1:12">
      <c r="A62" s="2">
        <v>45586</v>
      </c>
      <c r="B62" s="1" t="s">
        <v>11</v>
      </c>
      <c r="C62">
        <v>1190</v>
      </c>
      <c r="D62">
        <v>242</v>
      </c>
      <c r="E62">
        <v>86849</v>
      </c>
      <c r="F62">
        <v>8.06</v>
      </c>
      <c r="G62" s="11">
        <v>21254</v>
      </c>
      <c r="L62"/>
    </row>
    <row r="63" spans="1:12">
      <c r="A63" s="2">
        <v>45586</v>
      </c>
      <c r="B63" s="1" t="s">
        <v>17</v>
      </c>
      <c r="C63">
        <v>886</v>
      </c>
      <c r="D63">
        <v>124</v>
      </c>
      <c r="E63">
        <v>141161</v>
      </c>
      <c r="F63">
        <v>8.19</v>
      </c>
      <c r="G63" s="11">
        <v>14215</v>
      </c>
      <c r="L63"/>
    </row>
    <row r="64" spans="1:12">
      <c r="A64" s="2">
        <v>45586</v>
      </c>
      <c r="B64" s="1" t="s">
        <v>12</v>
      </c>
      <c r="C64">
        <v>1237</v>
      </c>
      <c r="D64">
        <v>155</v>
      </c>
      <c r="E64">
        <v>149916</v>
      </c>
      <c r="F64">
        <v>4.4800000000000004</v>
      </c>
      <c r="G64" s="11">
        <v>16921</v>
      </c>
      <c r="L64"/>
    </row>
    <row r="65" spans="1:12">
      <c r="A65" s="2">
        <v>45593</v>
      </c>
      <c r="B65" s="1" t="s">
        <v>11</v>
      </c>
      <c r="C65">
        <v>1435</v>
      </c>
      <c r="D65">
        <v>261</v>
      </c>
      <c r="E65">
        <v>308533</v>
      </c>
      <c r="F65">
        <v>4.5199999999999996</v>
      </c>
      <c r="G65" s="11">
        <v>25130</v>
      </c>
      <c r="L65"/>
    </row>
    <row r="66" spans="1:12">
      <c r="A66" s="2">
        <v>45593</v>
      </c>
      <c r="B66" s="1" t="s">
        <v>17</v>
      </c>
      <c r="C66">
        <v>746</v>
      </c>
      <c r="D66">
        <v>282</v>
      </c>
      <c r="E66">
        <v>293894</v>
      </c>
      <c r="F66">
        <v>5.42</v>
      </c>
      <c r="G66" s="11">
        <v>25537</v>
      </c>
      <c r="L66"/>
    </row>
    <row r="67" spans="1:12">
      <c r="A67" s="2">
        <v>45593</v>
      </c>
      <c r="B67" s="1" t="s">
        <v>12</v>
      </c>
      <c r="C67">
        <v>759</v>
      </c>
      <c r="D67">
        <v>216</v>
      </c>
      <c r="E67">
        <v>147656</v>
      </c>
      <c r="F67">
        <v>4.08</v>
      </c>
      <c r="G67" s="11">
        <v>24943</v>
      </c>
      <c r="L67"/>
    </row>
    <row r="68" spans="1:12">
      <c r="A68" s="2">
        <v>45600</v>
      </c>
      <c r="B68" s="1" t="s">
        <v>11</v>
      </c>
      <c r="C68">
        <v>1437</v>
      </c>
      <c r="D68">
        <v>235</v>
      </c>
      <c r="E68">
        <v>326791</v>
      </c>
      <c r="F68">
        <v>4.0599999999999996</v>
      </c>
      <c r="G68" s="11">
        <v>14563</v>
      </c>
      <c r="L68"/>
    </row>
    <row r="69" spans="1:12">
      <c r="A69" s="2">
        <v>45600</v>
      </c>
      <c r="B69" s="1" t="s">
        <v>17</v>
      </c>
      <c r="C69">
        <v>1463</v>
      </c>
      <c r="D69">
        <v>73</v>
      </c>
      <c r="E69">
        <v>348877</v>
      </c>
      <c r="F69">
        <v>9.91</v>
      </c>
      <c r="G69" s="11">
        <v>26273</v>
      </c>
      <c r="L69"/>
    </row>
    <row r="70" spans="1:12">
      <c r="A70" s="2">
        <v>45600</v>
      </c>
      <c r="B70" s="1" t="s">
        <v>12</v>
      </c>
      <c r="C70">
        <v>1208</v>
      </c>
      <c r="D70">
        <v>224</v>
      </c>
      <c r="E70">
        <v>122730</v>
      </c>
      <c r="F70">
        <v>8.7200000000000006</v>
      </c>
      <c r="G70" s="11">
        <v>10858</v>
      </c>
      <c r="L70"/>
    </row>
    <row r="71" spans="1:12">
      <c r="A71" s="2">
        <v>45607</v>
      </c>
      <c r="B71" s="1" t="s">
        <v>11</v>
      </c>
      <c r="C71">
        <v>1391</v>
      </c>
      <c r="D71">
        <v>187</v>
      </c>
      <c r="E71">
        <v>306508</v>
      </c>
      <c r="F71">
        <v>8.3800000000000008</v>
      </c>
      <c r="G71" s="11">
        <v>25038</v>
      </c>
      <c r="L71"/>
    </row>
    <row r="72" spans="1:12">
      <c r="A72" s="2">
        <v>45607</v>
      </c>
      <c r="B72" s="1" t="s">
        <v>17</v>
      </c>
      <c r="C72">
        <v>655</v>
      </c>
      <c r="D72">
        <v>123</v>
      </c>
      <c r="E72">
        <v>202472</v>
      </c>
      <c r="F72">
        <v>7.56</v>
      </c>
      <c r="G72" s="11">
        <v>9092</v>
      </c>
      <c r="L72"/>
    </row>
    <row r="73" spans="1:12">
      <c r="A73" s="2">
        <v>45607</v>
      </c>
      <c r="B73" s="1" t="s">
        <v>12</v>
      </c>
      <c r="C73">
        <v>1148</v>
      </c>
      <c r="D73">
        <v>90</v>
      </c>
      <c r="E73">
        <v>227249</v>
      </c>
      <c r="F73">
        <v>7.24</v>
      </c>
      <c r="G73" s="11">
        <v>17662</v>
      </c>
      <c r="L73"/>
    </row>
    <row r="74" spans="1:12">
      <c r="A74" s="2">
        <v>45614</v>
      </c>
      <c r="B74" s="1" t="s">
        <v>11</v>
      </c>
      <c r="C74">
        <v>946</v>
      </c>
      <c r="D74">
        <v>270</v>
      </c>
      <c r="E74">
        <v>246567</v>
      </c>
      <c r="F74">
        <v>4.53</v>
      </c>
      <c r="G74" s="11">
        <v>5924</v>
      </c>
      <c r="L74"/>
    </row>
    <row r="75" spans="1:12">
      <c r="A75" s="2">
        <v>45614</v>
      </c>
      <c r="B75" s="1" t="s">
        <v>17</v>
      </c>
      <c r="C75">
        <v>791</v>
      </c>
      <c r="D75">
        <v>214</v>
      </c>
      <c r="E75">
        <v>114738</v>
      </c>
      <c r="F75">
        <v>6.62</v>
      </c>
      <c r="G75" s="11">
        <v>25347</v>
      </c>
      <c r="L75"/>
    </row>
    <row r="76" spans="1:12">
      <c r="A76" s="2">
        <v>45614</v>
      </c>
      <c r="B76" s="1" t="s">
        <v>12</v>
      </c>
      <c r="C76">
        <v>793</v>
      </c>
      <c r="D76">
        <v>111</v>
      </c>
      <c r="E76">
        <v>333500</v>
      </c>
      <c r="F76">
        <v>6.36</v>
      </c>
      <c r="G76" s="11">
        <v>8910</v>
      </c>
      <c r="L76"/>
    </row>
    <row r="77" spans="1:12">
      <c r="A77" s="2">
        <v>45621</v>
      </c>
      <c r="B77" s="1" t="s">
        <v>11</v>
      </c>
      <c r="C77">
        <v>663</v>
      </c>
      <c r="D77">
        <v>213</v>
      </c>
      <c r="E77">
        <v>352677</v>
      </c>
      <c r="F77">
        <v>9</v>
      </c>
      <c r="G77" s="11">
        <v>20438</v>
      </c>
      <c r="L77"/>
    </row>
    <row r="78" spans="1:12">
      <c r="A78" s="2">
        <v>45621</v>
      </c>
      <c r="B78" s="1" t="s">
        <v>17</v>
      </c>
      <c r="C78">
        <v>954</v>
      </c>
      <c r="D78">
        <v>271</v>
      </c>
      <c r="E78">
        <v>160936</v>
      </c>
      <c r="F78">
        <v>8.83</v>
      </c>
      <c r="G78" s="11">
        <v>8760</v>
      </c>
      <c r="L78"/>
    </row>
    <row r="79" spans="1:12">
      <c r="A79" s="2">
        <v>45621</v>
      </c>
      <c r="B79" s="1" t="s">
        <v>12</v>
      </c>
      <c r="C79">
        <v>1313</v>
      </c>
      <c r="D79">
        <v>159</v>
      </c>
      <c r="E79">
        <v>197183</v>
      </c>
      <c r="F79">
        <v>9.7100000000000009</v>
      </c>
      <c r="G79" s="11">
        <v>6625</v>
      </c>
      <c r="L79"/>
    </row>
    <row r="80" spans="1:12">
      <c r="A80" s="2">
        <v>45628</v>
      </c>
      <c r="B80" s="1" t="s">
        <v>11</v>
      </c>
      <c r="C80">
        <v>895</v>
      </c>
      <c r="D80">
        <v>87</v>
      </c>
      <c r="E80">
        <v>171271</v>
      </c>
      <c r="F80">
        <v>6.68</v>
      </c>
      <c r="G80" s="11">
        <v>23329</v>
      </c>
      <c r="L80"/>
    </row>
    <row r="81" spans="1:12">
      <c r="A81" s="2">
        <v>45628</v>
      </c>
      <c r="B81" s="1" t="s">
        <v>17</v>
      </c>
      <c r="C81">
        <v>1027</v>
      </c>
      <c r="D81">
        <v>156</v>
      </c>
      <c r="E81">
        <v>111293</v>
      </c>
      <c r="F81">
        <v>5.51</v>
      </c>
      <c r="G81" s="11">
        <v>7299</v>
      </c>
      <c r="L81"/>
    </row>
    <row r="82" spans="1:12">
      <c r="A82" s="2">
        <v>45628</v>
      </c>
      <c r="B82" s="1" t="s">
        <v>12</v>
      </c>
      <c r="C82">
        <v>990</v>
      </c>
      <c r="D82">
        <v>286</v>
      </c>
      <c r="E82">
        <v>351493</v>
      </c>
      <c r="F82">
        <v>7.97</v>
      </c>
      <c r="G82" s="11">
        <v>14496</v>
      </c>
      <c r="L82"/>
    </row>
    <row r="83" spans="1:12">
      <c r="A83" s="2">
        <v>45635</v>
      </c>
      <c r="B83" s="1" t="s">
        <v>11</v>
      </c>
      <c r="C83">
        <v>875</v>
      </c>
      <c r="D83">
        <v>264</v>
      </c>
      <c r="E83">
        <v>345631</v>
      </c>
      <c r="F83">
        <v>9.18</v>
      </c>
      <c r="G83" s="11">
        <v>25703</v>
      </c>
      <c r="L83"/>
    </row>
    <row r="84" spans="1:12">
      <c r="A84" s="2">
        <v>45635</v>
      </c>
      <c r="B84" s="1" t="s">
        <v>17</v>
      </c>
      <c r="C84">
        <v>599</v>
      </c>
      <c r="D84">
        <v>194</v>
      </c>
      <c r="E84">
        <v>105622</v>
      </c>
      <c r="F84">
        <v>6.44</v>
      </c>
      <c r="G84" s="11">
        <v>15108</v>
      </c>
      <c r="L84"/>
    </row>
    <row r="85" spans="1:12">
      <c r="A85" s="2">
        <v>45635</v>
      </c>
      <c r="B85" s="1" t="s">
        <v>12</v>
      </c>
      <c r="C85">
        <v>630</v>
      </c>
      <c r="D85">
        <v>248</v>
      </c>
      <c r="E85">
        <v>119054</v>
      </c>
      <c r="F85">
        <v>5.0199999999999996</v>
      </c>
      <c r="G85" s="11">
        <v>18867</v>
      </c>
      <c r="L85"/>
    </row>
    <row r="86" spans="1:12">
      <c r="A86" s="2">
        <v>45642</v>
      </c>
      <c r="B86" s="1" t="s">
        <v>11</v>
      </c>
      <c r="C86">
        <v>1350</v>
      </c>
      <c r="D86">
        <v>233</v>
      </c>
      <c r="E86">
        <v>171670</v>
      </c>
      <c r="F86">
        <v>4.53</v>
      </c>
      <c r="G86" s="11">
        <v>17574</v>
      </c>
      <c r="L86"/>
    </row>
    <row r="87" spans="1:12">
      <c r="A87" s="2">
        <v>45642</v>
      </c>
      <c r="B87" s="1" t="s">
        <v>17</v>
      </c>
      <c r="C87">
        <v>632</v>
      </c>
      <c r="D87">
        <v>155</v>
      </c>
      <c r="E87">
        <v>170432</v>
      </c>
      <c r="F87">
        <v>9.17</v>
      </c>
      <c r="G87" s="11">
        <v>12840</v>
      </c>
      <c r="L87"/>
    </row>
    <row r="88" spans="1:12">
      <c r="A88" s="2">
        <v>45642</v>
      </c>
      <c r="B88" s="1" t="s">
        <v>12</v>
      </c>
      <c r="C88">
        <v>1182</v>
      </c>
      <c r="D88">
        <v>83</v>
      </c>
      <c r="E88">
        <v>140300</v>
      </c>
      <c r="F88">
        <v>3.27</v>
      </c>
      <c r="G88" s="11">
        <v>21079</v>
      </c>
      <c r="L88"/>
    </row>
    <row r="89" spans="1:12">
      <c r="A89" s="2">
        <v>45649</v>
      </c>
      <c r="B89" s="1" t="s">
        <v>11</v>
      </c>
      <c r="C89">
        <v>661</v>
      </c>
      <c r="D89">
        <v>94</v>
      </c>
      <c r="E89">
        <v>116538</v>
      </c>
      <c r="F89">
        <v>5.31</v>
      </c>
      <c r="G89" s="11">
        <v>23486</v>
      </c>
      <c r="L89"/>
    </row>
    <row r="90" spans="1:12">
      <c r="A90" s="2">
        <v>45649</v>
      </c>
      <c r="B90" s="1" t="s">
        <v>17</v>
      </c>
      <c r="C90">
        <v>1360</v>
      </c>
      <c r="D90">
        <v>227</v>
      </c>
      <c r="E90">
        <v>176902</v>
      </c>
      <c r="F90">
        <v>6.03</v>
      </c>
      <c r="G90" s="11">
        <v>5960</v>
      </c>
      <c r="L90"/>
    </row>
    <row r="91" spans="1:12">
      <c r="A91" s="2">
        <v>45649</v>
      </c>
      <c r="B91" s="1" t="s">
        <v>12</v>
      </c>
      <c r="C91">
        <v>935</v>
      </c>
      <c r="D91">
        <v>85</v>
      </c>
      <c r="E91">
        <v>326821</v>
      </c>
      <c r="F91">
        <v>8.89</v>
      </c>
      <c r="G91" s="11">
        <v>13301</v>
      </c>
      <c r="L91"/>
    </row>
    <row r="92" spans="1:12">
      <c r="A92" s="2">
        <v>45656</v>
      </c>
      <c r="B92" s="1" t="s">
        <v>11</v>
      </c>
      <c r="C92">
        <v>664</v>
      </c>
      <c r="D92">
        <v>251</v>
      </c>
      <c r="E92">
        <v>240598</v>
      </c>
      <c r="F92">
        <v>4.79</v>
      </c>
      <c r="G92" s="11">
        <v>10563</v>
      </c>
      <c r="L92"/>
    </row>
    <row r="93" spans="1:12">
      <c r="A93" s="2">
        <v>45656</v>
      </c>
      <c r="B93" s="1" t="s">
        <v>17</v>
      </c>
      <c r="C93">
        <v>1490</v>
      </c>
      <c r="D93">
        <v>103</v>
      </c>
      <c r="E93">
        <v>373274</v>
      </c>
      <c r="F93">
        <v>4.8</v>
      </c>
      <c r="G93" s="11">
        <v>19949</v>
      </c>
      <c r="L93"/>
    </row>
    <row r="94" spans="1:12">
      <c r="A94" s="2">
        <v>45656</v>
      </c>
      <c r="B94" s="1" t="s">
        <v>12</v>
      </c>
      <c r="C94">
        <v>601</v>
      </c>
      <c r="D94">
        <v>64</v>
      </c>
      <c r="E94">
        <v>123272</v>
      </c>
      <c r="F94">
        <v>4.07</v>
      </c>
      <c r="G94" s="11">
        <v>14273</v>
      </c>
      <c r="L94"/>
    </row>
    <row r="95" spans="1:12">
      <c r="A95" s="2">
        <v>45663</v>
      </c>
      <c r="B95" s="1" t="s">
        <v>11</v>
      </c>
      <c r="C95">
        <v>613</v>
      </c>
      <c r="D95">
        <v>170</v>
      </c>
      <c r="E95">
        <v>139266</v>
      </c>
      <c r="F95">
        <v>6.06</v>
      </c>
      <c r="G95" s="11">
        <v>9247</v>
      </c>
      <c r="L95"/>
    </row>
    <row r="96" spans="1:12">
      <c r="A96" s="2">
        <v>45663</v>
      </c>
      <c r="B96" s="1" t="s">
        <v>17</v>
      </c>
      <c r="C96">
        <v>1340</v>
      </c>
      <c r="D96">
        <v>57</v>
      </c>
      <c r="E96">
        <v>155927</v>
      </c>
      <c r="F96">
        <v>7.79</v>
      </c>
      <c r="G96" s="11">
        <v>11972</v>
      </c>
      <c r="L96"/>
    </row>
    <row r="97" spans="1:12">
      <c r="A97" s="2">
        <v>45663</v>
      </c>
      <c r="B97" s="1" t="s">
        <v>12</v>
      </c>
      <c r="C97">
        <v>953</v>
      </c>
      <c r="D97">
        <v>228</v>
      </c>
      <c r="E97">
        <v>258398</v>
      </c>
      <c r="F97">
        <v>9.0500000000000007</v>
      </c>
      <c r="G97" s="11">
        <v>13314</v>
      </c>
      <c r="L97"/>
    </row>
    <row r="98" spans="1:12">
      <c r="A98" s="2">
        <v>45670</v>
      </c>
      <c r="B98" s="1" t="s">
        <v>11</v>
      </c>
      <c r="C98">
        <v>532</v>
      </c>
      <c r="D98">
        <v>65</v>
      </c>
      <c r="E98">
        <v>338561</v>
      </c>
      <c r="F98">
        <v>3.5</v>
      </c>
      <c r="G98" s="11">
        <v>14749</v>
      </c>
      <c r="L98"/>
    </row>
    <row r="99" spans="1:12">
      <c r="A99" s="2">
        <v>45670</v>
      </c>
      <c r="B99" s="1" t="s">
        <v>17</v>
      </c>
      <c r="C99">
        <v>1414</v>
      </c>
      <c r="D99">
        <v>60</v>
      </c>
      <c r="E99">
        <v>341856</v>
      </c>
      <c r="F99">
        <v>8.76</v>
      </c>
      <c r="G99" s="11">
        <v>6868</v>
      </c>
      <c r="L99"/>
    </row>
    <row r="100" spans="1:12">
      <c r="A100" s="2">
        <v>45670</v>
      </c>
      <c r="B100" s="1" t="s">
        <v>12</v>
      </c>
      <c r="C100">
        <v>685</v>
      </c>
      <c r="D100">
        <v>165</v>
      </c>
      <c r="E100">
        <v>175860</v>
      </c>
      <c r="F100">
        <v>6.26</v>
      </c>
      <c r="G100" s="11">
        <v>6027</v>
      </c>
      <c r="L100"/>
    </row>
    <row r="101" spans="1:12">
      <c r="A101" s="2">
        <v>45677</v>
      </c>
      <c r="B101" s="1" t="s">
        <v>11</v>
      </c>
      <c r="C101">
        <v>601</v>
      </c>
      <c r="D101">
        <v>159</v>
      </c>
      <c r="E101">
        <v>327722</v>
      </c>
      <c r="F101">
        <v>3.33</v>
      </c>
      <c r="G101" s="11">
        <v>25267</v>
      </c>
      <c r="L101"/>
    </row>
    <row r="102" spans="1:12">
      <c r="A102" s="2">
        <v>45677</v>
      </c>
      <c r="B102" s="1" t="s">
        <v>17</v>
      </c>
      <c r="C102">
        <v>841</v>
      </c>
      <c r="D102">
        <v>295</v>
      </c>
      <c r="E102">
        <v>271638</v>
      </c>
      <c r="F102">
        <v>9.15</v>
      </c>
      <c r="G102" s="11">
        <v>5900</v>
      </c>
      <c r="L102"/>
    </row>
    <row r="103" spans="1:12">
      <c r="A103" s="2">
        <v>45677</v>
      </c>
      <c r="B103" s="1" t="s">
        <v>12</v>
      </c>
      <c r="C103">
        <v>1105</v>
      </c>
      <c r="D103">
        <v>261</v>
      </c>
      <c r="E103">
        <v>333851</v>
      </c>
      <c r="F103">
        <v>6.03</v>
      </c>
      <c r="G103" s="11">
        <v>11181</v>
      </c>
      <c r="L103"/>
    </row>
    <row r="104" spans="1:12">
      <c r="A104" s="2">
        <v>45684</v>
      </c>
      <c r="B104" s="1" t="s">
        <v>11</v>
      </c>
      <c r="C104">
        <v>566</v>
      </c>
      <c r="D104">
        <v>225</v>
      </c>
      <c r="E104">
        <v>368984</v>
      </c>
      <c r="F104">
        <v>9.82</v>
      </c>
      <c r="G104" s="11">
        <v>9592</v>
      </c>
      <c r="L104"/>
    </row>
    <row r="105" spans="1:12">
      <c r="A105" s="2">
        <v>45684</v>
      </c>
      <c r="B105" s="1" t="s">
        <v>17</v>
      </c>
      <c r="C105">
        <v>1149</v>
      </c>
      <c r="D105">
        <v>280</v>
      </c>
      <c r="E105">
        <v>167310</v>
      </c>
      <c r="F105">
        <v>3.7</v>
      </c>
      <c r="G105" s="11">
        <v>5291</v>
      </c>
      <c r="L105"/>
    </row>
    <row r="106" spans="1:12">
      <c r="A106" s="2">
        <v>45684</v>
      </c>
      <c r="B106" s="1" t="s">
        <v>12</v>
      </c>
      <c r="C106">
        <v>819</v>
      </c>
      <c r="D106">
        <v>101</v>
      </c>
      <c r="E106">
        <v>194811</v>
      </c>
      <c r="F106">
        <v>3.35</v>
      </c>
      <c r="G106" s="11">
        <v>22244</v>
      </c>
      <c r="L106"/>
    </row>
    <row r="107" spans="1:12">
      <c r="A107" s="2">
        <v>45691</v>
      </c>
      <c r="B107" s="1" t="s">
        <v>11</v>
      </c>
      <c r="C107">
        <v>795</v>
      </c>
      <c r="D107">
        <v>60</v>
      </c>
      <c r="E107">
        <v>314982</v>
      </c>
      <c r="F107">
        <v>7.31</v>
      </c>
      <c r="G107" s="11">
        <v>6824</v>
      </c>
      <c r="L107"/>
    </row>
    <row r="108" spans="1:12">
      <c r="A108" s="2">
        <v>45691</v>
      </c>
      <c r="B108" s="1" t="s">
        <v>17</v>
      </c>
      <c r="C108">
        <v>681</v>
      </c>
      <c r="D108">
        <v>158</v>
      </c>
      <c r="E108">
        <v>75960</v>
      </c>
      <c r="F108">
        <v>3.13</v>
      </c>
      <c r="G108" s="11">
        <v>24112</v>
      </c>
      <c r="L108"/>
    </row>
    <row r="109" spans="1:12">
      <c r="A109" s="2">
        <v>45691</v>
      </c>
      <c r="B109" s="1" t="s">
        <v>12</v>
      </c>
      <c r="C109">
        <v>534</v>
      </c>
      <c r="D109">
        <v>112</v>
      </c>
      <c r="E109">
        <v>360759</v>
      </c>
      <c r="F109">
        <v>4.8899999999999997</v>
      </c>
      <c r="G109" s="11">
        <v>25478</v>
      </c>
      <c r="L109"/>
    </row>
    <row r="110" spans="1:12">
      <c r="A110" s="2">
        <v>45698</v>
      </c>
      <c r="B110" s="1" t="s">
        <v>11</v>
      </c>
      <c r="C110">
        <v>1066</v>
      </c>
      <c r="D110">
        <v>151</v>
      </c>
      <c r="E110">
        <v>297090</v>
      </c>
      <c r="F110">
        <v>8.6300000000000008</v>
      </c>
      <c r="G110" s="11">
        <v>11235</v>
      </c>
      <c r="L110"/>
    </row>
    <row r="111" spans="1:12">
      <c r="A111" s="2">
        <v>45698</v>
      </c>
      <c r="B111" s="1" t="s">
        <v>17</v>
      </c>
      <c r="C111">
        <v>1270</v>
      </c>
      <c r="D111">
        <v>162</v>
      </c>
      <c r="E111">
        <v>92040</v>
      </c>
      <c r="F111">
        <v>8.0299999999999994</v>
      </c>
      <c r="G111" s="11">
        <v>6120</v>
      </c>
      <c r="L111"/>
    </row>
    <row r="112" spans="1:12">
      <c r="A112" s="2">
        <v>45698</v>
      </c>
      <c r="B112" s="1" t="s">
        <v>12</v>
      </c>
      <c r="C112">
        <v>536</v>
      </c>
      <c r="D112">
        <v>198</v>
      </c>
      <c r="E112">
        <v>174610</v>
      </c>
      <c r="F112">
        <v>7.85</v>
      </c>
      <c r="G112" s="11">
        <v>20572</v>
      </c>
      <c r="L112"/>
    </row>
    <row r="113" spans="1:12">
      <c r="A113" s="2">
        <v>45705</v>
      </c>
      <c r="B113" s="1" t="s">
        <v>11</v>
      </c>
      <c r="C113">
        <v>819</v>
      </c>
      <c r="D113">
        <v>95</v>
      </c>
      <c r="E113">
        <v>177376</v>
      </c>
      <c r="F113">
        <v>6.12</v>
      </c>
      <c r="G113" s="11">
        <v>14975</v>
      </c>
      <c r="L113"/>
    </row>
    <row r="114" spans="1:12">
      <c r="A114" s="2">
        <v>45705</v>
      </c>
      <c r="B114" s="1" t="s">
        <v>17</v>
      </c>
      <c r="C114">
        <v>681</v>
      </c>
      <c r="D114">
        <v>218</v>
      </c>
      <c r="E114">
        <v>198882</v>
      </c>
      <c r="F114">
        <v>7.16</v>
      </c>
      <c r="G114" s="11">
        <v>22234</v>
      </c>
      <c r="L114"/>
    </row>
    <row r="115" spans="1:12">
      <c r="A115" s="2">
        <v>45705</v>
      </c>
      <c r="B115" s="1" t="s">
        <v>12</v>
      </c>
      <c r="C115">
        <v>646</v>
      </c>
      <c r="D115">
        <v>290</v>
      </c>
      <c r="E115">
        <v>336383</v>
      </c>
      <c r="F115">
        <v>7.04</v>
      </c>
      <c r="G115" s="11">
        <v>6532</v>
      </c>
      <c r="L115"/>
    </row>
    <row r="116" spans="1:12">
      <c r="A116" s="2">
        <v>45712</v>
      </c>
      <c r="B116" s="1" t="s">
        <v>11</v>
      </c>
      <c r="C116">
        <v>645</v>
      </c>
      <c r="D116">
        <v>267</v>
      </c>
      <c r="E116">
        <v>346890</v>
      </c>
      <c r="F116">
        <v>3.71</v>
      </c>
      <c r="G116" s="11">
        <v>24858</v>
      </c>
      <c r="L116"/>
    </row>
    <row r="117" spans="1:12">
      <c r="A117" s="2">
        <v>45712</v>
      </c>
      <c r="B117" s="1" t="s">
        <v>17</v>
      </c>
      <c r="C117">
        <v>886</v>
      </c>
      <c r="D117">
        <v>250</v>
      </c>
      <c r="E117">
        <v>168170</v>
      </c>
      <c r="F117">
        <v>4.12</v>
      </c>
      <c r="G117" s="11">
        <v>13883</v>
      </c>
      <c r="L117"/>
    </row>
    <row r="118" spans="1:12">
      <c r="A118" s="2">
        <v>45712</v>
      </c>
      <c r="B118" s="1" t="s">
        <v>12</v>
      </c>
      <c r="C118">
        <v>978</v>
      </c>
      <c r="D118">
        <v>279</v>
      </c>
      <c r="E118">
        <v>368872</v>
      </c>
      <c r="F118">
        <v>6.82</v>
      </c>
      <c r="G118" s="11">
        <v>18654</v>
      </c>
      <c r="L118"/>
    </row>
    <row r="119" spans="1:12">
      <c r="A119" s="2">
        <v>45719</v>
      </c>
      <c r="B119" s="1" t="s">
        <v>11</v>
      </c>
      <c r="C119">
        <v>1444</v>
      </c>
      <c r="D119">
        <v>165</v>
      </c>
      <c r="E119">
        <v>116436</v>
      </c>
      <c r="F119">
        <v>8.2200000000000006</v>
      </c>
      <c r="G119" s="11">
        <v>25234</v>
      </c>
      <c r="L119"/>
    </row>
    <row r="120" spans="1:12">
      <c r="A120" s="2">
        <v>45719</v>
      </c>
      <c r="B120" s="1" t="s">
        <v>17</v>
      </c>
      <c r="C120">
        <v>1234</v>
      </c>
      <c r="D120">
        <v>228</v>
      </c>
      <c r="E120">
        <v>127502</v>
      </c>
      <c r="F120">
        <v>7.71</v>
      </c>
      <c r="G120" s="11">
        <v>6772</v>
      </c>
      <c r="L120"/>
    </row>
    <row r="121" spans="1:12">
      <c r="A121" s="2">
        <v>45719</v>
      </c>
      <c r="B121" s="1" t="s">
        <v>12</v>
      </c>
      <c r="C121">
        <v>665</v>
      </c>
      <c r="D121">
        <v>187</v>
      </c>
      <c r="E121">
        <v>274567</v>
      </c>
      <c r="F121">
        <v>7.39</v>
      </c>
      <c r="G121" s="11">
        <v>22428</v>
      </c>
      <c r="L121"/>
    </row>
    <row r="122" spans="1:12">
      <c r="A122" s="2">
        <v>45726</v>
      </c>
      <c r="B122" s="1" t="s">
        <v>11</v>
      </c>
      <c r="C122">
        <v>631</v>
      </c>
      <c r="D122">
        <v>86</v>
      </c>
      <c r="E122">
        <v>295090</v>
      </c>
      <c r="F122">
        <v>7.89</v>
      </c>
      <c r="G122" s="11">
        <v>11911</v>
      </c>
      <c r="L122"/>
    </row>
    <row r="123" spans="1:12">
      <c r="A123" s="2">
        <v>45726</v>
      </c>
      <c r="B123" s="1" t="s">
        <v>17</v>
      </c>
      <c r="C123">
        <v>1159</v>
      </c>
      <c r="D123">
        <v>154</v>
      </c>
      <c r="E123">
        <v>194994</v>
      </c>
      <c r="F123">
        <v>6.39</v>
      </c>
      <c r="G123" s="11">
        <v>21900</v>
      </c>
      <c r="L123"/>
    </row>
    <row r="124" spans="1:12">
      <c r="A124" s="2">
        <v>45726</v>
      </c>
      <c r="B124" s="1" t="s">
        <v>12</v>
      </c>
      <c r="C124">
        <v>950</v>
      </c>
      <c r="D124">
        <v>185</v>
      </c>
      <c r="E124">
        <v>340750</v>
      </c>
      <c r="F124">
        <v>6.77</v>
      </c>
      <c r="G124" s="11">
        <v>25542</v>
      </c>
      <c r="L124"/>
    </row>
    <row r="125" spans="1:12">
      <c r="A125" s="2">
        <v>45733</v>
      </c>
      <c r="B125" s="1" t="s">
        <v>11</v>
      </c>
      <c r="C125">
        <v>693</v>
      </c>
      <c r="D125">
        <v>129</v>
      </c>
      <c r="E125">
        <v>296031</v>
      </c>
      <c r="F125">
        <v>3.41</v>
      </c>
      <c r="G125" s="11">
        <v>7140</v>
      </c>
      <c r="L125"/>
    </row>
    <row r="126" spans="1:12">
      <c r="A126" s="2">
        <v>45733</v>
      </c>
      <c r="B126" s="1" t="s">
        <v>17</v>
      </c>
      <c r="C126">
        <v>576</v>
      </c>
      <c r="D126">
        <v>80</v>
      </c>
      <c r="E126">
        <v>345688</v>
      </c>
      <c r="F126">
        <v>4.1100000000000003</v>
      </c>
      <c r="G126" s="11">
        <v>20474</v>
      </c>
      <c r="L126"/>
    </row>
    <row r="127" spans="1:12">
      <c r="A127" s="2">
        <v>45733</v>
      </c>
      <c r="B127" s="1" t="s">
        <v>12</v>
      </c>
      <c r="C127">
        <v>1274</v>
      </c>
      <c r="D127">
        <v>146</v>
      </c>
      <c r="E127">
        <v>263488</v>
      </c>
      <c r="F127">
        <v>9.58</v>
      </c>
      <c r="G127" s="11">
        <v>8698</v>
      </c>
      <c r="L127"/>
    </row>
    <row r="128" spans="1:12">
      <c r="A128" s="2">
        <v>45740</v>
      </c>
      <c r="B128" s="1" t="s">
        <v>11</v>
      </c>
      <c r="C128">
        <v>818</v>
      </c>
      <c r="D128">
        <v>253</v>
      </c>
      <c r="E128">
        <v>184911</v>
      </c>
      <c r="F128">
        <v>3.39</v>
      </c>
      <c r="G128" s="11">
        <v>10402</v>
      </c>
      <c r="L128"/>
    </row>
    <row r="129" spans="1:12">
      <c r="A129" s="2">
        <v>45740</v>
      </c>
      <c r="B129" s="1" t="s">
        <v>17</v>
      </c>
      <c r="C129">
        <v>975</v>
      </c>
      <c r="D129">
        <v>162</v>
      </c>
      <c r="E129">
        <v>124497</v>
      </c>
      <c r="F129">
        <v>9.58</v>
      </c>
      <c r="G129" s="11">
        <v>26618</v>
      </c>
      <c r="L129"/>
    </row>
    <row r="130" spans="1:12">
      <c r="A130" s="2">
        <v>45740</v>
      </c>
      <c r="B130" s="1" t="s">
        <v>12</v>
      </c>
      <c r="C130">
        <v>1398</v>
      </c>
      <c r="D130">
        <v>97</v>
      </c>
      <c r="E130">
        <v>397607</v>
      </c>
      <c r="F130">
        <v>5.09</v>
      </c>
      <c r="G130" s="11">
        <v>7975</v>
      </c>
      <c r="L130"/>
    </row>
    <row r="131" spans="1:12">
      <c r="A131" s="2">
        <v>45747</v>
      </c>
      <c r="B131" s="1" t="s">
        <v>11</v>
      </c>
      <c r="C131">
        <v>591</v>
      </c>
      <c r="D131">
        <v>155</v>
      </c>
      <c r="E131">
        <v>138521</v>
      </c>
      <c r="F131">
        <v>7.85</v>
      </c>
      <c r="G131" s="11">
        <v>19054</v>
      </c>
      <c r="L131"/>
    </row>
    <row r="132" spans="1:12">
      <c r="A132" s="2">
        <v>45747</v>
      </c>
      <c r="B132" s="1" t="s">
        <v>17</v>
      </c>
      <c r="C132">
        <v>1232</v>
      </c>
      <c r="D132">
        <v>254</v>
      </c>
      <c r="E132">
        <v>107718</v>
      </c>
      <c r="F132">
        <v>9.7100000000000009</v>
      </c>
      <c r="G132" s="11">
        <v>13740</v>
      </c>
      <c r="L132"/>
    </row>
    <row r="133" spans="1:12">
      <c r="A133" s="2">
        <v>45747</v>
      </c>
      <c r="B133" s="1" t="s">
        <v>12</v>
      </c>
      <c r="C133">
        <v>1425</v>
      </c>
      <c r="D133">
        <v>58</v>
      </c>
      <c r="E133">
        <v>202234</v>
      </c>
      <c r="F133">
        <v>6.67</v>
      </c>
      <c r="G133" s="11">
        <v>18442</v>
      </c>
      <c r="L133"/>
    </row>
    <row r="134" spans="1:12">
      <c r="A134" s="2">
        <v>45754</v>
      </c>
      <c r="B134" s="1" t="s">
        <v>11</v>
      </c>
      <c r="C134">
        <v>1417</v>
      </c>
      <c r="D134">
        <v>80</v>
      </c>
      <c r="E134">
        <v>340987</v>
      </c>
      <c r="F134">
        <v>6.13</v>
      </c>
      <c r="G134" s="11">
        <v>10104</v>
      </c>
      <c r="L134"/>
    </row>
    <row r="135" spans="1:12">
      <c r="A135" s="2">
        <v>45754</v>
      </c>
      <c r="B135" s="1" t="s">
        <v>17</v>
      </c>
      <c r="C135">
        <v>1222</v>
      </c>
      <c r="D135">
        <v>208</v>
      </c>
      <c r="E135">
        <v>340098</v>
      </c>
      <c r="F135">
        <v>7.34</v>
      </c>
      <c r="G135" s="11">
        <v>21771</v>
      </c>
      <c r="L135"/>
    </row>
    <row r="136" spans="1:12">
      <c r="A136" s="2">
        <v>45754</v>
      </c>
      <c r="B136" s="1" t="s">
        <v>12</v>
      </c>
      <c r="C136">
        <v>1071</v>
      </c>
      <c r="D136">
        <v>131</v>
      </c>
      <c r="E136">
        <v>254727</v>
      </c>
      <c r="F136">
        <v>6.87</v>
      </c>
      <c r="G136" s="11">
        <v>22191</v>
      </c>
      <c r="L136"/>
    </row>
    <row r="137" spans="1:12">
      <c r="A137" s="2">
        <v>45761</v>
      </c>
      <c r="B137" s="1" t="s">
        <v>11</v>
      </c>
      <c r="C137">
        <v>772</v>
      </c>
      <c r="D137">
        <v>82</v>
      </c>
      <c r="E137">
        <v>345659</v>
      </c>
      <c r="F137">
        <v>3.52</v>
      </c>
      <c r="G137" s="11">
        <v>27753</v>
      </c>
      <c r="L137"/>
    </row>
    <row r="138" spans="1:12">
      <c r="A138" s="2">
        <v>45761</v>
      </c>
      <c r="B138" s="1" t="s">
        <v>17</v>
      </c>
      <c r="C138">
        <v>1472</v>
      </c>
      <c r="D138">
        <v>137</v>
      </c>
      <c r="E138">
        <v>213950</v>
      </c>
      <c r="F138">
        <v>6.96</v>
      </c>
      <c r="G138" s="11">
        <v>23736</v>
      </c>
      <c r="L138"/>
    </row>
    <row r="139" spans="1:12">
      <c r="A139" s="2">
        <v>45761</v>
      </c>
      <c r="B139" s="1" t="s">
        <v>12</v>
      </c>
      <c r="C139">
        <v>1472</v>
      </c>
      <c r="D139">
        <v>281</v>
      </c>
      <c r="E139">
        <v>258115</v>
      </c>
      <c r="F139">
        <v>7.23</v>
      </c>
      <c r="G139" s="11">
        <v>27393</v>
      </c>
      <c r="L139"/>
    </row>
    <row r="140" spans="1:12">
      <c r="A140" s="2">
        <v>45768</v>
      </c>
      <c r="B140" s="1" t="s">
        <v>11</v>
      </c>
      <c r="C140">
        <v>585</v>
      </c>
      <c r="D140">
        <v>232</v>
      </c>
      <c r="E140">
        <v>321258</v>
      </c>
      <c r="F140">
        <v>7.42</v>
      </c>
      <c r="G140" s="11">
        <v>10343</v>
      </c>
      <c r="L140"/>
    </row>
    <row r="141" spans="1:12">
      <c r="A141" s="2">
        <v>45768</v>
      </c>
      <c r="B141" s="1" t="s">
        <v>17</v>
      </c>
      <c r="C141">
        <v>747</v>
      </c>
      <c r="D141">
        <v>261</v>
      </c>
      <c r="E141">
        <v>338650</v>
      </c>
      <c r="F141">
        <v>7.73</v>
      </c>
      <c r="G141" s="11">
        <v>25259</v>
      </c>
      <c r="L141"/>
    </row>
    <row r="142" spans="1:12">
      <c r="A142" s="2">
        <v>45768</v>
      </c>
      <c r="B142" s="1" t="s">
        <v>12</v>
      </c>
      <c r="C142">
        <v>1113</v>
      </c>
      <c r="D142">
        <v>224</v>
      </c>
      <c r="E142">
        <v>272989</v>
      </c>
      <c r="F142">
        <v>5.13</v>
      </c>
      <c r="G142" s="11">
        <v>24827</v>
      </c>
      <c r="L142"/>
    </row>
    <row r="143" spans="1:12">
      <c r="A143" s="2">
        <v>45775</v>
      </c>
      <c r="B143" s="1" t="s">
        <v>11</v>
      </c>
      <c r="C143">
        <v>1100</v>
      </c>
      <c r="D143">
        <v>117</v>
      </c>
      <c r="E143">
        <v>260204</v>
      </c>
      <c r="F143">
        <v>4.4000000000000004</v>
      </c>
      <c r="G143" s="11">
        <v>11908</v>
      </c>
      <c r="L143"/>
    </row>
    <row r="144" spans="1:12">
      <c r="A144" s="2">
        <v>45775</v>
      </c>
      <c r="B144" s="1" t="s">
        <v>17</v>
      </c>
      <c r="C144">
        <v>751</v>
      </c>
      <c r="D144">
        <v>170</v>
      </c>
      <c r="E144">
        <v>283278</v>
      </c>
      <c r="F144">
        <v>3.49</v>
      </c>
      <c r="G144" s="11">
        <v>11005</v>
      </c>
      <c r="L144"/>
    </row>
    <row r="145" spans="1:12">
      <c r="A145" s="2">
        <v>45775</v>
      </c>
      <c r="B145" s="1" t="s">
        <v>12</v>
      </c>
      <c r="C145">
        <v>864</v>
      </c>
      <c r="D145">
        <v>50</v>
      </c>
      <c r="E145">
        <v>277445</v>
      </c>
      <c r="F145">
        <v>3.57</v>
      </c>
      <c r="G145" s="11">
        <v>26333</v>
      </c>
      <c r="L145"/>
    </row>
    <row r="146" spans="1:12">
      <c r="A146" s="2">
        <v>45782</v>
      </c>
      <c r="B146" s="1" t="s">
        <v>11</v>
      </c>
      <c r="C146">
        <v>1146</v>
      </c>
      <c r="D146">
        <v>227</v>
      </c>
      <c r="E146">
        <v>353781</v>
      </c>
      <c r="F146">
        <v>6.41</v>
      </c>
      <c r="G146" s="11">
        <v>5495</v>
      </c>
      <c r="L146"/>
    </row>
    <row r="147" spans="1:12">
      <c r="A147" s="2">
        <v>45782</v>
      </c>
      <c r="B147" s="1" t="s">
        <v>17</v>
      </c>
      <c r="C147">
        <v>883</v>
      </c>
      <c r="D147">
        <v>207</v>
      </c>
      <c r="E147">
        <v>265019</v>
      </c>
      <c r="F147">
        <v>6.04</v>
      </c>
      <c r="G147" s="11">
        <v>15655</v>
      </c>
      <c r="L147"/>
    </row>
    <row r="148" spans="1:12">
      <c r="A148" s="2">
        <v>45782</v>
      </c>
      <c r="B148" s="1" t="s">
        <v>12</v>
      </c>
      <c r="C148">
        <v>622</v>
      </c>
      <c r="D148">
        <v>163</v>
      </c>
      <c r="E148">
        <v>231925</v>
      </c>
      <c r="F148">
        <v>9.18</v>
      </c>
      <c r="G148" s="11">
        <v>13763</v>
      </c>
      <c r="L148"/>
    </row>
    <row r="149" spans="1:12">
      <c r="A149" s="2">
        <v>45789</v>
      </c>
      <c r="B149" s="1" t="s">
        <v>11</v>
      </c>
      <c r="C149">
        <v>837</v>
      </c>
      <c r="D149">
        <v>261</v>
      </c>
      <c r="E149">
        <v>366149</v>
      </c>
      <c r="F149">
        <v>6.54</v>
      </c>
      <c r="G149" s="11">
        <v>26073</v>
      </c>
      <c r="L149"/>
    </row>
    <row r="150" spans="1:12">
      <c r="A150" s="2">
        <v>45789</v>
      </c>
      <c r="B150" s="1" t="s">
        <v>17</v>
      </c>
      <c r="C150">
        <v>544</v>
      </c>
      <c r="D150">
        <v>97</v>
      </c>
      <c r="E150">
        <v>168375</v>
      </c>
      <c r="F150">
        <v>8.66</v>
      </c>
      <c r="G150" s="11">
        <v>12774</v>
      </c>
      <c r="L150"/>
    </row>
    <row r="151" spans="1:12">
      <c r="A151" s="2">
        <v>45789</v>
      </c>
      <c r="B151" s="1" t="s">
        <v>12</v>
      </c>
      <c r="C151">
        <v>624</v>
      </c>
      <c r="D151">
        <v>247</v>
      </c>
      <c r="E151">
        <v>252763</v>
      </c>
      <c r="F151">
        <v>3.89</v>
      </c>
      <c r="G151" s="11">
        <v>19000</v>
      </c>
      <c r="L151"/>
    </row>
    <row r="152" spans="1:12">
      <c r="A152" s="2">
        <v>45796</v>
      </c>
      <c r="B152" s="1" t="s">
        <v>11</v>
      </c>
      <c r="C152">
        <v>1073</v>
      </c>
      <c r="D152">
        <v>141</v>
      </c>
      <c r="E152">
        <v>118393</v>
      </c>
      <c r="F152">
        <v>7.95</v>
      </c>
      <c r="G152" s="11">
        <v>14051</v>
      </c>
      <c r="L152"/>
    </row>
    <row r="153" spans="1:12">
      <c r="A153" s="2">
        <v>45796</v>
      </c>
      <c r="B153" s="1" t="s">
        <v>17</v>
      </c>
      <c r="C153">
        <v>1430</v>
      </c>
      <c r="D153">
        <v>74</v>
      </c>
      <c r="E153">
        <v>327012</v>
      </c>
      <c r="F153">
        <v>6.66</v>
      </c>
      <c r="G153" s="11">
        <v>27782</v>
      </c>
      <c r="L153"/>
    </row>
    <row r="154" spans="1:12">
      <c r="A154" s="2">
        <v>45796</v>
      </c>
      <c r="B154" s="1" t="s">
        <v>12</v>
      </c>
      <c r="C154">
        <v>1358</v>
      </c>
      <c r="D154">
        <v>77</v>
      </c>
      <c r="E154">
        <v>169688</v>
      </c>
      <c r="F154">
        <v>5.25</v>
      </c>
      <c r="G154" s="11">
        <v>7859</v>
      </c>
      <c r="L154"/>
    </row>
    <row r="155" spans="1:12">
      <c r="A155" s="2">
        <v>45803</v>
      </c>
      <c r="B155" s="1" t="s">
        <v>11</v>
      </c>
      <c r="C155">
        <v>1242</v>
      </c>
      <c r="D155">
        <v>201</v>
      </c>
      <c r="E155">
        <v>271935</v>
      </c>
      <c r="F155">
        <v>5.07</v>
      </c>
      <c r="G155" s="11">
        <v>15773</v>
      </c>
      <c r="L155"/>
    </row>
    <row r="156" spans="1:12">
      <c r="A156" s="2">
        <v>45803</v>
      </c>
      <c r="B156" s="1" t="s">
        <v>17</v>
      </c>
      <c r="C156">
        <v>1389</v>
      </c>
      <c r="D156">
        <v>205</v>
      </c>
      <c r="E156">
        <v>315981</v>
      </c>
      <c r="F156">
        <v>7.62</v>
      </c>
      <c r="G156" s="11">
        <v>20595</v>
      </c>
      <c r="L156"/>
    </row>
    <row r="157" spans="1:12">
      <c r="A157" s="2">
        <v>45803</v>
      </c>
      <c r="B157" s="1" t="s">
        <v>12</v>
      </c>
      <c r="C157">
        <v>826</v>
      </c>
      <c r="D157">
        <v>142</v>
      </c>
      <c r="E157">
        <v>341016</v>
      </c>
      <c r="F157">
        <v>7.44</v>
      </c>
      <c r="G157" s="11">
        <v>12031</v>
      </c>
      <c r="L157"/>
    </row>
    <row r="158" spans="1:12">
      <c r="A158" s="2">
        <v>45810</v>
      </c>
      <c r="B158" s="1" t="s">
        <v>11</v>
      </c>
      <c r="C158">
        <v>618</v>
      </c>
      <c r="D158">
        <v>264</v>
      </c>
      <c r="E158">
        <v>285164</v>
      </c>
      <c r="F158">
        <v>4.8600000000000003</v>
      </c>
      <c r="G158" s="11">
        <v>15128</v>
      </c>
      <c r="L158"/>
    </row>
    <row r="159" spans="1:12">
      <c r="A159" s="2">
        <v>45810</v>
      </c>
      <c r="B159" s="1" t="s">
        <v>17</v>
      </c>
      <c r="C159">
        <v>1419</v>
      </c>
      <c r="D159">
        <v>293</v>
      </c>
      <c r="E159">
        <v>116632</v>
      </c>
      <c r="F159">
        <v>6.93</v>
      </c>
      <c r="G159" s="11">
        <v>11826</v>
      </c>
      <c r="L159"/>
    </row>
    <row r="160" spans="1:12">
      <c r="A160" s="2">
        <v>45810</v>
      </c>
      <c r="B160" s="1" t="s">
        <v>12</v>
      </c>
      <c r="C160">
        <v>637</v>
      </c>
      <c r="D160">
        <v>68</v>
      </c>
      <c r="E160">
        <v>115694</v>
      </c>
      <c r="F160">
        <v>9.99</v>
      </c>
      <c r="G160" s="11">
        <v>12562</v>
      </c>
      <c r="L160"/>
    </row>
    <row r="161" spans="1:12">
      <c r="A161" s="2">
        <v>45817</v>
      </c>
      <c r="B161" s="1" t="s">
        <v>11</v>
      </c>
      <c r="C161">
        <v>917</v>
      </c>
      <c r="D161">
        <v>187</v>
      </c>
      <c r="E161">
        <v>64444</v>
      </c>
      <c r="F161">
        <v>5.22</v>
      </c>
      <c r="G161" s="11">
        <v>13013</v>
      </c>
      <c r="L161"/>
    </row>
    <row r="162" spans="1:12">
      <c r="A162" s="2">
        <v>45817</v>
      </c>
      <c r="B162" s="1" t="s">
        <v>17</v>
      </c>
      <c r="C162">
        <v>810</v>
      </c>
      <c r="D162">
        <v>232</v>
      </c>
      <c r="E162">
        <v>362559</v>
      </c>
      <c r="F162">
        <v>5.17</v>
      </c>
      <c r="G162" s="11">
        <v>12937</v>
      </c>
      <c r="L162"/>
    </row>
    <row r="163" spans="1:12">
      <c r="A163" s="2">
        <v>45817</v>
      </c>
      <c r="B163" s="1" t="s">
        <v>12</v>
      </c>
      <c r="C163">
        <v>1183</v>
      </c>
      <c r="D163">
        <v>248</v>
      </c>
      <c r="E163">
        <v>226881</v>
      </c>
      <c r="F163">
        <v>5.17</v>
      </c>
      <c r="G163" s="11">
        <v>14534</v>
      </c>
      <c r="L163"/>
    </row>
    <row r="164" spans="1:12">
      <c r="A164" s="2">
        <v>45824</v>
      </c>
      <c r="B164" s="1" t="s">
        <v>11</v>
      </c>
      <c r="C164">
        <v>765</v>
      </c>
      <c r="D164">
        <v>67</v>
      </c>
      <c r="E164">
        <v>283537</v>
      </c>
      <c r="F164">
        <v>6.18</v>
      </c>
      <c r="G164" s="11">
        <v>8182</v>
      </c>
      <c r="L164"/>
    </row>
    <row r="165" spans="1:12">
      <c r="A165" s="2">
        <v>45824</v>
      </c>
      <c r="B165" s="1" t="s">
        <v>17</v>
      </c>
      <c r="C165">
        <v>540</v>
      </c>
      <c r="D165">
        <v>215</v>
      </c>
      <c r="E165">
        <v>62837</v>
      </c>
      <c r="F165">
        <v>5.3</v>
      </c>
      <c r="G165" s="11">
        <v>10615</v>
      </c>
      <c r="L165"/>
    </row>
    <row r="166" spans="1:12">
      <c r="A166" s="2">
        <v>45824</v>
      </c>
      <c r="B166" s="1" t="s">
        <v>12</v>
      </c>
      <c r="C166">
        <v>1145</v>
      </c>
      <c r="D166">
        <v>151</v>
      </c>
      <c r="E166">
        <v>182759</v>
      </c>
      <c r="F166">
        <v>5.99</v>
      </c>
      <c r="G166" s="11">
        <v>20109</v>
      </c>
      <c r="L166"/>
    </row>
    <row r="167" spans="1:12">
      <c r="A167" s="2">
        <v>45831</v>
      </c>
      <c r="B167" s="1" t="s">
        <v>11</v>
      </c>
      <c r="C167">
        <v>564</v>
      </c>
      <c r="D167">
        <v>244</v>
      </c>
      <c r="E167">
        <v>279405</v>
      </c>
      <c r="F167">
        <v>8.43</v>
      </c>
      <c r="G167" s="11">
        <v>26024</v>
      </c>
      <c r="L167"/>
    </row>
    <row r="168" spans="1:12">
      <c r="A168" s="2">
        <v>45831</v>
      </c>
      <c r="B168" s="1" t="s">
        <v>17</v>
      </c>
      <c r="C168">
        <v>668</v>
      </c>
      <c r="D168">
        <v>124</v>
      </c>
      <c r="E168">
        <v>257485</v>
      </c>
      <c r="F168">
        <v>7.55</v>
      </c>
      <c r="G168" s="11">
        <v>26730</v>
      </c>
      <c r="L168"/>
    </row>
    <row r="169" spans="1:12">
      <c r="A169" s="2">
        <v>45831</v>
      </c>
      <c r="B169" s="1" t="s">
        <v>12</v>
      </c>
      <c r="C169">
        <v>761</v>
      </c>
      <c r="D169">
        <v>241</v>
      </c>
      <c r="E169">
        <v>154977</v>
      </c>
      <c r="F169">
        <v>5.63</v>
      </c>
      <c r="G169" s="11">
        <v>10563</v>
      </c>
      <c r="L169"/>
    </row>
    <row r="170" spans="1:12">
      <c r="A170" s="2">
        <v>45838</v>
      </c>
      <c r="B170" s="1" t="s">
        <v>11</v>
      </c>
      <c r="C170">
        <v>593</v>
      </c>
      <c r="D170">
        <v>108</v>
      </c>
      <c r="E170">
        <v>216500</v>
      </c>
      <c r="F170">
        <v>4.71</v>
      </c>
      <c r="G170" s="11">
        <v>27575</v>
      </c>
      <c r="L170"/>
    </row>
    <row r="171" spans="1:12">
      <c r="A171" s="2">
        <v>45838</v>
      </c>
      <c r="B171" s="1" t="s">
        <v>17</v>
      </c>
      <c r="C171">
        <v>1349</v>
      </c>
      <c r="D171">
        <v>115</v>
      </c>
      <c r="E171">
        <v>102102</v>
      </c>
      <c r="F171">
        <v>5.28</v>
      </c>
      <c r="G171" s="11">
        <v>14479</v>
      </c>
      <c r="L171"/>
    </row>
    <row r="172" spans="1:12">
      <c r="A172" s="2">
        <v>45838</v>
      </c>
      <c r="B172" s="1" t="s">
        <v>12</v>
      </c>
      <c r="C172">
        <v>693</v>
      </c>
      <c r="D172">
        <v>97</v>
      </c>
      <c r="E172">
        <v>92025</v>
      </c>
      <c r="F172">
        <v>5.95</v>
      </c>
      <c r="G172" s="11">
        <v>15915</v>
      </c>
      <c r="L172"/>
    </row>
    <row r="173" spans="1:12">
      <c r="A173" s="2">
        <v>45845</v>
      </c>
      <c r="B173" s="1" t="s">
        <v>11</v>
      </c>
      <c r="C173">
        <v>974</v>
      </c>
      <c r="D173">
        <v>143</v>
      </c>
      <c r="E173">
        <v>247965</v>
      </c>
      <c r="F173">
        <v>9.98</v>
      </c>
      <c r="G173" s="11">
        <v>12767</v>
      </c>
      <c r="L173"/>
    </row>
    <row r="174" spans="1:12">
      <c r="A174" s="2">
        <v>45845</v>
      </c>
      <c r="B174" s="1" t="s">
        <v>17</v>
      </c>
      <c r="C174">
        <v>1155</v>
      </c>
      <c r="D174">
        <v>122</v>
      </c>
      <c r="E174">
        <v>387352</v>
      </c>
      <c r="F174">
        <v>9.93</v>
      </c>
      <c r="G174" s="11">
        <v>12170</v>
      </c>
      <c r="L174"/>
    </row>
    <row r="175" spans="1:12">
      <c r="A175" s="2">
        <v>45845</v>
      </c>
      <c r="B175" s="1" t="s">
        <v>12</v>
      </c>
      <c r="C175">
        <v>1051</v>
      </c>
      <c r="D175">
        <v>246</v>
      </c>
      <c r="E175">
        <v>253985</v>
      </c>
      <c r="F175">
        <v>9.08</v>
      </c>
      <c r="G175" s="11">
        <v>7245</v>
      </c>
      <c r="L175"/>
    </row>
    <row r="176" spans="1:12">
      <c r="A176" s="2">
        <v>45852</v>
      </c>
      <c r="B176" s="1" t="s">
        <v>11</v>
      </c>
      <c r="C176">
        <v>1457</v>
      </c>
      <c r="D176">
        <v>183</v>
      </c>
      <c r="E176">
        <v>129640</v>
      </c>
      <c r="F176">
        <v>7.98</v>
      </c>
      <c r="G176" s="11">
        <v>12985</v>
      </c>
      <c r="L176"/>
    </row>
    <row r="177" spans="1:12">
      <c r="A177" s="2">
        <v>45852</v>
      </c>
      <c r="B177" s="1" t="s">
        <v>17</v>
      </c>
      <c r="C177">
        <v>670</v>
      </c>
      <c r="D177">
        <v>242</v>
      </c>
      <c r="E177">
        <v>281913</v>
      </c>
      <c r="F177">
        <v>9.6199999999999992</v>
      </c>
      <c r="G177" s="11">
        <v>16377</v>
      </c>
      <c r="L177"/>
    </row>
    <row r="178" spans="1:12">
      <c r="A178" s="2">
        <v>45852</v>
      </c>
      <c r="B178" s="1" t="s">
        <v>12</v>
      </c>
      <c r="C178">
        <v>1111</v>
      </c>
      <c r="D178">
        <v>159</v>
      </c>
      <c r="E178">
        <v>360770</v>
      </c>
      <c r="F178">
        <v>8.7100000000000009</v>
      </c>
      <c r="G178" s="11">
        <v>11453</v>
      </c>
      <c r="L178"/>
    </row>
    <row r="179" spans="1:12">
      <c r="A179" s="2">
        <v>45859</v>
      </c>
      <c r="B179" s="1" t="s">
        <v>11</v>
      </c>
      <c r="C179">
        <v>1197</v>
      </c>
      <c r="D179">
        <v>246</v>
      </c>
      <c r="E179">
        <v>127273</v>
      </c>
      <c r="F179">
        <v>6.69</v>
      </c>
      <c r="G179" s="11">
        <v>12323</v>
      </c>
      <c r="L179"/>
    </row>
    <row r="180" spans="1:12">
      <c r="A180" s="2">
        <v>45859</v>
      </c>
      <c r="B180" s="1" t="s">
        <v>17</v>
      </c>
      <c r="C180">
        <v>754</v>
      </c>
      <c r="D180">
        <v>150</v>
      </c>
      <c r="E180">
        <v>189622</v>
      </c>
      <c r="F180">
        <v>4.25</v>
      </c>
      <c r="G180" s="11">
        <v>11911</v>
      </c>
      <c r="L180"/>
    </row>
    <row r="181" spans="1:12">
      <c r="A181" s="2">
        <v>45859</v>
      </c>
      <c r="B181" s="1" t="s">
        <v>12</v>
      </c>
      <c r="C181">
        <v>1246</v>
      </c>
      <c r="D181">
        <v>107</v>
      </c>
      <c r="E181">
        <v>350949</v>
      </c>
      <c r="F181">
        <v>4.9800000000000004</v>
      </c>
      <c r="G181" s="11">
        <v>27809</v>
      </c>
      <c r="L181"/>
    </row>
    <row r="182" spans="1:12">
      <c r="A182" s="2">
        <v>45866</v>
      </c>
      <c r="B182" s="1" t="s">
        <v>11</v>
      </c>
      <c r="C182">
        <v>780</v>
      </c>
      <c r="D182">
        <v>213</v>
      </c>
      <c r="E182">
        <v>121431</v>
      </c>
      <c r="F182">
        <v>4.97</v>
      </c>
      <c r="G182" s="11">
        <v>21464</v>
      </c>
      <c r="L182"/>
    </row>
    <row r="183" spans="1:12">
      <c r="A183" s="2">
        <v>45866</v>
      </c>
      <c r="B183" s="1" t="s">
        <v>17</v>
      </c>
      <c r="C183">
        <v>1425</v>
      </c>
      <c r="D183">
        <v>143</v>
      </c>
      <c r="E183">
        <v>116742</v>
      </c>
      <c r="F183">
        <v>3.71</v>
      </c>
      <c r="G183" s="11">
        <v>27126</v>
      </c>
      <c r="L183"/>
    </row>
    <row r="184" spans="1:12">
      <c r="A184" s="2">
        <v>45866</v>
      </c>
      <c r="B184" s="1" t="s">
        <v>12</v>
      </c>
      <c r="C184">
        <v>1490</v>
      </c>
      <c r="D184">
        <v>103</v>
      </c>
      <c r="E184">
        <v>81184</v>
      </c>
      <c r="F184">
        <v>7.79</v>
      </c>
      <c r="G184" s="11">
        <v>10681</v>
      </c>
      <c r="L184"/>
    </row>
    <row r="185" spans="1:12">
      <c r="A185" s="2">
        <v>45873</v>
      </c>
      <c r="B185" s="1" t="s">
        <v>11</v>
      </c>
      <c r="C185">
        <v>949</v>
      </c>
      <c r="D185">
        <v>282</v>
      </c>
      <c r="E185">
        <v>87126</v>
      </c>
      <c r="F185">
        <v>4.96</v>
      </c>
      <c r="G185" s="11">
        <v>5413</v>
      </c>
      <c r="L185"/>
    </row>
    <row r="186" spans="1:12">
      <c r="A186" s="2">
        <v>45873</v>
      </c>
      <c r="B186" s="1" t="s">
        <v>17</v>
      </c>
      <c r="C186">
        <v>640</v>
      </c>
      <c r="D186">
        <v>141</v>
      </c>
      <c r="E186">
        <v>267546</v>
      </c>
      <c r="F186">
        <v>8.58</v>
      </c>
      <c r="G186" s="11">
        <v>25058</v>
      </c>
      <c r="L186"/>
    </row>
    <row r="187" spans="1:12">
      <c r="A187" s="2">
        <v>45873</v>
      </c>
      <c r="B187" s="1" t="s">
        <v>12</v>
      </c>
      <c r="C187">
        <v>616</v>
      </c>
      <c r="D187">
        <v>93</v>
      </c>
      <c r="E187">
        <v>133082</v>
      </c>
      <c r="F187">
        <v>8.51</v>
      </c>
      <c r="G187" s="11">
        <v>18303</v>
      </c>
      <c r="L187"/>
    </row>
    <row r="188" spans="1:12">
      <c r="A188" s="2">
        <v>45880</v>
      </c>
      <c r="B188" s="1" t="s">
        <v>11</v>
      </c>
      <c r="C188">
        <v>1080</v>
      </c>
      <c r="D188">
        <v>184</v>
      </c>
      <c r="E188">
        <v>340557</v>
      </c>
      <c r="F188">
        <v>5.41</v>
      </c>
      <c r="G188" s="11">
        <v>5526</v>
      </c>
      <c r="L188"/>
    </row>
    <row r="189" spans="1:12">
      <c r="A189" s="2">
        <v>45880</v>
      </c>
      <c r="B189" s="1" t="s">
        <v>17</v>
      </c>
      <c r="C189">
        <v>938</v>
      </c>
      <c r="D189">
        <v>236</v>
      </c>
      <c r="E189">
        <v>116472</v>
      </c>
      <c r="F189">
        <v>8.7200000000000006</v>
      </c>
      <c r="G189" s="11">
        <v>17460</v>
      </c>
      <c r="L189"/>
    </row>
    <row r="190" spans="1:12">
      <c r="A190" s="2">
        <v>45880</v>
      </c>
      <c r="B190" s="1" t="s">
        <v>12</v>
      </c>
      <c r="C190">
        <v>1007</v>
      </c>
      <c r="D190">
        <v>258</v>
      </c>
      <c r="E190">
        <v>113412</v>
      </c>
      <c r="F190">
        <v>7.71</v>
      </c>
      <c r="G190" s="11">
        <v>14475</v>
      </c>
      <c r="L190"/>
    </row>
    <row r="191" spans="1:12">
      <c r="A191" s="2">
        <v>45887</v>
      </c>
      <c r="B191" s="1" t="s">
        <v>11</v>
      </c>
      <c r="C191">
        <v>541</v>
      </c>
      <c r="D191">
        <v>208</v>
      </c>
      <c r="E191">
        <v>157547</v>
      </c>
      <c r="F191">
        <v>8.35</v>
      </c>
      <c r="G191" s="11">
        <v>20162</v>
      </c>
      <c r="L191"/>
    </row>
    <row r="192" spans="1:12">
      <c r="A192" s="2">
        <v>45887</v>
      </c>
      <c r="B192" s="1" t="s">
        <v>17</v>
      </c>
      <c r="C192">
        <v>745</v>
      </c>
      <c r="D192">
        <v>98</v>
      </c>
      <c r="E192">
        <v>354816</v>
      </c>
      <c r="F192">
        <v>4.03</v>
      </c>
      <c r="G192" s="11">
        <v>17103</v>
      </c>
      <c r="L192"/>
    </row>
    <row r="193" spans="1:12">
      <c r="A193" s="2">
        <v>45887</v>
      </c>
      <c r="B193" s="1" t="s">
        <v>12</v>
      </c>
      <c r="C193">
        <v>936</v>
      </c>
      <c r="D193">
        <v>97</v>
      </c>
      <c r="E193">
        <v>151799</v>
      </c>
      <c r="F193">
        <v>9.3699999999999992</v>
      </c>
      <c r="G193" s="11">
        <v>15461</v>
      </c>
      <c r="L193"/>
    </row>
    <row r="194" spans="1:12">
      <c r="A194" s="2">
        <v>45894</v>
      </c>
      <c r="B194" s="1" t="s">
        <v>11</v>
      </c>
      <c r="C194">
        <v>1183</v>
      </c>
      <c r="D194">
        <v>223</v>
      </c>
      <c r="E194">
        <v>143811</v>
      </c>
      <c r="F194">
        <v>6.07</v>
      </c>
      <c r="G194" s="11">
        <v>22103</v>
      </c>
      <c r="L194"/>
    </row>
    <row r="195" spans="1:12">
      <c r="A195" s="2">
        <v>45894</v>
      </c>
      <c r="B195" s="1" t="s">
        <v>17</v>
      </c>
      <c r="C195">
        <v>1413</v>
      </c>
      <c r="D195">
        <v>245</v>
      </c>
      <c r="E195">
        <v>296450</v>
      </c>
      <c r="F195">
        <v>6.52</v>
      </c>
      <c r="G195" s="11">
        <v>11625</v>
      </c>
      <c r="L195"/>
    </row>
    <row r="196" spans="1:12">
      <c r="A196" s="2">
        <v>45894</v>
      </c>
      <c r="B196" s="1" t="s">
        <v>12</v>
      </c>
      <c r="C196">
        <v>791</v>
      </c>
      <c r="D196">
        <v>273</v>
      </c>
      <c r="E196">
        <v>144049</v>
      </c>
      <c r="F196">
        <v>3.08</v>
      </c>
      <c r="G196" s="11">
        <v>5281</v>
      </c>
      <c r="L196"/>
    </row>
    <row r="197" spans="1:12">
      <c r="A197" s="2">
        <v>45901</v>
      </c>
      <c r="B197" s="1" t="s">
        <v>11</v>
      </c>
      <c r="C197">
        <v>1052</v>
      </c>
      <c r="D197">
        <v>180</v>
      </c>
      <c r="E197">
        <v>272534</v>
      </c>
      <c r="F197">
        <v>5.34</v>
      </c>
      <c r="G197" s="11">
        <v>13424</v>
      </c>
      <c r="L197"/>
    </row>
    <row r="198" spans="1:12">
      <c r="A198" s="2">
        <v>45901</v>
      </c>
      <c r="B198" s="1" t="s">
        <v>17</v>
      </c>
      <c r="C198">
        <v>572</v>
      </c>
      <c r="D198">
        <v>270</v>
      </c>
      <c r="E198">
        <v>82265</v>
      </c>
      <c r="F198">
        <v>3.65</v>
      </c>
      <c r="G198" s="11">
        <v>13140</v>
      </c>
      <c r="L198"/>
    </row>
    <row r="199" spans="1:12">
      <c r="A199" s="2">
        <v>45901</v>
      </c>
      <c r="B199" s="1" t="s">
        <v>12</v>
      </c>
      <c r="C199">
        <v>503</v>
      </c>
      <c r="D199">
        <v>253</v>
      </c>
      <c r="E199">
        <v>313562</v>
      </c>
      <c r="F199">
        <v>4.18</v>
      </c>
      <c r="G199" s="11">
        <v>19538</v>
      </c>
      <c r="L199"/>
    </row>
    <row r="200" spans="1:12">
      <c r="A200" s="2">
        <v>45908</v>
      </c>
      <c r="B200" s="1" t="s">
        <v>11</v>
      </c>
      <c r="C200">
        <v>1017</v>
      </c>
      <c r="D200">
        <v>197</v>
      </c>
      <c r="E200">
        <v>89918</v>
      </c>
      <c r="F200">
        <v>3.91</v>
      </c>
      <c r="G200" s="11">
        <v>7881</v>
      </c>
      <c r="L200"/>
    </row>
    <row r="201" spans="1:12">
      <c r="A201" s="2">
        <v>45908</v>
      </c>
      <c r="B201" s="1" t="s">
        <v>17</v>
      </c>
      <c r="C201">
        <v>860</v>
      </c>
      <c r="D201">
        <v>244</v>
      </c>
      <c r="E201">
        <v>348686</v>
      </c>
      <c r="F201">
        <v>5.12</v>
      </c>
      <c r="G201" s="11">
        <v>11418</v>
      </c>
      <c r="L201"/>
    </row>
  </sheetData>
  <mergeCells count="1">
    <mergeCell ref="H3:K3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B54A-2A0F-474D-9B0D-41490E735DE4}">
  <sheetPr>
    <tabColor rgb="FF7030A0"/>
  </sheetPr>
  <dimension ref="A2:H6"/>
  <sheetViews>
    <sheetView tabSelected="1" zoomScale="115" zoomScaleNormal="115" workbookViewId="0">
      <selection activeCell="D20" sqref="D20"/>
    </sheetView>
  </sheetViews>
  <sheetFormatPr defaultRowHeight="14.4"/>
  <cols>
    <col min="1" max="1" width="12.44140625" bestFit="1" customWidth="1"/>
    <col min="2" max="2" width="15.33203125" bestFit="1" customWidth="1"/>
    <col min="4" max="4" width="12.44140625" bestFit="1" customWidth="1"/>
    <col min="5" max="5" width="19.77734375" bestFit="1" customWidth="1"/>
    <col min="7" max="7" width="12.44140625" bestFit="1" customWidth="1"/>
    <col min="8" max="8" width="21.6640625" bestFit="1" customWidth="1"/>
  </cols>
  <sheetData>
    <row r="2" spans="1:8" ht="18">
      <c r="A2" s="21" t="s">
        <v>378</v>
      </c>
      <c r="B2" s="21"/>
      <c r="C2" s="21"/>
      <c r="D2" s="21"/>
      <c r="E2" s="21"/>
      <c r="F2" s="21"/>
      <c r="G2" s="21"/>
      <c r="H2" s="21"/>
    </row>
    <row r="3" spans="1:8">
      <c r="A3" s="6" t="s">
        <v>361</v>
      </c>
      <c r="B3" t="s">
        <v>375</v>
      </c>
      <c r="D3" s="6" t="s">
        <v>361</v>
      </c>
      <c r="E3" t="s">
        <v>376</v>
      </c>
      <c r="G3" s="6" t="s">
        <v>361</v>
      </c>
      <c r="H3" t="s">
        <v>377</v>
      </c>
    </row>
    <row r="4" spans="1:8">
      <c r="A4" s="7" t="s">
        <v>17</v>
      </c>
      <c r="B4" s="1">
        <v>1114204</v>
      </c>
      <c r="D4" s="7" t="s">
        <v>17</v>
      </c>
      <c r="E4" s="1">
        <v>67378</v>
      </c>
      <c r="G4" s="7" t="s">
        <v>17</v>
      </c>
      <c r="H4" s="1">
        <v>14.213121741986557</v>
      </c>
    </row>
    <row r="5" spans="1:8">
      <c r="A5" s="7" t="s">
        <v>12</v>
      </c>
      <c r="B5" s="1">
        <v>1065782</v>
      </c>
      <c r="D5" s="7" t="s">
        <v>12</v>
      </c>
      <c r="E5" s="1">
        <v>66245</v>
      </c>
      <c r="G5" s="7" t="s">
        <v>11</v>
      </c>
      <c r="H5" s="1">
        <v>8.0807399075835313</v>
      </c>
    </row>
    <row r="6" spans="1:8">
      <c r="A6" s="7" t="s">
        <v>11</v>
      </c>
      <c r="B6" s="1">
        <v>1035942</v>
      </c>
      <c r="D6" s="7" t="s">
        <v>11</v>
      </c>
      <c r="E6" s="1">
        <v>62938</v>
      </c>
      <c r="G6" s="7" t="s">
        <v>12</v>
      </c>
      <c r="H6" s="1">
        <v>5.5508114685009486</v>
      </c>
    </row>
  </sheetData>
  <mergeCells count="1">
    <mergeCell ref="A2:H2"/>
  </mergeCell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G A A B Q S w M E F A A C A A g A e m w j W 7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e m w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s I 1 v 2 s R 7 L 0 g M A A K k T A A A T A B w A R m 9 y b X V s Y X M v U 2 V j d G l v b j E u b S C i G A A o o B Q A A A A A A A A A A A A A A A A A A A A A A A A A A A D t V l t v 2 j A U f q / U / 2 B l L y B F k Z i m P W z i o a W t h n b r C N 0 e 2 i o y y S l 4 O H Z k O 2 0 R 4 r / P j i m 5 O d 3 W d R M P 4 w X w s c / 5 z u X 7 b A m x I p y h 0 H 4 P 3 h 4 e H B 7 I B R a Q o B f e C K c Z J n O G P o L C C V b Y Q 0 N E Q R 0 e I P 0 J e S 5 i 0 C u n 9 z H Q 4 B s X y x n n y 9 4 Z o R C M O F P A l O x 5 J 2 + u x v q 3 Y N o t p f j q X P D v O t p V m H F F b l Z I 8 p h g i l J I C E Y Z i B s u U q z 9 m n g o u K f y 3 u v 7 i O W U + k i J H P q + D e + A F 4 U L A G V A W m z r y 7 G C d O j I w 3 9 P W D L 0 7 P 7 r z e W J X r z e O d Y Q U 6 5 0 C d 4 B T k B I 4 3 G K Z z q t r W W 7 3 u v G 4 K P L 7 d 4 j S s M Y U y z k 0 M C / r u B f Y D b X U a a r D M o Q U 4 G Z N E U Y c Z q n z B h N o B Y m f 7 3 e R Y 8 + 4 R R 0 T K U 3 I w X 3 a u O j t R c q L F S k U 9 u Z N E A o T K c s c R s + z 0 x z y G 3 b 2 5 Q r T K P j P J k X 6 e m e v n 4 V G H T W i o V e j 8 4 p V g a 7 b B 0 / F y T F Y h W 9 w 3 K h 8 L y + Y V M W Z Q I p v 9 V p H l P M l m j C 7 y r V D 4 F q c G a t 1 6 i e j w D H C 8 S 4 Q h + I V M F Y n q a Z W v W K P 9 b l R 6 z i B W F z M x K y N 4 G Y i y Q 4 I 0 C T r 5 j m u s Z R 3 + D 0 7 K x t + v 0 S U 5 h R o p D t B 5 q t 0 A l Q k h I 9 0 x V o Z o v d 0 X M m 4 S N X j Y p j 2 p E 9 P 9 W 1 O F 7 t v P c 8 X 2 / 5 k u u 2 h 2 p l S C V v + 6 5 i B w O X + + C l t 3 E P 2 + C n 0 9 a d s R k 7 Z / z G t L T B d D S 8 M 9 S g q 7 r 1 V H T m j t l 6 W m G b j g K n + + 7 C v n x 6 Y Q d F Z Z 0 A H i d S q 7 K H B 4 S 5 w d X V / Z T N 8 R x S r d I o z F P j c 7 / k v Y 2 v S 9 8 d m T y b w H e i + D c K / w 1 g G T 0 i 5 A 8 E a 4 3 J J 7 i L z j i l / K 5 w 1 d T r C 3 Z T G B 0 m K / S P n C 1 L E k 0 q m F i e z k A U O 4 6 S K M y A J f W z + 6 n y V b o 4 Y F U 5 c 8 6 l k n v E k Q K P H c c W J w r b c 9 G g E u j f j L 0 J i M Y n b f H r G n c n O b Y d e B i e h i s T w l w M L c s H s g T H 2 I d m C B z r I 5 4 a L j g s 4 z T T J 6 R + W D u M E z P L D m + U x E v H 9 g e 5 R x c S k h b k 7 o f g f p L u u Z 9 W z e o 8 7 f q v e b F 3 f 3 3 p r 7 2 o 2 p H r / W 3 C 6 O j w B c v I b U E m G 6 j S 4 K 3 p s 1 q A 2 B o d T 6 k q 8 6 p k e + B X k 1 I 1 F u 2 I U 1 K l S o 4 G H X Y E K E e + M c Y 6 c + 9 I K U F m u Q 1 e T J P X H u h W s t Z Q p t m u i 7 + u u K 5 x h O n Q T p f G U L p s x j Z d t P j K q f E a r 7 G m 8 + r d U k R 5 9 c j l M s q F 0 J X c 3 T H 9 9 a W p 0 t C z J 4 2 6 b 5 t z / R Q h t t G e R X s V S f d D f 4 u X D C q f K 7 + p 0 J W n X 8 c 7 5 0 8 0 / D d Z / s s q / 0 c a 8 L c l w N G R p i y 0 q / 5 f K b y 3 P w B Q S w E C L Q A U A A I A C A B 6 b C N b u 2 f S j 6 Q A A A D 2 A A A A E g A A A A A A A A A A A A A A A A A A A A A A Q 2 9 u Z m l n L 1 B h Y 2 t h Z 2 U u e G 1 s U E s B A i 0 A F A A C A A g A e m w j W w / K 6 a u k A A A A 6 Q A A A B M A A A A A A A A A A A A A A A A A 8 A A A A F t D b 2 5 0 Z W 5 0 X 1 R 5 c G V z X S 5 4 b W x Q S w E C L Q A U A A I A C A B 6 b C N b 9 r E e y 9 I D A A C p E w A A E w A A A A A A A A A A A A A A A A D h A Q A A R m 9 y b X V s Y X M v U 2 V j d G l v b j E u b V B L B Q Y A A A A A A w A D A M I A A A A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Q g A A A A A A A E x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W 1 w Y W l n b i U y M E 1 l d G F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3 M T g z M T g t M 2 N l N S 0 0 N j V l L W F k N j U t Z D A y Y z k z Z j g 5 N j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2 O j E 0 O j E 2 L j A 2 M j I 1 M z d a I i A v P j x F b n R y e S B U e X B l P S J G a W x s Q 2 9 s d W 1 u V H l w Z X M i I F Z h b H V l P S J z Q m d r S k J n T U d C Z 1 l H I i A v P j x F b n R y e S B U e X B l P S J G a W x s Q 2 9 s d W 1 u T m F t Z X M i I F Z h b H V l P S J z W y Z x d W 9 0 O 0 N h b X B h a W d u X 0 5 h b W U m c X V v d D s s J n F 1 b 3 Q 7 U 3 R h c n R f R G F 0 Z S Z x d W 9 0 O y w m c X V v d D t F b m R f R G F 0 Z S Z x d W 9 0 O y w m c X V v d D t P Y m p l Y 3 R p d m U m c X V v d D s s J n F 1 b 3 Q 7 V G 9 0 Y W x f Q n V k Z 2 V 0 J n F 1 b 3 Q 7 L C Z x d W 9 0 O 1 R h c m d l d F 9 Q b G F 0 Z m 9 y b X M u M S Z x d W 9 0 O y w m c X V v d D t U Y X J n Z X R f U G x h d G Z v c m 1 z L j I m c X V v d D s s J n F 1 b 3 Q 7 U H J p b W F y e V 9 I Y X N o d G F n c y 4 x J n F 1 b 3 Q 7 L C Z x d W 9 0 O 1 B y a W 1 h c n l f S G F z a H R h Z 3 M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X B h a W d u I E 1 l d G F k Y X R h L 0 F 1 d G 9 S Z W 1 v d m V k Q 2 9 s d W 1 u c z E u e 0 N h b X B h a W d u X 0 5 h b W U s M H 0 m c X V v d D s s J n F 1 b 3 Q 7 U 2 V j d G l v b j E v Q 2 F t c G F p Z 2 4 g T W V 0 Y W R h d G E v Q X V 0 b 1 J l b W 9 2 Z W R D b 2 x 1 b W 5 z M S 5 7 U 3 R h c n R f R G F 0 Z S w x f S Z x d W 9 0 O y w m c X V v d D t T Z W N 0 a W 9 u M S 9 D Y W 1 w Y W l n b i B N Z X R h Z G F 0 Y S 9 B d X R v U m V t b 3 Z l Z E N v b H V t b n M x L n t F b m R f R G F 0 Z S w y f S Z x d W 9 0 O y w m c X V v d D t T Z W N 0 a W 9 u M S 9 D Y W 1 w Y W l n b i B N Z X R h Z G F 0 Y S 9 B d X R v U m V t b 3 Z l Z E N v b H V t b n M x L n t P Y m p l Y 3 R p d m U s M 3 0 m c X V v d D s s J n F 1 b 3 Q 7 U 2 V j d G l v b j E v Q 2 F t c G F p Z 2 4 g T W V 0 Y W R h d G E v Q X V 0 b 1 J l b W 9 2 Z W R D b 2 x 1 b W 5 z M S 5 7 V G 9 0 Y W x f Q n V k Z 2 V 0 L D R 9 J n F 1 b 3 Q 7 L C Z x d W 9 0 O 1 N l Y 3 R p b 2 4 x L 0 N h b X B h a W d u I E 1 l d G F k Y X R h L 0 F 1 d G 9 S Z W 1 v d m V k Q 2 9 s d W 1 u c z E u e 1 R h c m d l d F 9 Q b G F 0 Z m 9 y b X M u M S w 1 f S Z x d W 9 0 O y w m c X V v d D t T Z W N 0 a W 9 u M S 9 D Y W 1 w Y W l n b i B N Z X R h Z G F 0 Y S 9 B d X R v U m V t b 3 Z l Z E N v b H V t b n M x L n t U Y X J n Z X R f U G x h d G Z v c m 1 z L j I s N n 0 m c X V v d D s s J n F 1 b 3 Q 7 U 2 V j d G l v b j E v Q 2 F t c G F p Z 2 4 g T W V 0 Y W R h d G E v Q X V 0 b 1 J l b W 9 2 Z W R D b 2 x 1 b W 5 z M S 5 7 U H J p b W F y e V 9 I Y X N o d G F n c y 4 x L D d 9 J n F 1 b 3 Q 7 L C Z x d W 9 0 O 1 N l Y 3 R p b 2 4 x L 0 N h b X B h a W d u I E 1 l d G F k Y X R h L 0 F 1 d G 9 S Z W 1 v d m V k Q 2 9 s d W 1 u c z E u e 1 B y a W 1 h c n l f S G F z a H R h Z 3 M u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Y W 1 w Y W l n b i B N Z X R h Z G F 0 Y S 9 B d X R v U m V t b 3 Z l Z E N v b H V t b n M x L n t D Y W 1 w Y W l n b l 9 O Y W 1 l L D B 9 J n F 1 b 3 Q 7 L C Z x d W 9 0 O 1 N l Y 3 R p b 2 4 x L 0 N h b X B h a W d u I E 1 l d G F k Y X R h L 0 F 1 d G 9 S Z W 1 v d m V k Q 2 9 s d W 1 u c z E u e 1 N 0 Y X J 0 X 0 R h d G U s M X 0 m c X V v d D s s J n F 1 b 3 Q 7 U 2 V j d G l v b j E v Q 2 F t c G F p Z 2 4 g T W V 0 Y W R h d G E v Q X V 0 b 1 J l b W 9 2 Z W R D b 2 x 1 b W 5 z M S 5 7 R W 5 k X 0 R h d G U s M n 0 m c X V v d D s s J n F 1 b 3 Q 7 U 2 V j d G l v b j E v Q 2 F t c G F p Z 2 4 g T W V 0 Y W R h d G E v Q X V 0 b 1 J l b W 9 2 Z W R D b 2 x 1 b W 5 z M S 5 7 T 2 J q Z W N 0 a X Z l L D N 9 J n F 1 b 3 Q 7 L C Z x d W 9 0 O 1 N l Y 3 R p b 2 4 x L 0 N h b X B h a W d u I E 1 l d G F k Y X R h L 0 F 1 d G 9 S Z W 1 v d m V k Q 2 9 s d W 1 u c z E u e 1 R v d G F s X 0 J 1 Z G d l d C w 0 f S Z x d W 9 0 O y w m c X V v d D t T Z W N 0 a W 9 u M S 9 D Y W 1 w Y W l n b i B N Z X R h Z G F 0 Y S 9 B d X R v U m V t b 3 Z l Z E N v b H V t b n M x L n t U Y X J n Z X R f U G x h d G Z v c m 1 z L j E s N X 0 m c X V v d D s s J n F 1 b 3 Q 7 U 2 V j d G l v b j E v Q 2 F t c G F p Z 2 4 g T W V 0 Y W R h d G E v Q X V 0 b 1 J l b W 9 2 Z W R D b 2 x 1 b W 5 z M S 5 7 V G F y Z 2 V 0 X 1 B s Y X R m b 3 J t c y 4 y L D Z 9 J n F 1 b 3 Q 7 L C Z x d W 9 0 O 1 N l Y 3 R p b 2 4 x L 0 N h b X B h a W d u I E 1 l d G F k Y X R h L 0 F 1 d G 9 S Z W 1 v d m V k Q 2 9 s d W 1 u c z E u e 1 B y a W 1 h c n l f S G F z a H R h Z 3 M u M S w 3 f S Z x d W 9 0 O y w m c X V v d D t T Z W N 0 a W 9 u M S 9 D Y W 1 w Y W l n b i B N Z X R h Z G F 0 Y S 9 B d X R v U m V t b 3 Z l Z E N v b H V t b n M x L n t Q c m l t Y X J 5 X 0 h h c 2 h 0 Y W d z L j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X B h a W d u J T I w T W V 0 Y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D Y W 1 w Y W l n b i U y M E 1 l d G F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E 1 l d G F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E 1 l d G F k Y X R h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N Z X R h Z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J T I w U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O D k x Y 2 M 2 L T c 4 Z m E t N G J k N i 1 i N z Y x L W Z l N m U z Y 2 I w Y m M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A 2 O j E 0 O j E 3 L j E 4 N D Y 4 O T l a I i A v P j x F b n R y e S B U e X B l P S J G a W x s Q 2 9 s d W 1 u V H l w Z X M i I F Z h b H V l P S J z Q 1 F Z R E F 3 T U Z B d z 0 9 I i A v P j x F b n R y e S B U e X B l P S J G a W x s Q 2 9 s d W 1 u T m F t Z X M i I F Z h b H V l P S J z W y Z x d W 9 0 O 1 d l Z W t f U 3 R h c n R f R G F 0 Z S Z x d W 9 0 O y w m c X V v d D t Q b G F 0 Z m 9 y b S Z x d W 9 0 O y w m c X V v d D t O Z X d f R m 9 s b G 9 3 Z X J z J n F 1 b 3 Q 7 L C Z x d W 9 0 O 1 V u Z m 9 s b G 9 3 c y Z x d W 9 0 O y w m c X V v d D t U b 3 R h b F 9 G b 2 x s b 3 d l c n M m c X V v d D s s J n F 1 b 3 Q 7 R W 5 n Y W d l b W V u d F 9 S Y X R l J n F 1 b 3 Q 7 L C Z x d W 9 0 O 0 F k X 1 N w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n Y W d l b W V u d C B T d W 1 t Y X J 5 L 0 F 1 d G 9 S Z W 1 v d m V k Q 2 9 s d W 1 u c z E u e 1 d l Z W t f U 3 R h c n R f R G F 0 Z S w w f S Z x d W 9 0 O y w m c X V v d D t T Z W N 0 a W 9 u M S 9 F b m d h Z 2 V t Z W 5 0 I F N 1 b W 1 h c n k v Q X V 0 b 1 J l b W 9 2 Z W R D b 2 x 1 b W 5 z M S 5 7 U G x h d G Z v c m 0 s M X 0 m c X V v d D s s J n F 1 b 3 Q 7 U 2 V j d G l v b j E v R W 5 n Y W d l b W V u d C B T d W 1 t Y X J 5 L 0 F 1 d G 9 S Z W 1 v d m V k Q 2 9 s d W 1 u c z E u e 0 5 l d 1 9 G b 2 x s b 3 d l c n M s M n 0 m c X V v d D s s J n F 1 b 3 Q 7 U 2 V j d G l v b j E v R W 5 n Y W d l b W V u d C B T d W 1 t Y X J 5 L 0 F 1 d G 9 S Z W 1 v d m V k Q 2 9 s d W 1 u c z E u e 1 V u Z m 9 s b G 9 3 c y w z f S Z x d W 9 0 O y w m c X V v d D t T Z W N 0 a W 9 u M S 9 F b m d h Z 2 V t Z W 5 0 I F N 1 b W 1 h c n k v Q X V 0 b 1 J l b W 9 2 Z W R D b 2 x 1 b W 5 z M S 5 7 V G 9 0 Y W x f R m 9 s b G 9 3 Z X J z L D R 9 J n F 1 b 3 Q 7 L C Z x d W 9 0 O 1 N l Y 3 R p b 2 4 x L 0 V u Z 2 F n Z W 1 l b n Q g U 3 V t b W F y e S 9 B d X R v U m V t b 3 Z l Z E N v b H V t b n M x L n t F b m d h Z 2 V t Z W 5 0 X 1 J h d G U s N X 0 m c X V v d D s s J n F 1 b 3 Q 7 U 2 V j d G l v b j E v R W 5 n Y W d l b W V u d C B T d W 1 t Y X J 5 L 0 F 1 d G 9 S Z W 1 v d m V k Q 2 9 s d W 1 u c z E u e 0 F k X 1 N w Z W 5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u Z 2 F n Z W 1 l b n Q g U 3 V t b W F y e S 9 B d X R v U m V t b 3 Z l Z E N v b H V t b n M x L n t X Z W V r X 1 N 0 Y X J 0 X 0 R h d G U s M H 0 m c X V v d D s s J n F 1 b 3 Q 7 U 2 V j d G l v b j E v R W 5 n Y W d l b W V u d C B T d W 1 t Y X J 5 L 0 F 1 d G 9 S Z W 1 v d m V k Q 2 9 s d W 1 u c z E u e 1 B s Y X R m b 3 J t L D F 9 J n F 1 b 3 Q 7 L C Z x d W 9 0 O 1 N l Y 3 R p b 2 4 x L 0 V u Z 2 F n Z W 1 l b n Q g U 3 V t b W F y e S 9 B d X R v U m V t b 3 Z l Z E N v b H V t b n M x L n t O Z X d f R m 9 s b G 9 3 Z X J z L D J 9 J n F 1 b 3 Q 7 L C Z x d W 9 0 O 1 N l Y 3 R p b 2 4 x L 0 V u Z 2 F n Z W 1 l b n Q g U 3 V t b W F y e S 9 B d X R v U m V t b 3 Z l Z E N v b H V t b n M x L n t V b m Z v b G x v d 3 M s M 3 0 m c X V v d D s s J n F 1 b 3 Q 7 U 2 V j d G l v b j E v R W 5 n Y W d l b W V u d C B T d W 1 t Y X J 5 L 0 F 1 d G 9 S Z W 1 v d m V k Q 2 9 s d W 1 u c z E u e 1 R v d G F s X 0 Z v b G x v d 2 V y c y w 0 f S Z x d W 9 0 O y w m c X V v d D t T Z W N 0 a W 9 u M S 9 F b m d h Z 2 V t Z W 5 0 I F N 1 b W 1 h c n k v Q X V 0 b 1 J l b W 9 2 Z W R D b 2 x 1 b W 5 z M S 5 7 R W 5 n Y W d l b W V u d F 9 S Y X R l L D V 9 J n F 1 b 3 Q 7 L C Z x d W 9 0 O 1 N l Y 3 R p b 2 4 x L 0 V u Z 2 F n Z W 1 l b n Q g U 3 V t b W F y e S 9 B d X R v U m V t b 3 Z l Z E N v b H V t b n M x L n t B Z F 9 T c G V u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Y W d l b W V u d C U y M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Y W d l b W V u d C U y M F N 1 b W 1 h c n k v R W 5 n Y W d l b W V u d C U y M F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J T I w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J T I w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F n Z W 1 l b n Q l M j B T d W 1 t Y X J 5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l Z D c 4 M 2 I 4 L T c 1 Y j M t N D Y 0 N C 1 h M D A y L W M x Y T Z k Z G Q 4 Z j Q 2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3 N 0 I E l E J n F 1 b 3 Q 7 L C Z x d W 9 0 O 1 B s Y X R m b 3 J t J n F 1 b 3 Q 7 L C Z x d W 9 0 O 0 R h d G U m c X V v d D s s J n F 1 b 3 Q 7 Q 2 9 u d G V u d C B U e X B l J n F 1 b 3 Q 7 L C Z x d W 9 0 O 1 B v c 3 Q g V G V 4 d C Z x d W 9 0 O y w m c X V v d D t M a W t l c y Z x d W 9 0 O y w m c X V v d D t T a G F y Z X M m c X V v d D s s J n F 1 b 3 Q 7 Q 2 9 t b W V u d H M m c X V v d D s s J n F 1 b 3 Q 7 S W 1 w c m V z c 2 l v b n M m c X V v d D s s J n F 1 b 3 Q 7 U m V h Y 2 g m c X V v d D s s J n F 1 b 3 Q 7 Q 2 x p Y 2 t z J n F 1 b 3 Q 7 L C Z x d W 9 0 O 0 h h c 2 h 0 Y W d z I F V z Z W Q u M S Z x d W 9 0 O y w m c X V v d D t I Y X N o d G F n c y B V c 2 V k L j I m c X V v d D s s J n F 1 b 3 Q 7 Q 2 F t c G F p Z 2 5 f T m F t Z S Z x d W 9 0 O 1 0 i I C 8 + P E V u d H J 5 I F R 5 c G U 9 I k Z p b G x D b 2 x 1 b W 5 U e X B l c y I g V m F s d W U 9 I n N C Z 1 l K Q m d Z R E F 3 T U R B d 0 1 H Q m d Z P S I g L z 4 8 R W 5 0 c n k g V H l w Z T 0 i R m l s b E x h c 3 R V c G R h d G V k I i B W Y W x 1 Z T 0 i Z D I w M j U t M D k t M D N U M D c 6 M D I 6 M z I u M z Y 2 N j M w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d H M v Q X V 0 b 1 J l b W 9 2 Z W R D b 2 x 1 b W 5 z M S 5 7 U G 9 z d C B J R C w w f S Z x d W 9 0 O y w m c X V v d D t T Z W N 0 a W 9 u M S 9 Q b 3 N 0 c y 9 B d X R v U m V t b 3 Z l Z E N v b H V t b n M x L n t Q b G F 0 Z m 9 y b S w x f S Z x d W 9 0 O y w m c X V v d D t T Z W N 0 a W 9 u M S 9 Q b 3 N 0 c y 9 B d X R v U m V t b 3 Z l Z E N v b H V t b n M x L n t E Y X R l L D J 9 J n F 1 b 3 Q 7 L C Z x d W 9 0 O 1 N l Y 3 R p b 2 4 x L 1 B v c 3 R z L 0 F 1 d G 9 S Z W 1 v d m V k Q 2 9 s d W 1 u c z E u e 0 N v b n R l b n Q g V H l w Z S w z f S Z x d W 9 0 O y w m c X V v d D t T Z W N 0 a W 9 u M S 9 Q b 3 N 0 c y 9 B d X R v U m V t b 3 Z l Z E N v b H V t b n M x L n t Q b 3 N 0 I F R l e H Q s N H 0 m c X V v d D s s J n F 1 b 3 Q 7 U 2 V j d G l v b j E v U G 9 z d H M v Q X V 0 b 1 J l b W 9 2 Z W R D b 2 x 1 b W 5 z M S 5 7 T G l r Z X M s N X 0 m c X V v d D s s J n F 1 b 3 Q 7 U 2 V j d G l v b j E v U G 9 z d H M v Q X V 0 b 1 J l b W 9 2 Z W R D b 2 x 1 b W 5 z M S 5 7 U 2 h h c m V z L D Z 9 J n F 1 b 3 Q 7 L C Z x d W 9 0 O 1 N l Y 3 R p b 2 4 x L 1 B v c 3 R z L 0 F 1 d G 9 S Z W 1 v d m V k Q 2 9 s d W 1 u c z E u e 0 N v b W 1 l b n R z L D d 9 J n F 1 b 3 Q 7 L C Z x d W 9 0 O 1 N l Y 3 R p b 2 4 x L 1 B v c 3 R z L 0 F 1 d G 9 S Z W 1 v d m V k Q 2 9 s d W 1 u c z E u e 0 l t c H J l c 3 N p b 2 5 z L D h 9 J n F 1 b 3 Q 7 L C Z x d W 9 0 O 1 N l Y 3 R p b 2 4 x L 1 B v c 3 R z L 0 F 1 d G 9 S Z W 1 v d m V k Q 2 9 s d W 1 u c z E u e 1 J l Y W N o L D l 9 J n F 1 b 3 Q 7 L C Z x d W 9 0 O 1 N l Y 3 R p b 2 4 x L 1 B v c 3 R z L 0 F 1 d G 9 S Z W 1 v d m V k Q 2 9 s d W 1 u c z E u e 0 N s a W N r c y w x M H 0 m c X V v d D s s J n F 1 b 3 Q 7 U 2 V j d G l v b j E v U G 9 z d H M v Q X V 0 b 1 J l b W 9 2 Z W R D b 2 x 1 b W 5 z M S 5 7 S G F z a H R h Z 3 M g V X N l Z C 4 x L D E x f S Z x d W 9 0 O y w m c X V v d D t T Z W N 0 a W 9 u M S 9 Q b 3 N 0 c y 9 B d X R v U m V t b 3 Z l Z E N v b H V t b n M x L n t I Y X N o d G F n c y B V c 2 V k L j I s M T J 9 J n F 1 b 3 Q 7 L C Z x d W 9 0 O 1 N l Y 3 R p b 2 4 x L 1 B v c 3 R z L 0 F 1 d G 9 S Z W 1 v d m V k Q 2 9 s d W 1 u c z E u e 0 N h b X B h a W d u X 0 5 h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b 3 N 0 c y 9 B d X R v U m V t b 3 Z l Z E N v b H V t b n M x L n t Q b 3 N 0 I E l E L D B 9 J n F 1 b 3 Q 7 L C Z x d W 9 0 O 1 N l Y 3 R p b 2 4 x L 1 B v c 3 R z L 0 F 1 d G 9 S Z W 1 v d m V k Q 2 9 s d W 1 u c z E u e 1 B s Y X R m b 3 J t L D F 9 J n F 1 b 3 Q 7 L C Z x d W 9 0 O 1 N l Y 3 R p b 2 4 x L 1 B v c 3 R z L 0 F 1 d G 9 S Z W 1 v d m V k Q 2 9 s d W 1 u c z E u e 0 R h d G U s M n 0 m c X V v d D s s J n F 1 b 3 Q 7 U 2 V j d G l v b j E v U G 9 z d H M v Q X V 0 b 1 J l b W 9 2 Z W R D b 2 x 1 b W 5 z M S 5 7 Q 2 9 u d G V u d C B U e X B l L D N 9 J n F 1 b 3 Q 7 L C Z x d W 9 0 O 1 N l Y 3 R p b 2 4 x L 1 B v c 3 R z L 0 F 1 d G 9 S Z W 1 v d m V k Q 2 9 s d W 1 u c z E u e 1 B v c 3 Q g V G V 4 d C w 0 f S Z x d W 9 0 O y w m c X V v d D t T Z W N 0 a W 9 u M S 9 Q b 3 N 0 c y 9 B d X R v U m V t b 3 Z l Z E N v b H V t b n M x L n t M a W t l c y w 1 f S Z x d W 9 0 O y w m c X V v d D t T Z W N 0 a W 9 u M S 9 Q b 3 N 0 c y 9 B d X R v U m V t b 3 Z l Z E N v b H V t b n M x L n t T a G F y Z X M s N n 0 m c X V v d D s s J n F 1 b 3 Q 7 U 2 V j d G l v b j E v U G 9 z d H M v Q X V 0 b 1 J l b W 9 2 Z W R D b 2 x 1 b W 5 z M S 5 7 Q 2 9 t b W V u d H M s N 3 0 m c X V v d D s s J n F 1 b 3 Q 7 U 2 V j d G l v b j E v U G 9 z d H M v Q X V 0 b 1 J l b W 9 2 Z W R D b 2 x 1 b W 5 z M S 5 7 S W 1 w c m V z c 2 l v b n M s O H 0 m c X V v d D s s J n F 1 b 3 Q 7 U 2 V j d G l v b j E v U G 9 z d H M v Q X V 0 b 1 J l b W 9 2 Z W R D b 2 x 1 b W 5 z M S 5 7 U m V h Y 2 g s O X 0 m c X V v d D s s J n F 1 b 3 Q 7 U 2 V j d G l v b j E v U G 9 z d H M v Q X V 0 b 1 J l b W 9 2 Z W R D b 2 x 1 b W 5 z M S 5 7 Q 2 x p Y 2 t z L D E w f S Z x d W 9 0 O y w m c X V v d D t T Z W N 0 a W 9 u M S 9 Q b 3 N 0 c y 9 B d X R v U m V t b 3 Z l Z E N v b H V t b n M x L n t I Y X N o d G F n c y B V c 2 V k L j E s M T F 9 J n F 1 b 3 Q 7 L C Z x d W 9 0 O 1 N l Y 3 R p b 2 4 x L 1 B v c 3 R z L 0 F 1 d G 9 S Z W 1 v d m V k Q 2 9 s d W 1 u c z E u e 0 h h c 2 h 0 Y W d z I F V z Z W Q u M i w x M n 0 m c X V v d D s s J n F 1 b 3 Q 7 U 2 V j d G l v b j E v U G 9 z d H M v Q X V 0 b 1 J l b W 9 2 Z W R D b 2 x 1 b W 5 z M S 5 7 Q 2 F t c G F p Z 2 5 f T m F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B v c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M w O D I 4 Y T Q t M G N m N S 0 0 O W J j L W F m Y j U t N j h l N G M w Z j c y M j d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N U M D c 6 M z I 6 N D Y u M j Q y N T c x N l o i I C 8 + P E V u d H J 5 I F R 5 c G U 9 I k Z p b G x D b 2 x 1 b W 5 U e X B l c y I g V m F s d W U 9 I n N C Z 1 l I Q m d Z R E F 3 T U R B d 1 V E Q X d Z R y I g L z 4 8 R W 5 0 c n k g V H l w Z T 0 i R m l s b E N v b H V t b k 5 h b W V z I i B W Y W x 1 Z T 0 i c 1 s m c X V v d D t Q b 3 N 0 I E l E J n F 1 b 3 Q 7 L C Z x d W 9 0 O 1 B s Y X R m b 3 J t J n F 1 b 3 Q 7 L C Z x d W 9 0 O 0 R h d G U m c X V v d D s s J n F 1 b 3 Q 7 Q 2 9 u d G V u d C B U e X B l J n F 1 b 3 Q 7 L C Z x d W 9 0 O 1 B v c 3 Q g V G V 4 d C Z x d W 9 0 O y w m c X V v d D t M a W t l c y Z x d W 9 0 O y w m c X V v d D t T a G F y Z X M m c X V v d D s s J n F 1 b 3 Q 7 Q 2 9 t b W V u d H M m c X V v d D s s J n F 1 b 3 Q 7 V G 9 0 Y W w g R W 5 n Y W d l b W V u d C Z x d W 9 0 O y w m c X V v d D t J b X B y Z X N z a W 9 u c y Z x d W 9 0 O y w m c X V v d D t F b m d h Z 2 V t Z W 5 0 I F J h d G U m c X V v d D s s J n F 1 b 3 Q 7 U m V h Y 2 g m c X V v d D s s J n F 1 b 3 Q 7 Q 2 x p Y 2 t z J n F 1 b 3 Q 7 L C Z x d W 9 0 O 0 N h b X B h a W d u X 0 5 h b W U m c X V v d D s s J n F 1 b 3 Q 7 S G F z a H R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G 9 z d C B J R C w w f S Z x d W 9 0 O y w m c X V v d D t T Z W N 0 a W 9 u M S 9 U Y W J s Z T Q v Q X V 0 b 1 J l b W 9 2 Z W R D b 2 x 1 b W 5 z M S 5 7 U G x h d G Z v c m 0 s M X 0 m c X V v d D s s J n F 1 b 3 Q 7 U 2 V j d G l v b j E v V G F i b G U 0 L 0 F 1 d G 9 S Z W 1 v d m V k Q 2 9 s d W 1 u c z E u e 0 R h d G U s M n 0 m c X V v d D s s J n F 1 b 3 Q 7 U 2 V j d G l v b j E v V G F i b G U 0 L 0 F 1 d G 9 S Z W 1 v d m V k Q 2 9 s d W 1 u c z E u e 0 N v b n R l b n Q g V H l w Z S w z f S Z x d W 9 0 O y w m c X V v d D t T Z W N 0 a W 9 u M S 9 U Y W J s Z T Q v Q X V 0 b 1 J l b W 9 2 Z W R D b 2 x 1 b W 5 z M S 5 7 U G 9 z d C B U Z X h 0 L D R 9 J n F 1 b 3 Q 7 L C Z x d W 9 0 O 1 N l Y 3 R p b 2 4 x L 1 R h Y m x l N C 9 B d X R v U m V t b 3 Z l Z E N v b H V t b n M x L n t M a W t l c y w 1 f S Z x d W 9 0 O y w m c X V v d D t T Z W N 0 a W 9 u M S 9 U Y W J s Z T Q v Q X V 0 b 1 J l b W 9 2 Z W R D b 2 x 1 b W 5 z M S 5 7 U 2 h h c m V z L D Z 9 J n F 1 b 3 Q 7 L C Z x d W 9 0 O 1 N l Y 3 R p b 2 4 x L 1 R h Y m x l N C 9 B d X R v U m V t b 3 Z l Z E N v b H V t b n M x L n t D b 2 1 t Z W 5 0 c y w 3 f S Z x d W 9 0 O y w m c X V v d D t T Z W N 0 a W 9 u M S 9 U Y W J s Z T Q v Q X V 0 b 1 J l b W 9 2 Z W R D b 2 x 1 b W 5 z M S 5 7 V G 9 0 Y W w g R W 5 n Y W d l b W V u d C w 4 f S Z x d W 9 0 O y w m c X V v d D t T Z W N 0 a W 9 u M S 9 U Y W J s Z T Q v Q X V 0 b 1 J l b W 9 2 Z W R D b 2 x 1 b W 5 z M S 5 7 S W 1 w c m V z c 2 l v b n M s O X 0 m c X V v d D s s J n F 1 b 3 Q 7 U 2 V j d G l v b j E v V G F i b G U 0 L 0 F 1 d G 9 S Z W 1 v d m V k Q 2 9 s d W 1 u c z E u e 0 V u Z 2 F n Z W 1 l b n Q g U m F 0 Z S w x M H 0 m c X V v d D s s J n F 1 b 3 Q 7 U 2 V j d G l v b j E v V G F i b G U 0 L 0 F 1 d G 9 S Z W 1 v d m V k Q 2 9 s d W 1 u c z E u e 1 J l Y W N o L D E x f S Z x d W 9 0 O y w m c X V v d D t T Z W N 0 a W 9 u M S 9 U Y W J s Z T Q v Q X V 0 b 1 J l b W 9 2 Z W R D b 2 x 1 b W 5 z M S 5 7 Q 2 x p Y 2 t z L D E y f S Z x d W 9 0 O y w m c X V v d D t T Z W N 0 a W 9 u M S 9 U Y W J s Z T Q v Q X V 0 b 1 J l b W 9 2 Z W R D b 2 x 1 b W 5 z M S 5 7 Q 2 F t c G F p Z 2 5 f T m F t Z S w x M 3 0 m c X V v d D s s J n F 1 b 3 Q 7 U 2 V j d G l v b j E v V G F i b G U 0 L 0 F 1 d G 9 S Z W 1 v d m V k Q 2 9 s d W 1 u c z E u e 0 h h c 2 h 0 Y W c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Q v Q X V 0 b 1 J l b W 9 2 Z W R D b 2 x 1 b W 5 z M S 5 7 U G 9 z d C B J R C w w f S Z x d W 9 0 O y w m c X V v d D t T Z W N 0 a W 9 u M S 9 U Y W J s Z T Q v Q X V 0 b 1 J l b W 9 2 Z W R D b 2 x 1 b W 5 z M S 5 7 U G x h d G Z v c m 0 s M X 0 m c X V v d D s s J n F 1 b 3 Q 7 U 2 V j d G l v b j E v V G F i b G U 0 L 0 F 1 d G 9 S Z W 1 v d m V k Q 2 9 s d W 1 u c z E u e 0 R h d G U s M n 0 m c X V v d D s s J n F 1 b 3 Q 7 U 2 V j d G l v b j E v V G F i b G U 0 L 0 F 1 d G 9 S Z W 1 v d m V k Q 2 9 s d W 1 u c z E u e 0 N v b n R l b n Q g V H l w Z S w z f S Z x d W 9 0 O y w m c X V v d D t T Z W N 0 a W 9 u M S 9 U Y W J s Z T Q v Q X V 0 b 1 J l b W 9 2 Z W R D b 2 x 1 b W 5 z M S 5 7 U G 9 z d C B U Z X h 0 L D R 9 J n F 1 b 3 Q 7 L C Z x d W 9 0 O 1 N l Y 3 R p b 2 4 x L 1 R h Y m x l N C 9 B d X R v U m V t b 3 Z l Z E N v b H V t b n M x L n t M a W t l c y w 1 f S Z x d W 9 0 O y w m c X V v d D t T Z W N 0 a W 9 u M S 9 U Y W J s Z T Q v Q X V 0 b 1 J l b W 9 2 Z W R D b 2 x 1 b W 5 z M S 5 7 U 2 h h c m V z L D Z 9 J n F 1 b 3 Q 7 L C Z x d W 9 0 O 1 N l Y 3 R p b 2 4 x L 1 R h Y m x l N C 9 B d X R v U m V t b 3 Z l Z E N v b H V t b n M x L n t D b 2 1 t Z W 5 0 c y w 3 f S Z x d W 9 0 O y w m c X V v d D t T Z W N 0 a W 9 u M S 9 U Y W J s Z T Q v Q X V 0 b 1 J l b W 9 2 Z W R D b 2 x 1 b W 5 z M S 5 7 V G 9 0 Y W w g R W 5 n Y W d l b W V u d C w 4 f S Z x d W 9 0 O y w m c X V v d D t T Z W N 0 a W 9 u M S 9 U Y W J s Z T Q v Q X V 0 b 1 J l b W 9 2 Z W R D b 2 x 1 b W 5 z M S 5 7 S W 1 w c m V z c 2 l v b n M s O X 0 m c X V v d D s s J n F 1 b 3 Q 7 U 2 V j d G l v b j E v V G F i b G U 0 L 0 F 1 d G 9 S Z W 1 v d m V k Q 2 9 s d W 1 u c z E u e 0 V u Z 2 F n Z W 1 l b n Q g U m F 0 Z S w x M H 0 m c X V v d D s s J n F 1 b 3 Q 7 U 2 V j d G l v b j E v V G F i b G U 0 L 0 F 1 d G 9 S Z W 1 v d m V k Q 2 9 s d W 1 u c z E u e 1 J l Y W N o L D E x f S Z x d W 9 0 O y w m c X V v d D t T Z W N 0 a W 9 u M S 9 U Y W J s Z T Q v Q X V 0 b 1 J l b W 9 2 Z W R D b 2 x 1 b W 5 z M S 5 7 Q 2 x p Y 2 t z L D E y f S Z x d W 9 0 O y w m c X V v d D t T Z W N 0 a W 9 u M S 9 U Y W J s Z T Q v Q X V 0 b 1 J l b W 9 2 Z W R D b 2 x 1 b W 5 z M S 5 7 Q 2 F t c G F p Z 2 5 f T m F t Z S w x M 3 0 m c X V v d D s s J n F 1 b 3 Q 7 U 2 V j d G l v b j E v V G F i b G U 0 L 0 F 1 d G 9 S Z W 1 v d m V k Q 2 9 s d W 1 u c z E u e 0 h h c 2 h 0 Y W c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w x W V q H H E S Q v t R h u i 1 R w g A A A A A C A A A A A A A Q Z g A A A A E A A C A A A A C x O z j Z Y F 4 7 t O K n a T P F B b h l L M v u d i c W 1 u G R B k 3 m q G D 5 J g A A A A A O g A A A A A I A A C A A A A B I t 0 B 0 L m 1 q S Q X M G A h P K h P 9 l c V 2 i A w / x j g n D Q n k 2 l Y D h 1 A A A A D E Q K i t V n Y 6 w G d I W P 5 4 B 6 B c p f t j b p u q S 5 T D I J t t a w D D E z w J e B G h 6 + s w E A C Z g P P Y W R u t T g V k C a S 8 A r K i Q N g U P b M X y u x N 8 P h v f A + 8 S q M G 6 X H U T k A A A A D r E Z d c E e M n r H 0 y m C v u a p V d w e 9 J k e I l 7 f k U J M C p O q r q C 5 m a F N u S N t 9 T F Y l r / 7 G 4 U U t E h S l 7 P 9 g p f C I J Z Z k f C D F G < / D a t a M a s h u p > 
</file>

<file path=customXml/itemProps1.xml><?xml version="1.0" encoding="utf-8"?>
<ds:datastoreItem xmlns:ds="http://schemas.openxmlformats.org/officeDocument/2006/customXml" ds:itemID="{1D92A608-1A88-44D2-A35C-FB4604524F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Posts</vt:lpstr>
      <vt:lpstr>Campaign Metadata</vt:lpstr>
      <vt:lpstr>Engagement Summary</vt:lpstr>
      <vt:lpstr>Task 3.1</vt:lpstr>
      <vt:lpstr>Task 3.2</vt:lpstr>
      <vt:lpstr>Task 3.3</vt:lpstr>
      <vt:lpstr>Task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Kore</dc:creator>
  <cp:lastModifiedBy>Rohit Kore</cp:lastModifiedBy>
  <dcterms:created xsi:type="dcterms:W3CDTF">2025-09-03T06:04:27Z</dcterms:created>
  <dcterms:modified xsi:type="dcterms:W3CDTF">2025-09-13T18:40:02Z</dcterms:modified>
</cp:coreProperties>
</file>