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Rohit\Dropbox\Coding\profmodel\"/>
    </mc:Choice>
  </mc:AlternateContent>
  <bookViews>
    <workbookView xWindow="3510" yWindow="0" windowWidth="27630" windowHeight="13140"/>
  </bookViews>
  <sheets>
    <sheet name="PnLData" sheetId="2" r:id="rId1"/>
    <sheet name="BU-1" sheetId="3" r:id="rId2"/>
    <sheet name="BU-2" sheetId="4" r:id="rId3"/>
    <sheet name="BU-3" sheetId="5" r:id="rId4"/>
    <sheet name="BU-4" sheetId="6" r:id="rId5"/>
    <sheet name="BU-5" sheetId="7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" l="1"/>
  <c r="Q16" i="2"/>
  <c r="Q17" i="2"/>
  <c r="Q19" i="2"/>
  <c r="Q20" i="2"/>
  <c r="Q21" i="2"/>
  <c r="Q22" i="2"/>
  <c r="Q24" i="2"/>
  <c r="Q25" i="2"/>
  <c r="Q26" i="2"/>
  <c r="Q26" i="5" s="1"/>
  <c r="Q27" i="2"/>
  <c r="Q28" i="2"/>
  <c r="Q29" i="2"/>
  <c r="Q31" i="2"/>
  <c r="Q33" i="2"/>
  <c r="Q34" i="2"/>
  <c r="Q34" i="5" s="1"/>
  <c r="Q35" i="2"/>
  <c r="Q36" i="2"/>
  <c r="Q37" i="2"/>
  <c r="Q38" i="2"/>
  <c r="Q38" i="5" s="1"/>
  <c r="Q39" i="2"/>
  <c r="Q40" i="2"/>
  <c r="Q41" i="2"/>
  <c r="Q42" i="2"/>
  <c r="Q42" i="5" s="1"/>
  <c r="Q43" i="2"/>
  <c r="Q44" i="2"/>
  <c r="Q45" i="2"/>
  <c r="Q46" i="2"/>
  <c r="Q49" i="2"/>
  <c r="Q50" i="2"/>
  <c r="Q50" i="4" s="1"/>
  <c r="Q51" i="2"/>
  <c r="Q53" i="2"/>
  <c r="Q56" i="2"/>
  <c r="Q57" i="2"/>
  <c r="Q58" i="2"/>
  <c r="Q58" i="4" s="1"/>
  <c r="Q59" i="2"/>
  <c r="Q14" i="2"/>
  <c r="Q6" i="2"/>
  <c r="Q7" i="2"/>
  <c r="Q8" i="2"/>
  <c r="Q9" i="2"/>
  <c r="Q10" i="2"/>
  <c r="Q11" i="2"/>
  <c r="Q12" i="2"/>
  <c r="Q5" i="2"/>
  <c r="O53" i="7"/>
  <c r="K53" i="7"/>
  <c r="G53" i="7"/>
  <c r="P53" i="6"/>
  <c r="L53" i="6"/>
  <c r="H53" i="6"/>
  <c r="M53" i="5"/>
  <c r="I53" i="5"/>
  <c r="E53" i="5"/>
  <c r="N53" i="4"/>
  <c r="J53" i="4"/>
  <c r="F53" i="4"/>
  <c r="O53" i="3"/>
  <c r="O62" i="3" s="1"/>
  <c r="K53" i="3"/>
  <c r="K62" i="3" s="1"/>
  <c r="G53" i="3"/>
  <c r="G62" i="3" s="1"/>
  <c r="P46" i="7"/>
  <c r="P53" i="7" s="1"/>
  <c r="O46" i="7"/>
  <c r="N46" i="7"/>
  <c r="N53" i="7" s="1"/>
  <c r="M46" i="7"/>
  <c r="M53" i="7" s="1"/>
  <c r="L46" i="7"/>
  <c r="L53" i="7" s="1"/>
  <c r="K46" i="7"/>
  <c r="J46" i="7"/>
  <c r="J53" i="7" s="1"/>
  <c r="I46" i="7"/>
  <c r="I53" i="7" s="1"/>
  <c r="H46" i="7"/>
  <c r="H53" i="7" s="1"/>
  <c r="G46" i="7"/>
  <c r="F46" i="7"/>
  <c r="F53" i="7" s="1"/>
  <c r="E46" i="7"/>
  <c r="E53" i="7" s="1"/>
  <c r="P46" i="6"/>
  <c r="O46" i="6"/>
  <c r="O53" i="6" s="1"/>
  <c r="N46" i="6"/>
  <c r="N53" i="6" s="1"/>
  <c r="M46" i="6"/>
  <c r="M53" i="6" s="1"/>
  <c r="L46" i="6"/>
  <c r="K46" i="6"/>
  <c r="K53" i="6" s="1"/>
  <c r="J46" i="6"/>
  <c r="J53" i="6" s="1"/>
  <c r="I46" i="6"/>
  <c r="I53" i="6" s="1"/>
  <c r="H46" i="6"/>
  <c r="G46" i="6"/>
  <c r="G53" i="6" s="1"/>
  <c r="F46" i="6"/>
  <c r="F53" i="6" s="1"/>
  <c r="E46" i="6"/>
  <c r="E53" i="6" s="1"/>
  <c r="P46" i="5"/>
  <c r="P53" i="5" s="1"/>
  <c r="O46" i="5"/>
  <c r="O53" i="5" s="1"/>
  <c r="N46" i="5"/>
  <c r="N53" i="5" s="1"/>
  <c r="M46" i="5"/>
  <c r="L46" i="5"/>
  <c r="L53" i="5" s="1"/>
  <c r="K46" i="5"/>
  <c r="K53" i="5" s="1"/>
  <c r="J46" i="5"/>
  <c r="J53" i="5" s="1"/>
  <c r="I46" i="5"/>
  <c r="H46" i="5"/>
  <c r="H53" i="5" s="1"/>
  <c r="G46" i="5"/>
  <c r="G53" i="5" s="1"/>
  <c r="F46" i="5"/>
  <c r="F53" i="5" s="1"/>
  <c r="E46" i="5"/>
  <c r="P46" i="4"/>
  <c r="P53" i="4" s="1"/>
  <c r="O46" i="4"/>
  <c r="O53" i="4" s="1"/>
  <c r="N46" i="4"/>
  <c r="M46" i="4"/>
  <c r="M53" i="4" s="1"/>
  <c r="L46" i="4"/>
  <c r="L53" i="4" s="1"/>
  <c r="K46" i="4"/>
  <c r="K53" i="4" s="1"/>
  <c r="J46" i="4"/>
  <c r="I46" i="4"/>
  <c r="I53" i="4" s="1"/>
  <c r="H46" i="4"/>
  <c r="H53" i="4" s="1"/>
  <c r="G46" i="4"/>
  <c r="G53" i="4" s="1"/>
  <c r="F46" i="4"/>
  <c r="E46" i="4"/>
  <c r="E53" i="4" s="1"/>
  <c r="P46" i="3"/>
  <c r="P53" i="3" s="1"/>
  <c r="P62" i="3" s="1"/>
  <c r="O46" i="3"/>
  <c r="N46" i="3"/>
  <c r="N53" i="3" s="1"/>
  <c r="N62" i="3" s="1"/>
  <c r="M46" i="3"/>
  <c r="M53" i="3" s="1"/>
  <c r="M62" i="3" s="1"/>
  <c r="L46" i="3"/>
  <c r="L53" i="3" s="1"/>
  <c r="L62" i="3" s="1"/>
  <c r="K46" i="3"/>
  <c r="J46" i="3"/>
  <c r="J53" i="3" s="1"/>
  <c r="J62" i="3" s="1"/>
  <c r="I46" i="3"/>
  <c r="I53" i="3" s="1"/>
  <c r="I62" i="3" s="1"/>
  <c r="H46" i="3"/>
  <c r="H53" i="3" s="1"/>
  <c r="H62" i="3" s="1"/>
  <c r="G46" i="3"/>
  <c r="F46" i="3"/>
  <c r="F53" i="3" s="1"/>
  <c r="F62" i="3" s="1"/>
  <c r="E46" i="3"/>
  <c r="E53" i="3" s="1"/>
  <c r="E62" i="3" s="1"/>
  <c r="P31" i="7"/>
  <c r="O31" i="7"/>
  <c r="N31" i="7"/>
  <c r="M31" i="7"/>
  <c r="L31" i="7"/>
  <c r="K31" i="7"/>
  <c r="J31" i="7"/>
  <c r="I31" i="7"/>
  <c r="H31" i="7"/>
  <c r="G31" i="7"/>
  <c r="F31" i="7"/>
  <c r="E31" i="7"/>
  <c r="P31" i="6"/>
  <c r="O31" i="6"/>
  <c r="N31" i="6"/>
  <c r="M31" i="6"/>
  <c r="L31" i="6"/>
  <c r="K31" i="6"/>
  <c r="J31" i="6"/>
  <c r="I31" i="6"/>
  <c r="H31" i="6"/>
  <c r="G31" i="6"/>
  <c r="F31" i="6"/>
  <c r="E31" i="6"/>
  <c r="P31" i="5"/>
  <c r="O31" i="5"/>
  <c r="N31" i="5"/>
  <c r="M31" i="5"/>
  <c r="L31" i="5"/>
  <c r="K31" i="5"/>
  <c r="J31" i="5"/>
  <c r="I31" i="5"/>
  <c r="H31" i="5"/>
  <c r="G31" i="5"/>
  <c r="F31" i="5"/>
  <c r="E31" i="5"/>
  <c r="P31" i="4"/>
  <c r="O31" i="4"/>
  <c r="N31" i="4"/>
  <c r="M31" i="4"/>
  <c r="L31" i="4"/>
  <c r="K31" i="4"/>
  <c r="J31" i="4"/>
  <c r="I31" i="4"/>
  <c r="H31" i="4"/>
  <c r="G31" i="4"/>
  <c r="F31" i="4"/>
  <c r="E31" i="4"/>
  <c r="P31" i="3"/>
  <c r="O31" i="3"/>
  <c r="N31" i="3"/>
  <c r="M31" i="3"/>
  <c r="L31" i="3"/>
  <c r="K31" i="3"/>
  <c r="J31" i="3"/>
  <c r="I31" i="3"/>
  <c r="H31" i="3"/>
  <c r="G31" i="3"/>
  <c r="F31" i="3"/>
  <c r="E31" i="3"/>
  <c r="P29" i="7"/>
  <c r="O29" i="7"/>
  <c r="N29" i="7"/>
  <c r="M29" i="7"/>
  <c r="L29" i="7"/>
  <c r="K29" i="7"/>
  <c r="J29" i="7"/>
  <c r="I29" i="7"/>
  <c r="H29" i="7"/>
  <c r="G29" i="7"/>
  <c r="F29" i="7"/>
  <c r="E29" i="7"/>
  <c r="P29" i="6"/>
  <c r="O29" i="6"/>
  <c r="N29" i="6"/>
  <c r="M29" i="6"/>
  <c r="L29" i="6"/>
  <c r="K29" i="6"/>
  <c r="J29" i="6"/>
  <c r="I29" i="6"/>
  <c r="H29" i="6"/>
  <c r="G29" i="6"/>
  <c r="F29" i="6"/>
  <c r="E29" i="6"/>
  <c r="P29" i="5"/>
  <c r="O29" i="5"/>
  <c r="N29" i="5"/>
  <c r="M29" i="5"/>
  <c r="L29" i="5"/>
  <c r="K29" i="5"/>
  <c r="J29" i="5"/>
  <c r="I29" i="5"/>
  <c r="H29" i="5"/>
  <c r="G29" i="5"/>
  <c r="F29" i="5"/>
  <c r="E29" i="5"/>
  <c r="P29" i="4"/>
  <c r="O29" i="4"/>
  <c r="N29" i="4"/>
  <c r="M29" i="4"/>
  <c r="L29" i="4"/>
  <c r="K29" i="4"/>
  <c r="J29" i="4"/>
  <c r="I29" i="4"/>
  <c r="H29" i="4"/>
  <c r="G29" i="4"/>
  <c r="F29" i="4"/>
  <c r="E29" i="4"/>
  <c r="P29" i="3"/>
  <c r="O29" i="3"/>
  <c r="N29" i="3"/>
  <c r="M29" i="3"/>
  <c r="L29" i="3"/>
  <c r="K29" i="3"/>
  <c r="J29" i="3"/>
  <c r="I29" i="3"/>
  <c r="H29" i="3"/>
  <c r="G29" i="3"/>
  <c r="F29" i="3"/>
  <c r="E29" i="3"/>
  <c r="P22" i="7"/>
  <c r="O22" i="7"/>
  <c r="N22" i="7"/>
  <c r="M22" i="7"/>
  <c r="L22" i="7"/>
  <c r="K22" i="7"/>
  <c r="J22" i="7"/>
  <c r="I22" i="7"/>
  <c r="H22" i="7"/>
  <c r="G22" i="7"/>
  <c r="F22" i="7"/>
  <c r="E22" i="7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P22" i="5"/>
  <c r="O22" i="5"/>
  <c r="N22" i="5"/>
  <c r="M22" i="5"/>
  <c r="L22" i="5"/>
  <c r="K22" i="5"/>
  <c r="J22" i="5"/>
  <c r="I22" i="5"/>
  <c r="H22" i="5"/>
  <c r="G22" i="5"/>
  <c r="F22" i="5"/>
  <c r="E22" i="5"/>
  <c r="P22" i="4"/>
  <c r="O22" i="4"/>
  <c r="N22" i="4"/>
  <c r="M22" i="4"/>
  <c r="L22" i="4"/>
  <c r="K22" i="4"/>
  <c r="J22" i="4"/>
  <c r="I22" i="4"/>
  <c r="H22" i="4"/>
  <c r="G22" i="4"/>
  <c r="F22" i="4"/>
  <c r="E22" i="4"/>
  <c r="P22" i="3"/>
  <c r="O22" i="3"/>
  <c r="N22" i="3"/>
  <c r="M22" i="3"/>
  <c r="L22" i="3"/>
  <c r="K22" i="3"/>
  <c r="J22" i="3"/>
  <c r="I22" i="3"/>
  <c r="H22" i="3"/>
  <c r="G22" i="3"/>
  <c r="F22" i="3"/>
  <c r="E22" i="3"/>
  <c r="P17" i="7"/>
  <c r="O17" i="7"/>
  <c r="N17" i="7"/>
  <c r="M17" i="7"/>
  <c r="L17" i="7"/>
  <c r="K17" i="7"/>
  <c r="J17" i="7"/>
  <c r="I17" i="7"/>
  <c r="H17" i="7"/>
  <c r="G17" i="7"/>
  <c r="F17" i="7"/>
  <c r="E17" i="7"/>
  <c r="P17" i="6"/>
  <c r="O17" i="6"/>
  <c r="N17" i="6"/>
  <c r="M17" i="6"/>
  <c r="L17" i="6"/>
  <c r="K17" i="6"/>
  <c r="J17" i="6"/>
  <c r="I17" i="6"/>
  <c r="H17" i="6"/>
  <c r="G17" i="6"/>
  <c r="F17" i="6"/>
  <c r="E17" i="6"/>
  <c r="P17" i="5"/>
  <c r="O17" i="5"/>
  <c r="N17" i="5"/>
  <c r="M17" i="5"/>
  <c r="L17" i="5"/>
  <c r="K17" i="5"/>
  <c r="J17" i="5"/>
  <c r="I17" i="5"/>
  <c r="H17" i="5"/>
  <c r="G17" i="5"/>
  <c r="F17" i="5"/>
  <c r="E17" i="5"/>
  <c r="P17" i="4"/>
  <c r="O17" i="4"/>
  <c r="N17" i="4"/>
  <c r="M17" i="4"/>
  <c r="L17" i="4"/>
  <c r="K17" i="4"/>
  <c r="J17" i="4"/>
  <c r="I17" i="4"/>
  <c r="H17" i="4"/>
  <c r="G17" i="4"/>
  <c r="F17" i="4"/>
  <c r="E17" i="4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Q17" i="7" s="1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Q22" i="7" s="1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E26" i="7"/>
  <c r="F26" i="7"/>
  <c r="G26" i="7"/>
  <c r="H26" i="7"/>
  <c r="I26" i="7"/>
  <c r="J26" i="7"/>
  <c r="K26" i="7"/>
  <c r="L26" i="7"/>
  <c r="M26" i="7"/>
  <c r="N26" i="7"/>
  <c r="O26" i="7"/>
  <c r="P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E34" i="7"/>
  <c r="F34" i="7"/>
  <c r="G34" i="7"/>
  <c r="H34" i="7"/>
  <c r="I34" i="7"/>
  <c r="J34" i="7"/>
  <c r="K34" i="7"/>
  <c r="L34" i="7"/>
  <c r="M34" i="7"/>
  <c r="N34" i="7"/>
  <c r="O34" i="7"/>
  <c r="P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E38" i="7"/>
  <c r="F38" i="7"/>
  <c r="G38" i="7"/>
  <c r="H38" i="7"/>
  <c r="I38" i="7"/>
  <c r="J38" i="7"/>
  <c r="K38" i="7"/>
  <c r="L38" i="7"/>
  <c r="M38" i="7"/>
  <c r="N38" i="7"/>
  <c r="O38" i="7"/>
  <c r="P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E42" i="7"/>
  <c r="F42" i="7"/>
  <c r="G42" i="7"/>
  <c r="H42" i="7"/>
  <c r="I42" i="7"/>
  <c r="J42" i="7"/>
  <c r="K42" i="7"/>
  <c r="L42" i="7"/>
  <c r="M42" i="7"/>
  <c r="N42" i="7"/>
  <c r="O42" i="7"/>
  <c r="P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F14" i="7"/>
  <c r="G14" i="7"/>
  <c r="H14" i="7"/>
  <c r="I14" i="7"/>
  <c r="J14" i="7"/>
  <c r="K14" i="7"/>
  <c r="L14" i="7"/>
  <c r="M14" i="7"/>
  <c r="N14" i="7"/>
  <c r="O14" i="7"/>
  <c r="P14" i="7"/>
  <c r="Q14" i="7"/>
  <c r="E14" i="7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F26" i="6"/>
  <c r="G26" i="6"/>
  <c r="H26" i="6"/>
  <c r="I26" i="6"/>
  <c r="J26" i="6"/>
  <c r="K26" i="6"/>
  <c r="L26" i="6"/>
  <c r="M26" i="6"/>
  <c r="N26" i="6"/>
  <c r="O26" i="6"/>
  <c r="P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E34" i="6"/>
  <c r="F34" i="6"/>
  <c r="G34" i="6"/>
  <c r="H34" i="6"/>
  <c r="I34" i="6"/>
  <c r="J34" i="6"/>
  <c r="K34" i="6"/>
  <c r="L34" i="6"/>
  <c r="M34" i="6"/>
  <c r="N34" i="6"/>
  <c r="O34" i="6"/>
  <c r="P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E38" i="6"/>
  <c r="F38" i="6"/>
  <c r="G38" i="6"/>
  <c r="H38" i="6"/>
  <c r="I38" i="6"/>
  <c r="J38" i="6"/>
  <c r="K38" i="6"/>
  <c r="L38" i="6"/>
  <c r="M38" i="6"/>
  <c r="N38" i="6"/>
  <c r="O38" i="6"/>
  <c r="P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E42" i="6"/>
  <c r="F42" i="6"/>
  <c r="G42" i="6"/>
  <c r="H42" i="6"/>
  <c r="I42" i="6"/>
  <c r="J42" i="6"/>
  <c r="K42" i="6"/>
  <c r="L42" i="6"/>
  <c r="M42" i="6"/>
  <c r="N42" i="6"/>
  <c r="O42" i="6"/>
  <c r="P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E50" i="6"/>
  <c r="F50" i="6"/>
  <c r="G50" i="6"/>
  <c r="H50" i="6"/>
  <c r="I50" i="6"/>
  <c r="J50" i="6"/>
  <c r="K50" i="6"/>
  <c r="L50" i="6"/>
  <c r="M50" i="6"/>
  <c r="N50" i="6"/>
  <c r="O50" i="6"/>
  <c r="P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E58" i="6"/>
  <c r="F58" i="6"/>
  <c r="G58" i="6"/>
  <c r="H58" i="6"/>
  <c r="I58" i="6"/>
  <c r="J58" i="6"/>
  <c r="K58" i="6"/>
  <c r="L58" i="6"/>
  <c r="M58" i="6"/>
  <c r="N58" i="6"/>
  <c r="O58" i="6"/>
  <c r="P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F14" i="6"/>
  <c r="G14" i="6"/>
  <c r="H14" i="6"/>
  <c r="I14" i="6"/>
  <c r="J14" i="6"/>
  <c r="K14" i="6"/>
  <c r="L14" i="6"/>
  <c r="M14" i="6"/>
  <c r="N14" i="6"/>
  <c r="O14" i="6"/>
  <c r="P14" i="6"/>
  <c r="Q14" i="6"/>
  <c r="Q17" i="6" s="1"/>
  <c r="E14" i="6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Q22" i="5" s="1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E34" i="5"/>
  <c r="F34" i="5"/>
  <c r="G34" i="5"/>
  <c r="H34" i="5"/>
  <c r="I34" i="5"/>
  <c r="J34" i="5"/>
  <c r="K34" i="5"/>
  <c r="L34" i="5"/>
  <c r="M34" i="5"/>
  <c r="N34" i="5"/>
  <c r="O34" i="5"/>
  <c r="P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E50" i="5"/>
  <c r="F50" i="5"/>
  <c r="G50" i="5"/>
  <c r="H50" i="5"/>
  <c r="I50" i="5"/>
  <c r="J50" i="5"/>
  <c r="K50" i="5"/>
  <c r="L50" i="5"/>
  <c r="M50" i="5"/>
  <c r="N50" i="5"/>
  <c r="O50" i="5"/>
  <c r="P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F14" i="5"/>
  <c r="G14" i="5"/>
  <c r="H14" i="5"/>
  <c r="I14" i="5"/>
  <c r="J14" i="5"/>
  <c r="K14" i="5"/>
  <c r="L14" i="5"/>
  <c r="M14" i="5"/>
  <c r="N14" i="5"/>
  <c r="O14" i="5"/>
  <c r="P14" i="5"/>
  <c r="Q14" i="5"/>
  <c r="Q17" i="5" s="1"/>
  <c r="E14" i="5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Q22" i="4" s="1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E50" i="4"/>
  <c r="F50" i="4"/>
  <c r="G50" i="4"/>
  <c r="H50" i="4"/>
  <c r="I50" i="4"/>
  <c r="J50" i="4"/>
  <c r="K50" i="4"/>
  <c r="L50" i="4"/>
  <c r="M50" i="4"/>
  <c r="N50" i="4"/>
  <c r="O50" i="4"/>
  <c r="P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E58" i="4"/>
  <c r="F58" i="4"/>
  <c r="G58" i="4"/>
  <c r="H58" i="4"/>
  <c r="I58" i="4"/>
  <c r="J58" i="4"/>
  <c r="K58" i="4"/>
  <c r="L58" i="4"/>
  <c r="M58" i="4"/>
  <c r="N58" i="4"/>
  <c r="O58" i="4"/>
  <c r="P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F14" i="4"/>
  <c r="G14" i="4"/>
  <c r="H14" i="4"/>
  <c r="I14" i="4"/>
  <c r="J14" i="4"/>
  <c r="K14" i="4"/>
  <c r="L14" i="4"/>
  <c r="M14" i="4"/>
  <c r="N14" i="4"/>
  <c r="O14" i="4"/>
  <c r="P14" i="4"/>
  <c r="Q14" i="4"/>
  <c r="Q17" i="4" s="1"/>
  <c r="E14" i="4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Q22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F14" i="3"/>
  <c r="G14" i="3"/>
  <c r="H14" i="3"/>
  <c r="I14" i="3"/>
  <c r="J14" i="3"/>
  <c r="K14" i="3"/>
  <c r="L14" i="3"/>
  <c r="M14" i="3"/>
  <c r="N14" i="3"/>
  <c r="O14" i="3"/>
  <c r="P14" i="3"/>
  <c r="Q14" i="3"/>
  <c r="E14" i="3"/>
  <c r="E12" i="6"/>
  <c r="F12" i="6"/>
  <c r="G12" i="6"/>
  <c r="P12" i="7"/>
  <c r="O12" i="7"/>
  <c r="N12" i="7"/>
  <c r="M12" i="7"/>
  <c r="L12" i="7"/>
  <c r="K12" i="7"/>
  <c r="J12" i="7"/>
  <c r="I12" i="7"/>
  <c r="H12" i="7"/>
  <c r="G12" i="7"/>
  <c r="F12" i="7"/>
  <c r="E12" i="7"/>
  <c r="Q12" i="7"/>
  <c r="P12" i="6"/>
  <c r="O12" i="6"/>
  <c r="N12" i="6"/>
  <c r="M12" i="6"/>
  <c r="L12" i="6"/>
  <c r="K12" i="6"/>
  <c r="J12" i="6"/>
  <c r="I12" i="6"/>
  <c r="H12" i="6"/>
  <c r="Q11" i="6"/>
  <c r="Q10" i="6"/>
  <c r="Q9" i="6"/>
  <c r="Q8" i="6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Q10" i="5"/>
  <c r="Q9" i="5"/>
  <c r="Q8" i="5"/>
  <c r="P12" i="4"/>
  <c r="O12" i="4"/>
  <c r="N12" i="4"/>
  <c r="M12" i="4"/>
  <c r="L12" i="4"/>
  <c r="K12" i="4"/>
  <c r="J12" i="4"/>
  <c r="I12" i="4"/>
  <c r="H12" i="4"/>
  <c r="G12" i="4"/>
  <c r="F12" i="4"/>
  <c r="E12" i="4"/>
  <c r="Q11" i="4"/>
  <c r="Q10" i="4"/>
  <c r="Q9" i="4"/>
  <c r="Q8" i="4"/>
  <c r="Q12" i="4"/>
  <c r="P12" i="3"/>
  <c r="O12" i="3"/>
  <c r="N12" i="3"/>
  <c r="M12" i="3"/>
  <c r="L12" i="3"/>
  <c r="K12" i="3"/>
  <c r="J12" i="3"/>
  <c r="I12" i="3"/>
  <c r="H12" i="3"/>
  <c r="G12" i="3"/>
  <c r="F12" i="3"/>
  <c r="E12" i="3"/>
  <c r="Q11" i="3"/>
  <c r="Q10" i="3"/>
  <c r="Q9" i="3"/>
  <c r="Q8" i="3"/>
  <c r="E12" i="2"/>
  <c r="Q29" i="4" l="1"/>
  <c r="Q31" i="4" s="1"/>
  <c r="Q46" i="4" s="1"/>
  <c r="Q53" i="4" s="1"/>
  <c r="Q62" i="4" s="1"/>
  <c r="Q29" i="5"/>
  <c r="Q31" i="5" s="1"/>
  <c r="Q46" i="5" s="1"/>
  <c r="Q53" i="5" s="1"/>
  <c r="Q26" i="4"/>
  <c r="Q58" i="6"/>
  <c r="Q50" i="6"/>
  <c r="Q42" i="7"/>
  <c r="Q38" i="7"/>
  <c r="Q34" i="7"/>
  <c r="Q26" i="7"/>
  <c r="Q29" i="7" s="1"/>
  <c r="Q31" i="7" s="1"/>
  <c r="Q46" i="7" s="1"/>
  <c r="Q53" i="7" s="1"/>
  <c r="Q62" i="7" s="1"/>
  <c r="Q26" i="3"/>
  <c r="Q29" i="3" s="1"/>
  <c r="Q31" i="3" s="1"/>
  <c r="Q46" i="3" s="1"/>
  <c r="Q53" i="3" s="1"/>
  <c r="Q62" i="3" s="1"/>
  <c r="Q58" i="5"/>
  <c r="Q50" i="5"/>
  <c r="Q42" i="6"/>
  <c r="Q38" i="6"/>
  <c r="Q34" i="6"/>
  <c r="Q26" i="6"/>
  <c r="Q29" i="6" s="1"/>
  <c r="Q31" i="6" s="1"/>
  <c r="Q46" i="6" s="1"/>
  <c r="Q53" i="6" s="1"/>
  <c r="Q58" i="3"/>
  <c r="Q50" i="3"/>
  <c r="E62" i="5"/>
  <c r="I62" i="5"/>
  <c r="M62" i="5"/>
  <c r="H62" i="5"/>
  <c r="P62" i="5"/>
  <c r="O62" i="6"/>
  <c r="G62" i="7"/>
  <c r="K62" i="7"/>
  <c r="N62" i="7"/>
  <c r="L62" i="5"/>
  <c r="G62" i="6"/>
  <c r="J62" i="7"/>
  <c r="Q12" i="3"/>
  <c r="H62" i="4"/>
  <c r="L62" i="4"/>
  <c r="P62" i="4"/>
  <c r="G62" i="4"/>
  <c r="K62" i="4"/>
  <c r="O62" i="4"/>
  <c r="Q12" i="6"/>
  <c r="K62" i="6"/>
  <c r="F62" i="7"/>
  <c r="N62" i="5"/>
  <c r="N62" i="6"/>
  <c r="E62" i="6"/>
  <c r="I62" i="6"/>
  <c r="M62" i="6"/>
  <c r="P62" i="7"/>
  <c r="F62" i="4"/>
  <c r="Q12" i="5"/>
  <c r="Q62" i="5" s="1"/>
  <c r="F62" i="5"/>
  <c r="J62" i="5"/>
  <c r="E62" i="7"/>
  <c r="I62" i="7"/>
  <c r="M62" i="7"/>
  <c r="N62" i="4"/>
  <c r="O62" i="7"/>
  <c r="J62" i="4"/>
  <c r="E62" i="4"/>
  <c r="I62" i="4"/>
  <c r="M62" i="4"/>
  <c r="G62" i="5"/>
  <c r="K62" i="5"/>
  <c r="O62" i="5"/>
  <c r="F62" i="6"/>
  <c r="J62" i="6"/>
  <c r="H62" i="6"/>
  <c r="L62" i="6"/>
  <c r="P62" i="6"/>
  <c r="H62" i="7"/>
  <c r="L62" i="7"/>
  <c r="I29" i="2"/>
  <c r="F22" i="2"/>
  <c r="G22" i="2"/>
  <c r="G29" i="2" s="1"/>
  <c r="H22" i="2"/>
  <c r="I22" i="2"/>
  <c r="J22" i="2"/>
  <c r="K22" i="2"/>
  <c r="K29" i="2" s="1"/>
  <c r="L22" i="2"/>
  <c r="L29" i="2" s="1"/>
  <c r="M22" i="2"/>
  <c r="N22" i="2"/>
  <c r="O22" i="2"/>
  <c r="O29" i="2" s="1"/>
  <c r="P22" i="2"/>
  <c r="P29" i="2" s="1"/>
  <c r="E22" i="2"/>
  <c r="F17" i="2"/>
  <c r="G17" i="2"/>
  <c r="H17" i="2"/>
  <c r="I17" i="2"/>
  <c r="J17" i="2"/>
  <c r="K17" i="2"/>
  <c r="L17" i="2"/>
  <c r="M17" i="2"/>
  <c r="N17" i="2"/>
  <c r="O17" i="2"/>
  <c r="P17" i="2"/>
  <c r="E17" i="2"/>
  <c r="E29" i="2" s="1"/>
  <c r="E31" i="2" s="1"/>
  <c r="E46" i="2" s="1"/>
  <c r="E53" i="2" s="1"/>
  <c r="E62" i="2" s="1"/>
  <c r="F12" i="2"/>
  <c r="G12" i="2"/>
  <c r="H12" i="2"/>
  <c r="I12" i="2"/>
  <c r="I31" i="2" s="1"/>
  <c r="I46" i="2" s="1"/>
  <c r="I53" i="2" s="1"/>
  <c r="I62" i="2" s="1"/>
  <c r="J12" i="2"/>
  <c r="K12" i="2"/>
  <c r="L12" i="2"/>
  <c r="M12" i="2"/>
  <c r="N12" i="2"/>
  <c r="O12" i="2"/>
  <c r="P12" i="2"/>
  <c r="P31" i="2" l="1"/>
  <c r="P46" i="2" s="1"/>
  <c r="P53" i="2" s="1"/>
  <c r="P62" i="2" s="1"/>
  <c r="L31" i="2"/>
  <c r="L46" i="2" s="1"/>
  <c r="L53" i="2" s="1"/>
  <c r="L62" i="2" s="1"/>
  <c r="N29" i="2"/>
  <c r="N31" i="2" s="1"/>
  <c r="N46" i="2" s="1"/>
  <c r="N53" i="2" s="1"/>
  <c r="N62" i="2" s="1"/>
  <c r="J29" i="2"/>
  <c r="J31" i="2" s="1"/>
  <c r="J46" i="2" s="1"/>
  <c r="J53" i="2" s="1"/>
  <c r="J62" i="2" s="1"/>
  <c r="F29" i="2"/>
  <c r="O31" i="2"/>
  <c r="O46" i="2" s="1"/>
  <c r="O53" i="2" s="1"/>
  <c r="O62" i="2" s="1"/>
  <c r="K31" i="2"/>
  <c r="K46" i="2" s="1"/>
  <c r="K53" i="2" s="1"/>
  <c r="K62" i="2" s="1"/>
  <c r="M29" i="2"/>
  <c r="M31" i="2" s="1"/>
  <c r="M46" i="2" s="1"/>
  <c r="M53" i="2" s="1"/>
  <c r="M62" i="2" s="1"/>
  <c r="F31" i="2"/>
  <c r="F46" i="2" s="1"/>
  <c r="F53" i="2" s="1"/>
  <c r="F62" i="2" s="1"/>
  <c r="H29" i="2"/>
  <c r="H31" i="2" s="1"/>
  <c r="H46" i="2" s="1"/>
  <c r="H53" i="2" s="1"/>
  <c r="H62" i="2" s="1"/>
  <c r="Q62" i="6"/>
  <c r="Q62" i="2" s="1"/>
  <c r="G31" i="2"/>
  <c r="G46" i="2" s="1"/>
  <c r="G53" i="2" s="1"/>
  <c r="G62" i="2" s="1"/>
</calcChain>
</file>

<file path=xl/sharedStrings.xml><?xml version="1.0" encoding="utf-8"?>
<sst xmlns="http://schemas.openxmlformats.org/spreadsheetml/2006/main" count="606" uniqueCount="91">
  <si>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</si>
  <si>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</si>
  <si>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</si>
  <si>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</si>
  <si>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</si>
  <si>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</si>
  <si>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Cost of Goods Sold</t>
  </si>
  <si>
    <t>Gross Profit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</si>
  <si>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</si>
  <si>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</si>
  <si>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</si>
  <si>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</si>
  <si>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</si>
  <si>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</si>
  <si>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</si>
  <si>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</si>
  <si>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</si>
  <si>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</si>
  <si>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</si>
  <si>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</si>
  <si>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Income Tax Expense</t>
  </si>
  <si>
    <t>Net Income</t>
  </si>
  <si>
    <t>Line Description</t>
  </si>
  <si>
    <t>Line Code</t>
  </si>
  <si>
    <t>…</t>
  </si>
  <si>
    <t>Material 1</t>
  </si>
  <si>
    <t>Material 2</t>
  </si>
  <si>
    <t>..</t>
  </si>
  <si>
    <t>Direct Material</t>
  </si>
  <si>
    <t>Labor</t>
  </si>
  <si>
    <t>Labor Overtime</t>
  </si>
  <si>
    <t>Direct Labor</t>
  </si>
  <si>
    <t>C10001022</t>
  </si>
  <si>
    <t>C10001023</t>
  </si>
  <si>
    <t>C10001024</t>
  </si>
  <si>
    <t>C10001025</t>
  </si>
  <si>
    <t>C10001027</t>
  </si>
  <si>
    <t>C10001028</t>
  </si>
  <si>
    <t>C10001029</t>
  </si>
  <si>
    <t>C10001030</t>
  </si>
  <si>
    <t>C10001032</t>
  </si>
  <si>
    <t>C10001033</t>
  </si>
  <si>
    <t>C10001034</t>
  </si>
  <si>
    <t>C10001035</t>
  </si>
  <si>
    <t>C10001036</t>
  </si>
  <si>
    <t>C10001037</t>
  </si>
  <si>
    <t>C10001043</t>
  </si>
  <si>
    <t>C10001044</t>
  </si>
  <si>
    <t>C10001045</t>
  </si>
  <si>
    <t>C10001046</t>
  </si>
  <si>
    <t>C10001047</t>
  </si>
  <si>
    <t>C10001048</t>
  </si>
  <si>
    <t>C10001049</t>
  </si>
  <si>
    <t>C10001050</t>
  </si>
  <si>
    <t>C10001051</t>
  </si>
  <si>
    <t>C10001052</t>
  </si>
  <si>
    <t>C10001053</t>
  </si>
  <si>
    <t>C10001054</t>
  </si>
  <si>
    <t>C10001057</t>
  </si>
  <si>
    <t>C10001059</t>
  </si>
  <si>
    <t>C10001061</t>
  </si>
  <si>
    <t>C10001062</t>
  </si>
  <si>
    <t>Amortization</t>
  </si>
  <si>
    <t>Operating Income (EBIT)</t>
  </si>
  <si>
    <t>EBITDA</t>
  </si>
  <si>
    <t>R10001014</t>
  </si>
  <si>
    <t>R10001015</t>
  </si>
  <si>
    <t>R10001016</t>
  </si>
  <si>
    <t>R10001017</t>
  </si>
  <si>
    <t>R10001018</t>
  </si>
  <si>
    <t>R10001019</t>
  </si>
  <si>
    <t>R10001020</t>
  </si>
  <si>
    <t>Start Month</t>
  </si>
  <si>
    <t>End Month</t>
  </si>
  <si>
    <t>Net Revenue</t>
  </si>
  <si>
    <t>Side Note</t>
  </si>
  <si>
    <t>Interest Expense (Income)</t>
  </si>
  <si>
    <t>Other Direct Cost 1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</si>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</sst>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"/>
    <numFmt numFmtId="165" formatCode="&quot;$&quot;#,##0.00"/>
    <numFmt numFmtId="166" formatCode="&quot;$&quot;#,##0.000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1" fillId="4" borderId="0" xfId="0" applyFont="1" applyFill="1"/>
    <xf numFmtId="164" fontId="1" fillId="4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4" borderId="0" xfId="0" applyFont="1" applyFill="1"/>
    <xf numFmtId="0" fontId="3" fillId="3" borderId="0" xfId="1" applyFont="1"/>
    <xf numFmtId="0" fontId="4" fillId="3" borderId="0" xfId="1" applyFont="1"/>
    <xf numFmtId="165" fontId="1" fillId="4" borderId="0" xfId="0" applyNumberFormat="1" applyFont="1" applyFill="1"/>
    <xf numFmtId="166" fontId="1" fillId="4" borderId="0" xfId="0" applyNumberFormat="1" applyFont="1" applyFill="1"/>
    <xf numFmtId="167" fontId="3" fillId="3" borderId="0" xfId="1" applyNumberFormat="1" applyFont="1"/>
    <xf numFmtId="164" fontId="1" fillId="0" borderId="0" xfId="0" applyNumberFormat="1" applyFont="1" applyFill="1"/>
    <xf numFmtId="167" fontId="4" fillId="3" borderId="0" xfId="1" applyNumberFormat="1" applyFont="1"/>
    <xf numFmtId="167" fontId="0" fillId="4" borderId="0" xfId="0" applyNumberFormat="1" applyFill="1"/>
    <xf numFmtId="167" fontId="1" fillId="4" borderId="0" xfId="0" applyNumberFormat="1" applyFont="1" applyFill="1"/>
    <xf numFmtId="167" fontId="0" fillId="0" borderId="0" xfId="0" applyNumberFormat="1"/>
    <xf numFmtId="0" fontId="5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CFFCC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topLeftCell="B1" workbookViewId="0">
      <selection activeCell="G13" sqref="G13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bestFit="1" customWidth="1"/>
    <col min="6" max="6" width="14.85546875" style="2" bestFit="1" customWidth="1"/>
    <col min="7" max="16" width="13.85546875" style="2" bestFit="1" customWidth="1"/>
    <col min="17" max="17" width="20.7109375" style="2" customWidth="1"/>
    <col min="18" max="18" width="15.42578125" style="9" bestFit="1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108325424.13080008</v>
      </c>
      <c r="F5" s="16">
        <v>92663330.450000092</v>
      </c>
      <c r="G5" s="16">
        <v>107867423.78000002</v>
      </c>
      <c r="H5" s="16">
        <v>110677819.10879993</v>
      </c>
      <c r="I5" s="16">
        <v>103508063.52919994</v>
      </c>
      <c r="J5" s="16">
        <v>109703621.79000004</v>
      </c>
      <c r="K5" s="16">
        <v>118916867.47000009</v>
      </c>
      <c r="L5" s="16">
        <v>105908114.48000003</v>
      </c>
      <c r="M5" s="16">
        <v>97442224.693999916</v>
      </c>
      <c r="N5" s="16">
        <v>99449873.180000082</v>
      </c>
      <c r="O5" s="16">
        <v>101083593.05999997</v>
      </c>
      <c r="P5" s="16">
        <v>106372269.76999989</v>
      </c>
      <c r="Q5" s="16">
        <f>SUM(E5:P5)</f>
        <v>1261918625.4428003</v>
      </c>
    </row>
    <row r="6" spans="1:19" x14ac:dyDescent="0.25">
      <c r="B6" s="12" t="s">
        <v>1</v>
      </c>
      <c r="C6" s="12" t="s">
        <v>66</v>
      </c>
      <c r="D6" s="12"/>
      <c r="E6" s="16">
        <v>-92424.050799999997</v>
      </c>
      <c r="F6" s="16">
        <v>-38206.68</v>
      </c>
      <c r="G6" s="16">
        <v>-478657.68999999994</v>
      </c>
      <c r="H6" s="16">
        <v>-6368.0887999999995</v>
      </c>
      <c r="I6" s="16">
        <v>-374558.92920000001</v>
      </c>
      <c r="J6" s="16">
        <v>-128037</v>
      </c>
      <c r="K6" s="16">
        <v>-93719.03</v>
      </c>
      <c r="L6" s="16">
        <v>0</v>
      </c>
      <c r="M6" s="16">
        <v>-170822.524</v>
      </c>
      <c r="N6" s="16">
        <v>0</v>
      </c>
      <c r="O6" s="16">
        <v>-4420.78</v>
      </c>
      <c r="P6" s="16">
        <v>-10089.18</v>
      </c>
      <c r="Q6" s="16">
        <f t="shared" ref="Q6:Q12" si="0">SUM(E6:P6)</f>
        <v>-1397303.9528000001</v>
      </c>
    </row>
    <row r="7" spans="1:19" x14ac:dyDescent="0.25">
      <c r="B7" s="12" t="s">
        <v>2</v>
      </c>
      <c r="C7" s="12" t="s">
        <v>67</v>
      </c>
      <c r="D7" s="12"/>
      <c r="E7" s="16">
        <v>-1271143.1999001205</v>
      </c>
      <c r="F7" s="16">
        <v>-1342103.9012000412</v>
      </c>
      <c r="G7" s="16">
        <v>-1259849.9469999522</v>
      </c>
      <c r="H7" s="16">
        <v>-1267534.9272999167</v>
      </c>
      <c r="I7" s="16">
        <v>-1292270.3980000764</v>
      </c>
      <c r="J7" s="16">
        <v>-1331649.1344999969</v>
      </c>
      <c r="K7" s="16">
        <v>-1479435.0828000009</v>
      </c>
      <c r="L7" s="16">
        <v>-1138541.5695000589</v>
      </c>
      <c r="M7" s="16">
        <v>-1226452.2850999683</v>
      </c>
      <c r="N7" s="16">
        <v>-1278028.7043999285</v>
      </c>
      <c r="O7" s="16">
        <v>-1460392.2871999741</v>
      </c>
      <c r="P7" s="16">
        <v>-1440278.0606999248</v>
      </c>
      <c r="Q7" s="16">
        <f t="shared" si="0"/>
        <v>-15787679.497599959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 t="shared" si="0"/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 t="shared" si="0"/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f t="shared" si="0"/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 t="shared" si="0"/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106961856.88009997</v>
      </c>
      <c r="F12" s="18">
        <f t="shared" ref="F12:P12" si="1">SUM(F5:F11)</f>
        <v>91283019.868800044</v>
      </c>
      <c r="G12" s="18">
        <f t="shared" si="1"/>
        <v>106128916.14300007</v>
      </c>
      <c r="H12" s="18">
        <f t="shared" si="1"/>
        <v>109403916.09270002</v>
      </c>
      <c r="I12" s="18">
        <f t="shared" si="1"/>
        <v>101841234.20199987</v>
      </c>
      <c r="J12" s="18">
        <f t="shared" si="1"/>
        <v>108243935.65550004</v>
      </c>
      <c r="K12" s="18">
        <f t="shared" si="1"/>
        <v>117343713.35720009</v>
      </c>
      <c r="L12" s="18">
        <f t="shared" si="1"/>
        <v>104769572.91049998</v>
      </c>
      <c r="M12" s="18">
        <f t="shared" si="1"/>
        <v>96044949.884899944</v>
      </c>
      <c r="N12" s="18">
        <f t="shared" si="1"/>
        <v>98171844.475600153</v>
      </c>
      <c r="O12" s="18">
        <f t="shared" si="1"/>
        <v>99618779.992799997</v>
      </c>
      <c r="P12" s="18">
        <f t="shared" si="1"/>
        <v>104921902.52929996</v>
      </c>
      <c r="Q12" s="18">
        <f t="shared" si="0"/>
        <v>1244733641.9923999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v>8964259.9100000001</v>
      </c>
      <c r="F14" s="19">
        <v>16424663.91</v>
      </c>
      <c r="G14" s="19">
        <v>16518361.6</v>
      </c>
      <c r="H14" s="19">
        <v>14010464.07</v>
      </c>
      <c r="I14" s="19">
        <v>8626339.9900000002</v>
      </c>
      <c r="J14" s="19">
        <v>8697019.0700000003</v>
      </c>
      <c r="K14" s="19">
        <v>13714663.029999999</v>
      </c>
      <c r="L14" s="19">
        <v>16754441.949999999</v>
      </c>
      <c r="M14" s="19">
        <v>14942061.189999999</v>
      </c>
      <c r="N14" s="19">
        <v>9698395.9499999993</v>
      </c>
      <c r="O14" s="19">
        <v>11210238.550000001</v>
      </c>
      <c r="P14" s="19">
        <v>10855367.58</v>
      </c>
      <c r="Q14" s="19">
        <f>SUM(E14:P14)</f>
        <v>150416276.80000004</v>
      </c>
    </row>
    <row r="15" spans="1:19" x14ac:dyDescent="0.25">
      <c r="B15" s="6" t="s">
        <v>26</v>
      </c>
      <c r="C15" s="6" t="s">
        <v>34</v>
      </c>
      <c r="D15" s="6"/>
      <c r="E15" s="19">
        <v>12342306.02</v>
      </c>
      <c r="F15" s="19">
        <v>14168528.970000001</v>
      </c>
      <c r="G15" s="19">
        <v>8507248.8599999994</v>
      </c>
      <c r="H15" s="19">
        <v>8593166.2300000004</v>
      </c>
      <c r="I15" s="19">
        <v>14044011.210000001</v>
      </c>
      <c r="J15" s="19">
        <v>9535521</v>
      </c>
      <c r="K15" s="19">
        <v>11071816.83</v>
      </c>
      <c r="L15" s="19">
        <v>7023561.0899999999</v>
      </c>
      <c r="M15" s="19">
        <v>11861572.82</v>
      </c>
      <c r="N15" s="19">
        <v>11408113.619999999</v>
      </c>
      <c r="O15" s="19">
        <v>8915637.5800000001</v>
      </c>
      <c r="P15" s="19">
        <v>8500082.3100000005</v>
      </c>
      <c r="Q15" s="19">
        <f t="shared" ref="Q15:Q59" si="2">SUM(E15:P15)</f>
        <v>125971566.54000001</v>
      </c>
    </row>
    <row r="16" spans="1:19" x14ac:dyDescent="0.25">
      <c r="B16" s="6" t="s">
        <v>27</v>
      </c>
      <c r="C16" s="6" t="s">
        <v>35</v>
      </c>
      <c r="D16" s="6"/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f t="shared" si="2"/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21306565.93</v>
      </c>
      <c r="F17" s="20">
        <f t="shared" ref="F17:P17" si="3">SUM(F14:F16)</f>
        <v>30593192.880000003</v>
      </c>
      <c r="G17" s="20">
        <f t="shared" si="3"/>
        <v>25025610.460000001</v>
      </c>
      <c r="H17" s="20">
        <f t="shared" si="3"/>
        <v>22603630.300000001</v>
      </c>
      <c r="I17" s="20">
        <f t="shared" si="3"/>
        <v>22670351.200000003</v>
      </c>
      <c r="J17" s="20">
        <f t="shared" si="3"/>
        <v>18232540.07</v>
      </c>
      <c r="K17" s="20">
        <f t="shared" si="3"/>
        <v>24786479.859999999</v>
      </c>
      <c r="L17" s="20">
        <f t="shared" si="3"/>
        <v>23778003.039999999</v>
      </c>
      <c r="M17" s="20">
        <f t="shared" si="3"/>
        <v>26803634.009999998</v>
      </c>
      <c r="N17" s="20">
        <f t="shared" si="3"/>
        <v>21106509.57</v>
      </c>
      <c r="O17" s="20">
        <f t="shared" si="3"/>
        <v>20125876.130000003</v>
      </c>
      <c r="P17" s="20">
        <f t="shared" si="3"/>
        <v>19355449.890000001</v>
      </c>
      <c r="Q17" s="19">
        <f t="shared" si="2"/>
        <v>276387843.33999997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v>10420457.83</v>
      </c>
      <c r="F19" s="19">
        <v>8836921.3300000001</v>
      </c>
      <c r="G19" s="19">
        <v>13673908.6</v>
      </c>
      <c r="H19" s="19">
        <v>10001911.859999999</v>
      </c>
      <c r="I19" s="19">
        <v>11401210.76</v>
      </c>
      <c r="J19" s="19">
        <v>10703014.32</v>
      </c>
      <c r="K19" s="19">
        <v>10994405.720000001</v>
      </c>
      <c r="L19" s="19">
        <v>7040494.8099999996</v>
      </c>
      <c r="M19" s="19">
        <v>7627521.1699999999</v>
      </c>
      <c r="N19" s="19">
        <v>14364118.029999999</v>
      </c>
      <c r="O19" s="19">
        <v>11767257.869999999</v>
      </c>
      <c r="P19" s="19">
        <v>10495053.34</v>
      </c>
      <c r="Q19" s="19">
        <f t="shared" si="2"/>
        <v>127326275.64000002</v>
      </c>
    </row>
    <row r="20" spans="1:17" x14ac:dyDescent="0.25">
      <c r="B20" s="6" t="s">
        <v>30</v>
      </c>
      <c r="C20" s="6" t="s">
        <v>38</v>
      </c>
      <c r="D20" s="6"/>
      <c r="E20" s="19">
        <v>4168183.13</v>
      </c>
      <c r="F20" s="19">
        <v>3534768.53</v>
      </c>
      <c r="G20" s="19">
        <v>5469563.4400000004</v>
      </c>
      <c r="H20" s="19">
        <v>4000764.74</v>
      </c>
      <c r="I20" s="19">
        <v>4560484.3099999996</v>
      </c>
      <c r="J20" s="19">
        <v>4281205.7300000004</v>
      </c>
      <c r="K20" s="19">
        <v>4397762.29</v>
      </c>
      <c r="L20" s="19">
        <v>2816197.92</v>
      </c>
      <c r="M20" s="19">
        <v>3051008.47</v>
      </c>
      <c r="N20" s="19">
        <v>5745647.21</v>
      </c>
      <c r="O20" s="19">
        <v>4706903.1500000004</v>
      </c>
      <c r="P20" s="19">
        <v>4198021.33</v>
      </c>
      <c r="Q20" s="19">
        <f t="shared" si="2"/>
        <v>50930510.25</v>
      </c>
    </row>
    <row r="21" spans="1:17" x14ac:dyDescent="0.25">
      <c r="B21" s="6" t="s">
        <v>24</v>
      </c>
      <c r="C21" s="6" t="s">
        <v>39</v>
      </c>
      <c r="D21" s="6"/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f t="shared" si="2"/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14588640.960000001</v>
      </c>
      <c r="F22" s="20">
        <f t="shared" ref="F22:P22" si="4">SUM(F19:F21)</f>
        <v>12371689.859999999</v>
      </c>
      <c r="G22" s="20">
        <f t="shared" si="4"/>
        <v>19143472.039999999</v>
      </c>
      <c r="H22" s="20">
        <f t="shared" si="4"/>
        <v>14002676.6</v>
      </c>
      <c r="I22" s="20">
        <f t="shared" si="4"/>
        <v>15961695.07</v>
      </c>
      <c r="J22" s="20">
        <f t="shared" si="4"/>
        <v>14984220.050000001</v>
      </c>
      <c r="K22" s="20">
        <f t="shared" si="4"/>
        <v>15392168.010000002</v>
      </c>
      <c r="L22" s="20">
        <f t="shared" si="4"/>
        <v>9856692.7300000004</v>
      </c>
      <c r="M22" s="20">
        <f t="shared" si="4"/>
        <v>10678529.640000001</v>
      </c>
      <c r="N22" s="20">
        <f t="shared" si="4"/>
        <v>20109765.239999998</v>
      </c>
      <c r="O22" s="20">
        <f t="shared" si="4"/>
        <v>16474161.02</v>
      </c>
      <c r="P22" s="20">
        <f t="shared" si="4"/>
        <v>14693074.67</v>
      </c>
      <c r="Q22" s="20">
        <f t="shared" si="2"/>
        <v>178256785.89000002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v>1007005.22</v>
      </c>
      <c r="F24" s="19">
        <v>820038.7</v>
      </c>
      <c r="G24" s="19">
        <v>1018388.93</v>
      </c>
      <c r="H24" s="19">
        <v>1552316.2</v>
      </c>
      <c r="I24" s="19">
        <v>1586404.42</v>
      </c>
      <c r="J24" s="19">
        <v>1034933.35</v>
      </c>
      <c r="K24" s="19">
        <v>810245.01</v>
      </c>
      <c r="L24" s="19">
        <v>1459422.96</v>
      </c>
      <c r="M24" s="19">
        <v>1624267.05</v>
      </c>
      <c r="N24" s="19">
        <v>1472054.56</v>
      </c>
      <c r="O24" s="19">
        <v>734651.33</v>
      </c>
      <c r="P24" s="19">
        <v>706593.73</v>
      </c>
      <c r="Q24" s="19">
        <f t="shared" si="2"/>
        <v>13826321.460000001</v>
      </c>
    </row>
    <row r="25" spans="1:17" x14ac:dyDescent="0.25">
      <c r="B25" s="11" t="s">
        <v>24</v>
      </c>
      <c r="C25" s="6" t="s">
        <v>42</v>
      </c>
      <c r="D25" s="6"/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f t="shared" si="2"/>
        <v>0</v>
      </c>
    </row>
    <row r="26" spans="1:17" x14ac:dyDescent="0.25">
      <c r="B26" s="11" t="s">
        <v>24</v>
      </c>
      <c r="C26" s="6" t="s">
        <v>43</v>
      </c>
      <c r="D26" s="6"/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f t="shared" si="2"/>
        <v>0</v>
      </c>
    </row>
    <row r="27" spans="1:17" x14ac:dyDescent="0.25">
      <c r="B27" s="11" t="s">
        <v>24</v>
      </c>
      <c r="C27" s="6" t="s">
        <v>44</v>
      </c>
      <c r="D27" s="6"/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f t="shared" si="2"/>
        <v>0</v>
      </c>
    </row>
    <row r="28" spans="1:17" x14ac:dyDescent="0.25">
      <c r="B28" s="11" t="s">
        <v>24</v>
      </c>
      <c r="C28" s="6" t="s">
        <v>45</v>
      </c>
      <c r="D28" s="6"/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f t="shared" si="2"/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36902212.109999999</v>
      </c>
      <c r="F29" s="20">
        <f t="shared" ref="F29:P29" si="5">SUM(F24:F28)+F22+F17</f>
        <v>43784921.439999998</v>
      </c>
      <c r="G29" s="20">
        <f t="shared" si="5"/>
        <v>45187471.43</v>
      </c>
      <c r="H29" s="20">
        <f t="shared" si="5"/>
        <v>38158623.100000001</v>
      </c>
      <c r="I29" s="20">
        <f t="shared" si="5"/>
        <v>40218450.690000005</v>
      </c>
      <c r="J29" s="20">
        <f t="shared" si="5"/>
        <v>34251693.469999999</v>
      </c>
      <c r="K29" s="20">
        <f t="shared" si="5"/>
        <v>40988892.880000003</v>
      </c>
      <c r="L29" s="20">
        <f t="shared" si="5"/>
        <v>35094118.730000004</v>
      </c>
      <c r="M29" s="20">
        <f t="shared" si="5"/>
        <v>39106430.700000003</v>
      </c>
      <c r="N29" s="20">
        <f t="shared" si="5"/>
        <v>42688329.369999997</v>
      </c>
      <c r="O29" s="20">
        <f t="shared" si="5"/>
        <v>37334688.480000004</v>
      </c>
      <c r="P29" s="20">
        <f t="shared" si="5"/>
        <v>34755118.289999999</v>
      </c>
      <c r="Q29" s="20">
        <f t="shared" si="2"/>
        <v>468470950.69000006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70059644.770099968</v>
      </c>
      <c r="F31" s="20">
        <f t="shared" ref="F31:P31" si="6">F12-F29</f>
        <v>47498098.428800046</v>
      </c>
      <c r="G31" s="20">
        <f t="shared" si="6"/>
        <v>60941444.713000067</v>
      </c>
      <c r="H31" s="20">
        <f t="shared" si="6"/>
        <v>71245292.992700011</v>
      </c>
      <c r="I31" s="20">
        <f t="shared" si="6"/>
        <v>61622783.511999868</v>
      </c>
      <c r="J31" s="20">
        <f t="shared" si="6"/>
        <v>73992242.185500041</v>
      </c>
      <c r="K31" s="20">
        <f t="shared" si="6"/>
        <v>76354820.477200091</v>
      </c>
      <c r="L31" s="20">
        <f t="shared" si="6"/>
        <v>69675454.180499971</v>
      </c>
      <c r="M31" s="20">
        <f t="shared" si="6"/>
        <v>56938519.184899941</v>
      </c>
      <c r="N31" s="20">
        <f t="shared" si="6"/>
        <v>55483515.105600156</v>
      </c>
      <c r="O31" s="20">
        <f t="shared" si="6"/>
        <v>62284091.512799993</v>
      </c>
      <c r="P31" s="20">
        <f t="shared" si="6"/>
        <v>70166784.239299953</v>
      </c>
      <c r="Q31" s="20">
        <f t="shared" si="2"/>
        <v>776262691.30240011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v>15729243.35</v>
      </c>
      <c r="F33" s="19">
        <v>15227034.859999999</v>
      </c>
      <c r="G33" s="19">
        <v>15728001.449999999</v>
      </c>
      <c r="H33" s="19">
        <v>15022633.15</v>
      </c>
      <c r="I33" s="19">
        <v>15066977.210000001</v>
      </c>
      <c r="J33" s="19">
        <v>15527090.960000001</v>
      </c>
      <c r="K33" s="19">
        <v>15582268.289999999</v>
      </c>
      <c r="L33" s="19">
        <v>15820777.59</v>
      </c>
      <c r="M33" s="19">
        <v>15303543.84</v>
      </c>
      <c r="N33" s="19">
        <v>15732627.970000001</v>
      </c>
      <c r="O33" s="19">
        <v>15003243</v>
      </c>
      <c r="P33" s="19">
        <v>15761238.220000001</v>
      </c>
      <c r="Q33" s="19">
        <f t="shared" si="2"/>
        <v>185504679.88999999</v>
      </c>
    </row>
    <row r="34" spans="1:17" x14ac:dyDescent="0.25">
      <c r="B34" s="6" t="s">
        <v>10</v>
      </c>
      <c r="C34" s="6" t="s">
        <v>48</v>
      </c>
      <c r="D34" s="6"/>
      <c r="E34" s="19">
        <v>4190520.93</v>
      </c>
      <c r="F34" s="19">
        <v>4353348.7300000004</v>
      </c>
      <c r="G34" s="19">
        <v>4437463.79</v>
      </c>
      <c r="H34" s="19">
        <v>4761422.37</v>
      </c>
      <c r="I34" s="19">
        <v>4921200.1900000004</v>
      </c>
      <c r="J34" s="19">
        <v>4540289.2699999996</v>
      </c>
      <c r="K34" s="19">
        <v>4438795.5</v>
      </c>
      <c r="L34" s="19">
        <v>4498362.07</v>
      </c>
      <c r="M34" s="19">
        <v>4582781.63</v>
      </c>
      <c r="N34" s="19">
        <v>4041872.74</v>
      </c>
      <c r="O34" s="19">
        <v>4253486.38</v>
      </c>
      <c r="P34" s="19">
        <v>4598634.66</v>
      </c>
      <c r="Q34" s="19">
        <f t="shared" si="2"/>
        <v>53618178.260000005</v>
      </c>
    </row>
    <row r="35" spans="1:17" x14ac:dyDescent="0.25">
      <c r="B35" s="6" t="s">
        <v>11</v>
      </c>
      <c r="C35" s="6" t="s">
        <v>49</v>
      </c>
      <c r="D35" s="6"/>
      <c r="E35" s="19">
        <v>1877552.25</v>
      </c>
      <c r="F35" s="19">
        <v>1883350.91</v>
      </c>
      <c r="G35" s="19">
        <v>1154638.98</v>
      </c>
      <c r="H35" s="19">
        <v>1276785.44</v>
      </c>
      <c r="I35" s="19">
        <v>1017869.77</v>
      </c>
      <c r="J35" s="19">
        <v>1946021.88</v>
      </c>
      <c r="K35" s="19">
        <v>1291318.45</v>
      </c>
      <c r="L35" s="19">
        <v>1037785.97</v>
      </c>
      <c r="M35" s="19">
        <v>1241927.27</v>
      </c>
      <c r="N35" s="19">
        <v>1563413.31</v>
      </c>
      <c r="O35" s="19">
        <v>1501175.76</v>
      </c>
      <c r="P35" s="19">
        <v>1515662.71</v>
      </c>
      <c r="Q35" s="19">
        <f t="shared" si="2"/>
        <v>17307502.699999999</v>
      </c>
    </row>
    <row r="36" spans="1:17" x14ac:dyDescent="0.25">
      <c r="B36" s="6" t="s">
        <v>12</v>
      </c>
      <c r="C36" s="6" t="s">
        <v>50</v>
      </c>
      <c r="D36" s="6"/>
      <c r="E36" s="19">
        <v>1359763.53</v>
      </c>
      <c r="F36" s="19">
        <v>740358.05</v>
      </c>
      <c r="G36" s="19">
        <v>895049.93</v>
      </c>
      <c r="H36" s="19">
        <v>1102902.6200000001</v>
      </c>
      <c r="I36" s="19">
        <v>1614224.04</v>
      </c>
      <c r="J36" s="19">
        <v>1347978.86</v>
      </c>
      <c r="K36" s="19">
        <v>1341982.49</v>
      </c>
      <c r="L36" s="19">
        <v>976468.07</v>
      </c>
      <c r="M36" s="19">
        <v>1292365.08</v>
      </c>
      <c r="N36" s="19">
        <v>1561900.66</v>
      </c>
      <c r="O36" s="19">
        <v>870934.05</v>
      </c>
      <c r="P36" s="19">
        <v>1254831.45</v>
      </c>
      <c r="Q36" s="19">
        <f t="shared" si="2"/>
        <v>14358758.83</v>
      </c>
    </row>
    <row r="37" spans="1:17" x14ac:dyDescent="0.25">
      <c r="B37" s="6" t="s">
        <v>13</v>
      </c>
      <c r="C37" s="6" t="s">
        <v>51</v>
      </c>
      <c r="D37" s="6"/>
      <c r="E37" s="19">
        <v>1730539.18</v>
      </c>
      <c r="F37" s="19">
        <v>1671831.54</v>
      </c>
      <c r="G37" s="19">
        <v>1565610.08</v>
      </c>
      <c r="H37" s="19">
        <v>1663301.06</v>
      </c>
      <c r="I37" s="19">
        <v>1447533.1</v>
      </c>
      <c r="J37" s="19">
        <v>1586112.37</v>
      </c>
      <c r="K37" s="19">
        <v>1809299.94</v>
      </c>
      <c r="L37" s="19">
        <v>1605532.79</v>
      </c>
      <c r="M37" s="19">
        <v>1549828.96</v>
      </c>
      <c r="N37" s="19">
        <v>1387585.64</v>
      </c>
      <c r="O37" s="19">
        <v>2165158.21</v>
      </c>
      <c r="P37" s="19">
        <v>1857980.5</v>
      </c>
      <c r="Q37" s="19">
        <f t="shared" si="2"/>
        <v>20040313.370000001</v>
      </c>
    </row>
    <row r="38" spans="1:17" x14ac:dyDescent="0.25">
      <c r="B38" s="6" t="s">
        <v>14</v>
      </c>
      <c r="C38" s="6" t="s">
        <v>52</v>
      </c>
      <c r="D38" s="6"/>
      <c r="E38" s="19">
        <v>3911332.25</v>
      </c>
      <c r="F38" s="19">
        <v>3590679.7</v>
      </c>
      <c r="G38" s="19">
        <v>3433554.35</v>
      </c>
      <c r="H38" s="19">
        <v>4189174.83</v>
      </c>
      <c r="I38" s="19">
        <v>3754109.13</v>
      </c>
      <c r="J38" s="19">
        <v>4168258.77</v>
      </c>
      <c r="K38" s="19">
        <v>3627878.74</v>
      </c>
      <c r="L38" s="19">
        <v>3608020.51</v>
      </c>
      <c r="M38" s="19">
        <v>4077515.94</v>
      </c>
      <c r="N38" s="19">
        <v>4169623.3</v>
      </c>
      <c r="O38" s="19">
        <v>3561188.24</v>
      </c>
      <c r="P38" s="19">
        <v>3932471.49</v>
      </c>
      <c r="Q38" s="19">
        <f t="shared" si="2"/>
        <v>46023807.25</v>
      </c>
    </row>
    <row r="39" spans="1:17" x14ac:dyDescent="0.25">
      <c r="B39" s="6" t="s">
        <v>15</v>
      </c>
      <c r="C39" s="6" t="s">
        <v>53</v>
      </c>
      <c r="D39" s="6"/>
      <c r="E39" s="19">
        <v>1716137.14</v>
      </c>
      <c r="F39" s="19">
        <v>1493622.34</v>
      </c>
      <c r="G39" s="19">
        <v>1392451.92</v>
      </c>
      <c r="H39" s="19">
        <v>1810745.97</v>
      </c>
      <c r="I39" s="19">
        <v>1363061.09</v>
      </c>
      <c r="J39" s="19">
        <v>1762304.94</v>
      </c>
      <c r="K39" s="19">
        <v>1357619.03</v>
      </c>
      <c r="L39" s="19">
        <v>1341133.72</v>
      </c>
      <c r="M39" s="19">
        <v>1378535.64</v>
      </c>
      <c r="N39" s="19">
        <v>2184468.3199999998</v>
      </c>
      <c r="O39" s="19">
        <v>1993964.1</v>
      </c>
      <c r="P39" s="19">
        <v>1564206.19</v>
      </c>
      <c r="Q39" s="19">
        <f t="shared" si="2"/>
        <v>19358250.400000002</v>
      </c>
    </row>
    <row r="40" spans="1:17" x14ac:dyDescent="0.25">
      <c r="B40" s="6" t="s">
        <v>16</v>
      </c>
      <c r="C40" s="6" t="s">
        <v>54</v>
      </c>
      <c r="D40" s="6"/>
      <c r="E40" s="19">
        <v>2785028.97</v>
      </c>
      <c r="F40" s="19">
        <v>3125780.98</v>
      </c>
      <c r="G40" s="19">
        <v>3204048.59</v>
      </c>
      <c r="H40" s="19">
        <v>3337215.39</v>
      </c>
      <c r="I40" s="19">
        <v>3507156.72</v>
      </c>
      <c r="J40" s="19">
        <v>3182429.84</v>
      </c>
      <c r="K40" s="19">
        <v>3500718.13</v>
      </c>
      <c r="L40" s="19">
        <v>2901654.11</v>
      </c>
      <c r="M40" s="19">
        <v>2791685.14</v>
      </c>
      <c r="N40" s="19">
        <v>2726091.87</v>
      </c>
      <c r="O40" s="19">
        <v>3476967.27</v>
      </c>
      <c r="P40" s="19">
        <v>3544575.15</v>
      </c>
      <c r="Q40" s="19">
        <f t="shared" si="2"/>
        <v>38083352.160000004</v>
      </c>
    </row>
    <row r="41" spans="1:17" x14ac:dyDescent="0.25">
      <c r="B41" s="6" t="s">
        <v>17</v>
      </c>
      <c r="C41" s="6" t="s">
        <v>55</v>
      </c>
      <c r="D41" s="6"/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f t="shared" si="2"/>
        <v>0</v>
      </c>
    </row>
    <row r="42" spans="1:17" x14ac:dyDescent="0.25">
      <c r="B42" s="6" t="s">
        <v>18</v>
      </c>
      <c r="C42" s="6" t="s">
        <v>56</v>
      </c>
      <c r="D42" s="6"/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f t="shared" si="2"/>
        <v>0</v>
      </c>
    </row>
    <row r="43" spans="1:17" x14ac:dyDescent="0.25">
      <c r="B43" s="6" t="s">
        <v>19</v>
      </c>
      <c r="C43" s="6" t="s">
        <v>57</v>
      </c>
      <c r="D43" s="6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f t="shared" si="2"/>
        <v>0</v>
      </c>
    </row>
    <row r="44" spans="1:17" x14ac:dyDescent="0.25">
      <c r="B44" s="6" t="s">
        <v>24</v>
      </c>
      <c r="C44" s="6" t="s">
        <v>32</v>
      </c>
      <c r="D44" s="6"/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f t="shared" si="2"/>
        <v>0</v>
      </c>
    </row>
    <row r="45" spans="1:17" x14ac:dyDescent="0.25">
      <c r="B45" s="6" t="s">
        <v>24</v>
      </c>
      <c r="C45" s="6" t="s">
        <v>36</v>
      </c>
      <c r="D45" s="6"/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f t="shared" si="2"/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36759527.170099966</v>
      </c>
      <c r="F46" s="20">
        <f t="shared" ref="F46:P46" si="7">F31-SUM(F33:F45)</f>
        <v>15412091.318800047</v>
      </c>
      <c r="G46" s="20">
        <f t="shared" si="7"/>
        <v>29130625.623000067</v>
      </c>
      <c r="H46" s="20">
        <f t="shared" si="7"/>
        <v>38081112.162700012</v>
      </c>
      <c r="I46" s="20">
        <f t="shared" si="7"/>
        <v>28930652.261999868</v>
      </c>
      <c r="J46" s="20">
        <f t="shared" si="7"/>
        <v>39931755.29550004</v>
      </c>
      <c r="K46" s="20">
        <f t="shared" si="7"/>
        <v>43404939.907200098</v>
      </c>
      <c r="L46" s="20">
        <f t="shared" si="7"/>
        <v>37885719.350499973</v>
      </c>
      <c r="M46" s="20">
        <f t="shared" si="7"/>
        <v>24720335.684899937</v>
      </c>
      <c r="N46" s="20">
        <f t="shared" si="7"/>
        <v>22115931.295600154</v>
      </c>
      <c r="O46" s="20">
        <f t="shared" si="7"/>
        <v>29457974.502799992</v>
      </c>
      <c r="P46" s="20">
        <f t="shared" si="7"/>
        <v>36137183.869299948</v>
      </c>
      <c r="Q46" s="20">
        <f t="shared" si="2"/>
        <v>381967848.4424001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v>2366997.54</v>
      </c>
      <c r="F49" s="19">
        <v>2346162.2599999998</v>
      </c>
      <c r="G49" s="19">
        <v>2946700.9</v>
      </c>
      <c r="H49" s="19">
        <v>2049450.09</v>
      </c>
      <c r="I49" s="19">
        <v>2159668.92</v>
      </c>
      <c r="J49" s="19">
        <v>2058671.05</v>
      </c>
      <c r="K49" s="19">
        <v>2407494.13</v>
      </c>
      <c r="L49" s="19">
        <v>2725324.62</v>
      </c>
      <c r="M49" s="19">
        <v>2812294.37</v>
      </c>
      <c r="N49" s="19">
        <v>2345382.5299999998</v>
      </c>
      <c r="O49" s="19">
        <v>2066243.03</v>
      </c>
      <c r="P49" s="19">
        <v>2792072.45</v>
      </c>
      <c r="Q49" s="19">
        <f t="shared" si="2"/>
        <v>29076461.890000004</v>
      </c>
    </row>
    <row r="50" spans="1:17" x14ac:dyDescent="0.25">
      <c r="B50" s="6" t="s">
        <v>62</v>
      </c>
      <c r="C50" s="6" t="s">
        <v>40</v>
      </c>
      <c r="D50" s="6"/>
      <c r="E50" s="19">
        <v>2059054.6</v>
      </c>
      <c r="F50" s="19">
        <v>2096755.92</v>
      </c>
      <c r="G50" s="19">
        <v>2576140.04</v>
      </c>
      <c r="H50" s="19">
        <v>2894749</v>
      </c>
      <c r="I50" s="19">
        <v>2383336.4900000002</v>
      </c>
      <c r="J50" s="19">
        <v>2437813.44</v>
      </c>
      <c r="K50" s="19">
        <v>2495252.16</v>
      </c>
      <c r="L50" s="19">
        <v>2820636.03</v>
      </c>
      <c r="M50" s="19">
        <v>2854925.36</v>
      </c>
      <c r="N50" s="19">
        <v>2081810.23</v>
      </c>
      <c r="O50" s="19">
        <v>2019988.17</v>
      </c>
      <c r="P50" s="19">
        <v>2734588.35</v>
      </c>
      <c r="Q50" s="19">
        <f t="shared" si="2"/>
        <v>29455049.789999999</v>
      </c>
    </row>
    <row r="51" spans="1:17" x14ac:dyDescent="0.25">
      <c r="B51" s="6" t="s">
        <v>24</v>
      </c>
      <c r="C51" s="6"/>
      <c r="D51" s="6"/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f t="shared" si="2"/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32333475.030099966</v>
      </c>
      <c r="F53" s="20">
        <f t="shared" ref="F53:P53" si="8">F46-SUM(F49:F52)</f>
        <v>10969173.138800047</v>
      </c>
      <c r="G53" s="20">
        <f t="shared" si="8"/>
        <v>23607784.683000065</v>
      </c>
      <c r="H53" s="20">
        <f t="shared" si="8"/>
        <v>33136913.072700012</v>
      </c>
      <c r="I53" s="20">
        <f t="shared" si="8"/>
        <v>24387646.851999868</v>
      </c>
      <c r="J53" s="20">
        <f t="shared" si="8"/>
        <v>35435270.805500038</v>
      </c>
      <c r="K53" s="20">
        <f t="shared" si="8"/>
        <v>38502193.617200099</v>
      </c>
      <c r="L53" s="20">
        <f t="shared" si="8"/>
        <v>32339758.700499974</v>
      </c>
      <c r="M53" s="20">
        <f t="shared" si="8"/>
        <v>19053115.954899937</v>
      </c>
      <c r="N53" s="20">
        <f t="shared" si="8"/>
        <v>17688738.535600156</v>
      </c>
      <c r="O53" s="20">
        <f t="shared" si="8"/>
        <v>25371743.302799992</v>
      </c>
      <c r="P53" s="20">
        <f t="shared" si="8"/>
        <v>30610523.069299947</v>
      </c>
      <c r="Q53" s="20">
        <f t="shared" si="2"/>
        <v>323436336.76240009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v>-2344153.16</v>
      </c>
      <c r="F56" s="19">
        <v>-2155902.54</v>
      </c>
      <c r="G56" s="19">
        <v>-2321202.13</v>
      </c>
      <c r="H56" s="19">
        <v>-2077248.97</v>
      </c>
      <c r="I56" s="19">
        <v>-2356433.0499999998</v>
      </c>
      <c r="J56" s="19">
        <v>-2418439.98</v>
      </c>
      <c r="K56" s="19">
        <v>-2293895.81</v>
      </c>
      <c r="L56" s="19">
        <v>-2296253.52</v>
      </c>
      <c r="M56" s="19">
        <v>-2720414.93</v>
      </c>
      <c r="N56" s="19">
        <v>-2421980.13</v>
      </c>
      <c r="O56" s="19">
        <v>-2338671.29</v>
      </c>
      <c r="P56" s="19">
        <v>-2173040.91</v>
      </c>
      <c r="Q56" s="19">
        <f t="shared" si="2"/>
        <v>-27917636.420000002</v>
      </c>
    </row>
    <row r="57" spans="1:17" x14ac:dyDescent="0.25">
      <c r="B57" s="6" t="s">
        <v>20</v>
      </c>
      <c r="C57" s="6" t="s">
        <v>59</v>
      </c>
      <c r="D57" s="6"/>
      <c r="E57" s="19">
        <v>15222371.300000001</v>
      </c>
      <c r="F57" s="19">
        <v>15589229.640000001</v>
      </c>
      <c r="G57" s="19">
        <v>15107584.43</v>
      </c>
      <c r="H57" s="19">
        <v>15399903.359999999</v>
      </c>
      <c r="I57" s="19">
        <v>15306568.27</v>
      </c>
      <c r="J57" s="19">
        <v>15008612.82</v>
      </c>
      <c r="K57" s="19">
        <v>15980940.939999999</v>
      </c>
      <c r="L57" s="19">
        <v>15786941.33</v>
      </c>
      <c r="M57" s="19">
        <v>15927752.550000001</v>
      </c>
      <c r="N57" s="19">
        <v>15931023.33</v>
      </c>
      <c r="O57" s="19">
        <v>15776776.92</v>
      </c>
      <c r="P57" s="19">
        <v>15076037.85</v>
      </c>
      <c r="Q57" s="19">
        <f t="shared" si="2"/>
        <v>186113742.73999998</v>
      </c>
    </row>
    <row r="58" spans="1:17" x14ac:dyDescent="0.25">
      <c r="B58" s="6" t="s">
        <v>24</v>
      </c>
      <c r="C58" s="6" t="s">
        <v>60</v>
      </c>
      <c r="D58" s="6"/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f t="shared" si="2"/>
        <v>0</v>
      </c>
    </row>
    <row r="59" spans="1:17" x14ac:dyDescent="0.25">
      <c r="B59" s="6" t="s">
        <v>24</v>
      </c>
      <c r="C59" s="6" t="s">
        <v>61</v>
      </c>
      <c r="D59" s="6"/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f t="shared" si="2"/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19455256.890099965</v>
      </c>
      <c r="F62" s="20">
        <f t="shared" ref="F62:P62" si="9">F53-SUM(F56:F61)</f>
        <v>-2464153.9611999542</v>
      </c>
      <c r="G62" s="20">
        <f t="shared" si="9"/>
        <v>10821402.383000065</v>
      </c>
      <c r="H62" s="20">
        <f t="shared" si="9"/>
        <v>19814258.682700016</v>
      </c>
      <c r="I62" s="20">
        <f t="shared" si="9"/>
        <v>11437511.631999869</v>
      </c>
      <c r="J62" s="20">
        <f t="shared" si="9"/>
        <v>22845097.965500038</v>
      </c>
      <c r="K62" s="20">
        <f t="shared" si="9"/>
        <v>24815148.4872001</v>
      </c>
      <c r="L62" s="20">
        <f t="shared" si="9"/>
        <v>18849070.890499972</v>
      </c>
      <c r="M62" s="20">
        <f t="shared" si="9"/>
        <v>5845778.3348999359</v>
      </c>
      <c r="N62" s="20">
        <f t="shared" si="9"/>
        <v>4179695.3356001563</v>
      </c>
      <c r="O62" s="20">
        <f t="shared" si="9"/>
        <v>11933637.672799993</v>
      </c>
      <c r="P62" s="20">
        <f t="shared" si="9"/>
        <v>17707526.129299946</v>
      </c>
      <c r="Q62" s="20">
        <f>'BU-1'!Q62+'BU-2'!Q62+'BU-3'!Q62+'BU-4'!Q62+'BU-5'!Q62</f>
        <v>165240230.44240001</v>
      </c>
    </row>
    <row r="63" spans="1:17" x14ac:dyDescent="0.25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 x14ac:dyDescent="0.25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spans="5:17" x14ac:dyDescent="0.25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spans="5:17" x14ac:dyDescent="0.25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spans="5:17" x14ac:dyDescent="0.25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spans="5:17" x14ac:dyDescent="0.25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5:17" x14ac:dyDescent="0.25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spans="5:17" x14ac:dyDescent="0.25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E4" sqref="E4:Q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9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13479898.859999998</v>
      </c>
      <c r="F5" s="16">
        <v>11567577.360000003</v>
      </c>
      <c r="G5" s="16">
        <v>14234272.829999994</v>
      </c>
      <c r="H5" s="16">
        <v>13650555.969999999</v>
      </c>
      <c r="I5" s="16">
        <v>14137953.370000007</v>
      </c>
      <c r="J5" s="16">
        <v>15731487.460000005</v>
      </c>
      <c r="K5" s="16">
        <v>14643428.089999996</v>
      </c>
      <c r="L5" s="16">
        <v>10386783.549999999</v>
      </c>
      <c r="M5" s="16">
        <v>12414224.290000005</v>
      </c>
      <c r="N5" s="16">
        <v>14152877.159999998</v>
      </c>
      <c r="O5" s="16">
        <v>10660913.450000007</v>
      </c>
      <c r="P5" s="16">
        <v>14455944.17</v>
      </c>
      <c r="Q5" s="16">
        <v>159515916.56</v>
      </c>
    </row>
    <row r="6" spans="1:19" x14ac:dyDescent="0.25">
      <c r="B6" s="12" t="s">
        <v>1</v>
      </c>
      <c r="C6" s="12" t="s">
        <v>66</v>
      </c>
      <c r="D6" s="12"/>
      <c r="E6" s="16">
        <v>0</v>
      </c>
      <c r="F6" s="16"/>
      <c r="G6" s="16">
        <v>0</v>
      </c>
      <c r="H6" s="16">
        <v>-6565.04</v>
      </c>
      <c r="I6" s="16"/>
      <c r="J6" s="16">
        <v>0</v>
      </c>
      <c r="K6" s="16"/>
      <c r="L6" s="16"/>
      <c r="M6" s="16">
        <v>0</v>
      </c>
      <c r="N6" s="16">
        <v>0</v>
      </c>
      <c r="O6" s="16"/>
      <c r="P6" s="16"/>
      <c r="Q6" s="16">
        <v>-6565.04</v>
      </c>
    </row>
    <row r="7" spans="1:19" x14ac:dyDescent="0.25">
      <c r="B7" s="12" t="s">
        <v>2</v>
      </c>
      <c r="C7" s="12" t="s">
        <v>67</v>
      </c>
      <c r="D7" s="12"/>
      <c r="E7" s="16">
        <v>-171016.05230000056</v>
      </c>
      <c r="F7" s="16">
        <v>-318174.82010000385</v>
      </c>
      <c r="G7" s="16">
        <v>-126087.96660000086</v>
      </c>
      <c r="H7" s="16">
        <v>-176888.08059999533</v>
      </c>
      <c r="I7" s="16">
        <v>-134981.52810000628</v>
      </c>
      <c r="J7" s="16">
        <v>-145923.02260000072</v>
      </c>
      <c r="K7" s="16">
        <v>-66992.755199994892</v>
      </c>
      <c r="L7" s="16">
        <v>-128653.62089999951</v>
      </c>
      <c r="M7" s="16">
        <v>-141521.00020000152</v>
      </c>
      <c r="N7" s="16">
        <v>-219144.19209999964</v>
      </c>
      <c r="O7" s="16">
        <v>-188590.52740000188</v>
      </c>
      <c r="P7" s="16">
        <v>-173946.98859999888</v>
      </c>
      <c r="Q7" s="16">
        <v>-1991920.5547000039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>SUM(E8:P8)</f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>SUM(E9:P9)</f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f>SUM(E10:P10)</f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>SUM(E11:P11)</f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13308882.807699997</v>
      </c>
      <c r="F12" s="18">
        <f t="shared" ref="F12:Q12" si="0">SUM(F5:F11)</f>
        <v>11249402.539899999</v>
      </c>
      <c r="G12" s="18">
        <f t="shared" si="0"/>
        <v>14108184.863399994</v>
      </c>
      <c r="H12" s="18">
        <f t="shared" si="0"/>
        <v>13467102.849400004</v>
      </c>
      <c r="I12" s="18">
        <f t="shared" si="0"/>
        <v>14002971.8419</v>
      </c>
      <c r="J12" s="18">
        <f t="shared" si="0"/>
        <v>15585564.437400004</v>
      </c>
      <c r="K12" s="18">
        <f t="shared" si="0"/>
        <v>14576435.334800001</v>
      </c>
      <c r="L12" s="18">
        <f t="shared" si="0"/>
        <v>10258129.929099999</v>
      </c>
      <c r="M12" s="18">
        <f t="shared" si="0"/>
        <v>12272703.289800003</v>
      </c>
      <c r="N12" s="18">
        <f t="shared" si="0"/>
        <v>13933732.967899999</v>
      </c>
      <c r="O12" s="18">
        <f t="shared" si="0"/>
        <v>10472322.922600005</v>
      </c>
      <c r="P12" s="18">
        <f t="shared" si="0"/>
        <v>14281997.181400001</v>
      </c>
      <c r="Q12" s="18">
        <f t="shared" si="0"/>
        <v>157517430.96529999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f>PnLData!E14*0.09</f>
        <v>806783.39189999993</v>
      </c>
      <c r="F14" s="19">
        <f>PnLData!F14*0.09</f>
        <v>1478219.7519</v>
      </c>
      <c r="G14" s="19">
        <f>PnLData!G14*0.09</f>
        <v>1486652.544</v>
      </c>
      <c r="H14" s="19">
        <f>PnLData!H14*0.09</f>
        <v>1260941.7663</v>
      </c>
      <c r="I14" s="19">
        <f>PnLData!I14*0.09</f>
        <v>776370.59909999999</v>
      </c>
      <c r="J14" s="19">
        <f>PnLData!J14*0.09</f>
        <v>782731.71629999997</v>
      </c>
      <c r="K14" s="19">
        <f>PnLData!K14*0.09</f>
        <v>1234319.6727</v>
      </c>
      <c r="L14" s="19">
        <f>PnLData!L14*0.09</f>
        <v>1507899.7755</v>
      </c>
      <c r="M14" s="19">
        <f>PnLData!M14*0.09</f>
        <v>1344785.5070999998</v>
      </c>
      <c r="N14" s="19">
        <f>PnLData!N14*0.09</f>
        <v>872855.63549999986</v>
      </c>
      <c r="O14" s="19">
        <f>PnLData!O14*0.09</f>
        <v>1008921.4695</v>
      </c>
      <c r="P14" s="19">
        <f>PnLData!P14*0.09</f>
        <v>976983.08219999995</v>
      </c>
      <c r="Q14" s="19">
        <f>PnLData!Q14*0.09</f>
        <v>13537464.912000002</v>
      </c>
    </row>
    <row r="15" spans="1:19" x14ac:dyDescent="0.25">
      <c r="B15" s="6" t="s">
        <v>26</v>
      </c>
      <c r="C15" s="6" t="s">
        <v>34</v>
      </c>
      <c r="D15" s="6"/>
      <c r="E15" s="19">
        <f>PnLData!E15*0.09</f>
        <v>1110807.5418</v>
      </c>
      <c r="F15" s="19">
        <f>PnLData!F15*0.09</f>
        <v>1275167.6073</v>
      </c>
      <c r="G15" s="19">
        <f>PnLData!G15*0.09</f>
        <v>765652.3973999999</v>
      </c>
      <c r="H15" s="19">
        <f>PnLData!H15*0.09</f>
        <v>773384.96070000005</v>
      </c>
      <c r="I15" s="19">
        <f>PnLData!I15*0.09</f>
        <v>1263961.0089</v>
      </c>
      <c r="J15" s="19">
        <f>PnLData!J15*0.09</f>
        <v>858196.89</v>
      </c>
      <c r="K15" s="19">
        <f>PnLData!K15*0.09</f>
        <v>996463.51469999994</v>
      </c>
      <c r="L15" s="19">
        <f>PnLData!L15*0.09</f>
        <v>632120.49809999997</v>
      </c>
      <c r="M15" s="19">
        <f>PnLData!M15*0.09</f>
        <v>1067541.5537999999</v>
      </c>
      <c r="N15" s="19">
        <f>PnLData!N15*0.09</f>
        <v>1026730.2257999999</v>
      </c>
      <c r="O15" s="19">
        <f>PnLData!O15*0.09</f>
        <v>802407.38219999999</v>
      </c>
      <c r="P15" s="19">
        <f>PnLData!P15*0.09</f>
        <v>765007.40789999999</v>
      </c>
      <c r="Q15" s="19">
        <f>PnLData!Q15*0.09</f>
        <v>11337440.988600001</v>
      </c>
    </row>
    <row r="16" spans="1:19" x14ac:dyDescent="0.25">
      <c r="B16" s="6" t="s">
        <v>27</v>
      </c>
      <c r="C16" s="6" t="s">
        <v>35</v>
      </c>
      <c r="D16" s="6"/>
      <c r="E16" s="19">
        <f>PnLData!E16*0.09</f>
        <v>0</v>
      </c>
      <c r="F16" s="19">
        <f>PnLData!F16*0.09</f>
        <v>0</v>
      </c>
      <c r="G16" s="19">
        <f>PnLData!G16*0.09</f>
        <v>0</v>
      </c>
      <c r="H16" s="19">
        <f>PnLData!H16*0.09</f>
        <v>0</v>
      </c>
      <c r="I16" s="19">
        <f>PnLData!I16*0.09</f>
        <v>0</v>
      </c>
      <c r="J16" s="19">
        <f>PnLData!J16*0.09</f>
        <v>0</v>
      </c>
      <c r="K16" s="19">
        <f>PnLData!K16*0.09</f>
        <v>0</v>
      </c>
      <c r="L16" s="19">
        <f>PnLData!L16*0.09</f>
        <v>0</v>
      </c>
      <c r="M16" s="19">
        <f>PnLData!M16*0.09</f>
        <v>0</v>
      </c>
      <c r="N16" s="19">
        <f>PnLData!N16*0.09</f>
        <v>0</v>
      </c>
      <c r="O16" s="19">
        <f>PnLData!O16*0.09</f>
        <v>0</v>
      </c>
      <c r="P16" s="19">
        <f>PnLData!P16*0.09</f>
        <v>0</v>
      </c>
      <c r="Q16" s="19">
        <f>PnLData!Q16*0.09</f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1917590.9336999999</v>
      </c>
      <c r="F17" s="20">
        <f t="shared" ref="F17:Q17" si="1">SUM(F14:F16)</f>
        <v>2753387.3591999998</v>
      </c>
      <c r="G17" s="20">
        <f t="shared" si="1"/>
        <v>2252304.9413999999</v>
      </c>
      <c r="H17" s="20">
        <f t="shared" si="1"/>
        <v>2034326.727</v>
      </c>
      <c r="I17" s="20">
        <f t="shared" si="1"/>
        <v>2040331.608</v>
      </c>
      <c r="J17" s="20">
        <f t="shared" si="1"/>
        <v>1640928.6063000001</v>
      </c>
      <c r="K17" s="20">
        <f t="shared" si="1"/>
        <v>2230783.1874000002</v>
      </c>
      <c r="L17" s="20">
        <f t="shared" si="1"/>
        <v>2140020.2736</v>
      </c>
      <c r="M17" s="20">
        <f t="shared" si="1"/>
        <v>2412327.0608999999</v>
      </c>
      <c r="N17" s="20">
        <f t="shared" si="1"/>
        <v>1899585.8612999998</v>
      </c>
      <c r="O17" s="20">
        <f t="shared" si="1"/>
        <v>1811328.8517</v>
      </c>
      <c r="P17" s="20">
        <f t="shared" si="1"/>
        <v>1741990.4901000001</v>
      </c>
      <c r="Q17" s="20">
        <f t="shared" si="1"/>
        <v>24874905.900600001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f>PnLData!E19*0.09</f>
        <v>937841.2047</v>
      </c>
      <c r="F19" s="19">
        <f>PnLData!F19*0.09</f>
        <v>795322.91969999997</v>
      </c>
      <c r="G19" s="19">
        <f>PnLData!G19*0.09</f>
        <v>1230651.774</v>
      </c>
      <c r="H19" s="19">
        <f>PnLData!H19*0.09</f>
        <v>900172.06739999994</v>
      </c>
      <c r="I19" s="19">
        <f>PnLData!I19*0.09</f>
        <v>1026108.9683999999</v>
      </c>
      <c r="J19" s="19">
        <f>PnLData!J19*0.09</f>
        <v>963271.28879999998</v>
      </c>
      <c r="K19" s="19">
        <f>PnLData!K19*0.09</f>
        <v>989496.5148</v>
      </c>
      <c r="L19" s="19">
        <f>PnLData!L19*0.09</f>
        <v>633644.53289999999</v>
      </c>
      <c r="M19" s="19">
        <f>PnLData!M19*0.09</f>
        <v>686476.90529999998</v>
      </c>
      <c r="N19" s="19">
        <f>PnLData!N19*0.09</f>
        <v>1292770.6226999999</v>
      </c>
      <c r="O19" s="19">
        <f>PnLData!O19*0.09</f>
        <v>1059053.2082999998</v>
      </c>
      <c r="P19" s="19">
        <f>PnLData!P19*0.09</f>
        <v>944554.80059999996</v>
      </c>
      <c r="Q19" s="19">
        <f>PnLData!Q19*0.09</f>
        <v>11459364.807600001</v>
      </c>
    </row>
    <row r="20" spans="1:17" x14ac:dyDescent="0.25">
      <c r="B20" s="6" t="s">
        <v>30</v>
      </c>
      <c r="C20" s="6" t="s">
        <v>38</v>
      </c>
      <c r="D20" s="6"/>
      <c r="E20" s="19">
        <f>PnLData!E20*0.09</f>
        <v>375136.4817</v>
      </c>
      <c r="F20" s="19">
        <f>PnLData!F20*0.09</f>
        <v>318129.16769999999</v>
      </c>
      <c r="G20" s="19">
        <f>PnLData!G20*0.09</f>
        <v>492260.7096</v>
      </c>
      <c r="H20" s="19">
        <f>PnLData!H20*0.09</f>
        <v>360068.82660000003</v>
      </c>
      <c r="I20" s="19">
        <f>PnLData!I20*0.09</f>
        <v>410443.58789999993</v>
      </c>
      <c r="J20" s="19">
        <f>PnLData!J20*0.09</f>
        <v>385308.51570000005</v>
      </c>
      <c r="K20" s="19">
        <f>PnLData!K20*0.09</f>
        <v>395798.60609999998</v>
      </c>
      <c r="L20" s="19">
        <f>PnLData!L20*0.09</f>
        <v>253457.81279999999</v>
      </c>
      <c r="M20" s="19">
        <f>PnLData!M20*0.09</f>
        <v>274590.7623</v>
      </c>
      <c r="N20" s="19">
        <f>PnLData!N20*0.09</f>
        <v>517108.24890000001</v>
      </c>
      <c r="O20" s="19">
        <f>PnLData!O20*0.09</f>
        <v>423621.28350000002</v>
      </c>
      <c r="P20" s="19">
        <f>PnLData!P20*0.09</f>
        <v>377821.91969999997</v>
      </c>
      <c r="Q20" s="19">
        <f>PnLData!Q20*0.09</f>
        <v>4583745.9224999994</v>
      </c>
    </row>
    <row r="21" spans="1:17" x14ac:dyDescent="0.25">
      <c r="B21" s="6" t="s">
        <v>24</v>
      </c>
      <c r="C21" s="6" t="s">
        <v>39</v>
      </c>
      <c r="D21" s="6"/>
      <c r="E21" s="19">
        <f>PnLData!E21*0.09</f>
        <v>0</v>
      </c>
      <c r="F21" s="19">
        <f>PnLData!F21*0.09</f>
        <v>0</v>
      </c>
      <c r="G21" s="19">
        <f>PnLData!G21*0.09</f>
        <v>0</v>
      </c>
      <c r="H21" s="19">
        <f>PnLData!H21*0.09</f>
        <v>0</v>
      </c>
      <c r="I21" s="19">
        <f>PnLData!I21*0.09</f>
        <v>0</v>
      </c>
      <c r="J21" s="19">
        <f>PnLData!J21*0.09</f>
        <v>0</v>
      </c>
      <c r="K21" s="19">
        <f>PnLData!K21*0.09</f>
        <v>0</v>
      </c>
      <c r="L21" s="19">
        <f>PnLData!L21*0.09</f>
        <v>0</v>
      </c>
      <c r="M21" s="19">
        <f>PnLData!M21*0.09</f>
        <v>0</v>
      </c>
      <c r="N21" s="19">
        <f>PnLData!N21*0.09</f>
        <v>0</v>
      </c>
      <c r="O21" s="19">
        <f>PnLData!O21*0.09</f>
        <v>0</v>
      </c>
      <c r="P21" s="19">
        <f>PnLData!P21*0.09</f>
        <v>0</v>
      </c>
      <c r="Q21" s="19">
        <f>PnLData!Q21*0.09</f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1312977.6864</v>
      </c>
      <c r="F22" s="20">
        <f t="shared" ref="F22:Q22" si="2">SUM(F19:F21)</f>
        <v>1113452.0874000001</v>
      </c>
      <c r="G22" s="20">
        <f t="shared" si="2"/>
        <v>1722912.4835999999</v>
      </c>
      <c r="H22" s="20">
        <f t="shared" si="2"/>
        <v>1260240.8939999999</v>
      </c>
      <c r="I22" s="20">
        <f t="shared" si="2"/>
        <v>1436552.5562999998</v>
      </c>
      <c r="J22" s="20">
        <f t="shared" si="2"/>
        <v>1348579.8045000001</v>
      </c>
      <c r="K22" s="20">
        <f t="shared" si="2"/>
        <v>1385295.1209</v>
      </c>
      <c r="L22" s="20">
        <f t="shared" si="2"/>
        <v>887102.34569999995</v>
      </c>
      <c r="M22" s="20">
        <f t="shared" si="2"/>
        <v>961067.66760000004</v>
      </c>
      <c r="N22" s="20">
        <f t="shared" si="2"/>
        <v>1809878.8716</v>
      </c>
      <c r="O22" s="20">
        <f t="shared" si="2"/>
        <v>1482674.4918</v>
      </c>
      <c r="P22" s="20">
        <f t="shared" si="2"/>
        <v>1322376.7202999999</v>
      </c>
      <c r="Q22" s="20">
        <f t="shared" si="2"/>
        <v>16043110.7301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f>PnLData!E24*0.09</f>
        <v>90630.469799999992</v>
      </c>
      <c r="F24" s="19">
        <f>PnLData!F24*0.09</f>
        <v>73803.482999999993</v>
      </c>
      <c r="G24" s="19">
        <f>PnLData!G24*0.09</f>
        <v>91655.003700000001</v>
      </c>
      <c r="H24" s="19">
        <f>PnLData!H24*0.09</f>
        <v>139708.45799999998</v>
      </c>
      <c r="I24" s="19">
        <f>PnLData!I24*0.09</f>
        <v>142776.39779999998</v>
      </c>
      <c r="J24" s="19">
        <f>PnLData!J24*0.09</f>
        <v>93144.001499999998</v>
      </c>
      <c r="K24" s="19">
        <f>PnLData!K24*0.09</f>
        <v>72922.050900000002</v>
      </c>
      <c r="L24" s="19">
        <f>PnLData!L24*0.09</f>
        <v>131348.06639999998</v>
      </c>
      <c r="M24" s="19">
        <f>PnLData!M24*0.09</f>
        <v>146184.03450000001</v>
      </c>
      <c r="N24" s="19">
        <f>PnLData!N24*0.09</f>
        <v>132484.91039999999</v>
      </c>
      <c r="O24" s="19">
        <f>PnLData!O24*0.09</f>
        <v>66118.619699999996</v>
      </c>
      <c r="P24" s="19">
        <f>PnLData!P24*0.09</f>
        <v>63593.435699999995</v>
      </c>
      <c r="Q24" s="19">
        <f>PnLData!Q24*0.09</f>
        <v>1244368.9314000001</v>
      </c>
    </row>
    <row r="25" spans="1:17" x14ac:dyDescent="0.25">
      <c r="B25" s="11" t="s">
        <v>24</v>
      </c>
      <c r="C25" s="6" t="s">
        <v>42</v>
      </c>
      <c r="D25" s="6"/>
      <c r="E25" s="19">
        <f>PnLData!E25*0.09</f>
        <v>0</v>
      </c>
      <c r="F25" s="19">
        <f>PnLData!F25*0.09</f>
        <v>0</v>
      </c>
      <c r="G25" s="19">
        <f>PnLData!G25*0.09</f>
        <v>0</v>
      </c>
      <c r="H25" s="19">
        <f>PnLData!H25*0.09</f>
        <v>0</v>
      </c>
      <c r="I25" s="19">
        <f>PnLData!I25*0.09</f>
        <v>0</v>
      </c>
      <c r="J25" s="19">
        <f>PnLData!J25*0.09</f>
        <v>0</v>
      </c>
      <c r="K25" s="19">
        <f>PnLData!K25*0.09</f>
        <v>0</v>
      </c>
      <c r="L25" s="19">
        <f>PnLData!L25*0.09</f>
        <v>0</v>
      </c>
      <c r="M25" s="19">
        <f>PnLData!M25*0.09</f>
        <v>0</v>
      </c>
      <c r="N25" s="19">
        <f>PnLData!N25*0.09</f>
        <v>0</v>
      </c>
      <c r="O25" s="19">
        <f>PnLData!O25*0.09</f>
        <v>0</v>
      </c>
      <c r="P25" s="19">
        <f>PnLData!P25*0.09</f>
        <v>0</v>
      </c>
      <c r="Q25" s="19">
        <f>PnLData!Q25*0.09</f>
        <v>0</v>
      </c>
    </row>
    <row r="26" spans="1:17" x14ac:dyDescent="0.25">
      <c r="B26" s="11" t="s">
        <v>24</v>
      </c>
      <c r="C26" s="6" t="s">
        <v>43</v>
      </c>
      <c r="D26" s="6"/>
      <c r="E26" s="19">
        <f>PnLData!E26*0.09</f>
        <v>0</v>
      </c>
      <c r="F26" s="19">
        <f>PnLData!F26*0.09</f>
        <v>0</v>
      </c>
      <c r="G26" s="19">
        <f>PnLData!G26*0.09</f>
        <v>0</v>
      </c>
      <c r="H26" s="19">
        <f>PnLData!H26*0.09</f>
        <v>0</v>
      </c>
      <c r="I26" s="19">
        <f>PnLData!I26*0.09</f>
        <v>0</v>
      </c>
      <c r="J26" s="19">
        <f>PnLData!J26*0.09</f>
        <v>0</v>
      </c>
      <c r="K26" s="19">
        <f>PnLData!K26*0.09</f>
        <v>0</v>
      </c>
      <c r="L26" s="19">
        <f>PnLData!L26*0.09</f>
        <v>0</v>
      </c>
      <c r="M26" s="19">
        <f>PnLData!M26*0.09</f>
        <v>0</v>
      </c>
      <c r="N26" s="19">
        <f>PnLData!N26*0.09</f>
        <v>0</v>
      </c>
      <c r="O26" s="19">
        <f>PnLData!O26*0.09</f>
        <v>0</v>
      </c>
      <c r="P26" s="19">
        <f>PnLData!P26*0.09</f>
        <v>0</v>
      </c>
      <c r="Q26" s="19">
        <f>PnLData!Q26*0.09</f>
        <v>0</v>
      </c>
    </row>
    <row r="27" spans="1:17" x14ac:dyDescent="0.25">
      <c r="B27" s="11" t="s">
        <v>24</v>
      </c>
      <c r="C27" s="6" t="s">
        <v>44</v>
      </c>
      <c r="D27" s="6"/>
      <c r="E27" s="19">
        <f>PnLData!E27*0.09</f>
        <v>0</v>
      </c>
      <c r="F27" s="19">
        <f>PnLData!F27*0.09</f>
        <v>0</v>
      </c>
      <c r="G27" s="19">
        <f>PnLData!G27*0.09</f>
        <v>0</v>
      </c>
      <c r="H27" s="19">
        <f>PnLData!H27*0.09</f>
        <v>0</v>
      </c>
      <c r="I27" s="19">
        <f>PnLData!I27*0.09</f>
        <v>0</v>
      </c>
      <c r="J27" s="19">
        <f>PnLData!J27*0.09</f>
        <v>0</v>
      </c>
      <c r="K27" s="19">
        <f>PnLData!K27*0.09</f>
        <v>0</v>
      </c>
      <c r="L27" s="19">
        <f>PnLData!L27*0.09</f>
        <v>0</v>
      </c>
      <c r="M27" s="19">
        <f>PnLData!M27*0.09</f>
        <v>0</v>
      </c>
      <c r="N27" s="19">
        <f>PnLData!N27*0.09</f>
        <v>0</v>
      </c>
      <c r="O27" s="19">
        <f>PnLData!O27*0.09</f>
        <v>0</v>
      </c>
      <c r="P27" s="19">
        <f>PnLData!P27*0.09</f>
        <v>0</v>
      </c>
      <c r="Q27" s="19">
        <f>PnLData!Q27*0.09</f>
        <v>0</v>
      </c>
    </row>
    <row r="28" spans="1:17" x14ac:dyDescent="0.25">
      <c r="B28" s="11" t="s">
        <v>24</v>
      </c>
      <c r="C28" s="6" t="s">
        <v>45</v>
      </c>
      <c r="D28" s="6"/>
      <c r="E28" s="19">
        <f>PnLData!E28*0.09</f>
        <v>0</v>
      </c>
      <c r="F28" s="19">
        <f>PnLData!F28*0.09</f>
        <v>0</v>
      </c>
      <c r="G28" s="19">
        <f>PnLData!G28*0.09</f>
        <v>0</v>
      </c>
      <c r="H28" s="19">
        <f>PnLData!H28*0.09</f>
        <v>0</v>
      </c>
      <c r="I28" s="19">
        <f>PnLData!I28*0.09</f>
        <v>0</v>
      </c>
      <c r="J28" s="19">
        <f>PnLData!J28*0.09</f>
        <v>0</v>
      </c>
      <c r="K28" s="19">
        <f>PnLData!K28*0.09</f>
        <v>0</v>
      </c>
      <c r="L28" s="19">
        <f>PnLData!L28*0.09</f>
        <v>0</v>
      </c>
      <c r="M28" s="19">
        <f>PnLData!M28*0.09</f>
        <v>0</v>
      </c>
      <c r="N28" s="19">
        <f>PnLData!N28*0.09</f>
        <v>0</v>
      </c>
      <c r="O28" s="19">
        <f>PnLData!O28*0.09</f>
        <v>0</v>
      </c>
      <c r="P28" s="19">
        <f>PnLData!P28*0.09</f>
        <v>0</v>
      </c>
      <c r="Q28" s="19">
        <f>PnLData!Q28*0.09</f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3321199.0899</v>
      </c>
      <c r="F29" s="20">
        <f t="shared" ref="F29:Q29" si="3">SUM(F24:F28)+F22+F17</f>
        <v>3940642.9295999999</v>
      </c>
      <c r="G29" s="20">
        <f t="shared" si="3"/>
        <v>4066872.4287</v>
      </c>
      <c r="H29" s="20">
        <f t="shared" si="3"/>
        <v>3434276.0789999999</v>
      </c>
      <c r="I29" s="20">
        <f t="shared" si="3"/>
        <v>3619660.5620999997</v>
      </c>
      <c r="J29" s="20">
        <f t="shared" si="3"/>
        <v>3082652.4123</v>
      </c>
      <c r="K29" s="20">
        <f t="shared" si="3"/>
        <v>3689000.3591999998</v>
      </c>
      <c r="L29" s="20">
        <f t="shared" si="3"/>
        <v>3158470.6856999998</v>
      </c>
      <c r="M29" s="20">
        <f t="shared" si="3"/>
        <v>3519578.7630000003</v>
      </c>
      <c r="N29" s="20">
        <f t="shared" si="3"/>
        <v>3841949.6432999996</v>
      </c>
      <c r="O29" s="20">
        <f t="shared" si="3"/>
        <v>3360121.9632000001</v>
      </c>
      <c r="P29" s="20">
        <f t="shared" si="3"/>
        <v>3127960.6461</v>
      </c>
      <c r="Q29" s="20">
        <f t="shared" si="3"/>
        <v>42162385.562100001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9987683.717799997</v>
      </c>
      <c r="F31" s="20">
        <f t="shared" ref="F31:Q31" si="4">F12-F29</f>
        <v>7308759.6102999989</v>
      </c>
      <c r="G31" s="20">
        <f t="shared" si="4"/>
        <v>10041312.434699994</v>
      </c>
      <c r="H31" s="20">
        <f t="shared" si="4"/>
        <v>10032826.770400004</v>
      </c>
      <c r="I31" s="20">
        <f t="shared" si="4"/>
        <v>10383311.279800002</v>
      </c>
      <c r="J31" s="20">
        <f t="shared" si="4"/>
        <v>12502912.025100004</v>
      </c>
      <c r="K31" s="20">
        <f t="shared" si="4"/>
        <v>10887434.9756</v>
      </c>
      <c r="L31" s="20">
        <f t="shared" si="4"/>
        <v>7099659.2434</v>
      </c>
      <c r="M31" s="20">
        <f t="shared" si="4"/>
        <v>8753124.5268000029</v>
      </c>
      <c r="N31" s="20">
        <f t="shared" si="4"/>
        <v>10091783.3246</v>
      </c>
      <c r="O31" s="20">
        <f t="shared" si="4"/>
        <v>7112200.9594000047</v>
      </c>
      <c r="P31" s="20">
        <f t="shared" si="4"/>
        <v>11154036.535300002</v>
      </c>
      <c r="Q31" s="20">
        <f t="shared" si="4"/>
        <v>115355045.4032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f>PnLData!E33*0.09</f>
        <v>1415631.9014999999</v>
      </c>
      <c r="F33" s="19">
        <f>PnLData!F33*0.09</f>
        <v>1370433.1373999999</v>
      </c>
      <c r="G33" s="19">
        <f>PnLData!G33*0.09</f>
        <v>1415520.1305</v>
      </c>
      <c r="H33" s="19">
        <f>PnLData!H33*0.09</f>
        <v>1352036.9835000001</v>
      </c>
      <c r="I33" s="19">
        <f>PnLData!I33*0.09</f>
        <v>1356027.9489</v>
      </c>
      <c r="J33" s="19">
        <f>PnLData!J33*0.09</f>
        <v>1397438.1864</v>
      </c>
      <c r="K33" s="19">
        <f>PnLData!K33*0.09</f>
        <v>1402404.1460999998</v>
      </c>
      <c r="L33" s="19">
        <f>PnLData!L33*0.09</f>
        <v>1423869.9830999998</v>
      </c>
      <c r="M33" s="19">
        <f>PnLData!M33*0.09</f>
        <v>1377318.9456</v>
      </c>
      <c r="N33" s="19">
        <f>PnLData!N33*0.09</f>
        <v>1415936.5172999999</v>
      </c>
      <c r="O33" s="19">
        <f>PnLData!O33*0.09</f>
        <v>1350291.8699999999</v>
      </c>
      <c r="P33" s="19">
        <f>PnLData!P33*0.09</f>
        <v>1418511.4398000001</v>
      </c>
      <c r="Q33" s="19">
        <f>PnLData!Q33*0.09</f>
        <v>16695421.190099997</v>
      </c>
    </row>
    <row r="34" spans="1:17" x14ac:dyDescent="0.25">
      <c r="B34" s="6" t="s">
        <v>10</v>
      </c>
      <c r="C34" s="6" t="s">
        <v>48</v>
      </c>
      <c r="D34" s="6"/>
      <c r="E34" s="19">
        <f>PnLData!E34*0.09</f>
        <v>377146.88370000001</v>
      </c>
      <c r="F34" s="19">
        <f>PnLData!F34*0.09</f>
        <v>391801.38570000004</v>
      </c>
      <c r="G34" s="19">
        <f>PnLData!G34*0.09</f>
        <v>399371.74109999998</v>
      </c>
      <c r="H34" s="19">
        <f>PnLData!H34*0.09</f>
        <v>428528.01329999999</v>
      </c>
      <c r="I34" s="19">
        <f>PnLData!I34*0.09</f>
        <v>442908.0171</v>
      </c>
      <c r="J34" s="19">
        <f>PnLData!J34*0.09</f>
        <v>408626.03429999994</v>
      </c>
      <c r="K34" s="19">
        <f>PnLData!K34*0.09</f>
        <v>399491.59499999997</v>
      </c>
      <c r="L34" s="19">
        <f>PnLData!L34*0.09</f>
        <v>404852.58630000002</v>
      </c>
      <c r="M34" s="19">
        <f>PnLData!M34*0.09</f>
        <v>412450.34669999999</v>
      </c>
      <c r="N34" s="19">
        <f>PnLData!N34*0.09</f>
        <v>363768.5466</v>
      </c>
      <c r="O34" s="19">
        <f>PnLData!O34*0.09</f>
        <v>382813.77419999999</v>
      </c>
      <c r="P34" s="19">
        <f>PnLData!P34*0.09</f>
        <v>413877.11940000003</v>
      </c>
      <c r="Q34" s="19">
        <f>PnLData!Q34*0.09</f>
        <v>4825636.0433999998</v>
      </c>
    </row>
    <row r="35" spans="1:17" x14ac:dyDescent="0.25">
      <c r="B35" s="6" t="s">
        <v>11</v>
      </c>
      <c r="C35" s="6" t="s">
        <v>49</v>
      </c>
      <c r="D35" s="6"/>
      <c r="E35" s="19">
        <f>PnLData!E35*0.09</f>
        <v>168979.70249999998</v>
      </c>
      <c r="F35" s="19">
        <f>PnLData!F35*0.09</f>
        <v>169501.58189999999</v>
      </c>
      <c r="G35" s="19">
        <f>PnLData!G35*0.09</f>
        <v>103917.5082</v>
      </c>
      <c r="H35" s="19">
        <f>PnLData!H35*0.09</f>
        <v>114910.6896</v>
      </c>
      <c r="I35" s="19">
        <f>PnLData!I35*0.09</f>
        <v>91608.279299999995</v>
      </c>
      <c r="J35" s="19">
        <f>PnLData!J35*0.09</f>
        <v>175141.96919999999</v>
      </c>
      <c r="K35" s="19">
        <f>PnLData!K35*0.09</f>
        <v>116218.6605</v>
      </c>
      <c r="L35" s="19">
        <f>PnLData!L35*0.09</f>
        <v>93400.737299999993</v>
      </c>
      <c r="M35" s="19">
        <f>PnLData!M35*0.09</f>
        <v>111773.4543</v>
      </c>
      <c r="N35" s="19">
        <f>PnLData!N35*0.09</f>
        <v>140707.1979</v>
      </c>
      <c r="O35" s="19">
        <f>PnLData!O35*0.09</f>
        <v>135105.81839999999</v>
      </c>
      <c r="P35" s="19">
        <f>PnLData!P35*0.09</f>
        <v>136409.6439</v>
      </c>
      <c r="Q35" s="19">
        <f>PnLData!Q35*0.09</f>
        <v>1557675.2429999998</v>
      </c>
    </row>
    <row r="36" spans="1:17" x14ac:dyDescent="0.25">
      <c r="B36" s="6" t="s">
        <v>12</v>
      </c>
      <c r="C36" s="6" t="s">
        <v>50</v>
      </c>
      <c r="D36" s="6"/>
      <c r="E36" s="19">
        <f>PnLData!E36*0.09</f>
        <v>122378.71769999999</v>
      </c>
      <c r="F36" s="19">
        <f>PnLData!F36*0.09</f>
        <v>66632.224499999997</v>
      </c>
      <c r="G36" s="19">
        <f>PnLData!G36*0.09</f>
        <v>80554.493700000006</v>
      </c>
      <c r="H36" s="19">
        <f>PnLData!H36*0.09</f>
        <v>99261.235800000009</v>
      </c>
      <c r="I36" s="19">
        <f>PnLData!I36*0.09</f>
        <v>145280.1636</v>
      </c>
      <c r="J36" s="19">
        <f>PnLData!J36*0.09</f>
        <v>121318.0974</v>
      </c>
      <c r="K36" s="19">
        <f>PnLData!K36*0.09</f>
        <v>120778.42409999999</v>
      </c>
      <c r="L36" s="19">
        <f>PnLData!L36*0.09</f>
        <v>87882.126299999989</v>
      </c>
      <c r="M36" s="19">
        <f>PnLData!M36*0.09</f>
        <v>116312.8572</v>
      </c>
      <c r="N36" s="19">
        <f>PnLData!N36*0.09</f>
        <v>140571.0594</v>
      </c>
      <c r="O36" s="19">
        <f>PnLData!O36*0.09</f>
        <v>78384.064500000008</v>
      </c>
      <c r="P36" s="19">
        <f>PnLData!P36*0.09</f>
        <v>112934.8305</v>
      </c>
      <c r="Q36" s="19">
        <f>PnLData!Q36*0.09</f>
        <v>1292288.2947</v>
      </c>
    </row>
    <row r="37" spans="1:17" x14ac:dyDescent="0.25">
      <c r="B37" s="6" t="s">
        <v>13</v>
      </c>
      <c r="C37" s="6" t="s">
        <v>51</v>
      </c>
      <c r="D37" s="6"/>
      <c r="E37" s="19">
        <f>PnLData!E37*0.09</f>
        <v>155748.52619999999</v>
      </c>
      <c r="F37" s="19">
        <f>PnLData!F37*0.09</f>
        <v>150464.83859999999</v>
      </c>
      <c r="G37" s="19">
        <f>PnLData!G37*0.09</f>
        <v>140904.90720000002</v>
      </c>
      <c r="H37" s="19">
        <f>PnLData!H37*0.09</f>
        <v>149697.09539999999</v>
      </c>
      <c r="I37" s="19">
        <f>PnLData!I37*0.09</f>
        <v>130277.97900000001</v>
      </c>
      <c r="J37" s="19">
        <f>PnLData!J37*0.09</f>
        <v>142750.1133</v>
      </c>
      <c r="K37" s="19">
        <f>PnLData!K37*0.09</f>
        <v>162836.99459999998</v>
      </c>
      <c r="L37" s="19">
        <f>PnLData!L37*0.09</f>
        <v>144497.95110000001</v>
      </c>
      <c r="M37" s="19">
        <f>PnLData!M37*0.09</f>
        <v>139484.60639999999</v>
      </c>
      <c r="N37" s="19">
        <f>PnLData!N37*0.09</f>
        <v>124882.70759999998</v>
      </c>
      <c r="O37" s="19">
        <f>PnLData!O37*0.09</f>
        <v>194864.2389</v>
      </c>
      <c r="P37" s="19">
        <f>PnLData!P37*0.09</f>
        <v>167218.245</v>
      </c>
      <c r="Q37" s="19">
        <f>PnLData!Q37*0.09</f>
        <v>1803628.2032999999</v>
      </c>
    </row>
    <row r="38" spans="1:17" x14ac:dyDescent="0.25">
      <c r="B38" s="6" t="s">
        <v>14</v>
      </c>
      <c r="C38" s="6" t="s">
        <v>52</v>
      </c>
      <c r="D38" s="6"/>
      <c r="E38" s="19">
        <f>PnLData!E38*0.09</f>
        <v>352019.90249999997</v>
      </c>
      <c r="F38" s="19">
        <f>PnLData!F38*0.09</f>
        <v>323161.17300000001</v>
      </c>
      <c r="G38" s="19">
        <f>PnLData!G38*0.09</f>
        <v>309019.89149999997</v>
      </c>
      <c r="H38" s="19">
        <f>PnLData!H38*0.09</f>
        <v>377025.73469999997</v>
      </c>
      <c r="I38" s="19">
        <f>PnLData!I38*0.09</f>
        <v>337869.82169999997</v>
      </c>
      <c r="J38" s="19">
        <f>PnLData!J38*0.09</f>
        <v>375143.2893</v>
      </c>
      <c r="K38" s="19">
        <f>PnLData!K38*0.09</f>
        <v>326509.08659999998</v>
      </c>
      <c r="L38" s="19">
        <f>PnLData!L38*0.09</f>
        <v>324721.84589999996</v>
      </c>
      <c r="M38" s="19">
        <f>PnLData!M38*0.09</f>
        <v>366976.43459999998</v>
      </c>
      <c r="N38" s="19">
        <f>PnLData!N38*0.09</f>
        <v>375266.09699999995</v>
      </c>
      <c r="O38" s="19">
        <f>PnLData!O38*0.09</f>
        <v>320506.94160000002</v>
      </c>
      <c r="P38" s="19">
        <f>PnLData!P38*0.09</f>
        <v>353922.43410000001</v>
      </c>
      <c r="Q38" s="19">
        <f>PnLData!Q38*0.09</f>
        <v>4142142.6524999999</v>
      </c>
    </row>
    <row r="39" spans="1:17" x14ac:dyDescent="0.25">
      <c r="B39" s="6" t="s">
        <v>15</v>
      </c>
      <c r="C39" s="6" t="s">
        <v>53</v>
      </c>
      <c r="D39" s="6"/>
      <c r="E39" s="19">
        <f>PnLData!E39*0.09</f>
        <v>154452.34259999997</v>
      </c>
      <c r="F39" s="19">
        <f>PnLData!F39*0.09</f>
        <v>134426.01060000001</v>
      </c>
      <c r="G39" s="19">
        <f>PnLData!G39*0.09</f>
        <v>125320.67279999999</v>
      </c>
      <c r="H39" s="19">
        <f>PnLData!H39*0.09</f>
        <v>162967.1373</v>
      </c>
      <c r="I39" s="19">
        <f>PnLData!I39*0.09</f>
        <v>122675.4981</v>
      </c>
      <c r="J39" s="19">
        <f>PnLData!J39*0.09</f>
        <v>158607.44459999999</v>
      </c>
      <c r="K39" s="19">
        <f>PnLData!K39*0.09</f>
        <v>122185.7127</v>
      </c>
      <c r="L39" s="19">
        <f>PnLData!L39*0.09</f>
        <v>120702.03479999999</v>
      </c>
      <c r="M39" s="19">
        <f>PnLData!M39*0.09</f>
        <v>124068.20759999998</v>
      </c>
      <c r="N39" s="19">
        <f>PnLData!N39*0.09</f>
        <v>196602.14879999997</v>
      </c>
      <c r="O39" s="19">
        <f>PnLData!O39*0.09</f>
        <v>179456.769</v>
      </c>
      <c r="P39" s="19">
        <f>PnLData!P39*0.09</f>
        <v>140778.55709999998</v>
      </c>
      <c r="Q39" s="19">
        <f>PnLData!Q39*0.09</f>
        <v>1742242.5360000001</v>
      </c>
    </row>
    <row r="40" spans="1:17" x14ac:dyDescent="0.25">
      <c r="B40" s="6" t="s">
        <v>16</v>
      </c>
      <c r="C40" s="6" t="s">
        <v>54</v>
      </c>
      <c r="D40" s="6"/>
      <c r="E40" s="19">
        <f>PnLData!E40*0.09</f>
        <v>250652.6073</v>
      </c>
      <c r="F40" s="19">
        <f>PnLData!F40*0.09</f>
        <v>281320.28820000001</v>
      </c>
      <c r="G40" s="19">
        <f>PnLData!G40*0.09</f>
        <v>288364.37309999997</v>
      </c>
      <c r="H40" s="19">
        <f>PnLData!H40*0.09</f>
        <v>300349.38510000001</v>
      </c>
      <c r="I40" s="19">
        <f>PnLData!I40*0.09</f>
        <v>315644.10480000003</v>
      </c>
      <c r="J40" s="19">
        <f>PnLData!J40*0.09</f>
        <v>286418.68559999997</v>
      </c>
      <c r="K40" s="19">
        <f>PnLData!K40*0.09</f>
        <v>315064.63169999997</v>
      </c>
      <c r="L40" s="19">
        <f>PnLData!L40*0.09</f>
        <v>261148.86989999999</v>
      </c>
      <c r="M40" s="19">
        <f>PnLData!M40*0.09</f>
        <v>251251.66260000001</v>
      </c>
      <c r="N40" s="19">
        <f>PnLData!N40*0.09</f>
        <v>245348.2683</v>
      </c>
      <c r="O40" s="19">
        <f>PnLData!O40*0.09</f>
        <v>312927.05430000002</v>
      </c>
      <c r="P40" s="19">
        <f>PnLData!P40*0.09</f>
        <v>319011.7635</v>
      </c>
      <c r="Q40" s="19">
        <f>PnLData!Q40*0.09</f>
        <v>3427501.6944000004</v>
      </c>
    </row>
    <row r="41" spans="1:17" x14ac:dyDescent="0.25">
      <c r="B41" s="6" t="s">
        <v>17</v>
      </c>
      <c r="C41" s="6" t="s">
        <v>55</v>
      </c>
      <c r="D41" s="6"/>
      <c r="E41" s="19">
        <f>PnLData!E41*0.09</f>
        <v>0</v>
      </c>
      <c r="F41" s="19">
        <f>PnLData!F41*0.09</f>
        <v>0</v>
      </c>
      <c r="G41" s="19">
        <f>PnLData!G41*0.09</f>
        <v>0</v>
      </c>
      <c r="H41" s="19">
        <f>PnLData!H41*0.09</f>
        <v>0</v>
      </c>
      <c r="I41" s="19">
        <f>PnLData!I41*0.09</f>
        <v>0</v>
      </c>
      <c r="J41" s="19">
        <f>PnLData!J41*0.09</f>
        <v>0</v>
      </c>
      <c r="K41" s="19">
        <f>PnLData!K41*0.09</f>
        <v>0</v>
      </c>
      <c r="L41" s="19">
        <f>PnLData!L41*0.09</f>
        <v>0</v>
      </c>
      <c r="M41" s="19">
        <f>PnLData!M41*0.09</f>
        <v>0</v>
      </c>
      <c r="N41" s="19">
        <f>PnLData!N41*0.09</f>
        <v>0</v>
      </c>
      <c r="O41" s="19">
        <f>PnLData!O41*0.09</f>
        <v>0</v>
      </c>
      <c r="P41" s="19">
        <f>PnLData!P41*0.09</f>
        <v>0</v>
      </c>
      <c r="Q41" s="19">
        <f>PnLData!Q41*0.09</f>
        <v>0</v>
      </c>
    </row>
    <row r="42" spans="1:17" x14ac:dyDescent="0.25">
      <c r="B42" s="6" t="s">
        <v>18</v>
      </c>
      <c r="C42" s="6" t="s">
        <v>56</v>
      </c>
      <c r="D42" s="6"/>
      <c r="E42" s="19">
        <f>PnLData!E42*0.09</f>
        <v>0</v>
      </c>
      <c r="F42" s="19">
        <f>PnLData!F42*0.09</f>
        <v>0</v>
      </c>
      <c r="G42" s="19">
        <f>PnLData!G42*0.09</f>
        <v>0</v>
      </c>
      <c r="H42" s="19">
        <f>PnLData!H42*0.09</f>
        <v>0</v>
      </c>
      <c r="I42" s="19">
        <f>PnLData!I42*0.09</f>
        <v>0</v>
      </c>
      <c r="J42" s="19">
        <f>PnLData!J42*0.09</f>
        <v>0</v>
      </c>
      <c r="K42" s="19">
        <f>PnLData!K42*0.09</f>
        <v>0</v>
      </c>
      <c r="L42" s="19">
        <f>PnLData!L42*0.09</f>
        <v>0</v>
      </c>
      <c r="M42" s="19">
        <f>PnLData!M42*0.09</f>
        <v>0</v>
      </c>
      <c r="N42" s="19">
        <f>PnLData!N42*0.09</f>
        <v>0</v>
      </c>
      <c r="O42" s="19">
        <f>PnLData!O42*0.09</f>
        <v>0</v>
      </c>
      <c r="P42" s="19">
        <f>PnLData!P42*0.09</f>
        <v>0</v>
      </c>
      <c r="Q42" s="19">
        <f>PnLData!Q42*0.09</f>
        <v>0</v>
      </c>
    </row>
    <row r="43" spans="1:17" x14ac:dyDescent="0.25">
      <c r="B43" s="6" t="s">
        <v>19</v>
      </c>
      <c r="C43" s="6" t="s">
        <v>57</v>
      </c>
      <c r="D43" s="6"/>
      <c r="E43" s="19">
        <f>PnLData!E43*0.09</f>
        <v>0</v>
      </c>
      <c r="F43" s="19">
        <f>PnLData!F43*0.09</f>
        <v>0</v>
      </c>
      <c r="G43" s="19">
        <f>PnLData!G43*0.09</f>
        <v>0</v>
      </c>
      <c r="H43" s="19">
        <f>PnLData!H43*0.09</f>
        <v>0</v>
      </c>
      <c r="I43" s="19">
        <f>PnLData!I43*0.09</f>
        <v>0</v>
      </c>
      <c r="J43" s="19">
        <f>PnLData!J43*0.09</f>
        <v>0</v>
      </c>
      <c r="K43" s="19">
        <f>PnLData!K43*0.09</f>
        <v>0</v>
      </c>
      <c r="L43" s="19">
        <f>PnLData!L43*0.09</f>
        <v>0</v>
      </c>
      <c r="M43" s="19">
        <f>PnLData!M43*0.09</f>
        <v>0</v>
      </c>
      <c r="N43" s="19">
        <f>PnLData!N43*0.09</f>
        <v>0</v>
      </c>
      <c r="O43" s="19">
        <f>PnLData!O43*0.09</f>
        <v>0</v>
      </c>
      <c r="P43" s="19">
        <f>PnLData!P43*0.09</f>
        <v>0</v>
      </c>
      <c r="Q43" s="19">
        <f>PnLData!Q43*0.09</f>
        <v>0</v>
      </c>
    </row>
    <row r="44" spans="1:17" x14ac:dyDescent="0.25">
      <c r="B44" s="6" t="s">
        <v>24</v>
      </c>
      <c r="C44" s="6" t="s">
        <v>32</v>
      </c>
      <c r="D44" s="6"/>
      <c r="E44" s="19">
        <f>PnLData!E44*0.09</f>
        <v>0</v>
      </c>
      <c r="F44" s="19">
        <f>PnLData!F44*0.09</f>
        <v>0</v>
      </c>
      <c r="G44" s="19">
        <f>PnLData!G44*0.09</f>
        <v>0</v>
      </c>
      <c r="H44" s="19">
        <f>PnLData!H44*0.09</f>
        <v>0</v>
      </c>
      <c r="I44" s="19">
        <f>PnLData!I44*0.09</f>
        <v>0</v>
      </c>
      <c r="J44" s="19">
        <f>PnLData!J44*0.09</f>
        <v>0</v>
      </c>
      <c r="K44" s="19">
        <f>PnLData!K44*0.09</f>
        <v>0</v>
      </c>
      <c r="L44" s="19">
        <f>PnLData!L44*0.09</f>
        <v>0</v>
      </c>
      <c r="M44" s="19">
        <f>PnLData!M44*0.09</f>
        <v>0</v>
      </c>
      <c r="N44" s="19">
        <f>PnLData!N44*0.09</f>
        <v>0</v>
      </c>
      <c r="O44" s="19">
        <f>PnLData!O44*0.09</f>
        <v>0</v>
      </c>
      <c r="P44" s="19">
        <f>PnLData!P44*0.09</f>
        <v>0</v>
      </c>
      <c r="Q44" s="19">
        <f>PnLData!Q44*0.09</f>
        <v>0</v>
      </c>
    </row>
    <row r="45" spans="1:17" x14ac:dyDescent="0.25">
      <c r="B45" s="6" t="s">
        <v>24</v>
      </c>
      <c r="C45" s="6" t="s">
        <v>36</v>
      </c>
      <c r="D45" s="6"/>
      <c r="E45" s="19">
        <f>PnLData!E45*0.09</f>
        <v>0</v>
      </c>
      <c r="F45" s="19">
        <f>PnLData!F45*0.09</f>
        <v>0</v>
      </c>
      <c r="G45" s="19">
        <f>PnLData!G45*0.09</f>
        <v>0</v>
      </c>
      <c r="H45" s="19">
        <f>PnLData!H45*0.09</f>
        <v>0</v>
      </c>
      <c r="I45" s="19">
        <f>PnLData!I45*0.09</f>
        <v>0</v>
      </c>
      <c r="J45" s="19">
        <f>PnLData!J45*0.09</f>
        <v>0</v>
      </c>
      <c r="K45" s="19">
        <f>PnLData!K45*0.09</f>
        <v>0</v>
      </c>
      <c r="L45" s="19">
        <f>PnLData!L45*0.09</f>
        <v>0</v>
      </c>
      <c r="M45" s="19">
        <f>PnLData!M45*0.09</f>
        <v>0</v>
      </c>
      <c r="N45" s="19">
        <f>PnLData!N45*0.09</f>
        <v>0</v>
      </c>
      <c r="O45" s="19">
        <f>PnLData!O45*0.09</f>
        <v>0</v>
      </c>
      <c r="P45" s="19">
        <f>PnLData!P45*0.09</f>
        <v>0</v>
      </c>
      <c r="Q45" s="19">
        <f>PnLData!Q45*0.09</f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6990673.1337999981</v>
      </c>
      <c r="F46" s="20">
        <f t="shared" ref="F46:Q46" si="5">F31-SUM(F33:F45)</f>
        <v>4421018.9703999991</v>
      </c>
      <c r="G46" s="20">
        <f t="shared" si="5"/>
        <v>7178338.7165999934</v>
      </c>
      <c r="H46" s="20">
        <f t="shared" si="5"/>
        <v>7048050.4957000045</v>
      </c>
      <c r="I46" s="20">
        <f t="shared" si="5"/>
        <v>7441019.4673000015</v>
      </c>
      <c r="J46" s="20">
        <f t="shared" si="5"/>
        <v>9437468.2050000038</v>
      </c>
      <c r="K46" s="20">
        <f t="shared" si="5"/>
        <v>7921945.7243000008</v>
      </c>
      <c r="L46" s="20">
        <f t="shared" si="5"/>
        <v>4238583.1086999997</v>
      </c>
      <c r="M46" s="20">
        <f t="shared" si="5"/>
        <v>5853488.0118000032</v>
      </c>
      <c r="N46" s="20">
        <f t="shared" si="5"/>
        <v>7088700.7817000002</v>
      </c>
      <c r="O46" s="20">
        <f t="shared" si="5"/>
        <v>4157850.428500005</v>
      </c>
      <c r="P46" s="20">
        <f t="shared" si="5"/>
        <v>8091372.5020000022</v>
      </c>
      <c r="Q46" s="20">
        <f t="shared" si="5"/>
        <v>79868509.5458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f>PnLData!E49*0.09</f>
        <v>213029.77859999999</v>
      </c>
      <c r="F49" s="19">
        <f>PnLData!F49*0.09</f>
        <v>211154.60339999996</v>
      </c>
      <c r="G49" s="19">
        <f>PnLData!G49*0.09</f>
        <v>265203.08100000001</v>
      </c>
      <c r="H49" s="19">
        <f>PnLData!H49*0.09</f>
        <v>184450.50810000001</v>
      </c>
      <c r="I49" s="19">
        <f>PnLData!I49*0.09</f>
        <v>194370.2028</v>
      </c>
      <c r="J49" s="19">
        <f>PnLData!J49*0.09</f>
        <v>185280.39449999999</v>
      </c>
      <c r="K49" s="19">
        <f>PnLData!K49*0.09</f>
        <v>216674.47169999999</v>
      </c>
      <c r="L49" s="19">
        <f>PnLData!L49*0.09</f>
        <v>245279.21580000001</v>
      </c>
      <c r="M49" s="19">
        <f>PnLData!M49*0.09</f>
        <v>253106.4933</v>
      </c>
      <c r="N49" s="19">
        <f>PnLData!N49*0.09</f>
        <v>211084.42769999997</v>
      </c>
      <c r="O49" s="19">
        <f>PnLData!O49*0.09</f>
        <v>185961.87270000001</v>
      </c>
      <c r="P49" s="19">
        <f>PnLData!P49*0.09</f>
        <v>251286.52050000001</v>
      </c>
      <c r="Q49" s="19">
        <f>PnLData!Q49*0.09</f>
        <v>2616881.5701000001</v>
      </c>
    </row>
    <row r="50" spans="1:17" x14ac:dyDescent="0.25">
      <c r="B50" s="6" t="s">
        <v>62</v>
      </c>
      <c r="C50" s="6" t="s">
        <v>40</v>
      </c>
      <c r="D50" s="6"/>
      <c r="E50" s="19">
        <f>PnLData!E50*0.09</f>
        <v>185314.91399999999</v>
      </c>
      <c r="F50" s="19">
        <f>PnLData!F50*0.09</f>
        <v>188708.03279999999</v>
      </c>
      <c r="G50" s="19">
        <f>PnLData!G50*0.09</f>
        <v>231852.6036</v>
      </c>
      <c r="H50" s="19">
        <f>PnLData!H50*0.09</f>
        <v>260527.41</v>
      </c>
      <c r="I50" s="19">
        <f>PnLData!I50*0.09</f>
        <v>214500.28410000002</v>
      </c>
      <c r="J50" s="19">
        <f>PnLData!J50*0.09</f>
        <v>219403.20959999997</v>
      </c>
      <c r="K50" s="19">
        <f>PnLData!K50*0.09</f>
        <v>224572.69440000001</v>
      </c>
      <c r="L50" s="19">
        <f>PnLData!L50*0.09</f>
        <v>253857.24269999997</v>
      </c>
      <c r="M50" s="19">
        <f>PnLData!M50*0.09</f>
        <v>256943.28239999997</v>
      </c>
      <c r="N50" s="19">
        <f>PnLData!N50*0.09</f>
        <v>187362.92069999999</v>
      </c>
      <c r="O50" s="19">
        <f>PnLData!O50*0.09</f>
        <v>181798.93529999998</v>
      </c>
      <c r="P50" s="19">
        <f>PnLData!P50*0.09</f>
        <v>246112.9515</v>
      </c>
      <c r="Q50" s="19">
        <f>PnLData!Q50*0.09</f>
        <v>2650954.4811</v>
      </c>
    </row>
    <row r="51" spans="1:17" x14ac:dyDescent="0.25">
      <c r="B51" s="6" t="s">
        <v>24</v>
      </c>
      <c r="C51" s="6"/>
      <c r="D51" s="6"/>
      <c r="E51" s="19">
        <f>PnLData!E51*0.09</f>
        <v>0</v>
      </c>
      <c r="F51" s="19">
        <f>PnLData!F51*0.09</f>
        <v>0</v>
      </c>
      <c r="G51" s="19">
        <f>PnLData!G51*0.09</f>
        <v>0</v>
      </c>
      <c r="H51" s="19">
        <f>PnLData!H51*0.09</f>
        <v>0</v>
      </c>
      <c r="I51" s="19">
        <f>PnLData!I51*0.09</f>
        <v>0</v>
      </c>
      <c r="J51" s="19">
        <f>PnLData!J51*0.09</f>
        <v>0</v>
      </c>
      <c r="K51" s="19">
        <f>PnLData!K51*0.09</f>
        <v>0</v>
      </c>
      <c r="L51" s="19">
        <f>PnLData!L51*0.09</f>
        <v>0</v>
      </c>
      <c r="M51" s="19">
        <f>PnLData!M51*0.09</f>
        <v>0</v>
      </c>
      <c r="N51" s="19">
        <f>PnLData!N51*0.09</f>
        <v>0</v>
      </c>
      <c r="O51" s="19">
        <f>PnLData!O51*0.09</f>
        <v>0</v>
      </c>
      <c r="P51" s="19">
        <f>PnLData!P51*0.09</f>
        <v>0</v>
      </c>
      <c r="Q51" s="19">
        <f>PnLData!Q51*0.09</f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6592328.4411999984</v>
      </c>
      <c r="F53" s="20">
        <f t="shared" ref="F53:Q53" si="6">F46-SUM(F49:F52)</f>
        <v>4021156.334199999</v>
      </c>
      <c r="G53" s="20">
        <f t="shared" si="6"/>
        <v>6681283.0319999931</v>
      </c>
      <c r="H53" s="20">
        <f t="shared" si="6"/>
        <v>6603072.5776000042</v>
      </c>
      <c r="I53" s="20">
        <f t="shared" si="6"/>
        <v>7032148.9804000016</v>
      </c>
      <c r="J53" s="20">
        <f t="shared" si="6"/>
        <v>9032784.6009000037</v>
      </c>
      <c r="K53" s="20">
        <f t="shared" si="6"/>
        <v>7480698.5582000008</v>
      </c>
      <c r="L53" s="20">
        <f t="shared" si="6"/>
        <v>3739446.6502</v>
      </c>
      <c r="M53" s="20">
        <f t="shared" si="6"/>
        <v>5343438.2361000031</v>
      </c>
      <c r="N53" s="20">
        <f t="shared" si="6"/>
        <v>6690253.4333000006</v>
      </c>
      <c r="O53" s="20">
        <f t="shared" si="6"/>
        <v>3790089.6205000049</v>
      </c>
      <c r="P53" s="20">
        <f t="shared" si="6"/>
        <v>7593973.0300000021</v>
      </c>
      <c r="Q53" s="20">
        <f t="shared" si="6"/>
        <v>74600673.494599998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f>PnLData!E56*0.09</f>
        <v>-210973.7844</v>
      </c>
      <c r="F56" s="19">
        <f>PnLData!F56*0.09</f>
        <v>-194031.2286</v>
      </c>
      <c r="G56" s="19">
        <f>PnLData!G56*0.09</f>
        <v>-208908.1917</v>
      </c>
      <c r="H56" s="19">
        <f>PnLData!H56*0.09</f>
        <v>-186952.40729999999</v>
      </c>
      <c r="I56" s="19">
        <f>PnLData!I56*0.09</f>
        <v>-212078.97449999998</v>
      </c>
      <c r="J56" s="19">
        <f>PnLData!J56*0.09</f>
        <v>-217659.59819999998</v>
      </c>
      <c r="K56" s="19">
        <f>PnLData!K56*0.09</f>
        <v>-206450.62289999999</v>
      </c>
      <c r="L56" s="19">
        <f>PnLData!L56*0.09</f>
        <v>-206662.8168</v>
      </c>
      <c r="M56" s="19">
        <f>PnLData!M56*0.09</f>
        <v>-244837.3437</v>
      </c>
      <c r="N56" s="19">
        <f>PnLData!N56*0.09</f>
        <v>-217978.21169999999</v>
      </c>
      <c r="O56" s="19">
        <f>PnLData!O56*0.09</f>
        <v>-210480.4161</v>
      </c>
      <c r="P56" s="19">
        <f>PnLData!P56*0.09</f>
        <v>-195573.6819</v>
      </c>
      <c r="Q56" s="19">
        <f>PnLData!Q56*0.09</f>
        <v>-2512587.2778000003</v>
      </c>
    </row>
    <row r="57" spans="1:17" x14ac:dyDescent="0.25">
      <c r="B57" s="6" t="s">
        <v>20</v>
      </c>
      <c r="C57" s="6" t="s">
        <v>59</v>
      </c>
      <c r="D57" s="6"/>
      <c r="E57" s="19">
        <f>PnLData!E57*0.09</f>
        <v>1370013.4170000001</v>
      </c>
      <c r="F57" s="19">
        <f>PnLData!F57*0.09</f>
        <v>1403030.6676</v>
      </c>
      <c r="G57" s="19">
        <f>PnLData!G57*0.09</f>
        <v>1359682.5987</v>
      </c>
      <c r="H57" s="19">
        <f>PnLData!H57*0.09</f>
        <v>1385991.3023999999</v>
      </c>
      <c r="I57" s="19">
        <f>PnLData!I57*0.09</f>
        <v>1377591.1442999998</v>
      </c>
      <c r="J57" s="19">
        <f>PnLData!J57*0.09</f>
        <v>1350775.1538</v>
      </c>
      <c r="K57" s="19">
        <f>PnLData!K57*0.09</f>
        <v>1438284.6845999998</v>
      </c>
      <c r="L57" s="19">
        <f>PnLData!L57*0.09</f>
        <v>1420824.7197</v>
      </c>
      <c r="M57" s="19">
        <f>PnLData!M57*0.09</f>
        <v>1433497.7294999999</v>
      </c>
      <c r="N57" s="19">
        <f>PnLData!N57*0.09</f>
        <v>1433792.0996999999</v>
      </c>
      <c r="O57" s="19">
        <f>PnLData!O57*0.09</f>
        <v>1419909.9227999998</v>
      </c>
      <c r="P57" s="19">
        <f>PnLData!P57*0.09</f>
        <v>1356843.4064999998</v>
      </c>
      <c r="Q57" s="19">
        <f>PnLData!Q57*0.09</f>
        <v>16750236.846599998</v>
      </c>
    </row>
    <row r="58" spans="1:17" x14ac:dyDescent="0.25">
      <c r="B58" s="6" t="s">
        <v>24</v>
      </c>
      <c r="C58" s="6" t="s">
        <v>60</v>
      </c>
      <c r="D58" s="6"/>
      <c r="E58" s="19">
        <f>PnLData!E58*0.09</f>
        <v>0</v>
      </c>
      <c r="F58" s="19">
        <f>PnLData!F58*0.09</f>
        <v>0</v>
      </c>
      <c r="G58" s="19">
        <f>PnLData!G58*0.09</f>
        <v>0</v>
      </c>
      <c r="H58" s="19">
        <f>PnLData!H58*0.09</f>
        <v>0</v>
      </c>
      <c r="I58" s="19">
        <f>PnLData!I58*0.09</f>
        <v>0</v>
      </c>
      <c r="J58" s="19">
        <f>PnLData!J58*0.09</f>
        <v>0</v>
      </c>
      <c r="K58" s="19">
        <f>PnLData!K58*0.09</f>
        <v>0</v>
      </c>
      <c r="L58" s="19">
        <f>PnLData!L58*0.09</f>
        <v>0</v>
      </c>
      <c r="M58" s="19">
        <f>PnLData!M58*0.09</f>
        <v>0</v>
      </c>
      <c r="N58" s="19">
        <f>PnLData!N58*0.09</f>
        <v>0</v>
      </c>
      <c r="O58" s="19">
        <f>PnLData!O58*0.09</f>
        <v>0</v>
      </c>
      <c r="P58" s="19">
        <f>PnLData!P58*0.09</f>
        <v>0</v>
      </c>
      <c r="Q58" s="19">
        <f>PnLData!Q58*0.09</f>
        <v>0</v>
      </c>
    </row>
    <row r="59" spans="1:17" x14ac:dyDescent="0.25">
      <c r="B59" s="6" t="s">
        <v>24</v>
      </c>
      <c r="C59" s="6" t="s">
        <v>61</v>
      </c>
      <c r="D59" s="6"/>
      <c r="E59" s="19">
        <f>PnLData!E59*0.09</f>
        <v>0</v>
      </c>
      <c r="F59" s="19">
        <f>PnLData!F59*0.09</f>
        <v>0</v>
      </c>
      <c r="G59" s="19">
        <f>PnLData!G59*0.09</f>
        <v>0</v>
      </c>
      <c r="H59" s="19">
        <f>PnLData!H59*0.09</f>
        <v>0</v>
      </c>
      <c r="I59" s="19">
        <f>PnLData!I59*0.09</f>
        <v>0</v>
      </c>
      <c r="J59" s="19">
        <f>PnLData!J59*0.09</f>
        <v>0</v>
      </c>
      <c r="K59" s="19">
        <f>PnLData!K59*0.09</f>
        <v>0</v>
      </c>
      <c r="L59" s="19">
        <f>PnLData!L59*0.09</f>
        <v>0</v>
      </c>
      <c r="M59" s="19">
        <f>PnLData!M59*0.09</f>
        <v>0</v>
      </c>
      <c r="N59" s="19">
        <f>PnLData!N59*0.09</f>
        <v>0</v>
      </c>
      <c r="O59" s="19">
        <f>PnLData!O59*0.09</f>
        <v>0</v>
      </c>
      <c r="P59" s="19">
        <f>PnLData!P59*0.09</f>
        <v>0</v>
      </c>
      <c r="Q59" s="19">
        <f>PnLData!Q59*0.09</f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5433288.8085999982</v>
      </c>
      <c r="F62" s="20">
        <f t="shared" ref="F62:Q62" si="7">F53-SUM(F56:F61)</f>
        <v>2812156.8951999992</v>
      </c>
      <c r="G62" s="20">
        <f t="shared" si="7"/>
        <v>5530508.6249999935</v>
      </c>
      <c r="H62" s="20">
        <f t="shared" si="7"/>
        <v>5404033.6825000048</v>
      </c>
      <c r="I62" s="20">
        <f t="shared" si="7"/>
        <v>5866636.8106000014</v>
      </c>
      <c r="J62" s="20">
        <f t="shared" si="7"/>
        <v>7899669.0453000031</v>
      </c>
      <c r="K62" s="20">
        <f t="shared" si="7"/>
        <v>6248864.4965000013</v>
      </c>
      <c r="L62" s="20">
        <f t="shared" si="7"/>
        <v>2525284.7472999999</v>
      </c>
      <c r="M62" s="20">
        <f t="shared" si="7"/>
        <v>4154777.8503000033</v>
      </c>
      <c r="N62" s="20">
        <f t="shared" si="7"/>
        <v>5474439.5453000013</v>
      </c>
      <c r="O62" s="20">
        <f t="shared" si="7"/>
        <v>2580660.1138000051</v>
      </c>
      <c r="P62" s="20">
        <f t="shared" si="7"/>
        <v>6432703.3054000027</v>
      </c>
      <c r="Q62" s="20">
        <f t="shared" si="7"/>
        <v>60363023.925799996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E4" sqref="E4:Q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9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20168042.319999997</v>
      </c>
      <c r="F5" s="16">
        <v>14023797.340000005</v>
      </c>
      <c r="G5" s="16">
        <v>21860422.879999995</v>
      </c>
      <c r="H5" s="16">
        <v>36809998.82000003</v>
      </c>
      <c r="I5" s="16">
        <v>31729908.239999976</v>
      </c>
      <c r="J5" s="16">
        <v>26125368.240000021</v>
      </c>
      <c r="K5" s="16">
        <v>30426045.159999993</v>
      </c>
      <c r="L5" s="16">
        <v>24933528.189999998</v>
      </c>
      <c r="M5" s="16">
        <v>22114845.879999999</v>
      </c>
      <c r="N5" s="16">
        <v>18907319.370000001</v>
      </c>
      <c r="O5" s="16">
        <v>32262643.130000006</v>
      </c>
      <c r="P5" s="16">
        <v>23456317.639999989</v>
      </c>
      <c r="Q5" s="16">
        <v>302818237.21000004</v>
      </c>
    </row>
    <row r="6" spans="1:19" x14ac:dyDescent="0.25">
      <c r="B6" s="12" t="s">
        <v>1</v>
      </c>
      <c r="C6" s="12" t="s">
        <v>66</v>
      </c>
      <c r="D6" s="12"/>
      <c r="E6" s="16">
        <v>0</v>
      </c>
      <c r="F6" s="16"/>
      <c r="G6" s="16">
        <v>0</v>
      </c>
      <c r="H6" s="16">
        <v>0</v>
      </c>
      <c r="I6" s="16">
        <v>-314878.68</v>
      </c>
      <c r="J6" s="16">
        <v>0</v>
      </c>
      <c r="K6" s="16">
        <v>0</v>
      </c>
      <c r="L6" s="16">
        <v>0</v>
      </c>
      <c r="M6" s="16">
        <v>-86617.919999999998</v>
      </c>
      <c r="N6" s="16">
        <v>0</v>
      </c>
      <c r="O6" s="16">
        <v>0</v>
      </c>
      <c r="P6" s="16">
        <v>0</v>
      </c>
      <c r="Q6" s="16">
        <v>-401496.6</v>
      </c>
    </row>
    <row r="7" spans="1:19" x14ac:dyDescent="0.25">
      <c r="B7" s="12" t="s">
        <v>2</v>
      </c>
      <c r="C7" s="12" t="s">
        <v>67</v>
      </c>
      <c r="D7" s="12"/>
      <c r="E7" s="16">
        <v>-263779.78860000521</v>
      </c>
      <c r="F7" s="16">
        <v>-166856.38260000199</v>
      </c>
      <c r="G7" s="16">
        <v>-220306.96849999949</v>
      </c>
      <c r="H7" s="16">
        <v>-445265.26930001378</v>
      </c>
      <c r="I7" s="16">
        <v>-345767.89209999144</v>
      </c>
      <c r="J7" s="16">
        <v>-414893.53680001572</v>
      </c>
      <c r="K7" s="16">
        <v>-631901.32100000978</v>
      </c>
      <c r="L7" s="16">
        <v>-294265.949400004</v>
      </c>
      <c r="M7" s="16">
        <v>-240716.9330999963</v>
      </c>
      <c r="N7" s="16">
        <v>-217844.41170000285</v>
      </c>
      <c r="O7" s="16">
        <v>-455764.43010000139</v>
      </c>
      <c r="P7" s="16">
        <v>-289095.27979999036</v>
      </c>
      <c r="Q7" s="16">
        <v>-3986458.1630000323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>SUM(E8:P8)</f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>SUM(E9:P9)</f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f>SUM(E10:P10)</f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>SUM(E11:P11)</f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19904262.531399991</v>
      </c>
      <c r="F12" s="18">
        <f t="shared" ref="F12:Q12" si="0">SUM(F5:F11)</f>
        <v>13856940.957400003</v>
      </c>
      <c r="G12" s="18">
        <f t="shared" si="0"/>
        <v>21640115.911499996</v>
      </c>
      <c r="H12" s="18">
        <f t="shared" si="0"/>
        <v>36364733.550700016</v>
      </c>
      <c r="I12" s="18">
        <f t="shared" si="0"/>
        <v>31069261.667899985</v>
      </c>
      <c r="J12" s="18">
        <f t="shared" si="0"/>
        <v>25710474.703200005</v>
      </c>
      <c r="K12" s="18">
        <f t="shared" si="0"/>
        <v>29794143.838999983</v>
      </c>
      <c r="L12" s="18">
        <f t="shared" si="0"/>
        <v>24639262.240599994</v>
      </c>
      <c r="M12" s="18">
        <f t="shared" si="0"/>
        <v>21787511.026900001</v>
      </c>
      <c r="N12" s="18">
        <f t="shared" si="0"/>
        <v>18689474.958299998</v>
      </c>
      <c r="O12" s="18">
        <f t="shared" si="0"/>
        <v>31806878.699900005</v>
      </c>
      <c r="P12" s="18">
        <f t="shared" si="0"/>
        <v>23167222.360199999</v>
      </c>
      <c r="Q12" s="18">
        <f t="shared" si="0"/>
        <v>298430282.44699997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f>PnLData!E14*0.2</f>
        <v>1792851.9820000001</v>
      </c>
      <c r="F14" s="19">
        <f>PnLData!F14*0.2</f>
        <v>3284932.7820000001</v>
      </c>
      <c r="G14" s="19">
        <f>PnLData!G14*0.2</f>
        <v>3303672.3200000003</v>
      </c>
      <c r="H14" s="19">
        <f>PnLData!H14*0.2</f>
        <v>2802092.8140000002</v>
      </c>
      <c r="I14" s="19">
        <f>PnLData!I14*0.2</f>
        <v>1725267.9980000001</v>
      </c>
      <c r="J14" s="19">
        <f>PnLData!J14*0.2</f>
        <v>1739403.8140000002</v>
      </c>
      <c r="K14" s="19">
        <f>PnLData!K14*0.2</f>
        <v>2742932.6060000001</v>
      </c>
      <c r="L14" s="19">
        <f>PnLData!L14*0.2</f>
        <v>3350888.39</v>
      </c>
      <c r="M14" s="19">
        <f>PnLData!M14*0.2</f>
        <v>2988412.2379999999</v>
      </c>
      <c r="N14" s="19">
        <f>PnLData!N14*0.2</f>
        <v>1939679.19</v>
      </c>
      <c r="O14" s="19">
        <f>PnLData!O14*0.2</f>
        <v>2242047.7100000004</v>
      </c>
      <c r="P14" s="19">
        <f>PnLData!P14*0.2</f>
        <v>2171073.5160000003</v>
      </c>
      <c r="Q14" s="19">
        <f>PnLData!Q14*0.2</f>
        <v>30083255.360000011</v>
      </c>
    </row>
    <row r="15" spans="1:19" x14ac:dyDescent="0.25">
      <c r="B15" s="6" t="s">
        <v>26</v>
      </c>
      <c r="C15" s="6" t="s">
        <v>34</v>
      </c>
      <c r="D15" s="6"/>
      <c r="E15" s="19">
        <f>PnLData!E15*0.2</f>
        <v>2468461.2039999999</v>
      </c>
      <c r="F15" s="19">
        <f>PnLData!F15*0.2</f>
        <v>2833705.7940000002</v>
      </c>
      <c r="G15" s="19">
        <f>PnLData!G15*0.2</f>
        <v>1701449.7719999999</v>
      </c>
      <c r="H15" s="19">
        <f>PnLData!H15*0.2</f>
        <v>1718633.2460000003</v>
      </c>
      <c r="I15" s="19">
        <f>PnLData!I15*0.2</f>
        <v>2808802.2420000006</v>
      </c>
      <c r="J15" s="19">
        <f>PnLData!J15*0.2</f>
        <v>1907104.2000000002</v>
      </c>
      <c r="K15" s="19">
        <f>PnLData!K15*0.2</f>
        <v>2214363.3659999999</v>
      </c>
      <c r="L15" s="19">
        <f>PnLData!L15*0.2</f>
        <v>1404712.2180000001</v>
      </c>
      <c r="M15" s="19">
        <f>PnLData!M15*0.2</f>
        <v>2372314.5640000002</v>
      </c>
      <c r="N15" s="19">
        <f>PnLData!N15*0.2</f>
        <v>2281622.7239999999</v>
      </c>
      <c r="O15" s="19">
        <f>PnLData!O15*0.2</f>
        <v>1783127.5160000001</v>
      </c>
      <c r="P15" s="19">
        <f>PnLData!P15*0.2</f>
        <v>1700016.4620000003</v>
      </c>
      <c r="Q15" s="19">
        <f>PnLData!Q15*0.2</f>
        <v>25194313.308000002</v>
      </c>
    </row>
    <row r="16" spans="1:19" x14ac:dyDescent="0.25">
      <c r="B16" s="6" t="s">
        <v>27</v>
      </c>
      <c r="C16" s="6" t="s">
        <v>35</v>
      </c>
      <c r="D16" s="6"/>
      <c r="E16" s="19">
        <f>PnLData!E16*0.2</f>
        <v>0</v>
      </c>
      <c r="F16" s="19">
        <f>PnLData!F16*0.2</f>
        <v>0</v>
      </c>
      <c r="G16" s="19">
        <f>PnLData!G16*0.2</f>
        <v>0</v>
      </c>
      <c r="H16" s="19">
        <f>PnLData!H16*0.2</f>
        <v>0</v>
      </c>
      <c r="I16" s="19">
        <f>PnLData!I16*0.2</f>
        <v>0</v>
      </c>
      <c r="J16" s="19">
        <f>PnLData!J16*0.2</f>
        <v>0</v>
      </c>
      <c r="K16" s="19">
        <f>PnLData!K16*0.2</f>
        <v>0</v>
      </c>
      <c r="L16" s="19">
        <f>PnLData!L16*0.2</f>
        <v>0</v>
      </c>
      <c r="M16" s="19">
        <f>PnLData!M16*0.2</f>
        <v>0</v>
      </c>
      <c r="N16" s="19">
        <f>PnLData!N16*0.2</f>
        <v>0</v>
      </c>
      <c r="O16" s="19">
        <f>PnLData!O16*0.2</f>
        <v>0</v>
      </c>
      <c r="P16" s="19">
        <f>PnLData!P16*0.2</f>
        <v>0</v>
      </c>
      <c r="Q16" s="19">
        <f>PnLData!Q16*0.2</f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4261313.1859999998</v>
      </c>
      <c r="F17" s="20">
        <f t="shared" ref="F17:Q17" si="1">SUM(F14:F16)</f>
        <v>6118638.5760000004</v>
      </c>
      <c r="G17" s="20">
        <f t="shared" si="1"/>
        <v>5005122.0920000002</v>
      </c>
      <c r="H17" s="20">
        <f t="shared" si="1"/>
        <v>4520726.0600000005</v>
      </c>
      <c r="I17" s="20">
        <f t="shared" si="1"/>
        <v>4534070.24</v>
      </c>
      <c r="J17" s="20">
        <f t="shared" si="1"/>
        <v>3646508.0140000004</v>
      </c>
      <c r="K17" s="20">
        <f t="shared" si="1"/>
        <v>4957295.9720000001</v>
      </c>
      <c r="L17" s="20">
        <f t="shared" si="1"/>
        <v>4755600.608</v>
      </c>
      <c r="M17" s="20">
        <f t="shared" si="1"/>
        <v>5360726.8020000001</v>
      </c>
      <c r="N17" s="20">
        <f t="shared" si="1"/>
        <v>4221301.9139999999</v>
      </c>
      <c r="O17" s="20">
        <f t="shared" si="1"/>
        <v>4025175.2260000007</v>
      </c>
      <c r="P17" s="20">
        <f t="shared" si="1"/>
        <v>3871089.9780000006</v>
      </c>
      <c r="Q17" s="20">
        <f t="shared" si="1"/>
        <v>55277568.668000013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f>PnLData!E19*0.2</f>
        <v>2084091.5660000001</v>
      </c>
      <c r="F19" s="19">
        <f>PnLData!F19*0.2</f>
        <v>1767384.2660000001</v>
      </c>
      <c r="G19" s="19">
        <f>PnLData!G19*0.2</f>
        <v>2734781.72</v>
      </c>
      <c r="H19" s="19">
        <f>PnLData!H19*0.2</f>
        <v>2000382.372</v>
      </c>
      <c r="I19" s="19">
        <f>PnLData!I19*0.2</f>
        <v>2280242.1520000002</v>
      </c>
      <c r="J19" s="19">
        <f>PnLData!J19*0.2</f>
        <v>2140602.8640000001</v>
      </c>
      <c r="K19" s="19">
        <f>PnLData!K19*0.2</f>
        <v>2198881.1440000003</v>
      </c>
      <c r="L19" s="19">
        <f>PnLData!L19*0.2</f>
        <v>1408098.9620000001</v>
      </c>
      <c r="M19" s="19">
        <f>PnLData!M19*0.2</f>
        <v>1525504.2340000002</v>
      </c>
      <c r="N19" s="19">
        <f>PnLData!N19*0.2</f>
        <v>2872823.6060000001</v>
      </c>
      <c r="O19" s="19">
        <f>PnLData!O19*0.2</f>
        <v>2353451.574</v>
      </c>
      <c r="P19" s="19">
        <f>PnLData!P19*0.2</f>
        <v>2099010.6680000001</v>
      </c>
      <c r="Q19" s="19">
        <f>PnLData!Q19*0.2</f>
        <v>25465255.128000006</v>
      </c>
    </row>
    <row r="20" spans="1:17" x14ac:dyDescent="0.25">
      <c r="B20" s="6" t="s">
        <v>30</v>
      </c>
      <c r="C20" s="6" t="s">
        <v>38</v>
      </c>
      <c r="D20" s="6"/>
      <c r="E20" s="19">
        <f>PnLData!E20*0.2</f>
        <v>833636.62600000005</v>
      </c>
      <c r="F20" s="19">
        <f>PnLData!F20*0.2</f>
        <v>706953.70600000001</v>
      </c>
      <c r="G20" s="19">
        <f>PnLData!G20*0.2</f>
        <v>1093912.6880000001</v>
      </c>
      <c r="H20" s="19">
        <f>PnLData!H20*0.2</f>
        <v>800152.94800000009</v>
      </c>
      <c r="I20" s="19">
        <f>PnLData!I20*0.2</f>
        <v>912096.86199999996</v>
      </c>
      <c r="J20" s="19">
        <f>PnLData!J20*0.2</f>
        <v>856241.14600000018</v>
      </c>
      <c r="K20" s="19">
        <f>PnLData!K20*0.2</f>
        <v>879552.4580000001</v>
      </c>
      <c r="L20" s="19">
        <f>PnLData!L20*0.2</f>
        <v>563239.58400000003</v>
      </c>
      <c r="M20" s="19">
        <f>PnLData!M20*0.2</f>
        <v>610201.69400000002</v>
      </c>
      <c r="N20" s="19">
        <f>PnLData!N20*0.2</f>
        <v>1149129.442</v>
      </c>
      <c r="O20" s="19">
        <f>PnLData!O20*0.2</f>
        <v>941380.63000000012</v>
      </c>
      <c r="P20" s="19">
        <f>PnLData!P20*0.2</f>
        <v>839604.26600000006</v>
      </c>
      <c r="Q20" s="19">
        <f>PnLData!Q20*0.2</f>
        <v>10186102.050000001</v>
      </c>
    </row>
    <row r="21" spans="1:17" x14ac:dyDescent="0.25">
      <c r="B21" s="6" t="s">
        <v>24</v>
      </c>
      <c r="C21" s="6" t="s">
        <v>39</v>
      </c>
      <c r="D21" s="6"/>
      <c r="E21" s="19">
        <f>PnLData!E21*0.2</f>
        <v>0</v>
      </c>
      <c r="F21" s="19">
        <f>PnLData!F21*0.2</f>
        <v>0</v>
      </c>
      <c r="G21" s="19">
        <f>PnLData!G21*0.2</f>
        <v>0</v>
      </c>
      <c r="H21" s="19">
        <f>PnLData!H21*0.2</f>
        <v>0</v>
      </c>
      <c r="I21" s="19">
        <f>PnLData!I21*0.2</f>
        <v>0</v>
      </c>
      <c r="J21" s="19">
        <f>PnLData!J21*0.2</f>
        <v>0</v>
      </c>
      <c r="K21" s="19">
        <f>PnLData!K21*0.2</f>
        <v>0</v>
      </c>
      <c r="L21" s="19">
        <f>PnLData!L21*0.2</f>
        <v>0</v>
      </c>
      <c r="M21" s="19">
        <f>PnLData!M21*0.2</f>
        <v>0</v>
      </c>
      <c r="N21" s="19">
        <f>PnLData!N21*0.2</f>
        <v>0</v>
      </c>
      <c r="O21" s="19">
        <f>PnLData!O21*0.2</f>
        <v>0</v>
      </c>
      <c r="P21" s="19">
        <f>PnLData!P21*0.2</f>
        <v>0</v>
      </c>
      <c r="Q21" s="19">
        <f>PnLData!Q21*0.2</f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2917728.1920000003</v>
      </c>
      <c r="F22" s="20">
        <f t="shared" ref="F22:Q22" si="2">SUM(F19:F21)</f>
        <v>2474337.9720000001</v>
      </c>
      <c r="G22" s="20">
        <f t="shared" si="2"/>
        <v>3828694.4080000003</v>
      </c>
      <c r="H22" s="20">
        <f t="shared" si="2"/>
        <v>2800535.3200000003</v>
      </c>
      <c r="I22" s="20">
        <f t="shared" si="2"/>
        <v>3192339.0140000004</v>
      </c>
      <c r="J22" s="20">
        <f t="shared" si="2"/>
        <v>2996844.0100000002</v>
      </c>
      <c r="K22" s="20">
        <f t="shared" si="2"/>
        <v>3078433.6020000004</v>
      </c>
      <c r="L22" s="20">
        <f t="shared" si="2"/>
        <v>1971338.5460000001</v>
      </c>
      <c r="M22" s="20">
        <f t="shared" si="2"/>
        <v>2135705.9280000003</v>
      </c>
      <c r="N22" s="20">
        <f t="shared" si="2"/>
        <v>4021953.0480000004</v>
      </c>
      <c r="O22" s="20">
        <f t="shared" si="2"/>
        <v>3294832.2039999999</v>
      </c>
      <c r="P22" s="20">
        <f t="shared" si="2"/>
        <v>2938614.9340000004</v>
      </c>
      <c r="Q22" s="20">
        <f t="shared" si="2"/>
        <v>35651357.178000003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f>PnLData!E24*0.2</f>
        <v>201401.04399999999</v>
      </c>
      <c r="F24" s="19">
        <f>PnLData!F24*0.2</f>
        <v>164007.74</v>
      </c>
      <c r="G24" s="19">
        <f>PnLData!G24*0.2</f>
        <v>203677.78600000002</v>
      </c>
      <c r="H24" s="19">
        <f>PnLData!H24*0.2</f>
        <v>310463.24</v>
      </c>
      <c r="I24" s="19">
        <f>PnLData!I24*0.2</f>
        <v>317280.88400000002</v>
      </c>
      <c r="J24" s="19">
        <f>PnLData!J24*0.2</f>
        <v>206986.67</v>
      </c>
      <c r="K24" s="19">
        <f>PnLData!K24*0.2</f>
        <v>162049.00200000001</v>
      </c>
      <c r="L24" s="19">
        <f>PnLData!L24*0.2</f>
        <v>291884.592</v>
      </c>
      <c r="M24" s="19">
        <f>PnLData!M24*0.2</f>
        <v>324853.41000000003</v>
      </c>
      <c r="N24" s="19">
        <f>PnLData!N24*0.2</f>
        <v>294410.91200000001</v>
      </c>
      <c r="O24" s="19">
        <f>PnLData!O24*0.2</f>
        <v>146930.266</v>
      </c>
      <c r="P24" s="19">
        <f>PnLData!P24*0.2</f>
        <v>141318.74600000001</v>
      </c>
      <c r="Q24" s="19">
        <f>PnLData!Q24*0.2</f>
        <v>2765264.2920000004</v>
      </c>
    </row>
    <row r="25" spans="1:17" x14ac:dyDescent="0.25">
      <c r="B25" s="11" t="s">
        <v>24</v>
      </c>
      <c r="C25" s="6" t="s">
        <v>42</v>
      </c>
      <c r="D25" s="6"/>
      <c r="E25" s="19">
        <f>PnLData!E25*0.2</f>
        <v>0</v>
      </c>
      <c r="F25" s="19">
        <f>PnLData!F25*0.2</f>
        <v>0</v>
      </c>
      <c r="G25" s="19">
        <f>PnLData!G25*0.2</f>
        <v>0</v>
      </c>
      <c r="H25" s="19">
        <f>PnLData!H25*0.2</f>
        <v>0</v>
      </c>
      <c r="I25" s="19">
        <f>PnLData!I25*0.2</f>
        <v>0</v>
      </c>
      <c r="J25" s="19">
        <f>PnLData!J25*0.2</f>
        <v>0</v>
      </c>
      <c r="K25" s="19">
        <f>PnLData!K25*0.2</f>
        <v>0</v>
      </c>
      <c r="L25" s="19">
        <f>PnLData!L25*0.2</f>
        <v>0</v>
      </c>
      <c r="M25" s="19">
        <f>PnLData!M25*0.2</f>
        <v>0</v>
      </c>
      <c r="N25" s="19">
        <f>PnLData!N25*0.2</f>
        <v>0</v>
      </c>
      <c r="O25" s="19">
        <f>PnLData!O25*0.2</f>
        <v>0</v>
      </c>
      <c r="P25" s="19">
        <f>PnLData!P25*0.2</f>
        <v>0</v>
      </c>
      <c r="Q25" s="19">
        <f>PnLData!Q25*0.2</f>
        <v>0</v>
      </c>
    </row>
    <row r="26" spans="1:17" x14ac:dyDescent="0.25">
      <c r="B26" s="11" t="s">
        <v>24</v>
      </c>
      <c r="C26" s="6" t="s">
        <v>43</v>
      </c>
      <c r="D26" s="6"/>
      <c r="E26" s="19">
        <f>PnLData!E26*0.2</f>
        <v>0</v>
      </c>
      <c r="F26" s="19">
        <f>PnLData!F26*0.2</f>
        <v>0</v>
      </c>
      <c r="G26" s="19">
        <f>PnLData!G26*0.2</f>
        <v>0</v>
      </c>
      <c r="H26" s="19">
        <f>PnLData!H26*0.2</f>
        <v>0</v>
      </c>
      <c r="I26" s="19">
        <f>PnLData!I26*0.2</f>
        <v>0</v>
      </c>
      <c r="J26" s="19">
        <f>PnLData!J26*0.2</f>
        <v>0</v>
      </c>
      <c r="K26" s="19">
        <f>PnLData!K26*0.2</f>
        <v>0</v>
      </c>
      <c r="L26" s="19">
        <f>PnLData!L26*0.2</f>
        <v>0</v>
      </c>
      <c r="M26" s="19">
        <f>PnLData!M26*0.2</f>
        <v>0</v>
      </c>
      <c r="N26" s="19">
        <f>PnLData!N26*0.2</f>
        <v>0</v>
      </c>
      <c r="O26" s="19">
        <f>PnLData!O26*0.2</f>
        <v>0</v>
      </c>
      <c r="P26" s="19">
        <f>PnLData!P26*0.2</f>
        <v>0</v>
      </c>
      <c r="Q26" s="19">
        <f>PnLData!Q26*0.2</f>
        <v>0</v>
      </c>
    </row>
    <row r="27" spans="1:17" x14ac:dyDescent="0.25">
      <c r="B27" s="11" t="s">
        <v>24</v>
      </c>
      <c r="C27" s="6" t="s">
        <v>44</v>
      </c>
      <c r="D27" s="6"/>
      <c r="E27" s="19">
        <f>PnLData!E27*0.2</f>
        <v>0</v>
      </c>
      <c r="F27" s="19">
        <f>PnLData!F27*0.2</f>
        <v>0</v>
      </c>
      <c r="G27" s="19">
        <f>PnLData!G27*0.2</f>
        <v>0</v>
      </c>
      <c r="H27" s="19">
        <f>PnLData!H27*0.2</f>
        <v>0</v>
      </c>
      <c r="I27" s="19">
        <f>PnLData!I27*0.2</f>
        <v>0</v>
      </c>
      <c r="J27" s="19">
        <f>PnLData!J27*0.2</f>
        <v>0</v>
      </c>
      <c r="K27" s="19">
        <f>PnLData!K27*0.2</f>
        <v>0</v>
      </c>
      <c r="L27" s="19">
        <f>PnLData!L27*0.2</f>
        <v>0</v>
      </c>
      <c r="M27" s="19">
        <f>PnLData!M27*0.2</f>
        <v>0</v>
      </c>
      <c r="N27" s="19">
        <f>PnLData!N27*0.2</f>
        <v>0</v>
      </c>
      <c r="O27" s="19">
        <f>PnLData!O27*0.2</f>
        <v>0</v>
      </c>
      <c r="P27" s="19">
        <f>PnLData!P27*0.2</f>
        <v>0</v>
      </c>
      <c r="Q27" s="19">
        <f>PnLData!Q27*0.2</f>
        <v>0</v>
      </c>
    </row>
    <row r="28" spans="1:17" x14ac:dyDescent="0.25">
      <c r="B28" s="11" t="s">
        <v>24</v>
      </c>
      <c r="C28" s="6" t="s">
        <v>45</v>
      </c>
      <c r="D28" s="6"/>
      <c r="E28" s="19">
        <f>PnLData!E28*0.2</f>
        <v>0</v>
      </c>
      <c r="F28" s="19">
        <f>PnLData!F28*0.2</f>
        <v>0</v>
      </c>
      <c r="G28" s="19">
        <f>PnLData!G28*0.2</f>
        <v>0</v>
      </c>
      <c r="H28" s="19">
        <f>PnLData!H28*0.2</f>
        <v>0</v>
      </c>
      <c r="I28" s="19">
        <f>PnLData!I28*0.2</f>
        <v>0</v>
      </c>
      <c r="J28" s="19">
        <f>PnLData!J28*0.2</f>
        <v>0</v>
      </c>
      <c r="K28" s="19">
        <f>PnLData!K28*0.2</f>
        <v>0</v>
      </c>
      <c r="L28" s="19">
        <f>PnLData!L28*0.2</f>
        <v>0</v>
      </c>
      <c r="M28" s="19">
        <f>PnLData!M28*0.2</f>
        <v>0</v>
      </c>
      <c r="N28" s="19">
        <f>PnLData!N28*0.2</f>
        <v>0</v>
      </c>
      <c r="O28" s="19">
        <f>PnLData!O28*0.2</f>
        <v>0</v>
      </c>
      <c r="P28" s="19">
        <f>PnLData!P28*0.2</f>
        <v>0</v>
      </c>
      <c r="Q28" s="19">
        <f>PnLData!Q28*0.2</f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7380442.4220000003</v>
      </c>
      <c r="F29" s="20">
        <f t="shared" ref="F29:Q29" si="3">SUM(F24:F28)+F22+F17</f>
        <v>8756984.2880000006</v>
      </c>
      <c r="G29" s="20">
        <f t="shared" si="3"/>
        <v>9037494.2860000003</v>
      </c>
      <c r="H29" s="20">
        <f t="shared" si="3"/>
        <v>7631724.620000001</v>
      </c>
      <c r="I29" s="20">
        <f t="shared" si="3"/>
        <v>8043690.1380000003</v>
      </c>
      <c r="J29" s="20">
        <f t="shared" si="3"/>
        <v>6850338.6940000001</v>
      </c>
      <c r="K29" s="20">
        <f t="shared" si="3"/>
        <v>8197778.5760000004</v>
      </c>
      <c r="L29" s="20">
        <f t="shared" si="3"/>
        <v>7018823.7460000003</v>
      </c>
      <c r="M29" s="20">
        <f t="shared" si="3"/>
        <v>7821286.1400000006</v>
      </c>
      <c r="N29" s="20">
        <f t="shared" si="3"/>
        <v>8537665.8740000017</v>
      </c>
      <c r="O29" s="20">
        <f t="shared" si="3"/>
        <v>7466937.6960000005</v>
      </c>
      <c r="P29" s="20">
        <f t="shared" si="3"/>
        <v>6951023.6580000008</v>
      </c>
      <c r="Q29" s="20">
        <f t="shared" si="3"/>
        <v>93694190.138000011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12523820.109399991</v>
      </c>
      <c r="F31" s="20">
        <f t="shared" ref="F31:Q31" si="4">F12-F29</f>
        <v>5099956.6694000028</v>
      </c>
      <c r="G31" s="20">
        <f t="shared" si="4"/>
        <v>12602621.625499995</v>
      </c>
      <c r="H31" s="20">
        <f t="shared" si="4"/>
        <v>28733008.930700015</v>
      </c>
      <c r="I31" s="20">
        <f t="shared" si="4"/>
        <v>23025571.529899985</v>
      </c>
      <c r="J31" s="20">
        <f t="shared" si="4"/>
        <v>18860136.009200007</v>
      </c>
      <c r="K31" s="20">
        <f t="shared" si="4"/>
        <v>21596365.262999982</v>
      </c>
      <c r="L31" s="20">
        <f t="shared" si="4"/>
        <v>17620438.494599994</v>
      </c>
      <c r="M31" s="20">
        <f t="shared" si="4"/>
        <v>13966224.8869</v>
      </c>
      <c r="N31" s="20">
        <f t="shared" si="4"/>
        <v>10151809.084299996</v>
      </c>
      <c r="O31" s="20">
        <f t="shared" si="4"/>
        <v>24339941.003900006</v>
      </c>
      <c r="P31" s="20">
        <f t="shared" si="4"/>
        <v>16216198.702199999</v>
      </c>
      <c r="Q31" s="20">
        <f t="shared" si="4"/>
        <v>204736092.30899996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f>PnLData!E33*0.2</f>
        <v>3145848.67</v>
      </c>
      <c r="F33" s="19">
        <f>PnLData!F33*0.2</f>
        <v>3045406.9720000001</v>
      </c>
      <c r="G33" s="19">
        <f>PnLData!G33*0.2</f>
        <v>3145600.29</v>
      </c>
      <c r="H33" s="19">
        <f>PnLData!H33*0.2</f>
        <v>3004526.6300000004</v>
      </c>
      <c r="I33" s="19">
        <f>PnLData!I33*0.2</f>
        <v>3013395.4420000003</v>
      </c>
      <c r="J33" s="19">
        <f>PnLData!J33*0.2</f>
        <v>3105418.1920000003</v>
      </c>
      <c r="K33" s="19">
        <f>PnLData!K33*0.2</f>
        <v>3116453.6579999998</v>
      </c>
      <c r="L33" s="19">
        <f>PnLData!L33*0.2</f>
        <v>3164155.5180000002</v>
      </c>
      <c r="M33" s="19">
        <f>PnLData!M33*0.2</f>
        <v>3060708.7680000002</v>
      </c>
      <c r="N33" s="19">
        <f>PnLData!N33*0.2</f>
        <v>3146525.5940000005</v>
      </c>
      <c r="O33" s="19">
        <f>PnLData!O33*0.2</f>
        <v>3000648.6</v>
      </c>
      <c r="P33" s="19">
        <f>PnLData!P33*0.2</f>
        <v>3152247.6440000003</v>
      </c>
      <c r="Q33" s="19">
        <f>PnLData!Q33*0.2</f>
        <v>37100935.978</v>
      </c>
    </row>
    <row r="34" spans="1:17" x14ac:dyDescent="0.25">
      <c r="B34" s="6" t="s">
        <v>10</v>
      </c>
      <c r="C34" s="6" t="s">
        <v>48</v>
      </c>
      <c r="D34" s="6"/>
      <c r="E34" s="19">
        <f>PnLData!E34*0.2</f>
        <v>838104.1860000001</v>
      </c>
      <c r="F34" s="19">
        <f>PnLData!F34*0.2</f>
        <v>870669.74600000016</v>
      </c>
      <c r="G34" s="19">
        <f>PnLData!G34*0.2</f>
        <v>887492.75800000003</v>
      </c>
      <c r="H34" s="19">
        <f>PnLData!H34*0.2</f>
        <v>952284.47400000005</v>
      </c>
      <c r="I34" s="19">
        <f>PnLData!I34*0.2</f>
        <v>984240.03800000018</v>
      </c>
      <c r="J34" s="19">
        <f>PnLData!J34*0.2</f>
        <v>908057.85399999993</v>
      </c>
      <c r="K34" s="19">
        <f>PnLData!K34*0.2</f>
        <v>887759.10000000009</v>
      </c>
      <c r="L34" s="19">
        <f>PnLData!L34*0.2</f>
        <v>899672.41400000011</v>
      </c>
      <c r="M34" s="19">
        <f>PnLData!M34*0.2</f>
        <v>916556.326</v>
      </c>
      <c r="N34" s="19">
        <f>PnLData!N34*0.2</f>
        <v>808374.54800000007</v>
      </c>
      <c r="O34" s="19">
        <f>PnLData!O34*0.2</f>
        <v>850697.27600000007</v>
      </c>
      <c r="P34" s="19">
        <f>PnLData!P34*0.2</f>
        <v>919726.93200000003</v>
      </c>
      <c r="Q34" s="19">
        <f>PnLData!Q34*0.2</f>
        <v>10723635.652000003</v>
      </c>
    </row>
    <row r="35" spans="1:17" x14ac:dyDescent="0.25">
      <c r="B35" s="6" t="s">
        <v>11</v>
      </c>
      <c r="C35" s="6" t="s">
        <v>49</v>
      </c>
      <c r="D35" s="6"/>
      <c r="E35" s="19">
        <f>PnLData!E35*0.2</f>
        <v>375510.45</v>
      </c>
      <c r="F35" s="19">
        <f>PnLData!F35*0.2</f>
        <v>376670.18200000003</v>
      </c>
      <c r="G35" s="19">
        <f>PnLData!G35*0.2</f>
        <v>230927.796</v>
      </c>
      <c r="H35" s="19">
        <f>PnLData!H35*0.2</f>
        <v>255357.08799999999</v>
      </c>
      <c r="I35" s="19">
        <f>PnLData!I35*0.2</f>
        <v>203573.95400000003</v>
      </c>
      <c r="J35" s="19">
        <f>PnLData!J35*0.2</f>
        <v>389204.37599999999</v>
      </c>
      <c r="K35" s="19">
        <f>PnLData!K35*0.2</f>
        <v>258263.69</v>
      </c>
      <c r="L35" s="19">
        <f>PnLData!L35*0.2</f>
        <v>207557.19400000002</v>
      </c>
      <c r="M35" s="19">
        <f>PnLData!M35*0.2</f>
        <v>248385.45400000003</v>
      </c>
      <c r="N35" s="19">
        <f>PnLData!N35*0.2</f>
        <v>312682.66200000001</v>
      </c>
      <c r="O35" s="19">
        <f>PnLData!O35*0.2</f>
        <v>300235.152</v>
      </c>
      <c r="P35" s="19">
        <f>PnLData!P35*0.2</f>
        <v>303132.54200000002</v>
      </c>
      <c r="Q35" s="19">
        <f>PnLData!Q35*0.2</f>
        <v>3461500.54</v>
      </c>
    </row>
    <row r="36" spans="1:17" x14ac:dyDescent="0.25">
      <c r="B36" s="6" t="s">
        <v>12</v>
      </c>
      <c r="C36" s="6" t="s">
        <v>50</v>
      </c>
      <c r="D36" s="6"/>
      <c r="E36" s="19">
        <f>PnLData!E36*0.2</f>
        <v>271952.70600000001</v>
      </c>
      <c r="F36" s="19">
        <f>PnLData!F36*0.2</f>
        <v>148071.61000000002</v>
      </c>
      <c r="G36" s="19">
        <f>PnLData!G36*0.2</f>
        <v>179009.98600000003</v>
      </c>
      <c r="H36" s="19">
        <f>PnLData!H36*0.2</f>
        <v>220580.52400000003</v>
      </c>
      <c r="I36" s="19">
        <f>PnLData!I36*0.2</f>
        <v>322844.80800000002</v>
      </c>
      <c r="J36" s="19">
        <f>PnLData!J36*0.2</f>
        <v>269595.77200000006</v>
      </c>
      <c r="K36" s="19">
        <f>PnLData!K36*0.2</f>
        <v>268396.49800000002</v>
      </c>
      <c r="L36" s="19">
        <f>PnLData!L36*0.2</f>
        <v>195293.614</v>
      </c>
      <c r="M36" s="19">
        <f>PnLData!M36*0.2</f>
        <v>258473.01600000003</v>
      </c>
      <c r="N36" s="19">
        <f>PnLData!N36*0.2</f>
        <v>312380.13199999998</v>
      </c>
      <c r="O36" s="19">
        <f>PnLData!O36*0.2</f>
        <v>174186.81000000003</v>
      </c>
      <c r="P36" s="19">
        <f>PnLData!P36*0.2</f>
        <v>250966.29</v>
      </c>
      <c r="Q36" s="19">
        <f>PnLData!Q36*0.2</f>
        <v>2871751.7660000003</v>
      </c>
    </row>
    <row r="37" spans="1:17" x14ac:dyDescent="0.25">
      <c r="B37" s="6" t="s">
        <v>13</v>
      </c>
      <c r="C37" s="6" t="s">
        <v>51</v>
      </c>
      <c r="D37" s="6"/>
      <c r="E37" s="19">
        <f>PnLData!E37*0.2</f>
        <v>346107.83600000001</v>
      </c>
      <c r="F37" s="19">
        <f>PnLData!F37*0.2</f>
        <v>334366.30800000002</v>
      </c>
      <c r="G37" s="19">
        <f>PnLData!G37*0.2</f>
        <v>313122.016</v>
      </c>
      <c r="H37" s="19">
        <f>PnLData!H37*0.2</f>
        <v>332660.21200000006</v>
      </c>
      <c r="I37" s="19">
        <f>PnLData!I37*0.2</f>
        <v>289506.62000000005</v>
      </c>
      <c r="J37" s="19">
        <f>PnLData!J37*0.2</f>
        <v>317222.47400000005</v>
      </c>
      <c r="K37" s="19">
        <f>PnLData!K37*0.2</f>
        <v>361859.98800000001</v>
      </c>
      <c r="L37" s="19">
        <f>PnLData!L37*0.2</f>
        <v>321106.55800000002</v>
      </c>
      <c r="M37" s="19">
        <f>PnLData!M37*0.2</f>
        <v>309965.79200000002</v>
      </c>
      <c r="N37" s="19">
        <f>PnLData!N37*0.2</f>
        <v>277517.12799999997</v>
      </c>
      <c r="O37" s="19">
        <f>PnLData!O37*0.2</f>
        <v>433031.64199999999</v>
      </c>
      <c r="P37" s="19">
        <f>PnLData!P37*0.2</f>
        <v>371596.10000000003</v>
      </c>
      <c r="Q37" s="19">
        <f>PnLData!Q37*0.2</f>
        <v>4008062.6740000006</v>
      </c>
    </row>
    <row r="38" spans="1:17" x14ac:dyDescent="0.25">
      <c r="B38" s="6" t="s">
        <v>14</v>
      </c>
      <c r="C38" s="6" t="s">
        <v>52</v>
      </c>
      <c r="D38" s="6"/>
      <c r="E38" s="19">
        <f>PnLData!E38*0.2</f>
        <v>782266.45000000007</v>
      </c>
      <c r="F38" s="19">
        <f>PnLData!F38*0.2</f>
        <v>718135.94000000006</v>
      </c>
      <c r="G38" s="19">
        <f>PnLData!G38*0.2</f>
        <v>686710.87000000011</v>
      </c>
      <c r="H38" s="19">
        <f>PnLData!H38*0.2</f>
        <v>837834.96600000001</v>
      </c>
      <c r="I38" s="19">
        <f>PnLData!I38*0.2</f>
        <v>750821.826</v>
      </c>
      <c r="J38" s="19">
        <f>PnLData!J38*0.2</f>
        <v>833651.75400000007</v>
      </c>
      <c r="K38" s="19">
        <f>PnLData!K38*0.2</f>
        <v>725575.74800000014</v>
      </c>
      <c r="L38" s="19">
        <f>PnLData!L38*0.2</f>
        <v>721604.10199999996</v>
      </c>
      <c r="M38" s="19">
        <f>PnLData!M38*0.2</f>
        <v>815503.18800000008</v>
      </c>
      <c r="N38" s="19">
        <f>PnLData!N38*0.2</f>
        <v>833924.66</v>
      </c>
      <c r="O38" s="19">
        <f>PnLData!O38*0.2</f>
        <v>712237.64800000004</v>
      </c>
      <c r="P38" s="19">
        <f>PnLData!P38*0.2</f>
        <v>786494.29800000007</v>
      </c>
      <c r="Q38" s="19">
        <f>PnLData!Q38*0.2</f>
        <v>9204761.4500000011</v>
      </c>
    </row>
    <row r="39" spans="1:17" x14ac:dyDescent="0.25">
      <c r="B39" s="6" t="s">
        <v>15</v>
      </c>
      <c r="C39" s="6" t="s">
        <v>53</v>
      </c>
      <c r="D39" s="6"/>
      <c r="E39" s="19">
        <f>PnLData!E39*0.2</f>
        <v>343227.42800000001</v>
      </c>
      <c r="F39" s="19">
        <f>PnLData!F39*0.2</f>
        <v>298724.46800000005</v>
      </c>
      <c r="G39" s="19">
        <f>PnLData!G39*0.2</f>
        <v>278490.38400000002</v>
      </c>
      <c r="H39" s="19">
        <f>PnLData!H39*0.2</f>
        <v>362149.19400000002</v>
      </c>
      <c r="I39" s="19">
        <f>PnLData!I39*0.2</f>
        <v>272612.21800000005</v>
      </c>
      <c r="J39" s="19">
        <f>PnLData!J39*0.2</f>
        <v>352460.98800000001</v>
      </c>
      <c r="K39" s="19">
        <f>PnLData!K39*0.2</f>
        <v>271523.80600000004</v>
      </c>
      <c r="L39" s="19">
        <f>PnLData!L39*0.2</f>
        <v>268226.74400000001</v>
      </c>
      <c r="M39" s="19">
        <f>PnLData!M39*0.2</f>
        <v>275707.12799999997</v>
      </c>
      <c r="N39" s="19">
        <f>PnLData!N39*0.2</f>
        <v>436893.66399999999</v>
      </c>
      <c r="O39" s="19">
        <f>PnLData!O39*0.2</f>
        <v>398792.82000000007</v>
      </c>
      <c r="P39" s="19">
        <f>PnLData!P39*0.2</f>
        <v>312841.23800000001</v>
      </c>
      <c r="Q39" s="19">
        <f>PnLData!Q39*0.2</f>
        <v>3871650.0800000005</v>
      </c>
    </row>
    <row r="40" spans="1:17" x14ac:dyDescent="0.25">
      <c r="B40" s="6" t="s">
        <v>16</v>
      </c>
      <c r="C40" s="6" t="s">
        <v>54</v>
      </c>
      <c r="D40" s="6"/>
      <c r="E40" s="19">
        <f>PnLData!E40*0.2</f>
        <v>557005.79400000011</v>
      </c>
      <c r="F40" s="19">
        <f>PnLData!F40*0.2</f>
        <v>625156.196</v>
      </c>
      <c r="G40" s="19">
        <f>PnLData!G40*0.2</f>
        <v>640809.71799999999</v>
      </c>
      <c r="H40" s="19">
        <f>PnLData!H40*0.2</f>
        <v>667443.0780000001</v>
      </c>
      <c r="I40" s="19">
        <f>PnLData!I40*0.2</f>
        <v>701431.34400000004</v>
      </c>
      <c r="J40" s="19">
        <f>PnLData!J40*0.2</f>
        <v>636485.96799999999</v>
      </c>
      <c r="K40" s="19">
        <f>PnLData!K40*0.2</f>
        <v>700143.62600000005</v>
      </c>
      <c r="L40" s="19">
        <f>PnLData!L40*0.2</f>
        <v>580330.82200000004</v>
      </c>
      <c r="M40" s="19">
        <f>PnLData!M40*0.2</f>
        <v>558337.02800000005</v>
      </c>
      <c r="N40" s="19">
        <f>PnLData!N40*0.2</f>
        <v>545218.37400000007</v>
      </c>
      <c r="O40" s="19">
        <f>PnLData!O40*0.2</f>
        <v>695393.45400000003</v>
      </c>
      <c r="P40" s="19">
        <f>PnLData!P40*0.2</f>
        <v>708915.03</v>
      </c>
      <c r="Q40" s="19">
        <f>PnLData!Q40*0.2</f>
        <v>7616670.432000001</v>
      </c>
    </row>
    <row r="41" spans="1:17" x14ac:dyDescent="0.25">
      <c r="B41" s="6" t="s">
        <v>17</v>
      </c>
      <c r="C41" s="6" t="s">
        <v>55</v>
      </c>
      <c r="D41" s="6"/>
      <c r="E41" s="19">
        <f>PnLData!E41*0.2</f>
        <v>0</v>
      </c>
      <c r="F41" s="19">
        <f>PnLData!F41*0.2</f>
        <v>0</v>
      </c>
      <c r="G41" s="19">
        <f>PnLData!G41*0.2</f>
        <v>0</v>
      </c>
      <c r="H41" s="19">
        <f>PnLData!H41*0.2</f>
        <v>0</v>
      </c>
      <c r="I41" s="19">
        <f>PnLData!I41*0.2</f>
        <v>0</v>
      </c>
      <c r="J41" s="19">
        <f>PnLData!J41*0.2</f>
        <v>0</v>
      </c>
      <c r="K41" s="19">
        <f>PnLData!K41*0.2</f>
        <v>0</v>
      </c>
      <c r="L41" s="19">
        <f>PnLData!L41*0.2</f>
        <v>0</v>
      </c>
      <c r="M41" s="19">
        <f>PnLData!M41*0.2</f>
        <v>0</v>
      </c>
      <c r="N41" s="19">
        <f>PnLData!N41*0.2</f>
        <v>0</v>
      </c>
      <c r="O41" s="19">
        <f>PnLData!O41*0.2</f>
        <v>0</v>
      </c>
      <c r="P41" s="19">
        <f>PnLData!P41*0.2</f>
        <v>0</v>
      </c>
      <c r="Q41" s="19">
        <f>PnLData!Q41*0.2</f>
        <v>0</v>
      </c>
    </row>
    <row r="42" spans="1:17" x14ac:dyDescent="0.25">
      <c r="B42" s="6" t="s">
        <v>18</v>
      </c>
      <c r="C42" s="6" t="s">
        <v>56</v>
      </c>
      <c r="D42" s="6"/>
      <c r="E42" s="19">
        <f>PnLData!E42*0.2</f>
        <v>0</v>
      </c>
      <c r="F42" s="19">
        <f>PnLData!F42*0.2</f>
        <v>0</v>
      </c>
      <c r="G42" s="19">
        <f>PnLData!G42*0.2</f>
        <v>0</v>
      </c>
      <c r="H42" s="19">
        <f>PnLData!H42*0.2</f>
        <v>0</v>
      </c>
      <c r="I42" s="19">
        <f>PnLData!I42*0.2</f>
        <v>0</v>
      </c>
      <c r="J42" s="19">
        <f>PnLData!J42*0.2</f>
        <v>0</v>
      </c>
      <c r="K42" s="19">
        <f>PnLData!K42*0.2</f>
        <v>0</v>
      </c>
      <c r="L42" s="19">
        <f>PnLData!L42*0.2</f>
        <v>0</v>
      </c>
      <c r="M42" s="19">
        <f>PnLData!M42*0.2</f>
        <v>0</v>
      </c>
      <c r="N42" s="19">
        <f>PnLData!N42*0.2</f>
        <v>0</v>
      </c>
      <c r="O42" s="19">
        <f>PnLData!O42*0.2</f>
        <v>0</v>
      </c>
      <c r="P42" s="19">
        <f>PnLData!P42*0.2</f>
        <v>0</v>
      </c>
      <c r="Q42" s="19">
        <f>PnLData!Q42*0.2</f>
        <v>0</v>
      </c>
    </row>
    <row r="43" spans="1:17" x14ac:dyDescent="0.25">
      <c r="B43" s="6" t="s">
        <v>19</v>
      </c>
      <c r="C43" s="6" t="s">
        <v>57</v>
      </c>
      <c r="D43" s="6"/>
      <c r="E43" s="19">
        <f>PnLData!E43*0.2</f>
        <v>0</v>
      </c>
      <c r="F43" s="19">
        <f>PnLData!F43*0.2</f>
        <v>0</v>
      </c>
      <c r="G43" s="19">
        <f>PnLData!G43*0.2</f>
        <v>0</v>
      </c>
      <c r="H43" s="19">
        <f>PnLData!H43*0.2</f>
        <v>0</v>
      </c>
      <c r="I43" s="19">
        <f>PnLData!I43*0.2</f>
        <v>0</v>
      </c>
      <c r="J43" s="19">
        <f>PnLData!J43*0.2</f>
        <v>0</v>
      </c>
      <c r="K43" s="19">
        <f>PnLData!K43*0.2</f>
        <v>0</v>
      </c>
      <c r="L43" s="19">
        <f>PnLData!L43*0.2</f>
        <v>0</v>
      </c>
      <c r="M43" s="19">
        <f>PnLData!M43*0.2</f>
        <v>0</v>
      </c>
      <c r="N43" s="19">
        <f>PnLData!N43*0.2</f>
        <v>0</v>
      </c>
      <c r="O43" s="19">
        <f>PnLData!O43*0.2</f>
        <v>0</v>
      </c>
      <c r="P43" s="19">
        <f>PnLData!P43*0.2</f>
        <v>0</v>
      </c>
      <c r="Q43" s="19">
        <f>PnLData!Q43*0.2</f>
        <v>0</v>
      </c>
    </row>
    <row r="44" spans="1:17" x14ac:dyDescent="0.25">
      <c r="B44" s="6" t="s">
        <v>24</v>
      </c>
      <c r="C44" s="6" t="s">
        <v>32</v>
      </c>
      <c r="D44" s="6"/>
      <c r="E44" s="19">
        <f>PnLData!E44*0.2</f>
        <v>0</v>
      </c>
      <c r="F44" s="19">
        <f>PnLData!F44*0.2</f>
        <v>0</v>
      </c>
      <c r="G44" s="19">
        <f>PnLData!G44*0.2</f>
        <v>0</v>
      </c>
      <c r="H44" s="19">
        <f>PnLData!H44*0.2</f>
        <v>0</v>
      </c>
      <c r="I44" s="19">
        <f>PnLData!I44*0.2</f>
        <v>0</v>
      </c>
      <c r="J44" s="19">
        <f>PnLData!J44*0.2</f>
        <v>0</v>
      </c>
      <c r="K44" s="19">
        <f>PnLData!K44*0.2</f>
        <v>0</v>
      </c>
      <c r="L44" s="19">
        <f>PnLData!L44*0.2</f>
        <v>0</v>
      </c>
      <c r="M44" s="19">
        <f>PnLData!M44*0.2</f>
        <v>0</v>
      </c>
      <c r="N44" s="19">
        <f>PnLData!N44*0.2</f>
        <v>0</v>
      </c>
      <c r="O44" s="19">
        <f>PnLData!O44*0.2</f>
        <v>0</v>
      </c>
      <c r="P44" s="19">
        <f>PnLData!P44*0.2</f>
        <v>0</v>
      </c>
      <c r="Q44" s="19">
        <f>PnLData!Q44*0.2</f>
        <v>0</v>
      </c>
    </row>
    <row r="45" spans="1:17" x14ac:dyDescent="0.25">
      <c r="B45" s="6" t="s">
        <v>24</v>
      </c>
      <c r="C45" s="6" t="s">
        <v>36</v>
      </c>
      <c r="D45" s="6"/>
      <c r="E45" s="19">
        <f>PnLData!E45*0.2</f>
        <v>0</v>
      </c>
      <c r="F45" s="19">
        <f>PnLData!F45*0.2</f>
        <v>0</v>
      </c>
      <c r="G45" s="19">
        <f>PnLData!G45*0.2</f>
        <v>0</v>
      </c>
      <c r="H45" s="19">
        <f>PnLData!H45*0.2</f>
        <v>0</v>
      </c>
      <c r="I45" s="19">
        <f>PnLData!I45*0.2</f>
        <v>0</v>
      </c>
      <c r="J45" s="19">
        <f>PnLData!J45*0.2</f>
        <v>0</v>
      </c>
      <c r="K45" s="19">
        <f>PnLData!K45*0.2</f>
        <v>0</v>
      </c>
      <c r="L45" s="19">
        <f>PnLData!L45*0.2</f>
        <v>0</v>
      </c>
      <c r="M45" s="19">
        <f>PnLData!M45*0.2</f>
        <v>0</v>
      </c>
      <c r="N45" s="19">
        <f>PnLData!N45*0.2</f>
        <v>0</v>
      </c>
      <c r="O45" s="19">
        <f>PnLData!O45*0.2</f>
        <v>0</v>
      </c>
      <c r="P45" s="19">
        <f>PnLData!P45*0.2</f>
        <v>0</v>
      </c>
      <c r="Q45" s="19">
        <f>PnLData!Q45*0.2</f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5863796.5893999906</v>
      </c>
      <c r="F46" s="20">
        <f t="shared" ref="F46:Q46" si="5">F31-SUM(F33:F45)</f>
        <v>-1317244.7525999993</v>
      </c>
      <c r="G46" s="20">
        <f t="shared" si="5"/>
        <v>6240457.8074999955</v>
      </c>
      <c r="H46" s="20">
        <f t="shared" si="5"/>
        <v>22100172.764700014</v>
      </c>
      <c r="I46" s="20">
        <f t="shared" si="5"/>
        <v>16487145.279899983</v>
      </c>
      <c r="J46" s="20">
        <f t="shared" si="5"/>
        <v>12048038.631200006</v>
      </c>
      <c r="K46" s="20">
        <f t="shared" si="5"/>
        <v>15006389.148999982</v>
      </c>
      <c r="L46" s="20">
        <f t="shared" si="5"/>
        <v>11262491.528599994</v>
      </c>
      <c r="M46" s="20">
        <f t="shared" si="5"/>
        <v>7522588.1869000001</v>
      </c>
      <c r="N46" s="20">
        <f t="shared" si="5"/>
        <v>3478292.3222999964</v>
      </c>
      <c r="O46" s="20">
        <f t="shared" si="5"/>
        <v>17774717.601900008</v>
      </c>
      <c r="P46" s="20">
        <f t="shared" si="5"/>
        <v>9410278.6281999983</v>
      </c>
      <c r="Q46" s="20">
        <f t="shared" si="5"/>
        <v>125877123.73699996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f>PnLData!E49*0.2</f>
        <v>473399.50800000003</v>
      </c>
      <c r="F49" s="19">
        <f>PnLData!F49*0.2</f>
        <v>469232.45199999999</v>
      </c>
      <c r="G49" s="19">
        <f>PnLData!G49*0.2</f>
        <v>589340.18000000005</v>
      </c>
      <c r="H49" s="19">
        <f>PnLData!H49*0.2</f>
        <v>409890.01800000004</v>
      </c>
      <c r="I49" s="19">
        <f>PnLData!I49*0.2</f>
        <v>431933.78399999999</v>
      </c>
      <c r="J49" s="19">
        <f>PnLData!J49*0.2</f>
        <v>411734.21</v>
      </c>
      <c r="K49" s="19">
        <f>PnLData!K49*0.2</f>
        <v>481498.826</v>
      </c>
      <c r="L49" s="19">
        <f>PnLData!L49*0.2</f>
        <v>545064.924</v>
      </c>
      <c r="M49" s="19">
        <f>PnLData!M49*0.2</f>
        <v>562458.87400000007</v>
      </c>
      <c r="N49" s="19">
        <f>PnLData!N49*0.2</f>
        <v>469076.50599999999</v>
      </c>
      <c r="O49" s="19">
        <f>PnLData!O49*0.2</f>
        <v>413248.60600000003</v>
      </c>
      <c r="P49" s="19">
        <f>PnLData!P49*0.2</f>
        <v>558414.49000000011</v>
      </c>
      <c r="Q49" s="19">
        <f>PnLData!Q49*0.2</f>
        <v>5815292.3780000014</v>
      </c>
    </row>
    <row r="50" spans="1:17" x14ac:dyDescent="0.25">
      <c r="B50" s="6" t="s">
        <v>62</v>
      </c>
      <c r="C50" s="6" t="s">
        <v>40</v>
      </c>
      <c r="D50" s="6"/>
      <c r="E50" s="19">
        <f>PnLData!E50*0.2</f>
        <v>411810.92000000004</v>
      </c>
      <c r="F50" s="19">
        <f>PnLData!F50*0.2</f>
        <v>419351.18400000001</v>
      </c>
      <c r="G50" s="19">
        <f>PnLData!G50*0.2</f>
        <v>515228.00800000003</v>
      </c>
      <c r="H50" s="19">
        <f>PnLData!H50*0.2</f>
        <v>578949.80000000005</v>
      </c>
      <c r="I50" s="19">
        <f>PnLData!I50*0.2</f>
        <v>476667.29800000007</v>
      </c>
      <c r="J50" s="19">
        <f>PnLData!J50*0.2</f>
        <v>487562.68800000002</v>
      </c>
      <c r="K50" s="19">
        <f>PnLData!K50*0.2</f>
        <v>499050.43200000003</v>
      </c>
      <c r="L50" s="19">
        <f>PnLData!L50*0.2</f>
        <v>564127.20600000001</v>
      </c>
      <c r="M50" s="19">
        <f>PnLData!M50*0.2</f>
        <v>570985.07200000004</v>
      </c>
      <c r="N50" s="19">
        <f>PnLData!N50*0.2</f>
        <v>416362.04600000003</v>
      </c>
      <c r="O50" s="19">
        <f>PnLData!O50*0.2</f>
        <v>403997.63400000002</v>
      </c>
      <c r="P50" s="19">
        <f>PnLData!P50*0.2</f>
        <v>546917.67000000004</v>
      </c>
      <c r="Q50" s="19">
        <f>PnLData!Q50*0.2</f>
        <v>5891009.9580000006</v>
      </c>
    </row>
    <row r="51" spans="1:17" x14ac:dyDescent="0.25">
      <c r="B51" s="6" t="s">
        <v>24</v>
      </c>
      <c r="C51" s="6"/>
      <c r="D51" s="6"/>
      <c r="E51" s="19">
        <f>PnLData!E51*0.2</f>
        <v>0</v>
      </c>
      <c r="F51" s="19">
        <f>PnLData!F51*0.2</f>
        <v>0</v>
      </c>
      <c r="G51" s="19">
        <f>PnLData!G51*0.2</f>
        <v>0</v>
      </c>
      <c r="H51" s="19">
        <f>PnLData!H51*0.2</f>
        <v>0</v>
      </c>
      <c r="I51" s="19">
        <f>PnLData!I51*0.2</f>
        <v>0</v>
      </c>
      <c r="J51" s="19">
        <f>PnLData!J51*0.2</f>
        <v>0</v>
      </c>
      <c r="K51" s="19">
        <f>PnLData!K51*0.2</f>
        <v>0</v>
      </c>
      <c r="L51" s="19">
        <f>PnLData!L51*0.2</f>
        <v>0</v>
      </c>
      <c r="M51" s="19">
        <f>PnLData!M51*0.2</f>
        <v>0</v>
      </c>
      <c r="N51" s="19">
        <f>PnLData!N51*0.2</f>
        <v>0</v>
      </c>
      <c r="O51" s="19">
        <f>PnLData!O51*0.2</f>
        <v>0</v>
      </c>
      <c r="P51" s="19">
        <f>PnLData!P51*0.2</f>
        <v>0</v>
      </c>
      <c r="Q51" s="19">
        <f>PnLData!Q51*0.2</f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4978586.1613999903</v>
      </c>
      <c r="F53" s="20">
        <f t="shared" ref="F53:Q53" si="6">F46-SUM(F49:F52)</f>
        <v>-2205828.3885999992</v>
      </c>
      <c r="G53" s="20">
        <f t="shared" si="6"/>
        <v>5135889.6194999954</v>
      </c>
      <c r="H53" s="20">
        <f t="shared" si="6"/>
        <v>21111332.946700014</v>
      </c>
      <c r="I53" s="20">
        <f t="shared" si="6"/>
        <v>15578544.197899982</v>
      </c>
      <c r="J53" s="20">
        <f t="shared" si="6"/>
        <v>11148741.733200006</v>
      </c>
      <c r="K53" s="20">
        <f t="shared" si="6"/>
        <v>14025839.890999982</v>
      </c>
      <c r="L53" s="20">
        <f t="shared" si="6"/>
        <v>10153299.398599993</v>
      </c>
      <c r="M53" s="20">
        <f t="shared" si="6"/>
        <v>6389144.2409000006</v>
      </c>
      <c r="N53" s="20">
        <f t="shared" si="6"/>
        <v>2592853.7702999962</v>
      </c>
      <c r="O53" s="20">
        <f t="shared" si="6"/>
        <v>16957471.361900009</v>
      </c>
      <c r="P53" s="20">
        <f t="shared" si="6"/>
        <v>8304946.4681999981</v>
      </c>
      <c r="Q53" s="20">
        <f t="shared" si="6"/>
        <v>114170821.40099996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f>PnLData!E56*0.2</f>
        <v>-468830.63200000004</v>
      </c>
      <c r="F56" s="19">
        <f>PnLData!F56*0.2</f>
        <v>-431180.50800000003</v>
      </c>
      <c r="G56" s="19">
        <f>PnLData!G56*0.2</f>
        <v>-464240.42599999998</v>
      </c>
      <c r="H56" s="19">
        <f>PnLData!H56*0.2</f>
        <v>-415449.79399999999</v>
      </c>
      <c r="I56" s="19">
        <f>PnLData!I56*0.2</f>
        <v>-471286.61</v>
      </c>
      <c r="J56" s="19">
        <f>PnLData!J56*0.2</f>
        <v>-483687.99600000004</v>
      </c>
      <c r="K56" s="19">
        <f>PnLData!K56*0.2</f>
        <v>-458779.16200000001</v>
      </c>
      <c r="L56" s="19">
        <f>PnLData!L56*0.2</f>
        <v>-459250.70400000003</v>
      </c>
      <c r="M56" s="19">
        <f>PnLData!M56*0.2</f>
        <v>-544082.98600000003</v>
      </c>
      <c r="N56" s="19">
        <f>PnLData!N56*0.2</f>
        <v>-484396.02600000001</v>
      </c>
      <c r="O56" s="19">
        <f>PnLData!O56*0.2</f>
        <v>-467734.25800000003</v>
      </c>
      <c r="P56" s="19">
        <f>PnLData!P56*0.2</f>
        <v>-434608.18200000003</v>
      </c>
      <c r="Q56" s="19">
        <f>PnLData!Q56*0.2</f>
        <v>-5583527.2840000009</v>
      </c>
    </row>
    <row r="57" spans="1:17" x14ac:dyDescent="0.25">
      <c r="B57" s="6" t="s">
        <v>20</v>
      </c>
      <c r="C57" s="6" t="s">
        <v>59</v>
      </c>
      <c r="D57" s="6"/>
      <c r="E57" s="19">
        <f>PnLData!E57*0.2</f>
        <v>3044474.2600000002</v>
      </c>
      <c r="F57" s="19">
        <f>PnLData!F57*0.2</f>
        <v>3117845.9280000003</v>
      </c>
      <c r="G57" s="19">
        <f>PnLData!G57*0.2</f>
        <v>3021516.8859999999</v>
      </c>
      <c r="H57" s="19">
        <f>PnLData!H57*0.2</f>
        <v>3079980.6720000003</v>
      </c>
      <c r="I57" s="19">
        <f>PnLData!I57*0.2</f>
        <v>3061313.6540000001</v>
      </c>
      <c r="J57" s="19">
        <f>PnLData!J57*0.2</f>
        <v>3001722.5640000002</v>
      </c>
      <c r="K57" s="19">
        <f>PnLData!K57*0.2</f>
        <v>3196188.1880000001</v>
      </c>
      <c r="L57" s="19">
        <f>PnLData!L57*0.2</f>
        <v>3157388.2660000003</v>
      </c>
      <c r="M57" s="19">
        <f>PnLData!M57*0.2</f>
        <v>3185550.5100000002</v>
      </c>
      <c r="N57" s="19">
        <f>PnLData!N57*0.2</f>
        <v>3186204.6660000002</v>
      </c>
      <c r="O57" s="19">
        <f>PnLData!O57*0.2</f>
        <v>3155355.3840000001</v>
      </c>
      <c r="P57" s="19">
        <f>PnLData!P57*0.2</f>
        <v>3015207.5700000003</v>
      </c>
      <c r="Q57" s="19">
        <f>PnLData!Q57*0.2</f>
        <v>37222748.548</v>
      </c>
    </row>
    <row r="58" spans="1:17" x14ac:dyDescent="0.25">
      <c r="B58" s="6" t="s">
        <v>24</v>
      </c>
      <c r="C58" s="6" t="s">
        <v>60</v>
      </c>
      <c r="D58" s="6"/>
      <c r="E58" s="19">
        <f>PnLData!E58*0.2</f>
        <v>0</v>
      </c>
      <c r="F58" s="19">
        <f>PnLData!F58*0.2</f>
        <v>0</v>
      </c>
      <c r="G58" s="19">
        <f>PnLData!G58*0.2</f>
        <v>0</v>
      </c>
      <c r="H58" s="19">
        <f>PnLData!H58*0.2</f>
        <v>0</v>
      </c>
      <c r="I58" s="19">
        <f>PnLData!I58*0.2</f>
        <v>0</v>
      </c>
      <c r="J58" s="19">
        <f>PnLData!J58*0.2</f>
        <v>0</v>
      </c>
      <c r="K58" s="19">
        <f>PnLData!K58*0.2</f>
        <v>0</v>
      </c>
      <c r="L58" s="19">
        <f>PnLData!L58*0.2</f>
        <v>0</v>
      </c>
      <c r="M58" s="19">
        <f>PnLData!M58*0.2</f>
        <v>0</v>
      </c>
      <c r="N58" s="19">
        <f>PnLData!N58*0.2</f>
        <v>0</v>
      </c>
      <c r="O58" s="19">
        <f>PnLData!O58*0.2</f>
        <v>0</v>
      </c>
      <c r="P58" s="19">
        <f>PnLData!P58*0.2</f>
        <v>0</v>
      </c>
      <c r="Q58" s="19">
        <f>PnLData!Q58*0.2</f>
        <v>0</v>
      </c>
    </row>
    <row r="59" spans="1:17" x14ac:dyDescent="0.25">
      <c r="B59" s="6" t="s">
        <v>24</v>
      </c>
      <c r="C59" s="6" t="s">
        <v>61</v>
      </c>
      <c r="D59" s="6"/>
      <c r="E59" s="19">
        <f>PnLData!E59*0.2</f>
        <v>0</v>
      </c>
      <c r="F59" s="19">
        <f>PnLData!F59*0.2</f>
        <v>0</v>
      </c>
      <c r="G59" s="19">
        <f>PnLData!G59*0.2</f>
        <v>0</v>
      </c>
      <c r="H59" s="19">
        <f>PnLData!H59*0.2</f>
        <v>0</v>
      </c>
      <c r="I59" s="19">
        <f>PnLData!I59*0.2</f>
        <v>0</v>
      </c>
      <c r="J59" s="19">
        <f>PnLData!J59*0.2</f>
        <v>0</v>
      </c>
      <c r="K59" s="19">
        <f>PnLData!K59*0.2</f>
        <v>0</v>
      </c>
      <c r="L59" s="19">
        <f>PnLData!L59*0.2</f>
        <v>0</v>
      </c>
      <c r="M59" s="19">
        <f>PnLData!M59*0.2</f>
        <v>0</v>
      </c>
      <c r="N59" s="19">
        <f>PnLData!N59*0.2</f>
        <v>0</v>
      </c>
      <c r="O59" s="19">
        <f>PnLData!O59*0.2</f>
        <v>0</v>
      </c>
      <c r="P59" s="19">
        <f>PnLData!P59*0.2</f>
        <v>0</v>
      </c>
      <c r="Q59" s="19">
        <f>PnLData!Q59*0.2</f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2402942.5333999903</v>
      </c>
      <c r="F62" s="20">
        <f t="shared" ref="F62:Q62" si="7">F53-SUM(F56:F61)</f>
        <v>-4892493.8085999992</v>
      </c>
      <c r="G62" s="20">
        <f t="shared" si="7"/>
        <v>2578613.1594999954</v>
      </c>
      <c r="H62" s="20">
        <f t="shared" si="7"/>
        <v>18446802.068700016</v>
      </c>
      <c r="I62" s="20">
        <f t="shared" si="7"/>
        <v>12988517.153899983</v>
      </c>
      <c r="J62" s="20">
        <f t="shared" si="7"/>
        <v>8630707.1652000062</v>
      </c>
      <c r="K62" s="20">
        <f t="shared" si="7"/>
        <v>11288430.864999982</v>
      </c>
      <c r="L62" s="20">
        <f t="shared" si="7"/>
        <v>7455161.8365999926</v>
      </c>
      <c r="M62" s="20">
        <f t="shared" si="7"/>
        <v>3747676.7169000003</v>
      </c>
      <c r="N62" s="20">
        <f t="shared" si="7"/>
        <v>-108954.86970000388</v>
      </c>
      <c r="O62" s="20">
        <f t="shared" si="7"/>
        <v>14269850.235900009</v>
      </c>
      <c r="P62" s="20">
        <f t="shared" si="7"/>
        <v>5724347.0801999979</v>
      </c>
      <c r="Q62" s="20">
        <f t="shared" si="7"/>
        <v>82531600.136999965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E4" sqref="E4:Q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9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43933845.94000002</v>
      </c>
      <c r="F5" s="16">
        <v>39478433.919999987</v>
      </c>
      <c r="G5" s="16">
        <v>46833405.95000001</v>
      </c>
      <c r="H5" s="16">
        <v>35368385.279999994</v>
      </c>
      <c r="I5" s="16">
        <v>34974305.000000022</v>
      </c>
      <c r="J5" s="16">
        <v>40813805.620000035</v>
      </c>
      <c r="K5" s="16">
        <v>46019258.050000019</v>
      </c>
      <c r="L5" s="16">
        <v>46023624.349999987</v>
      </c>
      <c r="M5" s="16">
        <v>39119496.099999994</v>
      </c>
      <c r="N5" s="16">
        <v>38466827.000000022</v>
      </c>
      <c r="O5" s="16">
        <v>40204906.93</v>
      </c>
      <c r="P5" s="16">
        <v>40351987.459999993</v>
      </c>
      <c r="Q5" s="16">
        <v>491588281.60000002</v>
      </c>
    </row>
    <row r="6" spans="1:19" x14ac:dyDescent="0.25">
      <c r="B6" s="12" t="s">
        <v>1</v>
      </c>
      <c r="C6" s="12" t="s">
        <v>66</v>
      </c>
      <c r="D6" s="12"/>
      <c r="E6" s="16">
        <v>-90575.09</v>
      </c>
      <c r="F6" s="16">
        <v>-41529</v>
      </c>
      <c r="G6" s="16">
        <v>-492221.95</v>
      </c>
      <c r="H6" s="16"/>
      <c r="I6" s="16">
        <v>-78572.97</v>
      </c>
      <c r="J6" s="16">
        <v>0</v>
      </c>
      <c r="K6" s="16">
        <v>-93719.03</v>
      </c>
      <c r="L6" s="16">
        <v>0</v>
      </c>
      <c r="M6" s="16">
        <v>-2301.6999999999998</v>
      </c>
      <c r="N6" s="16">
        <v>0</v>
      </c>
      <c r="O6" s="16">
        <v>-4420.78</v>
      </c>
      <c r="P6" s="16">
        <v>-2767.5</v>
      </c>
      <c r="Q6" s="16">
        <v>-806108.02</v>
      </c>
    </row>
    <row r="7" spans="1:19" x14ac:dyDescent="0.25">
      <c r="B7" s="12" t="s">
        <v>2</v>
      </c>
      <c r="C7" s="12" t="s">
        <v>67</v>
      </c>
      <c r="D7" s="12"/>
      <c r="E7" s="16">
        <v>-448036.47919999063</v>
      </c>
      <c r="F7" s="16">
        <v>-593074.91149996966</v>
      </c>
      <c r="G7" s="16">
        <v>-548009.29410004616</v>
      </c>
      <c r="H7" s="16">
        <v>-379404.87949999422</v>
      </c>
      <c r="I7" s="16">
        <v>-495682.36660002172</v>
      </c>
      <c r="J7" s="16">
        <v>-412946.92850001901</v>
      </c>
      <c r="K7" s="16">
        <v>-503031.21860001236</v>
      </c>
      <c r="L7" s="16">
        <v>-353226.29810000956</v>
      </c>
      <c r="M7" s="16">
        <v>-515181.42579995841</v>
      </c>
      <c r="N7" s="16">
        <v>-559372.27900000662</v>
      </c>
      <c r="O7" s="16">
        <v>-632193.08630000055</v>
      </c>
      <c r="P7" s="16">
        <v>-473456.11559998989</v>
      </c>
      <c r="Q7" s="16">
        <v>-5913615.2828000188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>SUM(E8:P8)</f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>SUM(E9:P9)</f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f>SUM(E10:P10)</f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>SUM(E11:P11)</f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43395234.370800026</v>
      </c>
      <c r="F12" s="18">
        <f t="shared" ref="F12:Q12" si="0">SUM(F5:F11)</f>
        <v>38843830.008500017</v>
      </c>
      <c r="G12" s="18">
        <f t="shared" si="0"/>
        <v>45793174.705899961</v>
      </c>
      <c r="H12" s="18">
        <f t="shared" si="0"/>
        <v>34988980.4005</v>
      </c>
      <c r="I12" s="18">
        <f t="shared" si="0"/>
        <v>34400049.663400002</v>
      </c>
      <c r="J12" s="18">
        <f t="shared" si="0"/>
        <v>40400858.691500016</v>
      </c>
      <c r="K12" s="18">
        <f t="shared" si="0"/>
        <v>45422507.801400006</v>
      </c>
      <c r="L12" s="18">
        <f t="shared" si="0"/>
        <v>45670398.051899977</v>
      </c>
      <c r="M12" s="18">
        <f t="shared" si="0"/>
        <v>38602012.974200033</v>
      </c>
      <c r="N12" s="18">
        <f t="shared" si="0"/>
        <v>37907454.721000016</v>
      </c>
      <c r="O12" s="18">
        <f t="shared" si="0"/>
        <v>39568293.063699998</v>
      </c>
      <c r="P12" s="18">
        <f t="shared" si="0"/>
        <v>39875763.844400004</v>
      </c>
      <c r="Q12" s="18">
        <f t="shared" si="0"/>
        <v>484868558.29720002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f>PnLData!E14*0.4</f>
        <v>3585703.9640000002</v>
      </c>
      <c r="F14" s="19">
        <f>PnLData!F14*0.4</f>
        <v>6569865.5640000002</v>
      </c>
      <c r="G14" s="19">
        <f>PnLData!G14*0.4</f>
        <v>6607344.6400000006</v>
      </c>
      <c r="H14" s="19">
        <f>PnLData!H14*0.4</f>
        <v>5604185.6280000005</v>
      </c>
      <c r="I14" s="19">
        <f>PnLData!I14*0.4</f>
        <v>3450535.9960000003</v>
      </c>
      <c r="J14" s="19">
        <f>PnLData!J14*0.4</f>
        <v>3478807.6280000005</v>
      </c>
      <c r="K14" s="19">
        <f>PnLData!K14*0.4</f>
        <v>5485865.2120000003</v>
      </c>
      <c r="L14" s="19">
        <f>PnLData!L14*0.4</f>
        <v>6701776.7800000003</v>
      </c>
      <c r="M14" s="19">
        <f>PnLData!M14*0.4</f>
        <v>5976824.4759999998</v>
      </c>
      <c r="N14" s="19">
        <f>PnLData!N14*0.4</f>
        <v>3879358.38</v>
      </c>
      <c r="O14" s="19">
        <f>PnLData!O14*0.4</f>
        <v>4484095.4200000009</v>
      </c>
      <c r="P14" s="19">
        <f>PnLData!P14*0.4</f>
        <v>4342147.0320000006</v>
      </c>
      <c r="Q14" s="19">
        <f>PnLData!Q14*0.4</f>
        <v>60166510.720000021</v>
      </c>
    </row>
    <row r="15" spans="1:19" x14ac:dyDescent="0.25">
      <c r="B15" s="6" t="s">
        <v>26</v>
      </c>
      <c r="C15" s="6" t="s">
        <v>34</v>
      </c>
      <c r="D15" s="6"/>
      <c r="E15" s="19">
        <f>PnLData!E15*0.4</f>
        <v>4936922.4079999998</v>
      </c>
      <c r="F15" s="19">
        <f>PnLData!F15*0.4</f>
        <v>5667411.5880000005</v>
      </c>
      <c r="G15" s="19">
        <f>PnLData!G15*0.4</f>
        <v>3402899.5439999998</v>
      </c>
      <c r="H15" s="19">
        <f>PnLData!H15*0.4</f>
        <v>3437266.4920000006</v>
      </c>
      <c r="I15" s="19">
        <f>PnLData!I15*0.4</f>
        <v>5617604.4840000011</v>
      </c>
      <c r="J15" s="19">
        <f>PnLData!J15*0.4</f>
        <v>3814208.4000000004</v>
      </c>
      <c r="K15" s="19">
        <f>PnLData!K15*0.4</f>
        <v>4428726.7319999998</v>
      </c>
      <c r="L15" s="19">
        <f>PnLData!L15*0.4</f>
        <v>2809424.4360000002</v>
      </c>
      <c r="M15" s="19">
        <f>PnLData!M15*0.4</f>
        <v>4744629.1280000005</v>
      </c>
      <c r="N15" s="19">
        <f>PnLData!N15*0.4</f>
        <v>4563245.4479999999</v>
      </c>
      <c r="O15" s="19">
        <f>PnLData!O15*0.4</f>
        <v>3566255.0320000001</v>
      </c>
      <c r="P15" s="19">
        <f>PnLData!P15*0.4</f>
        <v>3400032.9240000006</v>
      </c>
      <c r="Q15" s="19">
        <f>PnLData!Q15*0.4</f>
        <v>50388626.616000004</v>
      </c>
    </row>
    <row r="16" spans="1:19" x14ac:dyDescent="0.25">
      <c r="B16" s="6" t="s">
        <v>27</v>
      </c>
      <c r="C16" s="6" t="s">
        <v>35</v>
      </c>
      <c r="D16" s="6"/>
      <c r="E16" s="19">
        <f>PnLData!E16*0.4</f>
        <v>0</v>
      </c>
      <c r="F16" s="19">
        <f>PnLData!F16*0.4</f>
        <v>0</v>
      </c>
      <c r="G16" s="19">
        <f>PnLData!G16*0.4</f>
        <v>0</v>
      </c>
      <c r="H16" s="19">
        <f>PnLData!H16*0.4</f>
        <v>0</v>
      </c>
      <c r="I16" s="19">
        <f>PnLData!I16*0.4</f>
        <v>0</v>
      </c>
      <c r="J16" s="19">
        <f>PnLData!J16*0.4</f>
        <v>0</v>
      </c>
      <c r="K16" s="19">
        <f>PnLData!K16*0.4</f>
        <v>0</v>
      </c>
      <c r="L16" s="19">
        <f>PnLData!L16*0.4</f>
        <v>0</v>
      </c>
      <c r="M16" s="19">
        <f>PnLData!M16*0.4</f>
        <v>0</v>
      </c>
      <c r="N16" s="19">
        <f>PnLData!N16*0.4</f>
        <v>0</v>
      </c>
      <c r="O16" s="19">
        <f>PnLData!O16*0.4</f>
        <v>0</v>
      </c>
      <c r="P16" s="19">
        <f>PnLData!P16*0.4</f>
        <v>0</v>
      </c>
      <c r="Q16" s="19">
        <f>PnLData!Q16*0.4</f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8522626.3719999995</v>
      </c>
      <c r="F17" s="20">
        <f t="shared" ref="F17:Q17" si="1">SUM(F14:F16)</f>
        <v>12237277.152000001</v>
      </c>
      <c r="G17" s="20">
        <f t="shared" si="1"/>
        <v>10010244.184</v>
      </c>
      <c r="H17" s="20">
        <f t="shared" si="1"/>
        <v>9041452.120000001</v>
      </c>
      <c r="I17" s="20">
        <f t="shared" si="1"/>
        <v>9068140.4800000004</v>
      </c>
      <c r="J17" s="20">
        <f t="shared" si="1"/>
        <v>7293016.0280000009</v>
      </c>
      <c r="K17" s="20">
        <f t="shared" si="1"/>
        <v>9914591.9440000001</v>
      </c>
      <c r="L17" s="20">
        <f t="shared" si="1"/>
        <v>9511201.216</v>
      </c>
      <c r="M17" s="20">
        <f t="shared" si="1"/>
        <v>10721453.604</v>
      </c>
      <c r="N17" s="20">
        <f t="shared" si="1"/>
        <v>8442603.8279999997</v>
      </c>
      <c r="O17" s="20">
        <f t="shared" si="1"/>
        <v>8050350.4520000014</v>
      </c>
      <c r="P17" s="20">
        <f t="shared" si="1"/>
        <v>7742179.9560000012</v>
      </c>
      <c r="Q17" s="20">
        <f t="shared" si="1"/>
        <v>110555137.33600003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f>PnLData!E19*0.4</f>
        <v>4168183.1320000002</v>
      </c>
      <c r="F19" s="19">
        <f>PnLData!F19*0.4</f>
        <v>3534768.5320000001</v>
      </c>
      <c r="G19" s="19">
        <f>PnLData!G19*0.4</f>
        <v>5469563.4400000004</v>
      </c>
      <c r="H19" s="19">
        <f>PnLData!H19*0.4</f>
        <v>4000764.7439999999</v>
      </c>
      <c r="I19" s="19">
        <f>PnLData!I19*0.4</f>
        <v>4560484.3040000005</v>
      </c>
      <c r="J19" s="19">
        <f>PnLData!J19*0.4</f>
        <v>4281205.7280000001</v>
      </c>
      <c r="K19" s="19">
        <f>PnLData!K19*0.4</f>
        <v>4397762.2880000006</v>
      </c>
      <c r="L19" s="19">
        <f>PnLData!L19*0.4</f>
        <v>2816197.9240000001</v>
      </c>
      <c r="M19" s="19">
        <f>PnLData!M19*0.4</f>
        <v>3051008.4680000003</v>
      </c>
      <c r="N19" s="19">
        <f>PnLData!N19*0.4</f>
        <v>5745647.2120000003</v>
      </c>
      <c r="O19" s="19">
        <f>PnLData!O19*0.4</f>
        <v>4706903.148</v>
      </c>
      <c r="P19" s="19">
        <f>PnLData!P19*0.4</f>
        <v>4198021.3360000001</v>
      </c>
      <c r="Q19" s="19">
        <f>PnLData!Q19*0.4</f>
        <v>50930510.256000012</v>
      </c>
    </row>
    <row r="20" spans="1:17" x14ac:dyDescent="0.25">
      <c r="B20" s="6" t="s">
        <v>30</v>
      </c>
      <c r="C20" s="6" t="s">
        <v>38</v>
      </c>
      <c r="D20" s="6"/>
      <c r="E20" s="19">
        <f>PnLData!E20*0.4</f>
        <v>1667273.2520000001</v>
      </c>
      <c r="F20" s="19">
        <f>PnLData!F20*0.4</f>
        <v>1413907.412</v>
      </c>
      <c r="G20" s="19">
        <f>PnLData!G20*0.4</f>
        <v>2187825.3760000002</v>
      </c>
      <c r="H20" s="19">
        <f>PnLData!H20*0.4</f>
        <v>1600305.8960000002</v>
      </c>
      <c r="I20" s="19">
        <f>PnLData!I20*0.4</f>
        <v>1824193.7239999999</v>
      </c>
      <c r="J20" s="19">
        <f>PnLData!J20*0.4</f>
        <v>1712482.2920000004</v>
      </c>
      <c r="K20" s="19">
        <f>PnLData!K20*0.4</f>
        <v>1759104.9160000002</v>
      </c>
      <c r="L20" s="19">
        <f>PnLData!L20*0.4</f>
        <v>1126479.1680000001</v>
      </c>
      <c r="M20" s="19">
        <f>PnLData!M20*0.4</f>
        <v>1220403.388</v>
      </c>
      <c r="N20" s="19">
        <f>PnLData!N20*0.4</f>
        <v>2298258.8840000001</v>
      </c>
      <c r="O20" s="19">
        <f>PnLData!O20*0.4</f>
        <v>1882761.2600000002</v>
      </c>
      <c r="P20" s="19">
        <f>PnLData!P20*0.4</f>
        <v>1679208.5320000001</v>
      </c>
      <c r="Q20" s="19">
        <f>PnLData!Q20*0.4</f>
        <v>20372204.100000001</v>
      </c>
    </row>
    <row r="21" spans="1:17" x14ac:dyDescent="0.25">
      <c r="B21" s="6" t="s">
        <v>24</v>
      </c>
      <c r="C21" s="6" t="s">
        <v>39</v>
      </c>
      <c r="D21" s="6"/>
      <c r="E21" s="19">
        <f>PnLData!E21*0.4</f>
        <v>0</v>
      </c>
      <c r="F21" s="19">
        <f>PnLData!F21*0.4</f>
        <v>0</v>
      </c>
      <c r="G21" s="19">
        <f>PnLData!G21*0.4</f>
        <v>0</v>
      </c>
      <c r="H21" s="19">
        <f>PnLData!H21*0.4</f>
        <v>0</v>
      </c>
      <c r="I21" s="19">
        <f>PnLData!I21*0.4</f>
        <v>0</v>
      </c>
      <c r="J21" s="19">
        <f>PnLData!J21*0.4</f>
        <v>0</v>
      </c>
      <c r="K21" s="19">
        <f>PnLData!K21*0.4</f>
        <v>0</v>
      </c>
      <c r="L21" s="19">
        <f>PnLData!L21*0.4</f>
        <v>0</v>
      </c>
      <c r="M21" s="19">
        <f>PnLData!M21*0.4</f>
        <v>0</v>
      </c>
      <c r="N21" s="19">
        <f>PnLData!N21*0.4</f>
        <v>0</v>
      </c>
      <c r="O21" s="19">
        <f>PnLData!O21*0.4</f>
        <v>0</v>
      </c>
      <c r="P21" s="19">
        <f>PnLData!P21*0.4</f>
        <v>0</v>
      </c>
      <c r="Q21" s="19">
        <f>PnLData!Q21*0.4</f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5835456.3840000005</v>
      </c>
      <c r="F22" s="20">
        <f t="shared" ref="F22:Q22" si="2">SUM(F19:F21)</f>
        <v>4948675.9440000001</v>
      </c>
      <c r="G22" s="20">
        <f t="shared" si="2"/>
        <v>7657388.8160000006</v>
      </c>
      <c r="H22" s="20">
        <f t="shared" si="2"/>
        <v>5601070.6400000006</v>
      </c>
      <c r="I22" s="20">
        <f t="shared" si="2"/>
        <v>6384678.0280000009</v>
      </c>
      <c r="J22" s="20">
        <f t="shared" si="2"/>
        <v>5993688.0200000005</v>
      </c>
      <c r="K22" s="20">
        <f t="shared" si="2"/>
        <v>6156867.2040000008</v>
      </c>
      <c r="L22" s="20">
        <f t="shared" si="2"/>
        <v>3942677.0920000002</v>
      </c>
      <c r="M22" s="20">
        <f t="shared" si="2"/>
        <v>4271411.8560000006</v>
      </c>
      <c r="N22" s="20">
        <f t="shared" si="2"/>
        <v>8043906.0960000008</v>
      </c>
      <c r="O22" s="20">
        <f t="shared" si="2"/>
        <v>6589664.4079999998</v>
      </c>
      <c r="P22" s="20">
        <f t="shared" si="2"/>
        <v>5877229.8680000007</v>
      </c>
      <c r="Q22" s="20">
        <f t="shared" si="2"/>
        <v>71302714.356000006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f>PnLData!E24*0.4</f>
        <v>402802.08799999999</v>
      </c>
      <c r="F24" s="19">
        <f>PnLData!F24*0.4</f>
        <v>328015.48</v>
      </c>
      <c r="G24" s="19">
        <f>PnLData!G24*0.4</f>
        <v>407355.57200000004</v>
      </c>
      <c r="H24" s="19">
        <f>PnLData!H24*0.4</f>
        <v>620926.48</v>
      </c>
      <c r="I24" s="19">
        <f>PnLData!I24*0.4</f>
        <v>634561.76800000004</v>
      </c>
      <c r="J24" s="19">
        <f>PnLData!J24*0.4</f>
        <v>413973.34</v>
      </c>
      <c r="K24" s="19">
        <f>PnLData!K24*0.4</f>
        <v>324098.00400000002</v>
      </c>
      <c r="L24" s="19">
        <f>PnLData!L24*0.4</f>
        <v>583769.18400000001</v>
      </c>
      <c r="M24" s="19">
        <f>PnLData!M24*0.4</f>
        <v>649706.82000000007</v>
      </c>
      <c r="N24" s="19">
        <f>PnLData!N24*0.4</f>
        <v>588821.82400000002</v>
      </c>
      <c r="O24" s="19">
        <f>PnLData!O24*0.4</f>
        <v>293860.53200000001</v>
      </c>
      <c r="P24" s="19">
        <f>PnLData!P24*0.4</f>
        <v>282637.49200000003</v>
      </c>
      <c r="Q24" s="19">
        <f>PnLData!Q24*0.4</f>
        <v>5530528.5840000007</v>
      </c>
    </row>
    <row r="25" spans="1:17" x14ac:dyDescent="0.25">
      <c r="B25" s="11" t="s">
        <v>24</v>
      </c>
      <c r="C25" s="6" t="s">
        <v>42</v>
      </c>
      <c r="D25" s="6"/>
      <c r="E25" s="19">
        <f>PnLData!E25*0.4</f>
        <v>0</v>
      </c>
      <c r="F25" s="19">
        <f>PnLData!F25*0.4</f>
        <v>0</v>
      </c>
      <c r="G25" s="19">
        <f>PnLData!G25*0.4</f>
        <v>0</v>
      </c>
      <c r="H25" s="19">
        <f>PnLData!H25*0.4</f>
        <v>0</v>
      </c>
      <c r="I25" s="19">
        <f>PnLData!I25*0.4</f>
        <v>0</v>
      </c>
      <c r="J25" s="19">
        <f>PnLData!J25*0.4</f>
        <v>0</v>
      </c>
      <c r="K25" s="19">
        <f>PnLData!K25*0.4</f>
        <v>0</v>
      </c>
      <c r="L25" s="19">
        <f>PnLData!L25*0.4</f>
        <v>0</v>
      </c>
      <c r="M25" s="19">
        <f>PnLData!M25*0.4</f>
        <v>0</v>
      </c>
      <c r="N25" s="19">
        <f>PnLData!N25*0.4</f>
        <v>0</v>
      </c>
      <c r="O25" s="19">
        <f>PnLData!O25*0.4</f>
        <v>0</v>
      </c>
      <c r="P25" s="19">
        <f>PnLData!P25*0.4</f>
        <v>0</v>
      </c>
      <c r="Q25" s="19">
        <f>PnLData!Q25*0.4</f>
        <v>0</v>
      </c>
    </row>
    <row r="26" spans="1:17" x14ac:dyDescent="0.25">
      <c r="B26" s="11" t="s">
        <v>24</v>
      </c>
      <c r="C26" s="6" t="s">
        <v>43</v>
      </c>
      <c r="D26" s="6"/>
      <c r="E26" s="19">
        <f>PnLData!E26*0.4</f>
        <v>0</v>
      </c>
      <c r="F26" s="19">
        <f>PnLData!F26*0.4</f>
        <v>0</v>
      </c>
      <c r="G26" s="19">
        <f>PnLData!G26*0.4</f>
        <v>0</v>
      </c>
      <c r="H26" s="19">
        <f>PnLData!H26*0.4</f>
        <v>0</v>
      </c>
      <c r="I26" s="19">
        <f>PnLData!I26*0.4</f>
        <v>0</v>
      </c>
      <c r="J26" s="19">
        <f>PnLData!J26*0.4</f>
        <v>0</v>
      </c>
      <c r="K26" s="19">
        <f>PnLData!K26*0.4</f>
        <v>0</v>
      </c>
      <c r="L26" s="19">
        <f>PnLData!L26*0.4</f>
        <v>0</v>
      </c>
      <c r="M26" s="19">
        <f>PnLData!M26*0.4</f>
        <v>0</v>
      </c>
      <c r="N26" s="19">
        <f>PnLData!N26*0.4</f>
        <v>0</v>
      </c>
      <c r="O26" s="19">
        <f>PnLData!O26*0.4</f>
        <v>0</v>
      </c>
      <c r="P26" s="19">
        <f>PnLData!P26*0.4</f>
        <v>0</v>
      </c>
      <c r="Q26" s="19">
        <f>PnLData!Q26*0.4</f>
        <v>0</v>
      </c>
    </row>
    <row r="27" spans="1:17" x14ac:dyDescent="0.25">
      <c r="B27" s="11" t="s">
        <v>24</v>
      </c>
      <c r="C27" s="6" t="s">
        <v>44</v>
      </c>
      <c r="D27" s="6"/>
      <c r="E27" s="19">
        <f>PnLData!E27*0.4</f>
        <v>0</v>
      </c>
      <c r="F27" s="19">
        <f>PnLData!F27*0.4</f>
        <v>0</v>
      </c>
      <c r="G27" s="19">
        <f>PnLData!G27*0.4</f>
        <v>0</v>
      </c>
      <c r="H27" s="19">
        <f>PnLData!H27*0.4</f>
        <v>0</v>
      </c>
      <c r="I27" s="19">
        <f>PnLData!I27*0.4</f>
        <v>0</v>
      </c>
      <c r="J27" s="19">
        <f>PnLData!J27*0.4</f>
        <v>0</v>
      </c>
      <c r="K27" s="19">
        <f>PnLData!K27*0.4</f>
        <v>0</v>
      </c>
      <c r="L27" s="19">
        <f>PnLData!L27*0.4</f>
        <v>0</v>
      </c>
      <c r="M27" s="19">
        <f>PnLData!M27*0.4</f>
        <v>0</v>
      </c>
      <c r="N27" s="19">
        <f>PnLData!N27*0.4</f>
        <v>0</v>
      </c>
      <c r="O27" s="19">
        <f>PnLData!O27*0.4</f>
        <v>0</v>
      </c>
      <c r="P27" s="19">
        <f>PnLData!P27*0.4</f>
        <v>0</v>
      </c>
      <c r="Q27" s="19">
        <f>PnLData!Q27*0.4</f>
        <v>0</v>
      </c>
    </row>
    <row r="28" spans="1:17" x14ac:dyDescent="0.25">
      <c r="B28" s="11" t="s">
        <v>24</v>
      </c>
      <c r="C28" s="6" t="s">
        <v>45</v>
      </c>
      <c r="D28" s="6"/>
      <c r="E28" s="19">
        <f>PnLData!E28*0.4</f>
        <v>0</v>
      </c>
      <c r="F28" s="19">
        <f>PnLData!F28*0.4</f>
        <v>0</v>
      </c>
      <c r="G28" s="19">
        <f>PnLData!G28*0.4</f>
        <v>0</v>
      </c>
      <c r="H28" s="19">
        <f>PnLData!H28*0.4</f>
        <v>0</v>
      </c>
      <c r="I28" s="19">
        <f>PnLData!I28*0.4</f>
        <v>0</v>
      </c>
      <c r="J28" s="19">
        <f>PnLData!J28*0.4</f>
        <v>0</v>
      </c>
      <c r="K28" s="19">
        <f>PnLData!K28*0.4</f>
        <v>0</v>
      </c>
      <c r="L28" s="19">
        <f>PnLData!L28*0.4</f>
        <v>0</v>
      </c>
      <c r="M28" s="19">
        <f>PnLData!M28*0.4</f>
        <v>0</v>
      </c>
      <c r="N28" s="19">
        <f>PnLData!N28*0.4</f>
        <v>0</v>
      </c>
      <c r="O28" s="19">
        <f>PnLData!O28*0.4</f>
        <v>0</v>
      </c>
      <c r="P28" s="19">
        <f>PnLData!P28*0.4</f>
        <v>0</v>
      </c>
      <c r="Q28" s="19">
        <f>PnLData!Q28*0.4</f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14760884.844000001</v>
      </c>
      <c r="F29" s="20">
        <f t="shared" ref="F29:Q29" si="3">SUM(F24:F28)+F22+F17</f>
        <v>17513968.576000001</v>
      </c>
      <c r="G29" s="20">
        <f t="shared" si="3"/>
        <v>18074988.572000001</v>
      </c>
      <c r="H29" s="20">
        <f t="shared" si="3"/>
        <v>15263449.240000002</v>
      </c>
      <c r="I29" s="20">
        <f t="shared" si="3"/>
        <v>16087380.276000001</v>
      </c>
      <c r="J29" s="20">
        <f t="shared" si="3"/>
        <v>13700677.388</v>
      </c>
      <c r="K29" s="20">
        <f t="shared" si="3"/>
        <v>16395557.152000001</v>
      </c>
      <c r="L29" s="20">
        <f t="shared" si="3"/>
        <v>14037647.492000001</v>
      </c>
      <c r="M29" s="20">
        <f t="shared" si="3"/>
        <v>15642572.280000001</v>
      </c>
      <c r="N29" s="20">
        <f t="shared" si="3"/>
        <v>17075331.748000003</v>
      </c>
      <c r="O29" s="20">
        <f t="shared" si="3"/>
        <v>14933875.392000001</v>
      </c>
      <c r="P29" s="20">
        <f t="shared" si="3"/>
        <v>13902047.316000002</v>
      </c>
      <c r="Q29" s="20">
        <f t="shared" si="3"/>
        <v>187388380.27600002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28634349.526800025</v>
      </c>
      <c r="F31" s="20">
        <f t="shared" ref="F31:Q31" si="4">F12-F29</f>
        <v>21329861.432500016</v>
      </c>
      <c r="G31" s="20">
        <f t="shared" si="4"/>
        <v>27718186.133899961</v>
      </c>
      <c r="H31" s="20">
        <f t="shared" si="4"/>
        <v>19725531.160499997</v>
      </c>
      <c r="I31" s="20">
        <f t="shared" si="4"/>
        <v>18312669.387400001</v>
      </c>
      <c r="J31" s="20">
        <f t="shared" si="4"/>
        <v>26700181.303500015</v>
      </c>
      <c r="K31" s="20">
        <f t="shared" si="4"/>
        <v>29026950.649400003</v>
      </c>
      <c r="L31" s="20">
        <f t="shared" si="4"/>
        <v>31632750.559899978</v>
      </c>
      <c r="M31" s="20">
        <f t="shared" si="4"/>
        <v>22959440.694200031</v>
      </c>
      <c r="N31" s="20">
        <f t="shared" si="4"/>
        <v>20832122.973000012</v>
      </c>
      <c r="O31" s="20">
        <f t="shared" si="4"/>
        <v>24634417.671699997</v>
      </c>
      <c r="P31" s="20">
        <f t="shared" si="4"/>
        <v>25973716.528400004</v>
      </c>
      <c r="Q31" s="20">
        <f t="shared" si="4"/>
        <v>297480178.0212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f>PnLData!E33*0.4</f>
        <v>6291697.3399999999</v>
      </c>
      <c r="F33" s="19">
        <f>PnLData!F33*0.4</f>
        <v>6090813.9440000001</v>
      </c>
      <c r="G33" s="19">
        <f>PnLData!G33*0.4</f>
        <v>6291200.5800000001</v>
      </c>
      <c r="H33" s="19">
        <f>PnLData!H33*0.4</f>
        <v>6009053.2600000007</v>
      </c>
      <c r="I33" s="19">
        <f>PnLData!I33*0.4</f>
        <v>6026790.8840000005</v>
      </c>
      <c r="J33" s="19">
        <f>PnLData!J33*0.4</f>
        <v>6210836.3840000005</v>
      </c>
      <c r="K33" s="19">
        <f>PnLData!K33*0.4</f>
        <v>6232907.3159999996</v>
      </c>
      <c r="L33" s="19">
        <f>PnLData!L33*0.4</f>
        <v>6328311.0360000003</v>
      </c>
      <c r="M33" s="19">
        <f>PnLData!M33*0.4</f>
        <v>6121417.5360000003</v>
      </c>
      <c r="N33" s="19">
        <f>PnLData!N33*0.4</f>
        <v>6293051.188000001</v>
      </c>
      <c r="O33" s="19">
        <f>PnLData!O33*0.4</f>
        <v>6001297.2000000002</v>
      </c>
      <c r="P33" s="19">
        <f>PnLData!P33*0.4</f>
        <v>6304495.2880000006</v>
      </c>
      <c r="Q33" s="19">
        <f>PnLData!Q33*0.4</f>
        <v>74201871.956</v>
      </c>
    </row>
    <row r="34" spans="1:17" x14ac:dyDescent="0.25">
      <c r="B34" s="6" t="s">
        <v>10</v>
      </c>
      <c r="C34" s="6" t="s">
        <v>48</v>
      </c>
      <c r="D34" s="6"/>
      <c r="E34" s="19">
        <f>PnLData!E34*0.4</f>
        <v>1676208.3720000002</v>
      </c>
      <c r="F34" s="19">
        <f>PnLData!F34*0.4</f>
        <v>1741339.4920000003</v>
      </c>
      <c r="G34" s="19">
        <f>PnLData!G34*0.4</f>
        <v>1774985.5160000001</v>
      </c>
      <c r="H34" s="19">
        <f>PnLData!H34*0.4</f>
        <v>1904568.9480000001</v>
      </c>
      <c r="I34" s="19">
        <f>PnLData!I34*0.4</f>
        <v>1968480.0760000004</v>
      </c>
      <c r="J34" s="19">
        <f>PnLData!J34*0.4</f>
        <v>1816115.7079999999</v>
      </c>
      <c r="K34" s="19">
        <f>PnLData!K34*0.4</f>
        <v>1775518.2000000002</v>
      </c>
      <c r="L34" s="19">
        <f>PnLData!L34*0.4</f>
        <v>1799344.8280000002</v>
      </c>
      <c r="M34" s="19">
        <f>PnLData!M34*0.4</f>
        <v>1833112.652</v>
      </c>
      <c r="N34" s="19">
        <f>PnLData!N34*0.4</f>
        <v>1616749.0960000001</v>
      </c>
      <c r="O34" s="19">
        <f>PnLData!O34*0.4</f>
        <v>1701394.5520000001</v>
      </c>
      <c r="P34" s="19">
        <f>PnLData!P34*0.4</f>
        <v>1839453.8640000001</v>
      </c>
      <c r="Q34" s="19">
        <f>PnLData!Q34*0.4</f>
        <v>21447271.304000005</v>
      </c>
    </row>
    <row r="35" spans="1:17" x14ac:dyDescent="0.25">
      <c r="B35" s="6" t="s">
        <v>11</v>
      </c>
      <c r="C35" s="6" t="s">
        <v>49</v>
      </c>
      <c r="D35" s="6"/>
      <c r="E35" s="19">
        <f>PnLData!E35*0.4</f>
        <v>751020.9</v>
      </c>
      <c r="F35" s="19">
        <f>PnLData!F35*0.4</f>
        <v>753340.36400000006</v>
      </c>
      <c r="G35" s="19">
        <f>PnLData!G35*0.4</f>
        <v>461855.592</v>
      </c>
      <c r="H35" s="19">
        <f>PnLData!H35*0.4</f>
        <v>510714.17599999998</v>
      </c>
      <c r="I35" s="19">
        <f>PnLData!I35*0.4</f>
        <v>407147.90800000005</v>
      </c>
      <c r="J35" s="19">
        <f>PnLData!J35*0.4</f>
        <v>778408.75199999998</v>
      </c>
      <c r="K35" s="19">
        <f>PnLData!K35*0.4</f>
        <v>516527.38</v>
      </c>
      <c r="L35" s="19">
        <f>PnLData!L35*0.4</f>
        <v>415114.38800000004</v>
      </c>
      <c r="M35" s="19">
        <f>PnLData!M35*0.4</f>
        <v>496770.90800000005</v>
      </c>
      <c r="N35" s="19">
        <f>PnLData!N35*0.4</f>
        <v>625365.32400000002</v>
      </c>
      <c r="O35" s="19">
        <f>PnLData!O35*0.4</f>
        <v>600470.304</v>
      </c>
      <c r="P35" s="19">
        <f>PnLData!P35*0.4</f>
        <v>606265.08400000003</v>
      </c>
      <c r="Q35" s="19">
        <f>PnLData!Q35*0.4</f>
        <v>6923001.0800000001</v>
      </c>
    </row>
    <row r="36" spans="1:17" x14ac:dyDescent="0.25">
      <c r="B36" s="6" t="s">
        <v>12</v>
      </c>
      <c r="C36" s="6" t="s">
        <v>50</v>
      </c>
      <c r="D36" s="6"/>
      <c r="E36" s="19">
        <f>PnLData!E36*0.4</f>
        <v>543905.41200000001</v>
      </c>
      <c r="F36" s="19">
        <f>PnLData!F36*0.4</f>
        <v>296143.22000000003</v>
      </c>
      <c r="G36" s="19">
        <f>PnLData!G36*0.4</f>
        <v>358019.97200000007</v>
      </c>
      <c r="H36" s="19">
        <f>PnLData!H36*0.4</f>
        <v>441161.04800000007</v>
      </c>
      <c r="I36" s="19">
        <f>PnLData!I36*0.4</f>
        <v>645689.61600000004</v>
      </c>
      <c r="J36" s="19">
        <f>PnLData!J36*0.4</f>
        <v>539191.54400000011</v>
      </c>
      <c r="K36" s="19">
        <f>PnLData!K36*0.4</f>
        <v>536792.99600000004</v>
      </c>
      <c r="L36" s="19">
        <f>PnLData!L36*0.4</f>
        <v>390587.228</v>
      </c>
      <c r="M36" s="19">
        <f>PnLData!M36*0.4</f>
        <v>516946.03200000006</v>
      </c>
      <c r="N36" s="19">
        <f>PnLData!N36*0.4</f>
        <v>624760.26399999997</v>
      </c>
      <c r="O36" s="19">
        <f>PnLData!O36*0.4</f>
        <v>348373.62000000005</v>
      </c>
      <c r="P36" s="19">
        <f>PnLData!P36*0.4</f>
        <v>501932.58</v>
      </c>
      <c r="Q36" s="19">
        <f>PnLData!Q36*0.4</f>
        <v>5743503.5320000006</v>
      </c>
    </row>
    <row r="37" spans="1:17" x14ac:dyDescent="0.25">
      <c r="B37" s="6" t="s">
        <v>13</v>
      </c>
      <c r="C37" s="6" t="s">
        <v>51</v>
      </c>
      <c r="D37" s="6"/>
      <c r="E37" s="19">
        <f>PnLData!E37*0.4</f>
        <v>692215.67200000002</v>
      </c>
      <c r="F37" s="19">
        <f>PnLData!F37*0.4</f>
        <v>668732.61600000004</v>
      </c>
      <c r="G37" s="19">
        <f>PnLData!G37*0.4</f>
        <v>626244.03200000001</v>
      </c>
      <c r="H37" s="19">
        <f>PnLData!H37*0.4</f>
        <v>665320.42400000012</v>
      </c>
      <c r="I37" s="19">
        <f>PnLData!I37*0.4</f>
        <v>579013.24000000011</v>
      </c>
      <c r="J37" s="19">
        <f>PnLData!J37*0.4</f>
        <v>634444.94800000009</v>
      </c>
      <c r="K37" s="19">
        <f>PnLData!K37*0.4</f>
        <v>723719.97600000002</v>
      </c>
      <c r="L37" s="19">
        <f>PnLData!L37*0.4</f>
        <v>642213.11600000004</v>
      </c>
      <c r="M37" s="19">
        <f>PnLData!M37*0.4</f>
        <v>619931.58400000003</v>
      </c>
      <c r="N37" s="19">
        <f>PnLData!N37*0.4</f>
        <v>555034.25599999994</v>
      </c>
      <c r="O37" s="19">
        <f>PnLData!O37*0.4</f>
        <v>866063.28399999999</v>
      </c>
      <c r="P37" s="19">
        <f>PnLData!P37*0.4</f>
        <v>743192.20000000007</v>
      </c>
      <c r="Q37" s="19">
        <f>PnLData!Q37*0.4</f>
        <v>8016125.3480000012</v>
      </c>
    </row>
    <row r="38" spans="1:17" x14ac:dyDescent="0.25">
      <c r="B38" s="6" t="s">
        <v>14</v>
      </c>
      <c r="C38" s="6" t="s">
        <v>52</v>
      </c>
      <c r="D38" s="6"/>
      <c r="E38" s="19">
        <f>PnLData!E38*0.4</f>
        <v>1564532.9000000001</v>
      </c>
      <c r="F38" s="19">
        <f>PnLData!F38*0.4</f>
        <v>1436271.8800000001</v>
      </c>
      <c r="G38" s="19">
        <f>PnLData!G38*0.4</f>
        <v>1373421.7400000002</v>
      </c>
      <c r="H38" s="19">
        <f>PnLData!H38*0.4</f>
        <v>1675669.932</v>
      </c>
      <c r="I38" s="19">
        <f>PnLData!I38*0.4</f>
        <v>1501643.652</v>
      </c>
      <c r="J38" s="19">
        <f>PnLData!J38*0.4</f>
        <v>1667303.5080000001</v>
      </c>
      <c r="K38" s="19">
        <f>PnLData!K38*0.4</f>
        <v>1451151.4960000003</v>
      </c>
      <c r="L38" s="19">
        <f>PnLData!L38*0.4</f>
        <v>1443208.2039999999</v>
      </c>
      <c r="M38" s="19">
        <f>PnLData!M38*0.4</f>
        <v>1631006.3760000002</v>
      </c>
      <c r="N38" s="19">
        <f>PnLData!N38*0.4</f>
        <v>1667849.32</v>
      </c>
      <c r="O38" s="19">
        <f>PnLData!O38*0.4</f>
        <v>1424475.2960000001</v>
      </c>
      <c r="P38" s="19">
        <f>PnLData!P38*0.4</f>
        <v>1572988.5960000001</v>
      </c>
      <c r="Q38" s="19">
        <f>PnLData!Q38*0.4</f>
        <v>18409522.900000002</v>
      </c>
    </row>
    <row r="39" spans="1:17" x14ac:dyDescent="0.25">
      <c r="B39" s="6" t="s">
        <v>15</v>
      </c>
      <c r="C39" s="6" t="s">
        <v>53</v>
      </c>
      <c r="D39" s="6"/>
      <c r="E39" s="19">
        <f>PnLData!E39*0.4</f>
        <v>686454.85600000003</v>
      </c>
      <c r="F39" s="19">
        <f>PnLData!F39*0.4</f>
        <v>597448.9360000001</v>
      </c>
      <c r="G39" s="19">
        <f>PnLData!G39*0.4</f>
        <v>556980.76800000004</v>
      </c>
      <c r="H39" s="19">
        <f>PnLData!H39*0.4</f>
        <v>724298.38800000004</v>
      </c>
      <c r="I39" s="19">
        <f>PnLData!I39*0.4</f>
        <v>545224.4360000001</v>
      </c>
      <c r="J39" s="19">
        <f>PnLData!J39*0.4</f>
        <v>704921.97600000002</v>
      </c>
      <c r="K39" s="19">
        <f>PnLData!K39*0.4</f>
        <v>543047.61200000008</v>
      </c>
      <c r="L39" s="19">
        <f>PnLData!L39*0.4</f>
        <v>536453.48800000001</v>
      </c>
      <c r="M39" s="19">
        <f>PnLData!M39*0.4</f>
        <v>551414.25599999994</v>
      </c>
      <c r="N39" s="19">
        <f>PnLData!N39*0.4</f>
        <v>873787.32799999998</v>
      </c>
      <c r="O39" s="19">
        <f>PnLData!O39*0.4</f>
        <v>797585.64000000013</v>
      </c>
      <c r="P39" s="19">
        <f>PnLData!P39*0.4</f>
        <v>625682.47600000002</v>
      </c>
      <c r="Q39" s="19">
        <f>PnLData!Q39*0.4</f>
        <v>7743300.1600000011</v>
      </c>
    </row>
    <row r="40" spans="1:17" x14ac:dyDescent="0.25">
      <c r="B40" s="6" t="s">
        <v>16</v>
      </c>
      <c r="C40" s="6" t="s">
        <v>54</v>
      </c>
      <c r="D40" s="6"/>
      <c r="E40" s="19">
        <f>PnLData!E40*0.4</f>
        <v>1114011.5880000002</v>
      </c>
      <c r="F40" s="19">
        <f>PnLData!F40*0.4</f>
        <v>1250312.392</v>
      </c>
      <c r="G40" s="19">
        <f>PnLData!G40*0.4</f>
        <v>1281619.436</v>
      </c>
      <c r="H40" s="19">
        <f>PnLData!H40*0.4</f>
        <v>1334886.1560000002</v>
      </c>
      <c r="I40" s="19">
        <f>PnLData!I40*0.4</f>
        <v>1402862.6880000001</v>
      </c>
      <c r="J40" s="19">
        <f>PnLData!J40*0.4</f>
        <v>1272971.936</v>
      </c>
      <c r="K40" s="19">
        <f>PnLData!K40*0.4</f>
        <v>1400287.2520000001</v>
      </c>
      <c r="L40" s="19">
        <f>PnLData!L40*0.4</f>
        <v>1160661.6440000001</v>
      </c>
      <c r="M40" s="19">
        <f>PnLData!M40*0.4</f>
        <v>1116674.0560000001</v>
      </c>
      <c r="N40" s="19">
        <f>PnLData!N40*0.4</f>
        <v>1090436.7480000001</v>
      </c>
      <c r="O40" s="19">
        <f>PnLData!O40*0.4</f>
        <v>1390786.9080000001</v>
      </c>
      <c r="P40" s="19">
        <f>PnLData!P40*0.4</f>
        <v>1417830.06</v>
      </c>
      <c r="Q40" s="19">
        <f>PnLData!Q40*0.4</f>
        <v>15233340.864000002</v>
      </c>
    </row>
    <row r="41" spans="1:17" x14ac:dyDescent="0.25">
      <c r="B41" s="6" t="s">
        <v>17</v>
      </c>
      <c r="C41" s="6" t="s">
        <v>55</v>
      </c>
      <c r="D41" s="6"/>
      <c r="E41" s="19">
        <f>PnLData!E41*0.4</f>
        <v>0</v>
      </c>
      <c r="F41" s="19">
        <f>PnLData!F41*0.4</f>
        <v>0</v>
      </c>
      <c r="G41" s="19">
        <f>PnLData!G41*0.4</f>
        <v>0</v>
      </c>
      <c r="H41" s="19">
        <f>PnLData!H41*0.4</f>
        <v>0</v>
      </c>
      <c r="I41" s="19">
        <f>PnLData!I41*0.4</f>
        <v>0</v>
      </c>
      <c r="J41" s="19">
        <f>PnLData!J41*0.4</f>
        <v>0</v>
      </c>
      <c r="K41" s="19">
        <f>PnLData!K41*0.4</f>
        <v>0</v>
      </c>
      <c r="L41" s="19">
        <f>PnLData!L41*0.4</f>
        <v>0</v>
      </c>
      <c r="M41" s="19">
        <f>PnLData!M41*0.4</f>
        <v>0</v>
      </c>
      <c r="N41" s="19">
        <f>PnLData!N41*0.4</f>
        <v>0</v>
      </c>
      <c r="O41" s="19">
        <f>PnLData!O41*0.4</f>
        <v>0</v>
      </c>
      <c r="P41" s="19">
        <f>PnLData!P41*0.4</f>
        <v>0</v>
      </c>
      <c r="Q41" s="19">
        <f>PnLData!Q41*0.4</f>
        <v>0</v>
      </c>
    </row>
    <row r="42" spans="1:17" x14ac:dyDescent="0.25">
      <c r="B42" s="6" t="s">
        <v>18</v>
      </c>
      <c r="C42" s="6" t="s">
        <v>56</v>
      </c>
      <c r="D42" s="6"/>
      <c r="E42" s="19">
        <f>PnLData!E42*0.4</f>
        <v>0</v>
      </c>
      <c r="F42" s="19">
        <f>PnLData!F42*0.4</f>
        <v>0</v>
      </c>
      <c r="G42" s="19">
        <f>PnLData!G42*0.4</f>
        <v>0</v>
      </c>
      <c r="H42" s="19">
        <f>PnLData!H42*0.4</f>
        <v>0</v>
      </c>
      <c r="I42" s="19">
        <f>PnLData!I42*0.4</f>
        <v>0</v>
      </c>
      <c r="J42" s="19">
        <f>PnLData!J42*0.4</f>
        <v>0</v>
      </c>
      <c r="K42" s="19">
        <f>PnLData!K42*0.4</f>
        <v>0</v>
      </c>
      <c r="L42" s="19">
        <f>PnLData!L42*0.4</f>
        <v>0</v>
      </c>
      <c r="M42" s="19">
        <f>PnLData!M42*0.4</f>
        <v>0</v>
      </c>
      <c r="N42" s="19">
        <f>PnLData!N42*0.4</f>
        <v>0</v>
      </c>
      <c r="O42" s="19">
        <f>PnLData!O42*0.4</f>
        <v>0</v>
      </c>
      <c r="P42" s="19">
        <f>PnLData!P42*0.4</f>
        <v>0</v>
      </c>
      <c r="Q42" s="19">
        <f>PnLData!Q42*0.4</f>
        <v>0</v>
      </c>
    </row>
    <row r="43" spans="1:17" x14ac:dyDescent="0.25">
      <c r="B43" s="6" t="s">
        <v>19</v>
      </c>
      <c r="C43" s="6" t="s">
        <v>57</v>
      </c>
      <c r="D43" s="6"/>
      <c r="E43" s="19">
        <f>PnLData!E43*0.4</f>
        <v>0</v>
      </c>
      <c r="F43" s="19">
        <f>PnLData!F43*0.4</f>
        <v>0</v>
      </c>
      <c r="G43" s="19">
        <f>PnLData!G43*0.4</f>
        <v>0</v>
      </c>
      <c r="H43" s="19">
        <f>PnLData!H43*0.4</f>
        <v>0</v>
      </c>
      <c r="I43" s="19">
        <f>PnLData!I43*0.4</f>
        <v>0</v>
      </c>
      <c r="J43" s="19">
        <f>PnLData!J43*0.4</f>
        <v>0</v>
      </c>
      <c r="K43" s="19">
        <f>PnLData!K43*0.4</f>
        <v>0</v>
      </c>
      <c r="L43" s="19">
        <f>PnLData!L43*0.4</f>
        <v>0</v>
      </c>
      <c r="M43" s="19">
        <f>PnLData!M43*0.4</f>
        <v>0</v>
      </c>
      <c r="N43" s="19">
        <f>PnLData!N43*0.4</f>
        <v>0</v>
      </c>
      <c r="O43" s="19">
        <f>PnLData!O43*0.4</f>
        <v>0</v>
      </c>
      <c r="P43" s="19">
        <f>PnLData!P43*0.4</f>
        <v>0</v>
      </c>
      <c r="Q43" s="19">
        <f>PnLData!Q43*0.4</f>
        <v>0</v>
      </c>
    </row>
    <row r="44" spans="1:17" x14ac:dyDescent="0.25">
      <c r="B44" s="6" t="s">
        <v>24</v>
      </c>
      <c r="C44" s="6" t="s">
        <v>32</v>
      </c>
      <c r="D44" s="6"/>
      <c r="E44" s="19">
        <f>PnLData!E44*0.4</f>
        <v>0</v>
      </c>
      <c r="F44" s="19">
        <f>PnLData!F44*0.4</f>
        <v>0</v>
      </c>
      <c r="G44" s="19">
        <f>PnLData!G44*0.4</f>
        <v>0</v>
      </c>
      <c r="H44" s="19">
        <f>PnLData!H44*0.4</f>
        <v>0</v>
      </c>
      <c r="I44" s="19">
        <f>PnLData!I44*0.4</f>
        <v>0</v>
      </c>
      <c r="J44" s="19">
        <f>PnLData!J44*0.4</f>
        <v>0</v>
      </c>
      <c r="K44" s="19">
        <f>PnLData!K44*0.4</f>
        <v>0</v>
      </c>
      <c r="L44" s="19">
        <f>PnLData!L44*0.4</f>
        <v>0</v>
      </c>
      <c r="M44" s="19">
        <f>PnLData!M44*0.4</f>
        <v>0</v>
      </c>
      <c r="N44" s="19">
        <f>PnLData!N44*0.4</f>
        <v>0</v>
      </c>
      <c r="O44" s="19">
        <f>PnLData!O44*0.4</f>
        <v>0</v>
      </c>
      <c r="P44" s="19">
        <f>PnLData!P44*0.4</f>
        <v>0</v>
      </c>
      <c r="Q44" s="19">
        <f>PnLData!Q44*0.4</f>
        <v>0</v>
      </c>
    </row>
    <row r="45" spans="1:17" x14ac:dyDescent="0.25">
      <c r="B45" s="6" t="s">
        <v>24</v>
      </c>
      <c r="C45" s="6" t="s">
        <v>36</v>
      </c>
      <c r="D45" s="6"/>
      <c r="E45" s="19">
        <f>PnLData!E45*0.4</f>
        <v>0</v>
      </c>
      <c r="F45" s="19">
        <f>PnLData!F45*0.4</f>
        <v>0</v>
      </c>
      <c r="G45" s="19">
        <f>PnLData!G45*0.4</f>
        <v>0</v>
      </c>
      <c r="H45" s="19">
        <f>PnLData!H45*0.4</f>
        <v>0</v>
      </c>
      <c r="I45" s="19">
        <f>PnLData!I45*0.4</f>
        <v>0</v>
      </c>
      <c r="J45" s="19">
        <f>PnLData!J45*0.4</f>
        <v>0</v>
      </c>
      <c r="K45" s="19">
        <f>PnLData!K45*0.4</f>
        <v>0</v>
      </c>
      <c r="L45" s="19">
        <f>PnLData!L45*0.4</f>
        <v>0</v>
      </c>
      <c r="M45" s="19">
        <f>PnLData!M45*0.4</f>
        <v>0</v>
      </c>
      <c r="N45" s="19">
        <f>PnLData!N45*0.4</f>
        <v>0</v>
      </c>
      <c r="O45" s="19">
        <f>PnLData!O45*0.4</f>
        <v>0</v>
      </c>
      <c r="P45" s="19">
        <f>PnLData!P45*0.4</f>
        <v>0</v>
      </c>
      <c r="Q45" s="19">
        <f>PnLData!Q45*0.4</f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15314302.486800024</v>
      </c>
      <c r="F46" s="20">
        <f t="shared" ref="F46:Q46" si="5">F31-SUM(F33:F45)</f>
        <v>8495458.5885000117</v>
      </c>
      <c r="G46" s="20">
        <f t="shared" si="5"/>
        <v>14993858.497899961</v>
      </c>
      <c r="H46" s="20">
        <f t="shared" si="5"/>
        <v>6459858.828499997</v>
      </c>
      <c r="I46" s="20">
        <f t="shared" si="5"/>
        <v>5235816.8873999976</v>
      </c>
      <c r="J46" s="20">
        <f t="shared" si="5"/>
        <v>13075986.547500014</v>
      </c>
      <c r="K46" s="20">
        <f t="shared" si="5"/>
        <v>15846998.421400003</v>
      </c>
      <c r="L46" s="20">
        <f t="shared" si="5"/>
        <v>18916856.627899978</v>
      </c>
      <c r="M46" s="20">
        <f t="shared" si="5"/>
        <v>10072167.294200031</v>
      </c>
      <c r="N46" s="20">
        <f t="shared" si="5"/>
        <v>7485089.4490000121</v>
      </c>
      <c r="O46" s="20">
        <f t="shared" si="5"/>
        <v>11503970.867699997</v>
      </c>
      <c r="P46" s="20">
        <f t="shared" si="5"/>
        <v>12361876.380400002</v>
      </c>
      <c r="Q46" s="20">
        <f t="shared" si="5"/>
        <v>139762240.87720001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f>PnLData!E49*0.4</f>
        <v>946799.01600000006</v>
      </c>
      <c r="F49" s="19">
        <f>PnLData!F49*0.4</f>
        <v>938464.90399999998</v>
      </c>
      <c r="G49" s="19">
        <f>PnLData!G49*0.4</f>
        <v>1178680.3600000001</v>
      </c>
      <c r="H49" s="19">
        <f>PnLData!H49*0.4</f>
        <v>819780.03600000008</v>
      </c>
      <c r="I49" s="19">
        <f>PnLData!I49*0.4</f>
        <v>863867.56799999997</v>
      </c>
      <c r="J49" s="19">
        <f>PnLData!J49*0.4</f>
        <v>823468.42</v>
      </c>
      <c r="K49" s="19">
        <f>PnLData!K49*0.4</f>
        <v>962997.652</v>
      </c>
      <c r="L49" s="19">
        <f>PnLData!L49*0.4</f>
        <v>1090129.848</v>
      </c>
      <c r="M49" s="19">
        <f>PnLData!M49*0.4</f>
        <v>1124917.7480000001</v>
      </c>
      <c r="N49" s="19">
        <f>PnLData!N49*0.4</f>
        <v>938153.01199999999</v>
      </c>
      <c r="O49" s="19">
        <f>PnLData!O49*0.4</f>
        <v>826497.21200000006</v>
      </c>
      <c r="P49" s="19">
        <f>PnLData!P49*0.4</f>
        <v>1116828.9800000002</v>
      </c>
      <c r="Q49" s="19">
        <f>PnLData!Q49*0.4</f>
        <v>11630584.756000003</v>
      </c>
    </row>
    <row r="50" spans="1:17" x14ac:dyDescent="0.25">
      <c r="B50" s="6" t="s">
        <v>62</v>
      </c>
      <c r="C50" s="6" t="s">
        <v>40</v>
      </c>
      <c r="D50" s="6"/>
      <c r="E50" s="19">
        <f>PnLData!E50*0.4</f>
        <v>823621.84000000008</v>
      </c>
      <c r="F50" s="19">
        <f>PnLData!F50*0.4</f>
        <v>838702.36800000002</v>
      </c>
      <c r="G50" s="19">
        <f>PnLData!G50*0.4</f>
        <v>1030456.0160000001</v>
      </c>
      <c r="H50" s="19">
        <f>PnLData!H50*0.4</f>
        <v>1157899.6000000001</v>
      </c>
      <c r="I50" s="19">
        <f>PnLData!I50*0.4</f>
        <v>953334.59600000014</v>
      </c>
      <c r="J50" s="19">
        <f>PnLData!J50*0.4</f>
        <v>975125.37600000005</v>
      </c>
      <c r="K50" s="19">
        <f>PnLData!K50*0.4</f>
        <v>998100.86400000006</v>
      </c>
      <c r="L50" s="19">
        <f>PnLData!L50*0.4</f>
        <v>1128254.412</v>
      </c>
      <c r="M50" s="19">
        <f>PnLData!M50*0.4</f>
        <v>1141970.1440000001</v>
      </c>
      <c r="N50" s="19">
        <f>PnLData!N50*0.4</f>
        <v>832724.09200000006</v>
      </c>
      <c r="O50" s="19">
        <f>PnLData!O50*0.4</f>
        <v>807995.26800000004</v>
      </c>
      <c r="P50" s="19">
        <f>PnLData!P50*0.4</f>
        <v>1093835.3400000001</v>
      </c>
      <c r="Q50" s="19">
        <f>PnLData!Q50*0.4</f>
        <v>11782019.916000001</v>
      </c>
    </row>
    <row r="51" spans="1:17" x14ac:dyDescent="0.25">
      <c r="B51" s="6" t="s">
        <v>24</v>
      </c>
      <c r="C51" s="6"/>
      <c r="D51" s="6"/>
      <c r="E51" s="19">
        <f>PnLData!E51*0.4</f>
        <v>0</v>
      </c>
      <c r="F51" s="19">
        <f>PnLData!F51*0.4</f>
        <v>0</v>
      </c>
      <c r="G51" s="19">
        <f>PnLData!G51*0.4</f>
        <v>0</v>
      </c>
      <c r="H51" s="19">
        <f>PnLData!H51*0.4</f>
        <v>0</v>
      </c>
      <c r="I51" s="19">
        <f>PnLData!I51*0.4</f>
        <v>0</v>
      </c>
      <c r="J51" s="19">
        <f>PnLData!J51*0.4</f>
        <v>0</v>
      </c>
      <c r="K51" s="19">
        <f>PnLData!K51*0.4</f>
        <v>0</v>
      </c>
      <c r="L51" s="19">
        <f>PnLData!L51*0.4</f>
        <v>0</v>
      </c>
      <c r="M51" s="19">
        <f>PnLData!M51*0.4</f>
        <v>0</v>
      </c>
      <c r="N51" s="19">
        <f>PnLData!N51*0.4</f>
        <v>0</v>
      </c>
      <c r="O51" s="19">
        <f>PnLData!O51*0.4</f>
        <v>0</v>
      </c>
      <c r="P51" s="19">
        <f>PnLData!P51*0.4</f>
        <v>0</v>
      </c>
      <c r="Q51" s="19">
        <f>PnLData!Q51*0.4</f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13543881.630800024</v>
      </c>
      <c r="F53" s="20">
        <f t="shared" ref="F53:Q53" si="6">F46-SUM(F49:F52)</f>
        <v>6718291.3165000118</v>
      </c>
      <c r="G53" s="20">
        <f t="shared" si="6"/>
        <v>12784722.121899961</v>
      </c>
      <c r="H53" s="20">
        <f t="shared" si="6"/>
        <v>4482179.1924999971</v>
      </c>
      <c r="I53" s="20">
        <f t="shared" si="6"/>
        <v>3418614.7233999977</v>
      </c>
      <c r="J53" s="20">
        <f t="shared" si="6"/>
        <v>11277392.751500014</v>
      </c>
      <c r="K53" s="20">
        <f t="shared" si="6"/>
        <v>13885899.905400002</v>
      </c>
      <c r="L53" s="20">
        <f t="shared" si="6"/>
        <v>16698472.367899979</v>
      </c>
      <c r="M53" s="20">
        <f t="shared" si="6"/>
        <v>7805279.4022000311</v>
      </c>
      <c r="N53" s="20">
        <f t="shared" si="6"/>
        <v>5714212.3450000118</v>
      </c>
      <c r="O53" s="20">
        <f t="shared" si="6"/>
        <v>9869478.3876999971</v>
      </c>
      <c r="P53" s="20">
        <f t="shared" si="6"/>
        <v>10151212.060400002</v>
      </c>
      <c r="Q53" s="20">
        <f t="shared" si="6"/>
        <v>116349636.2052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f>PnLData!E56*0.4</f>
        <v>-937661.26400000008</v>
      </c>
      <c r="F56" s="19">
        <f>PnLData!F56*0.4</f>
        <v>-862361.01600000006</v>
      </c>
      <c r="G56" s="19">
        <f>PnLData!G56*0.4</f>
        <v>-928480.85199999996</v>
      </c>
      <c r="H56" s="19">
        <f>PnLData!H56*0.4</f>
        <v>-830899.58799999999</v>
      </c>
      <c r="I56" s="19">
        <f>PnLData!I56*0.4</f>
        <v>-942573.22</v>
      </c>
      <c r="J56" s="19">
        <f>PnLData!J56*0.4</f>
        <v>-967375.99200000009</v>
      </c>
      <c r="K56" s="19">
        <f>PnLData!K56*0.4</f>
        <v>-917558.32400000002</v>
      </c>
      <c r="L56" s="19">
        <f>PnLData!L56*0.4</f>
        <v>-918501.40800000005</v>
      </c>
      <c r="M56" s="19">
        <f>PnLData!M56*0.4</f>
        <v>-1088165.9720000001</v>
      </c>
      <c r="N56" s="19">
        <f>PnLData!N56*0.4</f>
        <v>-968792.05200000003</v>
      </c>
      <c r="O56" s="19">
        <f>PnLData!O56*0.4</f>
        <v>-935468.51600000006</v>
      </c>
      <c r="P56" s="19">
        <f>PnLData!P56*0.4</f>
        <v>-869216.36400000006</v>
      </c>
      <c r="Q56" s="19">
        <f>PnLData!Q56*0.4</f>
        <v>-11167054.568000002</v>
      </c>
    </row>
    <row r="57" spans="1:17" x14ac:dyDescent="0.25">
      <c r="B57" s="6" t="s">
        <v>20</v>
      </c>
      <c r="C57" s="6" t="s">
        <v>59</v>
      </c>
      <c r="D57" s="6"/>
      <c r="E57" s="19">
        <f>PnLData!E57*0.4</f>
        <v>6088948.5200000005</v>
      </c>
      <c r="F57" s="19">
        <f>PnLData!F57*0.4</f>
        <v>6235691.8560000006</v>
      </c>
      <c r="G57" s="19">
        <f>PnLData!G57*0.4</f>
        <v>6043033.7719999999</v>
      </c>
      <c r="H57" s="19">
        <f>PnLData!H57*0.4</f>
        <v>6159961.3440000005</v>
      </c>
      <c r="I57" s="19">
        <f>PnLData!I57*0.4</f>
        <v>6122627.3080000002</v>
      </c>
      <c r="J57" s="19">
        <f>PnLData!J57*0.4</f>
        <v>6003445.1280000005</v>
      </c>
      <c r="K57" s="19">
        <f>PnLData!K57*0.4</f>
        <v>6392376.3760000002</v>
      </c>
      <c r="L57" s="19">
        <f>PnLData!L57*0.4</f>
        <v>6314776.5320000006</v>
      </c>
      <c r="M57" s="19">
        <f>PnLData!M57*0.4</f>
        <v>6371101.0200000005</v>
      </c>
      <c r="N57" s="19">
        <f>PnLData!N57*0.4</f>
        <v>6372409.3320000004</v>
      </c>
      <c r="O57" s="19">
        <f>PnLData!O57*0.4</f>
        <v>6310710.7680000002</v>
      </c>
      <c r="P57" s="19">
        <f>PnLData!P57*0.4</f>
        <v>6030415.1400000006</v>
      </c>
      <c r="Q57" s="19">
        <f>PnLData!Q57*0.4</f>
        <v>74445497.096000001</v>
      </c>
    </row>
    <row r="58" spans="1:17" x14ac:dyDescent="0.25">
      <c r="B58" s="6" t="s">
        <v>24</v>
      </c>
      <c r="C58" s="6" t="s">
        <v>60</v>
      </c>
      <c r="D58" s="6"/>
      <c r="E58" s="19">
        <f>PnLData!E58*0.4</f>
        <v>0</v>
      </c>
      <c r="F58" s="19">
        <f>PnLData!F58*0.4</f>
        <v>0</v>
      </c>
      <c r="G58" s="19">
        <f>PnLData!G58*0.4</f>
        <v>0</v>
      </c>
      <c r="H58" s="19">
        <f>PnLData!H58*0.4</f>
        <v>0</v>
      </c>
      <c r="I58" s="19">
        <f>PnLData!I58*0.4</f>
        <v>0</v>
      </c>
      <c r="J58" s="19">
        <f>PnLData!J58*0.4</f>
        <v>0</v>
      </c>
      <c r="K58" s="19">
        <f>PnLData!K58*0.4</f>
        <v>0</v>
      </c>
      <c r="L58" s="19">
        <f>PnLData!L58*0.4</f>
        <v>0</v>
      </c>
      <c r="M58" s="19">
        <f>PnLData!M58*0.4</f>
        <v>0</v>
      </c>
      <c r="N58" s="19">
        <f>PnLData!N58*0.4</f>
        <v>0</v>
      </c>
      <c r="O58" s="19">
        <f>PnLData!O58*0.4</f>
        <v>0</v>
      </c>
      <c r="P58" s="19">
        <f>PnLData!P58*0.4</f>
        <v>0</v>
      </c>
      <c r="Q58" s="19">
        <f>PnLData!Q58*0.4</f>
        <v>0</v>
      </c>
    </row>
    <row r="59" spans="1:17" x14ac:dyDescent="0.25">
      <c r="B59" s="6" t="s">
        <v>24</v>
      </c>
      <c r="C59" s="6" t="s">
        <v>61</v>
      </c>
      <c r="D59" s="6"/>
      <c r="E59" s="19">
        <f>PnLData!E59*0.4</f>
        <v>0</v>
      </c>
      <c r="F59" s="19">
        <f>PnLData!F59*0.4</f>
        <v>0</v>
      </c>
      <c r="G59" s="19">
        <f>PnLData!G59*0.4</f>
        <v>0</v>
      </c>
      <c r="H59" s="19">
        <f>PnLData!H59*0.4</f>
        <v>0</v>
      </c>
      <c r="I59" s="19">
        <f>PnLData!I59*0.4</f>
        <v>0</v>
      </c>
      <c r="J59" s="19">
        <f>PnLData!J59*0.4</f>
        <v>0</v>
      </c>
      <c r="K59" s="19">
        <f>PnLData!K59*0.4</f>
        <v>0</v>
      </c>
      <c r="L59" s="19">
        <f>PnLData!L59*0.4</f>
        <v>0</v>
      </c>
      <c r="M59" s="19">
        <f>PnLData!M59*0.4</f>
        <v>0</v>
      </c>
      <c r="N59" s="19">
        <f>PnLData!N59*0.4</f>
        <v>0</v>
      </c>
      <c r="O59" s="19">
        <f>PnLData!O59*0.4</f>
        <v>0</v>
      </c>
      <c r="P59" s="19">
        <f>PnLData!P59*0.4</f>
        <v>0</v>
      </c>
      <c r="Q59" s="19">
        <f>PnLData!Q59*0.4</f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8392594.3748000227</v>
      </c>
      <c r="F62" s="20">
        <f t="shared" ref="F62:Q62" si="7">F53-SUM(F56:F61)</f>
        <v>1344960.476500011</v>
      </c>
      <c r="G62" s="20">
        <f t="shared" si="7"/>
        <v>7670169.2018999606</v>
      </c>
      <c r="H62" s="20">
        <f t="shared" si="7"/>
        <v>-846882.56350000389</v>
      </c>
      <c r="I62" s="20">
        <f t="shared" si="7"/>
        <v>-1761439.3646000028</v>
      </c>
      <c r="J62" s="20">
        <f t="shared" si="7"/>
        <v>6241323.6155000143</v>
      </c>
      <c r="K62" s="20">
        <f t="shared" si="7"/>
        <v>8411081.8534000032</v>
      </c>
      <c r="L62" s="20">
        <f t="shared" si="7"/>
        <v>11302197.243899979</v>
      </c>
      <c r="M62" s="20">
        <f t="shared" si="7"/>
        <v>2522344.3542000307</v>
      </c>
      <c r="N62" s="20">
        <f t="shared" si="7"/>
        <v>310595.06500001159</v>
      </c>
      <c r="O62" s="20">
        <f t="shared" si="7"/>
        <v>4494236.1356999967</v>
      </c>
      <c r="P62" s="20">
        <f t="shared" si="7"/>
        <v>4990013.2844000012</v>
      </c>
      <c r="Q62" s="20">
        <f t="shared" si="7"/>
        <v>53071193.677200004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E4" sqref="E4:Q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9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30743797.79000001</v>
      </c>
      <c r="F5" s="16">
        <v>27596844.149999999</v>
      </c>
      <c r="G5" s="16">
        <v>24952886.380000021</v>
      </c>
      <c r="H5" s="16">
        <v>24849075.989999995</v>
      </c>
      <c r="I5" s="16">
        <v>22684789.640000001</v>
      </c>
      <c r="J5" s="16">
        <v>27032960.469999991</v>
      </c>
      <c r="K5" s="16">
        <v>27828136.170000002</v>
      </c>
      <c r="L5" s="16">
        <v>24564178.390000004</v>
      </c>
      <c r="M5" s="16">
        <v>23793842.559999995</v>
      </c>
      <c r="N5" s="16">
        <v>27922849.65000001</v>
      </c>
      <c r="O5" s="16">
        <v>17955129.549999997</v>
      </c>
      <c r="P5" s="16">
        <v>28108020.5</v>
      </c>
      <c r="Q5" s="16">
        <v>308032511.24000007</v>
      </c>
    </row>
    <row r="6" spans="1:19" x14ac:dyDescent="0.25">
      <c r="B6" s="12" t="s">
        <v>1</v>
      </c>
      <c r="C6" s="12" t="s">
        <v>66</v>
      </c>
      <c r="D6" s="12"/>
      <c r="E6" s="16">
        <v>-2009.74</v>
      </c>
      <c r="F6" s="16">
        <v>0</v>
      </c>
      <c r="G6" s="16">
        <v>0</v>
      </c>
      <c r="H6" s="16"/>
      <c r="I6" s="16">
        <v>0</v>
      </c>
      <c r="J6" s="16">
        <v>-128037</v>
      </c>
      <c r="K6" s="16">
        <v>0</v>
      </c>
      <c r="L6" s="16"/>
      <c r="M6" s="16">
        <v>-82087.039999999994</v>
      </c>
      <c r="N6" s="16">
        <v>0</v>
      </c>
      <c r="O6" s="16">
        <v>0</v>
      </c>
      <c r="P6" s="16">
        <v>-7321.68</v>
      </c>
      <c r="Q6" s="16">
        <v>-219455.46</v>
      </c>
    </row>
    <row r="7" spans="1:19" x14ac:dyDescent="0.25">
      <c r="B7" s="12" t="s">
        <v>2</v>
      </c>
      <c r="C7" s="12" t="s">
        <v>67</v>
      </c>
      <c r="D7" s="12"/>
      <c r="E7" s="16">
        <v>-388310.87979999185</v>
      </c>
      <c r="F7" s="16">
        <v>-263997.78700000048</v>
      </c>
      <c r="G7" s="16">
        <v>-365445.71780001745</v>
      </c>
      <c r="H7" s="16">
        <v>-265976.69790000096</v>
      </c>
      <c r="I7" s="16">
        <v>-315838.61119999364</v>
      </c>
      <c r="J7" s="16">
        <v>-357885.64660000056</v>
      </c>
      <c r="K7" s="16">
        <v>-277509.78799999878</v>
      </c>
      <c r="L7" s="16">
        <v>-362395.70109999925</v>
      </c>
      <c r="M7" s="16">
        <v>-329032.92599999532</v>
      </c>
      <c r="N7" s="16">
        <v>-281667.82160000876</v>
      </c>
      <c r="O7" s="16">
        <v>-183844.24339999259</v>
      </c>
      <c r="P7" s="16">
        <v>-503779.67670000717</v>
      </c>
      <c r="Q7" s="16">
        <v>-3895685.4971000068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f>SUM(E8:P8)</f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f>SUM(E9:P9)</f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f>SUM(E10:P10)</f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f>SUM(E11:P11)</f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30353477.17020002</v>
      </c>
      <c r="F12" s="18">
        <f t="shared" ref="F12:Q12" si="0">SUM(F5:F11)</f>
        <v>27332846.362999998</v>
      </c>
      <c r="G12" s="18">
        <f t="shared" si="0"/>
        <v>24587440.662200004</v>
      </c>
      <c r="H12" s="18">
        <f t="shared" si="0"/>
        <v>24583099.292099994</v>
      </c>
      <c r="I12" s="18">
        <f t="shared" si="0"/>
        <v>22368951.028800007</v>
      </c>
      <c r="J12" s="18">
        <f t="shared" si="0"/>
        <v>26547037.823399991</v>
      </c>
      <c r="K12" s="18">
        <f t="shared" si="0"/>
        <v>27550626.382000003</v>
      </c>
      <c r="L12" s="18">
        <f t="shared" si="0"/>
        <v>24201782.688900005</v>
      </c>
      <c r="M12" s="18">
        <f t="shared" si="0"/>
        <v>23382722.594000001</v>
      </c>
      <c r="N12" s="18">
        <f t="shared" si="0"/>
        <v>27641181.828400001</v>
      </c>
      <c r="O12" s="18">
        <f t="shared" si="0"/>
        <v>17771285.306600004</v>
      </c>
      <c r="P12" s="18">
        <f t="shared" si="0"/>
        <v>27596919.143299993</v>
      </c>
      <c r="Q12" s="18">
        <f t="shared" si="0"/>
        <v>303917370.28290009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f>PnLData!E14*0.17</f>
        <v>1523924.1847000001</v>
      </c>
      <c r="F14" s="19">
        <f>PnLData!F14*0.17</f>
        <v>2792192.8647000003</v>
      </c>
      <c r="G14" s="19">
        <f>PnLData!G14*0.17</f>
        <v>2808121.4720000001</v>
      </c>
      <c r="H14" s="19">
        <f>PnLData!H14*0.17</f>
        <v>2381778.8919000002</v>
      </c>
      <c r="I14" s="19">
        <f>PnLData!I14*0.17</f>
        <v>1466477.7983000001</v>
      </c>
      <c r="J14" s="19">
        <f>PnLData!J14*0.17</f>
        <v>1478493.2419000003</v>
      </c>
      <c r="K14" s="19">
        <f>PnLData!K14*0.17</f>
        <v>2331492.7151000001</v>
      </c>
      <c r="L14" s="19">
        <f>PnLData!L14*0.17</f>
        <v>2848255.1315000001</v>
      </c>
      <c r="M14" s="19">
        <f>PnLData!M14*0.17</f>
        <v>2540150.4023000002</v>
      </c>
      <c r="N14" s="19">
        <f>PnLData!N14*0.17</f>
        <v>1648727.3115000001</v>
      </c>
      <c r="O14" s="19">
        <f>PnLData!O14*0.17</f>
        <v>1905740.5535000002</v>
      </c>
      <c r="P14" s="19">
        <f>PnLData!P14*0.17</f>
        <v>1845412.4886</v>
      </c>
      <c r="Q14" s="19">
        <f>PnLData!Q14*0.17</f>
        <v>25570767.056000009</v>
      </c>
    </row>
    <row r="15" spans="1:19" x14ac:dyDescent="0.25">
      <c r="B15" s="6" t="s">
        <v>26</v>
      </c>
      <c r="C15" s="6" t="s">
        <v>34</v>
      </c>
      <c r="D15" s="6"/>
      <c r="E15" s="19">
        <f>PnLData!E15*0.17</f>
        <v>2098192.0234000003</v>
      </c>
      <c r="F15" s="19">
        <f>PnLData!F15*0.17</f>
        <v>2408649.9249000004</v>
      </c>
      <c r="G15" s="19">
        <f>PnLData!G15*0.17</f>
        <v>1446232.3062</v>
      </c>
      <c r="H15" s="19">
        <f>PnLData!H15*0.17</f>
        <v>1460838.2591000001</v>
      </c>
      <c r="I15" s="19">
        <f>PnLData!I15*0.17</f>
        <v>2387481.9057000005</v>
      </c>
      <c r="J15" s="19">
        <f>PnLData!J15*0.17</f>
        <v>1621038.57</v>
      </c>
      <c r="K15" s="19">
        <f>PnLData!K15*0.17</f>
        <v>1882208.8611000001</v>
      </c>
      <c r="L15" s="19">
        <f>PnLData!L15*0.17</f>
        <v>1194005.3853</v>
      </c>
      <c r="M15" s="19">
        <f>PnLData!M15*0.17</f>
        <v>2016467.3794000002</v>
      </c>
      <c r="N15" s="19">
        <f>PnLData!N15*0.17</f>
        <v>1939379.3154</v>
      </c>
      <c r="O15" s="19">
        <f>PnLData!O15*0.17</f>
        <v>1515658.3886000002</v>
      </c>
      <c r="P15" s="19">
        <f>PnLData!P15*0.17</f>
        <v>1445013.9927000003</v>
      </c>
      <c r="Q15" s="19">
        <f>PnLData!Q15*0.17</f>
        <v>21415166.311800003</v>
      </c>
    </row>
    <row r="16" spans="1:19" x14ac:dyDescent="0.25">
      <c r="B16" s="6" t="s">
        <v>27</v>
      </c>
      <c r="C16" s="6" t="s">
        <v>35</v>
      </c>
      <c r="D16" s="6"/>
      <c r="E16" s="19">
        <f>PnLData!E16*0.17</f>
        <v>0</v>
      </c>
      <c r="F16" s="19">
        <f>PnLData!F16*0.17</f>
        <v>0</v>
      </c>
      <c r="G16" s="19">
        <f>PnLData!G16*0.17</f>
        <v>0</v>
      </c>
      <c r="H16" s="19">
        <f>PnLData!H16*0.17</f>
        <v>0</v>
      </c>
      <c r="I16" s="19">
        <f>PnLData!I16*0.17</f>
        <v>0</v>
      </c>
      <c r="J16" s="19">
        <f>PnLData!J16*0.17</f>
        <v>0</v>
      </c>
      <c r="K16" s="19">
        <f>PnLData!K16*0.17</f>
        <v>0</v>
      </c>
      <c r="L16" s="19">
        <f>PnLData!L16*0.17</f>
        <v>0</v>
      </c>
      <c r="M16" s="19">
        <f>PnLData!M16*0.17</f>
        <v>0</v>
      </c>
      <c r="N16" s="19">
        <f>PnLData!N16*0.17</f>
        <v>0</v>
      </c>
      <c r="O16" s="19">
        <f>PnLData!O16*0.17</f>
        <v>0</v>
      </c>
      <c r="P16" s="19">
        <f>PnLData!P16*0.17</f>
        <v>0</v>
      </c>
      <c r="Q16" s="19">
        <f>PnLData!Q16*0.17</f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3622116.2081000004</v>
      </c>
      <c r="F17" s="20">
        <f t="shared" ref="F17:Q17" si="1">SUM(F14:F16)</f>
        <v>5200842.7896000007</v>
      </c>
      <c r="G17" s="20">
        <f t="shared" si="1"/>
        <v>4254353.7782000005</v>
      </c>
      <c r="H17" s="20">
        <f t="shared" si="1"/>
        <v>3842617.1510000005</v>
      </c>
      <c r="I17" s="20">
        <f t="shared" si="1"/>
        <v>3853959.7040000008</v>
      </c>
      <c r="J17" s="20">
        <f t="shared" si="1"/>
        <v>3099531.8119000001</v>
      </c>
      <c r="K17" s="20">
        <f t="shared" si="1"/>
        <v>4213701.5762</v>
      </c>
      <c r="L17" s="20">
        <f t="shared" si="1"/>
        <v>4042260.5168000003</v>
      </c>
      <c r="M17" s="20">
        <f t="shared" si="1"/>
        <v>4556617.7817000002</v>
      </c>
      <c r="N17" s="20">
        <f t="shared" si="1"/>
        <v>3588106.6269</v>
      </c>
      <c r="O17" s="20">
        <f t="shared" si="1"/>
        <v>3421398.9421000006</v>
      </c>
      <c r="P17" s="20">
        <f t="shared" si="1"/>
        <v>3290426.4813000001</v>
      </c>
      <c r="Q17" s="20">
        <f t="shared" si="1"/>
        <v>46985933.367800012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f>PnLData!E19*0.17</f>
        <v>1771477.8311000001</v>
      </c>
      <c r="F19" s="19">
        <f>PnLData!F19*0.17</f>
        <v>1502276.6261000002</v>
      </c>
      <c r="G19" s="19">
        <f>PnLData!G19*0.17</f>
        <v>2324564.4620000003</v>
      </c>
      <c r="H19" s="19">
        <f>PnLData!H19*0.17</f>
        <v>1700325.0162</v>
      </c>
      <c r="I19" s="19">
        <f>PnLData!I19*0.17</f>
        <v>1938205.8292</v>
      </c>
      <c r="J19" s="19">
        <f>PnLData!J19*0.17</f>
        <v>1819512.4344000001</v>
      </c>
      <c r="K19" s="19">
        <f>PnLData!K19*0.17</f>
        <v>1869048.9724000003</v>
      </c>
      <c r="L19" s="19">
        <f>PnLData!L19*0.17</f>
        <v>1196884.1177000001</v>
      </c>
      <c r="M19" s="19">
        <f>PnLData!M19*0.17</f>
        <v>1296678.5989000001</v>
      </c>
      <c r="N19" s="19">
        <f>PnLData!N19*0.17</f>
        <v>2441900.0651000002</v>
      </c>
      <c r="O19" s="19">
        <f>PnLData!O19*0.17</f>
        <v>2000433.8378999999</v>
      </c>
      <c r="P19" s="19">
        <f>PnLData!P19*0.17</f>
        <v>1784159.0678000001</v>
      </c>
      <c r="Q19" s="19">
        <f>PnLData!Q19*0.17</f>
        <v>21645466.858800005</v>
      </c>
    </row>
    <row r="20" spans="1:17" x14ac:dyDescent="0.25">
      <c r="B20" s="6" t="s">
        <v>30</v>
      </c>
      <c r="C20" s="6" t="s">
        <v>38</v>
      </c>
      <c r="D20" s="6"/>
      <c r="E20" s="19">
        <f>PnLData!E20*0.17</f>
        <v>708591.13210000005</v>
      </c>
      <c r="F20" s="19">
        <f>PnLData!F20*0.17</f>
        <v>600910.65009999997</v>
      </c>
      <c r="G20" s="19">
        <f>PnLData!G20*0.17</f>
        <v>929825.78480000014</v>
      </c>
      <c r="H20" s="19">
        <f>PnLData!H20*0.17</f>
        <v>680130.00580000004</v>
      </c>
      <c r="I20" s="19">
        <f>PnLData!I20*0.17</f>
        <v>775282.33270000003</v>
      </c>
      <c r="J20" s="19">
        <f>PnLData!J20*0.17</f>
        <v>727804.97410000011</v>
      </c>
      <c r="K20" s="19">
        <f>PnLData!K20*0.17</f>
        <v>747619.58930000011</v>
      </c>
      <c r="L20" s="19">
        <f>PnLData!L20*0.17</f>
        <v>478753.64640000003</v>
      </c>
      <c r="M20" s="19">
        <f>PnLData!M20*0.17</f>
        <v>518671.43990000006</v>
      </c>
      <c r="N20" s="19">
        <f>PnLData!N20*0.17</f>
        <v>976760.02570000011</v>
      </c>
      <c r="O20" s="19">
        <f>PnLData!O20*0.17</f>
        <v>800173.53550000011</v>
      </c>
      <c r="P20" s="19">
        <f>PnLData!P20*0.17</f>
        <v>713663.62610000011</v>
      </c>
      <c r="Q20" s="19">
        <f>PnLData!Q20*0.17</f>
        <v>8658186.7424999997</v>
      </c>
    </row>
    <row r="21" spans="1:17" x14ac:dyDescent="0.25">
      <c r="B21" s="6" t="s">
        <v>24</v>
      </c>
      <c r="C21" s="6" t="s">
        <v>39</v>
      </c>
      <c r="D21" s="6"/>
      <c r="E21" s="19">
        <f>PnLData!E21*0.17</f>
        <v>0</v>
      </c>
      <c r="F21" s="19">
        <f>PnLData!F21*0.17</f>
        <v>0</v>
      </c>
      <c r="G21" s="19">
        <f>PnLData!G21*0.17</f>
        <v>0</v>
      </c>
      <c r="H21" s="19">
        <f>PnLData!H21*0.17</f>
        <v>0</v>
      </c>
      <c r="I21" s="19">
        <f>PnLData!I21*0.17</f>
        <v>0</v>
      </c>
      <c r="J21" s="19">
        <f>PnLData!J21*0.17</f>
        <v>0</v>
      </c>
      <c r="K21" s="19">
        <f>PnLData!K21*0.17</f>
        <v>0</v>
      </c>
      <c r="L21" s="19">
        <f>PnLData!L21*0.17</f>
        <v>0</v>
      </c>
      <c r="M21" s="19">
        <f>PnLData!M21*0.17</f>
        <v>0</v>
      </c>
      <c r="N21" s="19">
        <f>PnLData!N21*0.17</f>
        <v>0</v>
      </c>
      <c r="O21" s="19">
        <f>PnLData!O21*0.17</f>
        <v>0</v>
      </c>
      <c r="P21" s="19">
        <f>PnLData!P21*0.17</f>
        <v>0</v>
      </c>
      <c r="Q21" s="19">
        <f>PnLData!Q21*0.17</f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2480068.9632000001</v>
      </c>
      <c r="F22" s="20">
        <f t="shared" ref="F22:Q22" si="2">SUM(F19:F21)</f>
        <v>2103187.2762000002</v>
      </c>
      <c r="G22" s="20">
        <f t="shared" si="2"/>
        <v>3254390.2468000003</v>
      </c>
      <c r="H22" s="20">
        <f t="shared" si="2"/>
        <v>2380455.0219999999</v>
      </c>
      <c r="I22" s="20">
        <f t="shared" si="2"/>
        <v>2713488.1619000002</v>
      </c>
      <c r="J22" s="20">
        <f t="shared" si="2"/>
        <v>2547317.4085000004</v>
      </c>
      <c r="K22" s="20">
        <f t="shared" si="2"/>
        <v>2616668.5617000004</v>
      </c>
      <c r="L22" s="20">
        <f t="shared" si="2"/>
        <v>1675637.7641</v>
      </c>
      <c r="M22" s="20">
        <f t="shared" si="2"/>
        <v>1815350.0388000002</v>
      </c>
      <c r="N22" s="20">
        <f t="shared" si="2"/>
        <v>3418660.0908000004</v>
      </c>
      <c r="O22" s="20">
        <f t="shared" si="2"/>
        <v>2800607.3733999999</v>
      </c>
      <c r="P22" s="20">
        <f t="shared" si="2"/>
        <v>2497822.6939000003</v>
      </c>
      <c r="Q22" s="20">
        <f t="shared" si="2"/>
        <v>30303653.601300005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f>PnLData!E24*0.17</f>
        <v>171190.88740000001</v>
      </c>
      <c r="F24" s="19">
        <f>PnLData!F24*0.17</f>
        <v>139406.579</v>
      </c>
      <c r="G24" s="19">
        <f>PnLData!G24*0.17</f>
        <v>173126.11810000002</v>
      </c>
      <c r="H24" s="19">
        <f>PnLData!H24*0.17</f>
        <v>263893.75400000002</v>
      </c>
      <c r="I24" s="19">
        <f>PnLData!I24*0.17</f>
        <v>269688.75140000001</v>
      </c>
      <c r="J24" s="19">
        <f>PnLData!J24*0.17</f>
        <v>175938.66950000002</v>
      </c>
      <c r="K24" s="19">
        <f>PnLData!K24*0.17</f>
        <v>137741.65170000002</v>
      </c>
      <c r="L24" s="19">
        <f>PnLData!L24*0.17</f>
        <v>248101.9032</v>
      </c>
      <c r="M24" s="19">
        <f>PnLData!M24*0.17</f>
        <v>276125.39850000001</v>
      </c>
      <c r="N24" s="19">
        <f>PnLData!N24*0.17</f>
        <v>250249.27520000003</v>
      </c>
      <c r="O24" s="19">
        <f>PnLData!O24*0.17</f>
        <v>124890.7261</v>
      </c>
      <c r="P24" s="19">
        <f>PnLData!P24*0.17</f>
        <v>120120.9341</v>
      </c>
      <c r="Q24" s="19">
        <f>PnLData!Q24*0.17</f>
        <v>2350474.6482000002</v>
      </c>
    </row>
    <row r="25" spans="1:17" x14ac:dyDescent="0.25">
      <c r="B25" s="11" t="s">
        <v>24</v>
      </c>
      <c r="C25" s="6" t="s">
        <v>42</v>
      </c>
      <c r="D25" s="6"/>
      <c r="E25" s="19">
        <f>PnLData!E25*0.17</f>
        <v>0</v>
      </c>
      <c r="F25" s="19">
        <f>PnLData!F25*0.17</f>
        <v>0</v>
      </c>
      <c r="G25" s="19">
        <f>PnLData!G25*0.17</f>
        <v>0</v>
      </c>
      <c r="H25" s="19">
        <f>PnLData!H25*0.17</f>
        <v>0</v>
      </c>
      <c r="I25" s="19">
        <f>PnLData!I25*0.17</f>
        <v>0</v>
      </c>
      <c r="J25" s="19">
        <f>PnLData!J25*0.17</f>
        <v>0</v>
      </c>
      <c r="K25" s="19">
        <f>PnLData!K25*0.17</f>
        <v>0</v>
      </c>
      <c r="L25" s="19">
        <f>PnLData!L25*0.17</f>
        <v>0</v>
      </c>
      <c r="M25" s="19">
        <f>PnLData!M25*0.17</f>
        <v>0</v>
      </c>
      <c r="N25" s="19">
        <f>PnLData!N25*0.17</f>
        <v>0</v>
      </c>
      <c r="O25" s="19">
        <f>PnLData!O25*0.17</f>
        <v>0</v>
      </c>
      <c r="P25" s="19">
        <f>PnLData!P25*0.17</f>
        <v>0</v>
      </c>
      <c r="Q25" s="19">
        <f>PnLData!Q25*0.17</f>
        <v>0</v>
      </c>
    </row>
    <row r="26" spans="1:17" x14ac:dyDescent="0.25">
      <c r="B26" s="11" t="s">
        <v>24</v>
      </c>
      <c r="C26" s="6" t="s">
        <v>43</v>
      </c>
      <c r="D26" s="6"/>
      <c r="E26" s="19">
        <f>PnLData!E26*0.17</f>
        <v>0</v>
      </c>
      <c r="F26" s="19">
        <f>PnLData!F26*0.17</f>
        <v>0</v>
      </c>
      <c r="G26" s="19">
        <f>PnLData!G26*0.17</f>
        <v>0</v>
      </c>
      <c r="H26" s="19">
        <f>PnLData!H26*0.17</f>
        <v>0</v>
      </c>
      <c r="I26" s="19">
        <f>PnLData!I26*0.17</f>
        <v>0</v>
      </c>
      <c r="J26" s="19">
        <f>PnLData!J26*0.17</f>
        <v>0</v>
      </c>
      <c r="K26" s="19">
        <f>PnLData!K26*0.17</f>
        <v>0</v>
      </c>
      <c r="L26" s="19">
        <f>PnLData!L26*0.17</f>
        <v>0</v>
      </c>
      <c r="M26" s="19">
        <f>PnLData!M26*0.17</f>
        <v>0</v>
      </c>
      <c r="N26" s="19">
        <f>PnLData!N26*0.17</f>
        <v>0</v>
      </c>
      <c r="O26" s="19">
        <f>PnLData!O26*0.17</f>
        <v>0</v>
      </c>
      <c r="P26" s="19">
        <f>PnLData!P26*0.17</f>
        <v>0</v>
      </c>
      <c r="Q26" s="19">
        <f>PnLData!Q26*0.17</f>
        <v>0</v>
      </c>
    </row>
    <row r="27" spans="1:17" x14ac:dyDescent="0.25">
      <c r="B27" s="11" t="s">
        <v>24</v>
      </c>
      <c r="C27" s="6" t="s">
        <v>44</v>
      </c>
      <c r="D27" s="6"/>
      <c r="E27" s="19">
        <f>PnLData!E27*0.17</f>
        <v>0</v>
      </c>
      <c r="F27" s="19">
        <f>PnLData!F27*0.17</f>
        <v>0</v>
      </c>
      <c r="G27" s="19">
        <f>PnLData!G27*0.17</f>
        <v>0</v>
      </c>
      <c r="H27" s="19">
        <f>PnLData!H27*0.17</f>
        <v>0</v>
      </c>
      <c r="I27" s="19">
        <f>PnLData!I27*0.17</f>
        <v>0</v>
      </c>
      <c r="J27" s="19">
        <f>PnLData!J27*0.17</f>
        <v>0</v>
      </c>
      <c r="K27" s="19">
        <f>PnLData!K27*0.17</f>
        <v>0</v>
      </c>
      <c r="L27" s="19">
        <f>PnLData!L27*0.17</f>
        <v>0</v>
      </c>
      <c r="M27" s="19">
        <f>PnLData!M27*0.17</f>
        <v>0</v>
      </c>
      <c r="N27" s="19">
        <f>PnLData!N27*0.17</f>
        <v>0</v>
      </c>
      <c r="O27" s="19">
        <f>PnLData!O27*0.17</f>
        <v>0</v>
      </c>
      <c r="P27" s="19">
        <f>PnLData!P27*0.17</f>
        <v>0</v>
      </c>
      <c r="Q27" s="19">
        <f>PnLData!Q27*0.17</f>
        <v>0</v>
      </c>
    </row>
    <row r="28" spans="1:17" x14ac:dyDescent="0.25">
      <c r="B28" s="11" t="s">
        <v>24</v>
      </c>
      <c r="C28" s="6" t="s">
        <v>45</v>
      </c>
      <c r="D28" s="6"/>
      <c r="E28" s="19">
        <f>PnLData!E28*0.17</f>
        <v>0</v>
      </c>
      <c r="F28" s="19">
        <f>PnLData!F28*0.17</f>
        <v>0</v>
      </c>
      <c r="G28" s="19">
        <f>PnLData!G28*0.17</f>
        <v>0</v>
      </c>
      <c r="H28" s="19">
        <f>PnLData!H28*0.17</f>
        <v>0</v>
      </c>
      <c r="I28" s="19">
        <f>PnLData!I28*0.17</f>
        <v>0</v>
      </c>
      <c r="J28" s="19">
        <f>PnLData!J28*0.17</f>
        <v>0</v>
      </c>
      <c r="K28" s="19">
        <f>PnLData!K28*0.17</f>
        <v>0</v>
      </c>
      <c r="L28" s="19">
        <f>PnLData!L28*0.17</f>
        <v>0</v>
      </c>
      <c r="M28" s="19">
        <f>PnLData!M28*0.17</f>
        <v>0</v>
      </c>
      <c r="N28" s="19">
        <f>PnLData!N28*0.17</f>
        <v>0</v>
      </c>
      <c r="O28" s="19">
        <f>PnLData!O28*0.17</f>
        <v>0</v>
      </c>
      <c r="P28" s="19">
        <f>PnLData!P28*0.17</f>
        <v>0</v>
      </c>
      <c r="Q28" s="19">
        <f>PnLData!Q28*0.17</f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6273376.0587000009</v>
      </c>
      <c r="F29" s="20">
        <f t="shared" ref="F29:Q29" si="3">SUM(F24:F28)+F22+F17</f>
        <v>7443436.6448000008</v>
      </c>
      <c r="G29" s="20">
        <f t="shared" si="3"/>
        <v>7681870.1431000009</v>
      </c>
      <c r="H29" s="20">
        <f t="shared" si="3"/>
        <v>6486965.9270000011</v>
      </c>
      <c r="I29" s="20">
        <f t="shared" si="3"/>
        <v>6837136.617300001</v>
      </c>
      <c r="J29" s="20">
        <f t="shared" si="3"/>
        <v>5822787.8899000008</v>
      </c>
      <c r="K29" s="20">
        <f t="shared" si="3"/>
        <v>6968111.7895999998</v>
      </c>
      <c r="L29" s="20">
        <f t="shared" si="3"/>
        <v>5966000.1841000002</v>
      </c>
      <c r="M29" s="20">
        <f t="shared" si="3"/>
        <v>6648093.2190000005</v>
      </c>
      <c r="N29" s="20">
        <f t="shared" si="3"/>
        <v>7257015.9929000009</v>
      </c>
      <c r="O29" s="20">
        <f t="shared" si="3"/>
        <v>6346897.0416000001</v>
      </c>
      <c r="P29" s="20">
        <f t="shared" si="3"/>
        <v>5908370.1093000006</v>
      </c>
      <c r="Q29" s="20">
        <f t="shared" si="3"/>
        <v>79640061.617300019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24080101.111500017</v>
      </c>
      <c r="F31" s="20">
        <f t="shared" ref="F31:Q31" si="4">F12-F29</f>
        <v>19889409.718199998</v>
      </c>
      <c r="G31" s="20">
        <f t="shared" si="4"/>
        <v>16905570.519100003</v>
      </c>
      <c r="H31" s="20">
        <f t="shared" si="4"/>
        <v>18096133.365099993</v>
      </c>
      <c r="I31" s="20">
        <f t="shared" si="4"/>
        <v>15531814.411500007</v>
      </c>
      <c r="J31" s="20">
        <f t="shared" si="4"/>
        <v>20724249.933499992</v>
      </c>
      <c r="K31" s="20">
        <f t="shared" si="4"/>
        <v>20582514.592400003</v>
      </c>
      <c r="L31" s="20">
        <f t="shared" si="4"/>
        <v>18235782.504800007</v>
      </c>
      <c r="M31" s="20">
        <f t="shared" si="4"/>
        <v>16734629.375</v>
      </c>
      <c r="N31" s="20">
        <f t="shared" si="4"/>
        <v>20384165.835500002</v>
      </c>
      <c r="O31" s="20">
        <f t="shared" si="4"/>
        <v>11424388.265000004</v>
      </c>
      <c r="P31" s="20">
        <f t="shared" si="4"/>
        <v>21688549.033999994</v>
      </c>
      <c r="Q31" s="20">
        <f t="shared" si="4"/>
        <v>224277308.66560006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f>PnLData!E33*0.17</f>
        <v>2673971.3695</v>
      </c>
      <c r="F33" s="19">
        <f>PnLData!F33*0.17</f>
        <v>2588595.9262000001</v>
      </c>
      <c r="G33" s="19">
        <f>PnLData!G33*0.17</f>
        <v>2673760.2464999999</v>
      </c>
      <c r="H33" s="19">
        <f>PnLData!H33*0.17</f>
        <v>2553847.6355000003</v>
      </c>
      <c r="I33" s="19">
        <f>PnLData!I33*0.17</f>
        <v>2561386.1257000002</v>
      </c>
      <c r="J33" s="19">
        <f>PnLData!J33*0.17</f>
        <v>2639605.4632000001</v>
      </c>
      <c r="K33" s="19">
        <f>PnLData!K33*0.17</f>
        <v>2648985.6093000001</v>
      </c>
      <c r="L33" s="19">
        <f>PnLData!L33*0.17</f>
        <v>2689532.1903000004</v>
      </c>
      <c r="M33" s="19">
        <f>PnLData!M33*0.17</f>
        <v>2601602.4528000001</v>
      </c>
      <c r="N33" s="19">
        <f>PnLData!N33*0.17</f>
        <v>2674546.7549000005</v>
      </c>
      <c r="O33" s="19">
        <f>PnLData!O33*0.17</f>
        <v>2550551.31</v>
      </c>
      <c r="P33" s="19">
        <f>PnLData!P33*0.17</f>
        <v>2679410.4974000002</v>
      </c>
      <c r="Q33" s="19">
        <f>PnLData!Q33*0.17</f>
        <v>31535795.581300002</v>
      </c>
    </row>
    <row r="34" spans="1:17" x14ac:dyDescent="0.25">
      <c r="B34" s="6" t="s">
        <v>10</v>
      </c>
      <c r="C34" s="6" t="s">
        <v>48</v>
      </c>
      <c r="D34" s="6"/>
      <c r="E34" s="19">
        <f>PnLData!E34*0.17</f>
        <v>712388.55810000002</v>
      </c>
      <c r="F34" s="19">
        <f>PnLData!F34*0.17</f>
        <v>740069.28410000016</v>
      </c>
      <c r="G34" s="19">
        <f>PnLData!G34*0.17</f>
        <v>754368.84430000011</v>
      </c>
      <c r="H34" s="19">
        <f>PnLData!H34*0.17</f>
        <v>809441.80290000013</v>
      </c>
      <c r="I34" s="19">
        <f>PnLData!I34*0.17</f>
        <v>836604.03230000008</v>
      </c>
      <c r="J34" s="19">
        <f>PnLData!J34*0.17</f>
        <v>771849.17590000003</v>
      </c>
      <c r="K34" s="19">
        <f>PnLData!K34*0.17</f>
        <v>754595.2350000001</v>
      </c>
      <c r="L34" s="19">
        <f>PnLData!L34*0.17</f>
        <v>764721.55190000008</v>
      </c>
      <c r="M34" s="19">
        <f>PnLData!M34*0.17</f>
        <v>779072.87710000004</v>
      </c>
      <c r="N34" s="19">
        <f>PnLData!N34*0.17</f>
        <v>687118.36580000015</v>
      </c>
      <c r="O34" s="19">
        <f>PnLData!O34*0.17</f>
        <v>723092.68460000004</v>
      </c>
      <c r="P34" s="19">
        <f>PnLData!P34*0.17</f>
        <v>781767.89220000012</v>
      </c>
      <c r="Q34" s="19">
        <f>PnLData!Q34*0.17</f>
        <v>9115090.3042000011</v>
      </c>
    </row>
    <row r="35" spans="1:17" x14ac:dyDescent="0.25">
      <c r="B35" s="6" t="s">
        <v>11</v>
      </c>
      <c r="C35" s="6" t="s">
        <v>49</v>
      </c>
      <c r="D35" s="6"/>
      <c r="E35" s="19">
        <f>PnLData!E35*0.17</f>
        <v>319183.88250000001</v>
      </c>
      <c r="F35" s="19">
        <f>PnLData!F35*0.17</f>
        <v>320169.65470000001</v>
      </c>
      <c r="G35" s="19">
        <f>PnLData!G35*0.17</f>
        <v>196288.62660000002</v>
      </c>
      <c r="H35" s="19">
        <f>PnLData!H35*0.17</f>
        <v>217053.52480000001</v>
      </c>
      <c r="I35" s="19">
        <f>PnLData!I35*0.17</f>
        <v>173037.86090000003</v>
      </c>
      <c r="J35" s="19">
        <f>PnLData!J35*0.17</f>
        <v>330823.71960000001</v>
      </c>
      <c r="K35" s="19">
        <f>PnLData!K35*0.17</f>
        <v>219524.13650000002</v>
      </c>
      <c r="L35" s="19">
        <f>PnLData!L35*0.17</f>
        <v>176423.61490000002</v>
      </c>
      <c r="M35" s="19">
        <f>PnLData!M35*0.17</f>
        <v>211127.63590000002</v>
      </c>
      <c r="N35" s="19">
        <f>PnLData!N35*0.17</f>
        <v>265780.26270000002</v>
      </c>
      <c r="O35" s="19">
        <f>PnLData!O35*0.17</f>
        <v>255199.87920000002</v>
      </c>
      <c r="P35" s="19">
        <f>PnLData!P35*0.17</f>
        <v>257662.66070000001</v>
      </c>
      <c r="Q35" s="19">
        <f>PnLData!Q35*0.17</f>
        <v>2942275.4590000003</v>
      </c>
    </row>
    <row r="36" spans="1:17" x14ac:dyDescent="0.25">
      <c r="B36" s="6" t="s">
        <v>12</v>
      </c>
      <c r="C36" s="6" t="s">
        <v>50</v>
      </c>
      <c r="D36" s="6"/>
      <c r="E36" s="19">
        <f>PnLData!E36*0.17</f>
        <v>231159.80010000002</v>
      </c>
      <c r="F36" s="19">
        <f>PnLData!F36*0.17</f>
        <v>125860.86850000001</v>
      </c>
      <c r="G36" s="19">
        <f>PnLData!G36*0.17</f>
        <v>152158.48810000002</v>
      </c>
      <c r="H36" s="19">
        <f>PnLData!H36*0.17</f>
        <v>187493.44540000003</v>
      </c>
      <c r="I36" s="19">
        <f>PnLData!I36*0.17</f>
        <v>274418.08680000005</v>
      </c>
      <c r="J36" s="19">
        <f>PnLData!J36*0.17</f>
        <v>229156.40620000003</v>
      </c>
      <c r="K36" s="19">
        <f>PnLData!K36*0.17</f>
        <v>228137.0233</v>
      </c>
      <c r="L36" s="19">
        <f>PnLData!L36*0.17</f>
        <v>165999.57190000001</v>
      </c>
      <c r="M36" s="19">
        <f>PnLData!M36*0.17</f>
        <v>219702.06360000002</v>
      </c>
      <c r="N36" s="19">
        <f>PnLData!N36*0.17</f>
        <v>265523.11220000003</v>
      </c>
      <c r="O36" s="19">
        <f>PnLData!O36*0.17</f>
        <v>148058.78850000002</v>
      </c>
      <c r="P36" s="19">
        <f>PnLData!P36*0.17</f>
        <v>213321.34650000001</v>
      </c>
      <c r="Q36" s="19">
        <f>PnLData!Q36*0.17</f>
        <v>2440989.0011</v>
      </c>
    </row>
    <row r="37" spans="1:17" x14ac:dyDescent="0.25">
      <c r="B37" s="6" t="s">
        <v>13</v>
      </c>
      <c r="C37" s="6" t="s">
        <v>51</v>
      </c>
      <c r="D37" s="6"/>
      <c r="E37" s="19">
        <f>PnLData!E37*0.17</f>
        <v>294191.6606</v>
      </c>
      <c r="F37" s="19">
        <f>PnLData!F37*0.17</f>
        <v>284211.36180000001</v>
      </c>
      <c r="G37" s="19">
        <f>PnLData!G37*0.17</f>
        <v>266153.71360000002</v>
      </c>
      <c r="H37" s="19">
        <f>PnLData!H37*0.17</f>
        <v>282761.1802</v>
      </c>
      <c r="I37" s="19">
        <f>PnLData!I37*0.17</f>
        <v>246080.62700000004</v>
      </c>
      <c r="J37" s="19">
        <f>PnLData!J37*0.17</f>
        <v>269639.10290000006</v>
      </c>
      <c r="K37" s="19">
        <f>PnLData!K37*0.17</f>
        <v>307580.98980000004</v>
      </c>
      <c r="L37" s="19">
        <f>PnLData!L37*0.17</f>
        <v>272940.57430000004</v>
      </c>
      <c r="M37" s="19">
        <f>PnLData!M37*0.17</f>
        <v>263470.92320000002</v>
      </c>
      <c r="N37" s="19">
        <f>PnLData!N37*0.17</f>
        <v>235889.5588</v>
      </c>
      <c r="O37" s="19">
        <f>PnLData!O37*0.17</f>
        <v>368076.89569999999</v>
      </c>
      <c r="P37" s="19">
        <f>PnLData!P37*0.17</f>
        <v>315856.685</v>
      </c>
      <c r="Q37" s="19">
        <f>PnLData!Q37*0.17</f>
        <v>3406853.2729000002</v>
      </c>
    </row>
    <row r="38" spans="1:17" x14ac:dyDescent="0.25">
      <c r="B38" s="6" t="s">
        <v>14</v>
      </c>
      <c r="C38" s="6" t="s">
        <v>52</v>
      </c>
      <c r="D38" s="6"/>
      <c r="E38" s="19">
        <f>PnLData!E38*0.17</f>
        <v>664926.48250000004</v>
      </c>
      <c r="F38" s="19">
        <f>PnLData!F38*0.17</f>
        <v>610415.54900000012</v>
      </c>
      <c r="G38" s="19">
        <f>PnLData!G38*0.17</f>
        <v>583704.23950000003</v>
      </c>
      <c r="H38" s="19">
        <f>PnLData!H38*0.17</f>
        <v>712159.72110000008</v>
      </c>
      <c r="I38" s="19">
        <f>PnLData!I38*0.17</f>
        <v>638198.55209999997</v>
      </c>
      <c r="J38" s="19">
        <f>PnLData!J38*0.17</f>
        <v>708603.99090000009</v>
      </c>
      <c r="K38" s="19">
        <f>PnLData!K38*0.17</f>
        <v>616739.38580000005</v>
      </c>
      <c r="L38" s="19">
        <f>PnLData!L38*0.17</f>
        <v>613363.48670000001</v>
      </c>
      <c r="M38" s="19">
        <f>PnLData!M38*0.17</f>
        <v>693177.70980000007</v>
      </c>
      <c r="N38" s="19">
        <f>PnLData!N38*0.17</f>
        <v>708835.96100000001</v>
      </c>
      <c r="O38" s="19">
        <f>PnLData!O38*0.17</f>
        <v>605402.00080000004</v>
      </c>
      <c r="P38" s="19">
        <f>PnLData!P38*0.17</f>
        <v>668520.15330000012</v>
      </c>
      <c r="Q38" s="19">
        <f>PnLData!Q38*0.17</f>
        <v>7824047.2325000009</v>
      </c>
    </row>
    <row r="39" spans="1:17" x14ac:dyDescent="0.25">
      <c r="B39" s="6" t="s">
        <v>15</v>
      </c>
      <c r="C39" s="6" t="s">
        <v>53</v>
      </c>
      <c r="D39" s="6"/>
      <c r="E39" s="19">
        <f>PnLData!E39*0.17</f>
        <v>291743.3138</v>
      </c>
      <c r="F39" s="19">
        <f>PnLData!F39*0.17</f>
        <v>253915.79780000003</v>
      </c>
      <c r="G39" s="19">
        <f>PnLData!G39*0.17</f>
        <v>236716.82639999999</v>
      </c>
      <c r="H39" s="19">
        <f>PnLData!H39*0.17</f>
        <v>307826.8149</v>
      </c>
      <c r="I39" s="19">
        <f>PnLData!I39*0.17</f>
        <v>231720.38530000002</v>
      </c>
      <c r="J39" s="19">
        <f>PnLData!J39*0.17</f>
        <v>299591.83980000002</v>
      </c>
      <c r="K39" s="19">
        <f>PnLData!K39*0.17</f>
        <v>230795.23510000002</v>
      </c>
      <c r="L39" s="19">
        <f>PnLData!L39*0.17</f>
        <v>227992.73240000001</v>
      </c>
      <c r="M39" s="19">
        <f>PnLData!M39*0.17</f>
        <v>234351.0588</v>
      </c>
      <c r="N39" s="19">
        <f>PnLData!N39*0.17</f>
        <v>371359.61440000002</v>
      </c>
      <c r="O39" s="19">
        <f>PnLData!O39*0.17</f>
        <v>338973.89700000006</v>
      </c>
      <c r="P39" s="19">
        <f>PnLData!P39*0.17</f>
        <v>265915.05229999998</v>
      </c>
      <c r="Q39" s="19">
        <f>PnLData!Q39*0.17</f>
        <v>3290902.5680000004</v>
      </c>
    </row>
    <row r="40" spans="1:17" x14ac:dyDescent="0.25">
      <c r="B40" s="6" t="s">
        <v>16</v>
      </c>
      <c r="C40" s="6" t="s">
        <v>54</v>
      </c>
      <c r="D40" s="6"/>
      <c r="E40" s="19">
        <f>PnLData!E40*0.17</f>
        <v>473454.92490000004</v>
      </c>
      <c r="F40" s="19">
        <f>PnLData!F40*0.17</f>
        <v>531382.76660000009</v>
      </c>
      <c r="G40" s="19">
        <f>PnLData!G40*0.17</f>
        <v>544688.26029999997</v>
      </c>
      <c r="H40" s="19">
        <f>PnLData!H40*0.17</f>
        <v>567326.61630000011</v>
      </c>
      <c r="I40" s="19">
        <f>PnLData!I40*0.17</f>
        <v>596216.64240000013</v>
      </c>
      <c r="J40" s="19">
        <f>PnLData!J40*0.17</f>
        <v>541013.07279999997</v>
      </c>
      <c r="K40" s="19">
        <f>PnLData!K40*0.17</f>
        <v>595122.0821</v>
      </c>
      <c r="L40" s="19">
        <f>PnLData!L40*0.17</f>
        <v>493281.19870000001</v>
      </c>
      <c r="M40" s="19">
        <f>PnLData!M40*0.17</f>
        <v>474586.47380000004</v>
      </c>
      <c r="N40" s="19">
        <f>PnLData!N40*0.17</f>
        <v>463435.61790000007</v>
      </c>
      <c r="O40" s="19">
        <f>PnLData!O40*0.17</f>
        <v>591084.43590000004</v>
      </c>
      <c r="P40" s="19">
        <f>PnLData!P40*0.17</f>
        <v>602577.77549999999</v>
      </c>
      <c r="Q40" s="19">
        <f>PnLData!Q40*0.17</f>
        <v>6474169.8672000011</v>
      </c>
    </row>
    <row r="41" spans="1:17" x14ac:dyDescent="0.25">
      <c r="B41" s="6" t="s">
        <v>17</v>
      </c>
      <c r="C41" s="6" t="s">
        <v>55</v>
      </c>
      <c r="D41" s="6"/>
      <c r="E41" s="19">
        <f>PnLData!E41*0.17</f>
        <v>0</v>
      </c>
      <c r="F41" s="19">
        <f>PnLData!F41*0.17</f>
        <v>0</v>
      </c>
      <c r="G41" s="19">
        <f>PnLData!G41*0.17</f>
        <v>0</v>
      </c>
      <c r="H41" s="19">
        <f>PnLData!H41*0.17</f>
        <v>0</v>
      </c>
      <c r="I41" s="19">
        <f>PnLData!I41*0.17</f>
        <v>0</v>
      </c>
      <c r="J41" s="19">
        <f>PnLData!J41*0.17</f>
        <v>0</v>
      </c>
      <c r="K41" s="19">
        <f>PnLData!K41*0.17</f>
        <v>0</v>
      </c>
      <c r="L41" s="19">
        <f>PnLData!L41*0.17</f>
        <v>0</v>
      </c>
      <c r="M41" s="19">
        <f>PnLData!M41*0.17</f>
        <v>0</v>
      </c>
      <c r="N41" s="19">
        <f>PnLData!N41*0.17</f>
        <v>0</v>
      </c>
      <c r="O41" s="19">
        <f>PnLData!O41*0.17</f>
        <v>0</v>
      </c>
      <c r="P41" s="19">
        <f>PnLData!P41*0.17</f>
        <v>0</v>
      </c>
      <c r="Q41" s="19">
        <f>PnLData!Q41*0.17</f>
        <v>0</v>
      </c>
    </row>
    <row r="42" spans="1:17" x14ac:dyDescent="0.25">
      <c r="B42" s="6" t="s">
        <v>18</v>
      </c>
      <c r="C42" s="6" t="s">
        <v>56</v>
      </c>
      <c r="D42" s="6"/>
      <c r="E42" s="19">
        <f>PnLData!E42*0.17</f>
        <v>0</v>
      </c>
      <c r="F42" s="19">
        <f>PnLData!F42*0.17</f>
        <v>0</v>
      </c>
      <c r="G42" s="19">
        <f>PnLData!G42*0.17</f>
        <v>0</v>
      </c>
      <c r="H42" s="19">
        <f>PnLData!H42*0.17</f>
        <v>0</v>
      </c>
      <c r="I42" s="19">
        <f>PnLData!I42*0.17</f>
        <v>0</v>
      </c>
      <c r="J42" s="19">
        <f>PnLData!J42*0.17</f>
        <v>0</v>
      </c>
      <c r="K42" s="19">
        <f>PnLData!K42*0.17</f>
        <v>0</v>
      </c>
      <c r="L42" s="19">
        <f>PnLData!L42*0.17</f>
        <v>0</v>
      </c>
      <c r="M42" s="19">
        <f>PnLData!M42*0.17</f>
        <v>0</v>
      </c>
      <c r="N42" s="19">
        <f>PnLData!N42*0.17</f>
        <v>0</v>
      </c>
      <c r="O42" s="19">
        <f>PnLData!O42*0.17</f>
        <v>0</v>
      </c>
      <c r="P42" s="19">
        <f>PnLData!P42*0.17</f>
        <v>0</v>
      </c>
      <c r="Q42" s="19">
        <f>PnLData!Q42*0.17</f>
        <v>0</v>
      </c>
    </row>
    <row r="43" spans="1:17" x14ac:dyDescent="0.25">
      <c r="B43" s="6" t="s">
        <v>19</v>
      </c>
      <c r="C43" s="6" t="s">
        <v>57</v>
      </c>
      <c r="D43" s="6"/>
      <c r="E43" s="19">
        <f>PnLData!E43*0.17</f>
        <v>0</v>
      </c>
      <c r="F43" s="19">
        <f>PnLData!F43*0.17</f>
        <v>0</v>
      </c>
      <c r="G43" s="19">
        <f>PnLData!G43*0.17</f>
        <v>0</v>
      </c>
      <c r="H43" s="19">
        <f>PnLData!H43*0.17</f>
        <v>0</v>
      </c>
      <c r="I43" s="19">
        <f>PnLData!I43*0.17</f>
        <v>0</v>
      </c>
      <c r="J43" s="19">
        <f>PnLData!J43*0.17</f>
        <v>0</v>
      </c>
      <c r="K43" s="19">
        <f>PnLData!K43*0.17</f>
        <v>0</v>
      </c>
      <c r="L43" s="19">
        <f>PnLData!L43*0.17</f>
        <v>0</v>
      </c>
      <c r="M43" s="19">
        <f>PnLData!M43*0.17</f>
        <v>0</v>
      </c>
      <c r="N43" s="19">
        <f>PnLData!N43*0.17</f>
        <v>0</v>
      </c>
      <c r="O43" s="19">
        <f>PnLData!O43*0.17</f>
        <v>0</v>
      </c>
      <c r="P43" s="19">
        <f>PnLData!P43*0.17</f>
        <v>0</v>
      </c>
      <c r="Q43" s="19">
        <f>PnLData!Q43*0.17</f>
        <v>0</v>
      </c>
    </row>
    <row r="44" spans="1:17" x14ac:dyDescent="0.25">
      <c r="B44" s="6" t="s">
        <v>24</v>
      </c>
      <c r="C44" s="6" t="s">
        <v>32</v>
      </c>
      <c r="D44" s="6"/>
      <c r="E44" s="19">
        <f>PnLData!E44*0.17</f>
        <v>0</v>
      </c>
      <c r="F44" s="19">
        <f>PnLData!F44*0.17</f>
        <v>0</v>
      </c>
      <c r="G44" s="19">
        <f>PnLData!G44*0.17</f>
        <v>0</v>
      </c>
      <c r="H44" s="19">
        <f>PnLData!H44*0.17</f>
        <v>0</v>
      </c>
      <c r="I44" s="19">
        <f>PnLData!I44*0.17</f>
        <v>0</v>
      </c>
      <c r="J44" s="19">
        <f>PnLData!J44*0.17</f>
        <v>0</v>
      </c>
      <c r="K44" s="19">
        <f>PnLData!K44*0.17</f>
        <v>0</v>
      </c>
      <c r="L44" s="19">
        <f>PnLData!L44*0.17</f>
        <v>0</v>
      </c>
      <c r="M44" s="19">
        <f>PnLData!M44*0.17</f>
        <v>0</v>
      </c>
      <c r="N44" s="19">
        <f>PnLData!N44*0.17</f>
        <v>0</v>
      </c>
      <c r="O44" s="19">
        <f>PnLData!O44*0.17</f>
        <v>0</v>
      </c>
      <c r="P44" s="19">
        <f>PnLData!P44*0.17</f>
        <v>0</v>
      </c>
      <c r="Q44" s="19">
        <f>PnLData!Q44*0.17</f>
        <v>0</v>
      </c>
    </row>
    <row r="45" spans="1:17" x14ac:dyDescent="0.25">
      <c r="B45" s="6" t="s">
        <v>24</v>
      </c>
      <c r="C45" s="6" t="s">
        <v>36</v>
      </c>
      <c r="D45" s="6"/>
      <c r="E45" s="19">
        <f>PnLData!E45*0.17</f>
        <v>0</v>
      </c>
      <c r="F45" s="19">
        <f>PnLData!F45*0.17</f>
        <v>0</v>
      </c>
      <c r="G45" s="19">
        <f>PnLData!G45*0.17</f>
        <v>0</v>
      </c>
      <c r="H45" s="19">
        <f>PnLData!H45*0.17</f>
        <v>0</v>
      </c>
      <c r="I45" s="19">
        <f>PnLData!I45*0.17</f>
        <v>0</v>
      </c>
      <c r="J45" s="19">
        <f>PnLData!J45*0.17</f>
        <v>0</v>
      </c>
      <c r="K45" s="19">
        <f>PnLData!K45*0.17</f>
        <v>0</v>
      </c>
      <c r="L45" s="19">
        <f>PnLData!L45*0.17</f>
        <v>0</v>
      </c>
      <c r="M45" s="19">
        <f>PnLData!M45*0.17</f>
        <v>0</v>
      </c>
      <c r="N45" s="19">
        <f>PnLData!N45*0.17</f>
        <v>0</v>
      </c>
      <c r="O45" s="19">
        <f>PnLData!O45*0.17</f>
        <v>0</v>
      </c>
      <c r="P45" s="19">
        <f>PnLData!P45*0.17</f>
        <v>0</v>
      </c>
      <c r="Q45" s="19">
        <f>PnLData!Q45*0.17</f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18419081.119500019</v>
      </c>
      <c r="F46" s="20">
        <f t="shared" ref="F46:Q46" si="5">F31-SUM(F33:F45)</f>
        <v>14434788.509499997</v>
      </c>
      <c r="G46" s="20">
        <f t="shared" si="5"/>
        <v>11497731.273800004</v>
      </c>
      <c r="H46" s="20">
        <f t="shared" si="5"/>
        <v>12458222.623999994</v>
      </c>
      <c r="I46" s="20">
        <f t="shared" si="5"/>
        <v>9974152.0990000069</v>
      </c>
      <c r="J46" s="20">
        <f t="shared" si="5"/>
        <v>14933967.162199993</v>
      </c>
      <c r="K46" s="20">
        <f t="shared" si="5"/>
        <v>14981034.895500002</v>
      </c>
      <c r="L46" s="20">
        <f t="shared" si="5"/>
        <v>12831527.583700007</v>
      </c>
      <c r="M46" s="20">
        <f t="shared" si="5"/>
        <v>11257538.18</v>
      </c>
      <c r="N46" s="20">
        <f t="shared" si="5"/>
        <v>14711676.5878</v>
      </c>
      <c r="O46" s="20">
        <f t="shared" si="5"/>
        <v>5843948.3733000038</v>
      </c>
      <c r="P46" s="20">
        <f t="shared" si="5"/>
        <v>15903516.971099995</v>
      </c>
      <c r="Q46" s="20">
        <f t="shared" si="5"/>
        <v>157247185.37940007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f>PnLData!E49*0.17</f>
        <v>402389.58180000004</v>
      </c>
      <c r="F49" s="19">
        <f>PnLData!F49*0.17</f>
        <v>398847.58419999998</v>
      </c>
      <c r="G49" s="19">
        <f>PnLData!G49*0.17</f>
        <v>500939.15299999999</v>
      </c>
      <c r="H49" s="19">
        <f>PnLData!H49*0.17</f>
        <v>348406.51530000003</v>
      </c>
      <c r="I49" s="19">
        <f>PnLData!I49*0.17</f>
        <v>367143.71640000003</v>
      </c>
      <c r="J49" s="19">
        <f>PnLData!J49*0.17</f>
        <v>349974.07850000006</v>
      </c>
      <c r="K49" s="19">
        <f>PnLData!K49*0.17</f>
        <v>409274.00209999998</v>
      </c>
      <c r="L49" s="19">
        <f>PnLData!L49*0.17</f>
        <v>463305.18540000007</v>
      </c>
      <c r="M49" s="19">
        <f>PnLData!M49*0.17</f>
        <v>478090.04290000006</v>
      </c>
      <c r="N49" s="19">
        <f>PnLData!N49*0.17</f>
        <v>398715.03009999997</v>
      </c>
      <c r="O49" s="19">
        <f>PnLData!O49*0.17</f>
        <v>351261.31510000001</v>
      </c>
      <c r="P49" s="19">
        <f>PnLData!P49*0.17</f>
        <v>474652.31650000007</v>
      </c>
      <c r="Q49" s="19">
        <f>PnLData!Q49*0.17</f>
        <v>4942998.5213000011</v>
      </c>
    </row>
    <row r="50" spans="1:17" x14ac:dyDescent="0.25">
      <c r="B50" s="6" t="s">
        <v>62</v>
      </c>
      <c r="C50" s="6" t="s">
        <v>40</v>
      </c>
      <c r="D50" s="6"/>
      <c r="E50" s="19">
        <f>PnLData!E50*0.17</f>
        <v>350039.28200000006</v>
      </c>
      <c r="F50" s="19">
        <f>PnLData!F50*0.17</f>
        <v>356448.50640000001</v>
      </c>
      <c r="G50" s="19">
        <f>PnLData!G50*0.17</f>
        <v>437943.80680000002</v>
      </c>
      <c r="H50" s="19">
        <f>PnLData!H50*0.17</f>
        <v>492107.33</v>
      </c>
      <c r="I50" s="19">
        <f>PnLData!I50*0.17</f>
        <v>405167.20330000005</v>
      </c>
      <c r="J50" s="19">
        <f>PnLData!J50*0.17</f>
        <v>414428.28480000002</v>
      </c>
      <c r="K50" s="19">
        <f>PnLData!K50*0.17</f>
        <v>424192.86720000004</v>
      </c>
      <c r="L50" s="19">
        <f>PnLData!L50*0.17</f>
        <v>479508.1251</v>
      </c>
      <c r="M50" s="19">
        <f>PnLData!M50*0.17</f>
        <v>485337.3112</v>
      </c>
      <c r="N50" s="19">
        <f>PnLData!N50*0.17</f>
        <v>353907.73910000001</v>
      </c>
      <c r="O50" s="19">
        <f>PnLData!O50*0.17</f>
        <v>343397.9889</v>
      </c>
      <c r="P50" s="19">
        <f>PnLData!P50*0.17</f>
        <v>464880.01950000005</v>
      </c>
      <c r="Q50" s="19">
        <f>PnLData!Q50*0.17</f>
        <v>5007358.4643000001</v>
      </c>
    </row>
    <row r="51" spans="1:17" x14ac:dyDescent="0.25">
      <c r="B51" s="6" t="s">
        <v>24</v>
      </c>
      <c r="C51" s="6"/>
      <c r="D51" s="6"/>
      <c r="E51" s="19">
        <f>PnLData!E51*0.17</f>
        <v>0</v>
      </c>
      <c r="F51" s="19">
        <f>PnLData!F51*0.17</f>
        <v>0</v>
      </c>
      <c r="G51" s="19">
        <f>PnLData!G51*0.17</f>
        <v>0</v>
      </c>
      <c r="H51" s="19">
        <f>PnLData!H51*0.17</f>
        <v>0</v>
      </c>
      <c r="I51" s="19">
        <f>PnLData!I51*0.17</f>
        <v>0</v>
      </c>
      <c r="J51" s="19">
        <f>PnLData!J51*0.17</f>
        <v>0</v>
      </c>
      <c r="K51" s="19">
        <f>PnLData!K51*0.17</f>
        <v>0</v>
      </c>
      <c r="L51" s="19">
        <f>PnLData!L51*0.17</f>
        <v>0</v>
      </c>
      <c r="M51" s="19">
        <f>PnLData!M51*0.17</f>
        <v>0</v>
      </c>
      <c r="N51" s="19">
        <f>PnLData!N51*0.17</f>
        <v>0</v>
      </c>
      <c r="O51" s="19">
        <f>PnLData!O51*0.17</f>
        <v>0</v>
      </c>
      <c r="P51" s="19">
        <f>PnLData!P51*0.17</f>
        <v>0</v>
      </c>
      <c r="Q51" s="19">
        <f>PnLData!Q51*0.17</f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17666652.255700018</v>
      </c>
      <c r="F53" s="20">
        <f t="shared" ref="F53:Q53" si="6">F46-SUM(F49:F52)</f>
        <v>13679492.418899996</v>
      </c>
      <c r="G53" s="20">
        <f t="shared" si="6"/>
        <v>10558848.314000005</v>
      </c>
      <c r="H53" s="20">
        <f t="shared" si="6"/>
        <v>11617708.778699994</v>
      </c>
      <c r="I53" s="20">
        <f t="shared" si="6"/>
        <v>9201841.1793000065</v>
      </c>
      <c r="J53" s="20">
        <f t="shared" si="6"/>
        <v>14169564.798899993</v>
      </c>
      <c r="K53" s="20">
        <f t="shared" si="6"/>
        <v>14147568.026200002</v>
      </c>
      <c r="L53" s="20">
        <f t="shared" si="6"/>
        <v>11888714.273200007</v>
      </c>
      <c r="M53" s="20">
        <f t="shared" si="6"/>
        <v>10294110.8259</v>
      </c>
      <c r="N53" s="20">
        <f t="shared" si="6"/>
        <v>13959053.818599999</v>
      </c>
      <c r="O53" s="20">
        <f t="shared" si="6"/>
        <v>5149289.0693000033</v>
      </c>
      <c r="P53" s="20">
        <f t="shared" si="6"/>
        <v>14963984.635099996</v>
      </c>
      <c r="Q53" s="20">
        <f t="shared" si="6"/>
        <v>147296828.39380008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f>PnLData!E56*0.17</f>
        <v>-398506.03720000008</v>
      </c>
      <c r="F56" s="19">
        <f>PnLData!F56*0.17</f>
        <v>-366503.43180000002</v>
      </c>
      <c r="G56" s="19">
        <f>PnLData!G56*0.17</f>
        <v>-394604.36210000003</v>
      </c>
      <c r="H56" s="19">
        <f>PnLData!H56*0.17</f>
        <v>-353132.32490000001</v>
      </c>
      <c r="I56" s="19">
        <f>PnLData!I56*0.17</f>
        <v>-400593.61849999998</v>
      </c>
      <c r="J56" s="19">
        <f>PnLData!J56*0.17</f>
        <v>-411134.7966</v>
      </c>
      <c r="K56" s="19">
        <f>PnLData!K56*0.17</f>
        <v>-389962.28770000004</v>
      </c>
      <c r="L56" s="19">
        <f>PnLData!L56*0.17</f>
        <v>-390363.09840000002</v>
      </c>
      <c r="M56" s="19">
        <f>PnLData!M56*0.17</f>
        <v>-462470.53810000006</v>
      </c>
      <c r="N56" s="19">
        <f>PnLData!N56*0.17</f>
        <v>-411736.62210000004</v>
      </c>
      <c r="O56" s="19">
        <f>PnLData!O56*0.17</f>
        <v>-397574.11930000002</v>
      </c>
      <c r="P56" s="19">
        <f>PnLData!P56*0.17</f>
        <v>-369416.95470000006</v>
      </c>
      <c r="Q56" s="19">
        <f>PnLData!Q56*0.17</f>
        <v>-4745998.1914000008</v>
      </c>
    </row>
    <row r="57" spans="1:17" x14ac:dyDescent="0.25">
      <c r="B57" s="6" t="s">
        <v>20</v>
      </c>
      <c r="C57" s="6" t="s">
        <v>59</v>
      </c>
      <c r="D57" s="6"/>
      <c r="E57" s="19">
        <f>PnLData!E57*0.17</f>
        <v>2587803.1210000003</v>
      </c>
      <c r="F57" s="19">
        <f>PnLData!F57*0.17</f>
        <v>2650169.0388000002</v>
      </c>
      <c r="G57" s="19">
        <f>PnLData!G57*0.17</f>
        <v>2568289.3530999999</v>
      </c>
      <c r="H57" s="19">
        <f>PnLData!H57*0.17</f>
        <v>2617983.5712000001</v>
      </c>
      <c r="I57" s="19">
        <f>PnLData!I57*0.17</f>
        <v>2602116.6059000003</v>
      </c>
      <c r="J57" s="19">
        <f>PnLData!J57*0.17</f>
        <v>2551464.1794000003</v>
      </c>
      <c r="K57" s="19">
        <f>PnLData!K57*0.17</f>
        <v>2716759.9598000003</v>
      </c>
      <c r="L57" s="19">
        <f>PnLData!L57*0.17</f>
        <v>2683780.0261000004</v>
      </c>
      <c r="M57" s="19">
        <f>PnLData!M57*0.17</f>
        <v>2707717.9335000003</v>
      </c>
      <c r="N57" s="19">
        <f>PnLData!N57*0.17</f>
        <v>2708273.9661000003</v>
      </c>
      <c r="O57" s="19">
        <f>PnLData!O57*0.17</f>
        <v>2682052.0764000001</v>
      </c>
      <c r="P57" s="19">
        <f>PnLData!P57*0.17</f>
        <v>2562926.4345</v>
      </c>
      <c r="Q57" s="19">
        <f>PnLData!Q57*0.17</f>
        <v>31639336.265799999</v>
      </c>
    </row>
    <row r="58" spans="1:17" x14ac:dyDescent="0.25">
      <c r="B58" s="6" t="s">
        <v>24</v>
      </c>
      <c r="C58" s="6" t="s">
        <v>60</v>
      </c>
      <c r="D58" s="6"/>
      <c r="E58" s="19">
        <f>PnLData!E58*0.17</f>
        <v>0</v>
      </c>
      <c r="F58" s="19">
        <f>PnLData!F58*0.17</f>
        <v>0</v>
      </c>
      <c r="G58" s="19">
        <f>PnLData!G58*0.17</f>
        <v>0</v>
      </c>
      <c r="H58" s="19">
        <f>PnLData!H58*0.17</f>
        <v>0</v>
      </c>
      <c r="I58" s="19">
        <f>PnLData!I58*0.17</f>
        <v>0</v>
      </c>
      <c r="J58" s="19">
        <f>PnLData!J58*0.17</f>
        <v>0</v>
      </c>
      <c r="K58" s="19">
        <f>PnLData!K58*0.17</f>
        <v>0</v>
      </c>
      <c r="L58" s="19">
        <f>PnLData!L58*0.17</f>
        <v>0</v>
      </c>
      <c r="M58" s="19">
        <f>PnLData!M58*0.17</f>
        <v>0</v>
      </c>
      <c r="N58" s="19">
        <f>PnLData!N58*0.17</f>
        <v>0</v>
      </c>
      <c r="O58" s="19">
        <f>PnLData!O58*0.17</f>
        <v>0</v>
      </c>
      <c r="P58" s="19">
        <f>PnLData!P58*0.17</f>
        <v>0</v>
      </c>
      <c r="Q58" s="19">
        <f>PnLData!Q58*0.17</f>
        <v>0</v>
      </c>
    </row>
    <row r="59" spans="1:17" x14ac:dyDescent="0.25">
      <c r="B59" s="6" t="s">
        <v>24</v>
      </c>
      <c r="C59" s="6" t="s">
        <v>61</v>
      </c>
      <c r="D59" s="6"/>
      <c r="E59" s="19">
        <f>PnLData!E59*0.17</f>
        <v>0</v>
      </c>
      <c r="F59" s="19">
        <f>PnLData!F59*0.17</f>
        <v>0</v>
      </c>
      <c r="G59" s="19">
        <f>PnLData!G59*0.17</f>
        <v>0</v>
      </c>
      <c r="H59" s="19">
        <f>PnLData!H59*0.17</f>
        <v>0</v>
      </c>
      <c r="I59" s="19">
        <f>PnLData!I59*0.17</f>
        <v>0</v>
      </c>
      <c r="J59" s="19">
        <f>PnLData!J59*0.17</f>
        <v>0</v>
      </c>
      <c r="K59" s="19">
        <f>PnLData!K59*0.17</f>
        <v>0</v>
      </c>
      <c r="L59" s="19">
        <f>PnLData!L59*0.17</f>
        <v>0</v>
      </c>
      <c r="M59" s="19">
        <f>PnLData!M59*0.17</f>
        <v>0</v>
      </c>
      <c r="N59" s="19">
        <f>PnLData!N59*0.17</f>
        <v>0</v>
      </c>
      <c r="O59" s="19">
        <f>PnLData!O59*0.17</f>
        <v>0</v>
      </c>
      <c r="P59" s="19">
        <f>PnLData!P59*0.17</f>
        <v>0</v>
      </c>
      <c r="Q59" s="19">
        <f>PnLData!Q59*0.17</f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15477355.171900019</v>
      </c>
      <c r="F62" s="20">
        <f t="shared" ref="F62:Q62" si="7">F53-SUM(F56:F61)</f>
        <v>11395826.811899995</v>
      </c>
      <c r="G62" s="20">
        <f t="shared" si="7"/>
        <v>8385163.3230000045</v>
      </c>
      <c r="H62" s="20">
        <f t="shared" si="7"/>
        <v>9352857.5323999934</v>
      </c>
      <c r="I62" s="20">
        <f t="shared" si="7"/>
        <v>7000318.1919000056</v>
      </c>
      <c r="J62" s="20">
        <f t="shared" si="7"/>
        <v>12029235.416099994</v>
      </c>
      <c r="K62" s="20">
        <f t="shared" si="7"/>
        <v>11820770.354100002</v>
      </c>
      <c r="L62" s="20">
        <f t="shared" si="7"/>
        <v>9595297.3455000073</v>
      </c>
      <c r="M62" s="20">
        <f t="shared" si="7"/>
        <v>8048863.4304999989</v>
      </c>
      <c r="N62" s="20">
        <f t="shared" si="7"/>
        <v>11662516.474599998</v>
      </c>
      <c r="O62" s="20">
        <f t="shared" si="7"/>
        <v>2864811.1122000031</v>
      </c>
      <c r="P62" s="20">
        <f t="shared" si="7"/>
        <v>12770475.155299995</v>
      </c>
      <c r="Q62" s="20">
        <f t="shared" si="7"/>
        <v>120403490.31940007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E4" sqref="E4:Q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9" customWidth="1"/>
    <col min="19" max="16384" width="9.140625" style="9"/>
  </cols>
  <sheetData>
    <row r="1" spans="1:19" x14ac:dyDescent="0.25">
      <c r="C1" t="s">
        <v>72</v>
      </c>
      <c r="E1" s="5">
        <v>42248</v>
      </c>
      <c r="S1" s="9" t="s">
        <v>75</v>
      </c>
    </row>
    <row r="2" spans="1:19" x14ac:dyDescent="0.25">
      <c r="C2" t="s">
        <v>73</v>
      </c>
      <c r="E2" s="5">
        <v>42583</v>
      </c>
    </row>
    <row r="4" spans="1:19" x14ac:dyDescent="0.25">
      <c r="A4" s="4"/>
      <c r="B4" s="3" t="s">
        <v>22</v>
      </c>
      <c r="C4" s="3" t="s">
        <v>23</v>
      </c>
      <c r="D4" s="3"/>
      <c r="E4" s="22" t="s">
        <v>78</v>
      </c>
      <c r="F4" s="22" t="s">
        <v>79</v>
      </c>
      <c r="G4" s="22" t="s">
        <v>80</v>
      </c>
      <c r="H4" s="22" t="s">
        <v>81</v>
      </c>
      <c r="I4" s="22" t="s">
        <v>82</v>
      </c>
      <c r="J4" s="22" t="s">
        <v>83</v>
      </c>
      <c r="K4" s="22" t="s">
        <v>84</v>
      </c>
      <c r="L4" s="22" t="s">
        <v>85</v>
      </c>
      <c r="M4" s="22" t="s">
        <v>86</v>
      </c>
      <c r="N4" s="22" t="s">
        <v>87</v>
      </c>
      <c r="O4" s="22" t="s">
        <v>88</v>
      </c>
      <c r="P4" s="22" t="s">
        <v>89</v>
      </c>
      <c r="Q4" s="22" t="s">
        <v>90</v>
      </c>
    </row>
    <row r="5" spans="1:19" x14ac:dyDescent="0.25">
      <c r="B5" s="12" t="s">
        <v>0</v>
      </c>
      <c r="C5" s="12" t="s">
        <v>65</v>
      </c>
      <c r="D5" s="12"/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</row>
    <row r="6" spans="1:19" x14ac:dyDescent="0.25">
      <c r="B6" s="12" t="s">
        <v>1</v>
      </c>
      <c r="C6" s="12" t="s">
        <v>66</v>
      </c>
      <c r="D6" s="12"/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</row>
    <row r="7" spans="1:19" x14ac:dyDescent="0.25">
      <c r="B7" s="12" t="s">
        <v>2</v>
      </c>
      <c r="C7" s="12" t="s">
        <v>67</v>
      </c>
      <c r="D7" s="12"/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</row>
    <row r="8" spans="1:19" x14ac:dyDescent="0.25">
      <c r="B8" s="12" t="s">
        <v>3</v>
      </c>
      <c r="C8" s="12" t="s">
        <v>68</v>
      </c>
      <c r="D8" s="12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9" x14ac:dyDescent="0.25">
      <c r="B9" s="12" t="s">
        <v>4</v>
      </c>
      <c r="C9" s="12" t="s">
        <v>69</v>
      </c>
      <c r="D9" s="12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</row>
    <row r="10" spans="1:19" x14ac:dyDescent="0.25">
      <c r="B10" s="12" t="s">
        <v>5</v>
      </c>
      <c r="C10" s="12" t="s">
        <v>70</v>
      </c>
      <c r="D10" s="12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</row>
    <row r="11" spans="1:19" x14ac:dyDescent="0.25">
      <c r="B11" s="12" t="s">
        <v>24</v>
      </c>
      <c r="C11" s="12" t="s">
        <v>71</v>
      </c>
      <c r="D11" s="12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</row>
    <row r="12" spans="1:19" s="10" customFormat="1" x14ac:dyDescent="0.25">
      <c r="A12" s="1"/>
      <c r="B12" s="13" t="s">
        <v>74</v>
      </c>
      <c r="C12" s="13"/>
      <c r="D12" s="13"/>
      <c r="E12" s="18">
        <f>SUM(E5:E11)</f>
        <v>0</v>
      </c>
      <c r="F12" s="18">
        <f t="shared" ref="F12:Q12" si="0">SUM(F5:F11)</f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0</v>
      </c>
      <c r="M12" s="18">
        <f t="shared" si="0"/>
        <v>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0</v>
      </c>
      <c r="R12" s="17"/>
    </row>
    <row r="13" spans="1:19" x14ac:dyDescent="0.25">
      <c r="B13" s="6"/>
      <c r="C13" s="6"/>
      <c r="D13" s="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B14" s="6" t="s">
        <v>25</v>
      </c>
      <c r="C14" s="6" t="s">
        <v>33</v>
      </c>
      <c r="D14" s="6"/>
      <c r="E14" s="19">
        <f>PnLData!E14*0.14</f>
        <v>1254996.3874000001</v>
      </c>
      <c r="F14" s="19">
        <f>PnLData!F14*0.14</f>
        <v>2299452.9474000004</v>
      </c>
      <c r="G14" s="19">
        <f>PnLData!G14*0.14</f>
        <v>2312570.6240000003</v>
      </c>
      <c r="H14" s="19">
        <f>PnLData!H14*0.14</f>
        <v>1961464.9698000003</v>
      </c>
      <c r="I14" s="19">
        <f>PnLData!I14*0.14</f>
        <v>1207687.5986000001</v>
      </c>
      <c r="J14" s="19">
        <f>PnLData!J14*0.14</f>
        <v>1217582.6698000003</v>
      </c>
      <c r="K14" s="19">
        <f>PnLData!K14*0.14</f>
        <v>1920052.8242000001</v>
      </c>
      <c r="L14" s="19">
        <f>PnLData!L14*0.14</f>
        <v>2345621.8730000001</v>
      </c>
      <c r="M14" s="19">
        <f>PnLData!M14*0.14</f>
        <v>2091888.5666</v>
      </c>
      <c r="N14" s="19">
        <f>PnLData!N14*0.14</f>
        <v>1357775.433</v>
      </c>
      <c r="O14" s="19">
        <f>PnLData!O14*0.14</f>
        <v>1569433.3970000003</v>
      </c>
      <c r="P14" s="19">
        <f>PnLData!P14*0.14</f>
        <v>1519751.4612000003</v>
      </c>
      <c r="Q14" s="19">
        <f>PnLData!Q14*0.14</f>
        <v>21058278.752000008</v>
      </c>
    </row>
    <row r="15" spans="1:19" x14ac:dyDescent="0.25">
      <c r="B15" s="6" t="s">
        <v>26</v>
      </c>
      <c r="C15" s="6" t="s">
        <v>34</v>
      </c>
      <c r="D15" s="6"/>
      <c r="E15" s="19">
        <f>PnLData!E15*0.14</f>
        <v>1727922.8428000002</v>
      </c>
      <c r="F15" s="19">
        <f>PnLData!F15*0.14</f>
        <v>1983594.0558000002</v>
      </c>
      <c r="G15" s="19">
        <f>PnLData!G15*0.14</f>
        <v>1191014.8404000001</v>
      </c>
      <c r="H15" s="19">
        <f>PnLData!H15*0.14</f>
        <v>1203043.2722000002</v>
      </c>
      <c r="I15" s="19">
        <f>PnLData!I15*0.14</f>
        <v>1966161.5694000004</v>
      </c>
      <c r="J15" s="19">
        <f>PnLData!J15*0.14</f>
        <v>1334972.9400000002</v>
      </c>
      <c r="K15" s="19">
        <f>PnLData!K15*0.14</f>
        <v>1550054.3562000003</v>
      </c>
      <c r="L15" s="19">
        <f>PnLData!L15*0.14</f>
        <v>983298.55260000005</v>
      </c>
      <c r="M15" s="19">
        <f>PnLData!M15*0.14</f>
        <v>1660620.1948000002</v>
      </c>
      <c r="N15" s="19">
        <f>PnLData!N15*0.14</f>
        <v>1597135.9068</v>
      </c>
      <c r="O15" s="19">
        <f>PnLData!O15*0.14</f>
        <v>1248189.2612000001</v>
      </c>
      <c r="P15" s="19">
        <f>PnLData!P15*0.14</f>
        <v>1190011.5234000003</v>
      </c>
      <c r="Q15" s="19">
        <f>PnLData!Q15*0.14</f>
        <v>17636019.315600004</v>
      </c>
    </row>
    <row r="16" spans="1:19" x14ac:dyDescent="0.25">
      <c r="B16" s="6" t="s">
        <v>27</v>
      </c>
      <c r="C16" s="6" t="s">
        <v>35</v>
      </c>
      <c r="D16" s="6"/>
      <c r="E16" s="19">
        <f>PnLData!E16*0.14</f>
        <v>0</v>
      </c>
      <c r="F16" s="19">
        <f>PnLData!F16*0.14</f>
        <v>0</v>
      </c>
      <c r="G16" s="19">
        <f>PnLData!G16*0.14</f>
        <v>0</v>
      </c>
      <c r="H16" s="19">
        <f>PnLData!H16*0.14</f>
        <v>0</v>
      </c>
      <c r="I16" s="19">
        <f>PnLData!I16*0.14</f>
        <v>0</v>
      </c>
      <c r="J16" s="19">
        <f>PnLData!J16*0.14</f>
        <v>0</v>
      </c>
      <c r="K16" s="19">
        <f>PnLData!K16*0.14</f>
        <v>0</v>
      </c>
      <c r="L16" s="19">
        <f>PnLData!L16*0.14</f>
        <v>0</v>
      </c>
      <c r="M16" s="19">
        <f>PnLData!M16*0.14</f>
        <v>0</v>
      </c>
      <c r="N16" s="19">
        <f>PnLData!N16*0.14</f>
        <v>0</v>
      </c>
      <c r="O16" s="19">
        <f>PnLData!O16*0.14</f>
        <v>0</v>
      </c>
      <c r="P16" s="19">
        <f>PnLData!P16*0.14</f>
        <v>0</v>
      </c>
      <c r="Q16" s="19">
        <f>PnLData!Q16*0.14</f>
        <v>0</v>
      </c>
    </row>
    <row r="17" spans="1:17" s="10" customFormat="1" x14ac:dyDescent="0.25">
      <c r="A17" s="1"/>
      <c r="B17" s="7" t="s">
        <v>28</v>
      </c>
      <c r="C17" s="7"/>
      <c r="D17" s="15"/>
      <c r="E17" s="20">
        <f>SUM(E14:E16)</f>
        <v>2982919.2302000001</v>
      </c>
      <c r="F17" s="20">
        <f t="shared" ref="F17:Q17" si="1">SUM(F14:F16)</f>
        <v>4283047.0032000002</v>
      </c>
      <c r="G17" s="20">
        <f t="shared" si="1"/>
        <v>3503585.4644000004</v>
      </c>
      <c r="H17" s="20">
        <f t="shared" si="1"/>
        <v>3164508.2420000006</v>
      </c>
      <c r="I17" s="20">
        <f t="shared" si="1"/>
        <v>3173849.1680000005</v>
      </c>
      <c r="J17" s="20">
        <f t="shared" si="1"/>
        <v>2552555.6098000007</v>
      </c>
      <c r="K17" s="20">
        <f t="shared" si="1"/>
        <v>3470107.1804000004</v>
      </c>
      <c r="L17" s="20">
        <f t="shared" si="1"/>
        <v>3328920.4256000002</v>
      </c>
      <c r="M17" s="20">
        <f t="shared" si="1"/>
        <v>3752508.7614000002</v>
      </c>
      <c r="N17" s="20">
        <f t="shared" si="1"/>
        <v>2954911.3398000002</v>
      </c>
      <c r="O17" s="20">
        <f t="shared" si="1"/>
        <v>2817622.6582000004</v>
      </c>
      <c r="P17" s="20">
        <f t="shared" si="1"/>
        <v>2709762.9846000005</v>
      </c>
      <c r="Q17" s="20">
        <f t="shared" si="1"/>
        <v>38694298.067600012</v>
      </c>
    </row>
    <row r="18" spans="1:17" x14ac:dyDescent="0.25">
      <c r="B18" s="6"/>
      <c r="C18" s="6"/>
      <c r="D18" s="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B19" s="6" t="s">
        <v>29</v>
      </c>
      <c r="C19" s="6" t="s">
        <v>37</v>
      </c>
      <c r="D19" s="6"/>
      <c r="E19" s="19">
        <f>PnLData!E19*0.14</f>
        <v>1458864.0962000003</v>
      </c>
      <c r="F19" s="19">
        <f>PnLData!F19*0.14</f>
        <v>1237168.9862000002</v>
      </c>
      <c r="G19" s="19">
        <f>PnLData!G19*0.14</f>
        <v>1914347.2040000001</v>
      </c>
      <c r="H19" s="19">
        <f>PnLData!H19*0.14</f>
        <v>1400267.6603999999</v>
      </c>
      <c r="I19" s="19">
        <f>PnLData!I19*0.14</f>
        <v>1596169.5064000001</v>
      </c>
      <c r="J19" s="19">
        <f>PnLData!J19*0.14</f>
        <v>1498422.0048000002</v>
      </c>
      <c r="K19" s="19">
        <f>PnLData!K19*0.14</f>
        <v>1539216.8008000003</v>
      </c>
      <c r="L19" s="19">
        <f>PnLData!L19*0.14</f>
        <v>985669.27340000006</v>
      </c>
      <c r="M19" s="19">
        <f>PnLData!M19*0.14</f>
        <v>1067852.9638</v>
      </c>
      <c r="N19" s="19">
        <f>PnLData!N19*0.14</f>
        <v>2010976.5242000001</v>
      </c>
      <c r="O19" s="19">
        <f>PnLData!O19*0.14</f>
        <v>1647416.1018000001</v>
      </c>
      <c r="P19" s="19">
        <f>PnLData!P19*0.14</f>
        <v>1469307.4676000001</v>
      </c>
      <c r="Q19" s="19">
        <f>PnLData!Q19*0.14</f>
        <v>17825678.589600004</v>
      </c>
    </row>
    <row r="20" spans="1:17" x14ac:dyDescent="0.25">
      <c r="B20" s="6" t="s">
        <v>30</v>
      </c>
      <c r="C20" s="6" t="s">
        <v>38</v>
      </c>
      <c r="D20" s="6"/>
      <c r="E20" s="19">
        <f>PnLData!E20*0.14</f>
        <v>583545.63820000004</v>
      </c>
      <c r="F20" s="19">
        <f>PnLData!F20*0.14</f>
        <v>494867.59419999999</v>
      </c>
      <c r="G20" s="19">
        <f>PnLData!G20*0.14</f>
        <v>765738.88160000008</v>
      </c>
      <c r="H20" s="19">
        <f>PnLData!H20*0.14</f>
        <v>560107.06360000011</v>
      </c>
      <c r="I20" s="19">
        <f>PnLData!I20*0.14</f>
        <v>638467.80339999998</v>
      </c>
      <c r="J20" s="19">
        <f>PnLData!J20*0.14</f>
        <v>599368.80220000015</v>
      </c>
      <c r="K20" s="19">
        <f>PnLData!K20*0.14</f>
        <v>615686.72060000012</v>
      </c>
      <c r="L20" s="19">
        <f>PnLData!L20*0.14</f>
        <v>394267.70880000002</v>
      </c>
      <c r="M20" s="19">
        <f>PnLData!M20*0.14</f>
        <v>427141.18580000009</v>
      </c>
      <c r="N20" s="19">
        <f>PnLData!N20*0.14</f>
        <v>804390.60940000007</v>
      </c>
      <c r="O20" s="19">
        <f>PnLData!O20*0.14</f>
        <v>658966.44100000011</v>
      </c>
      <c r="P20" s="19">
        <f>PnLData!P20*0.14</f>
        <v>587722.98620000004</v>
      </c>
      <c r="Q20" s="19">
        <f>PnLData!Q20*0.14</f>
        <v>7130271.4350000005</v>
      </c>
    </row>
    <row r="21" spans="1:17" x14ac:dyDescent="0.25">
      <c r="B21" s="6" t="s">
        <v>24</v>
      </c>
      <c r="C21" s="6" t="s">
        <v>39</v>
      </c>
      <c r="D21" s="6"/>
      <c r="E21" s="19">
        <f>PnLData!E21*0.14</f>
        <v>0</v>
      </c>
      <c r="F21" s="19">
        <f>PnLData!F21*0.14</f>
        <v>0</v>
      </c>
      <c r="G21" s="19">
        <f>PnLData!G21*0.14</f>
        <v>0</v>
      </c>
      <c r="H21" s="19">
        <f>PnLData!H21*0.14</f>
        <v>0</v>
      </c>
      <c r="I21" s="19">
        <f>PnLData!I21*0.14</f>
        <v>0</v>
      </c>
      <c r="J21" s="19">
        <f>PnLData!J21*0.14</f>
        <v>0</v>
      </c>
      <c r="K21" s="19">
        <f>PnLData!K21*0.14</f>
        <v>0</v>
      </c>
      <c r="L21" s="19">
        <f>PnLData!L21*0.14</f>
        <v>0</v>
      </c>
      <c r="M21" s="19">
        <f>PnLData!M21*0.14</f>
        <v>0</v>
      </c>
      <c r="N21" s="19">
        <f>PnLData!N21*0.14</f>
        <v>0</v>
      </c>
      <c r="O21" s="19">
        <f>PnLData!O21*0.14</f>
        <v>0</v>
      </c>
      <c r="P21" s="19">
        <f>PnLData!P21*0.14</f>
        <v>0</v>
      </c>
      <c r="Q21" s="19">
        <f>PnLData!Q21*0.14</f>
        <v>0</v>
      </c>
    </row>
    <row r="22" spans="1:17" s="10" customFormat="1" x14ac:dyDescent="0.25">
      <c r="A22" s="1"/>
      <c r="B22" s="7" t="s">
        <v>31</v>
      </c>
      <c r="C22" s="7"/>
      <c r="D22" s="7"/>
      <c r="E22" s="20">
        <f>SUM(E19:E21)</f>
        <v>2042409.7344000004</v>
      </c>
      <c r="F22" s="20">
        <f t="shared" ref="F22:Q22" si="2">SUM(F19:F21)</f>
        <v>1732036.5804000001</v>
      </c>
      <c r="G22" s="20">
        <f t="shared" si="2"/>
        <v>2680086.0856000003</v>
      </c>
      <c r="H22" s="20">
        <f t="shared" si="2"/>
        <v>1960374.7239999999</v>
      </c>
      <c r="I22" s="20">
        <f t="shared" si="2"/>
        <v>2234637.3097999999</v>
      </c>
      <c r="J22" s="20">
        <f t="shared" si="2"/>
        <v>2097790.8070000005</v>
      </c>
      <c r="K22" s="20">
        <f t="shared" si="2"/>
        <v>2154903.5214000004</v>
      </c>
      <c r="L22" s="20">
        <f t="shared" si="2"/>
        <v>1379936.9822</v>
      </c>
      <c r="M22" s="20">
        <f t="shared" si="2"/>
        <v>1494994.1496000001</v>
      </c>
      <c r="N22" s="20">
        <f t="shared" si="2"/>
        <v>2815367.1336000003</v>
      </c>
      <c r="O22" s="20">
        <f t="shared" si="2"/>
        <v>2306382.5427999999</v>
      </c>
      <c r="P22" s="20">
        <f t="shared" si="2"/>
        <v>2057030.4538000003</v>
      </c>
      <c r="Q22" s="20">
        <f t="shared" si="2"/>
        <v>24955950.024600007</v>
      </c>
    </row>
    <row r="23" spans="1:17" x14ac:dyDescent="0.25">
      <c r="B23" s="7"/>
      <c r="C23" s="6"/>
      <c r="D23" s="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B24" s="11" t="s">
        <v>77</v>
      </c>
      <c r="C24" s="6" t="s">
        <v>41</v>
      </c>
      <c r="D24" s="6"/>
      <c r="E24" s="19">
        <f>PnLData!E24*0.14</f>
        <v>140980.73080000002</v>
      </c>
      <c r="F24" s="19">
        <f>PnLData!F24*0.14</f>
        <v>114805.41800000001</v>
      </c>
      <c r="G24" s="19">
        <f>PnLData!G24*0.14</f>
        <v>142574.45020000002</v>
      </c>
      <c r="H24" s="19">
        <f>PnLData!H24*0.14</f>
        <v>217324.26800000001</v>
      </c>
      <c r="I24" s="19">
        <f>PnLData!I24*0.14</f>
        <v>222096.6188</v>
      </c>
      <c r="J24" s="19">
        <f>PnLData!J24*0.14</f>
        <v>144890.66900000002</v>
      </c>
      <c r="K24" s="19">
        <f>PnLData!K24*0.14</f>
        <v>113434.30140000001</v>
      </c>
      <c r="L24" s="19">
        <f>PnLData!L24*0.14</f>
        <v>204319.21440000003</v>
      </c>
      <c r="M24" s="19">
        <f>PnLData!M24*0.14</f>
        <v>227397.38700000002</v>
      </c>
      <c r="N24" s="19">
        <f>PnLData!N24*0.14</f>
        <v>206087.63840000003</v>
      </c>
      <c r="O24" s="19">
        <f>PnLData!O24*0.14</f>
        <v>102851.18620000001</v>
      </c>
      <c r="P24" s="19">
        <f>PnLData!P24*0.14</f>
        <v>98923.122200000013</v>
      </c>
      <c r="Q24" s="19">
        <f>PnLData!Q24*0.14</f>
        <v>1935685.0044000002</v>
      </c>
    </row>
    <row r="25" spans="1:17" x14ac:dyDescent="0.25">
      <c r="B25" s="11" t="s">
        <v>24</v>
      </c>
      <c r="C25" s="6" t="s">
        <v>42</v>
      </c>
      <c r="D25" s="6"/>
      <c r="E25" s="19">
        <f>PnLData!E25*0.14</f>
        <v>0</v>
      </c>
      <c r="F25" s="19">
        <f>PnLData!F25*0.14</f>
        <v>0</v>
      </c>
      <c r="G25" s="19">
        <f>PnLData!G25*0.14</f>
        <v>0</v>
      </c>
      <c r="H25" s="19">
        <f>PnLData!H25*0.14</f>
        <v>0</v>
      </c>
      <c r="I25" s="19">
        <f>PnLData!I25*0.14</f>
        <v>0</v>
      </c>
      <c r="J25" s="19">
        <f>PnLData!J25*0.14</f>
        <v>0</v>
      </c>
      <c r="K25" s="19">
        <f>PnLData!K25*0.14</f>
        <v>0</v>
      </c>
      <c r="L25" s="19">
        <f>PnLData!L25*0.14</f>
        <v>0</v>
      </c>
      <c r="M25" s="19">
        <f>PnLData!M25*0.14</f>
        <v>0</v>
      </c>
      <c r="N25" s="19">
        <f>PnLData!N25*0.14</f>
        <v>0</v>
      </c>
      <c r="O25" s="19">
        <f>PnLData!O25*0.14</f>
        <v>0</v>
      </c>
      <c r="P25" s="19">
        <f>PnLData!P25*0.14</f>
        <v>0</v>
      </c>
      <c r="Q25" s="19">
        <f>PnLData!Q25*0.14</f>
        <v>0</v>
      </c>
    </row>
    <row r="26" spans="1:17" x14ac:dyDescent="0.25">
      <c r="B26" s="11" t="s">
        <v>24</v>
      </c>
      <c r="C26" s="6" t="s">
        <v>43</v>
      </c>
      <c r="D26" s="6"/>
      <c r="E26" s="19">
        <f>PnLData!E26*0.14</f>
        <v>0</v>
      </c>
      <c r="F26" s="19">
        <f>PnLData!F26*0.14</f>
        <v>0</v>
      </c>
      <c r="G26" s="19">
        <f>PnLData!G26*0.14</f>
        <v>0</v>
      </c>
      <c r="H26" s="19">
        <f>PnLData!H26*0.14</f>
        <v>0</v>
      </c>
      <c r="I26" s="19">
        <f>PnLData!I26*0.14</f>
        <v>0</v>
      </c>
      <c r="J26" s="19">
        <f>PnLData!J26*0.14</f>
        <v>0</v>
      </c>
      <c r="K26" s="19">
        <f>PnLData!K26*0.14</f>
        <v>0</v>
      </c>
      <c r="L26" s="19">
        <f>PnLData!L26*0.14</f>
        <v>0</v>
      </c>
      <c r="M26" s="19">
        <f>PnLData!M26*0.14</f>
        <v>0</v>
      </c>
      <c r="N26" s="19">
        <f>PnLData!N26*0.14</f>
        <v>0</v>
      </c>
      <c r="O26" s="19">
        <f>PnLData!O26*0.14</f>
        <v>0</v>
      </c>
      <c r="P26" s="19">
        <f>PnLData!P26*0.14</f>
        <v>0</v>
      </c>
      <c r="Q26" s="19">
        <f>PnLData!Q26*0.14</f>
        <v>0</v>
      </c>
    </row>
    <row r="27" spans="1:17" x14ac:dyDescent="0.25">
      <c r="B27" s="11" t="s">
        <v>24</v>
      </c>
      <c r="C27" s="6" t="s">
        <v>44</v>
      </c>
      <c r="D27" s="6"/>
      <c r="E27" s="19">
        <f>PnLData!E27*0.14</f>
        <v>0</v>
      </c>
      <c r="F27" s="19">
        <f>PnLData!F27*0.14</f>
        <v>0</v>
      </c>
      <c r="G27" s="19">
        <f>PnLData!G27*0.14</f>
        <v>0</v>
      </c>
      <c r="H27" s="19">
        <f>PnLData!H27*0.14</f>
        <v>0</v>
      </c>
      <c r="I27" s="19">
        <f>PnLData!I27*0.14</f>
        <v>0</v>
      </c>
      <c r="J27" s="19">
        <f>PnLData!J27*0.14</f>
        <v>0</v>
      </c>
      <c r="K27" s="19">
        <f>PnLData!K27*0.14</f>
        <v>0</v>
      </c>
      <c r="L27" s="19">
        <f>PnLData!L27*0.14</f>
        <v>0</v>
      </c>
      <c r="M27" s="19">
        <f>PnLData!M27*0.14</f>
        <v>0</v>
      </c>
      <c r="N27" s="19">
        <f>PnLData!N27*0.14</f>
        <v>0</v>
      </c>
      <c r="O27" s="19">
        <f>PnLData!O27*0.14</f>
        <v>0</v>
      </c>
      <c r="P27" s="19">
        <f>PnLData!P27*0.14</f>
        <v>0</v>
      </c>
      <c r="Q27" s="19">
        <f>PnLData!Q27*0.14</f>
        <v>0</v>
      </c>
    </row>
    <row r="28" spans="1:17" x14ac:dyDescent="0.25">
      <c r="B28" s="11" t="s">
        <v>24</v>
      </c>
      <c r="C28" s="6" t="s">
        <v>45</v>
      </c>
      <c r="D28" s="6"/>
      <c r="E28" s="19">
        <f>PnLData!E28*0.14</f>
        <v>0</v>
      </c>
      <c r="F28" s="19">
        <f>PnLData!F28*0.14</f>
        <v>0</v>
      </c>
      <c r="G28" s="19">
        <f>PnLData!G28*0.14</f>
        <v>0</v>
      </c>
      <c r="H28" s="19">
        <f>PnLData!H28*0.14</f>
        <v>0</v>
      </c>
      <c r="I28" s="19">
        <f>PnLData!I28*0.14</f>
        <v>0</v>
      </c>
      <c r="J28" s="19">
        <f>PnLData!J28*0.14</f>
        <v>0</v>
      </c>
      <c r="K28" s="19">
        <f>PnLData!K28*0.14</f>
        <v>0</v>
      </c>
      <c r="L28" s="19">
        <f>PnLData!L28*0.14</f>
        <v>0</v>
      </c>
      <c r="M28" s="19">
        <f>PnLData!M28*0.14</f>
        <v>0</v>
      </c>
      <c r="N28" s="19">
        <f>PnLData!N28*0.14</f>
        <v>0</v>
      </c>
      <c r="O28" s="19">
        <f>PnLData!O28*0.14</f>
        <v>0</v>
      </c>
      <c r="P28" s="19">
        <f>PnLData!P28*0.14</f>
        <v>0</v>
      </c>
      <c r="Q28" s="19">
        <f>PnLData!Q28*0.14</f>
        <v>0</v>
      </c>
    </row>
    <row r="29" spans="1:17" x14ac:dyDescent="0.25">
      <c r="A29" s="1"/>
      <c r="B29" s="7" t="s">
        <v>6</v>
      </c>
      <c r="C29" s="7"/>
      <c r="D29" s="14"/>
      <c r="E29" s="20">
        <f>SUM(E24:E28)+E22+E17</f>
        <v>5166309.6954000005</v>
      </c>
      <c r="F29" s="20">
        <f t="shared" ref="F29:Q29" si="3">SUM(F24:F28)+F22+F17</f>
        <v>6129889.0016000001</v>
      </c>
      <c r="G29" s="20">
        <f t="shared" si="3"/>
        <v>6326246.0002000006</v>
      </c>
      <c r="H29" s="20">
        <f t="shared" si="3"/>
        <v>5342207.2340000011</v>
      </c>
      <c r="I29" s="20">
        <f t="shared" si="3"/>
        <v>5630583.0965999998</v>
      </c>
      <c r="J29" s="20">
        <f t="shared" si="3"/>
        <v>4795237.0858000014</v>
      </c>
      <c r="K29" s="20">
        <f t="shared" si="3"/>
        <v>5738445.0032000011</v>
      </c>
      <c r="L29" s="20">
        <f t="shared" si="3"/>
        <v>4913176.6222000001</v>
      </c>
      <c r="M29" s="20">
        <f t="shared" si="3"/>
        <v>5474900.2980000004</v>
      </c>
      <c r="N29" s="20">
        <f t="shared" si="3"/>
        <v>5976366.1118000001</v>
      </c>
      <c r="O29" s="20">
        <f t="shared" si="3"/>
        <v>5226856.3871999998</v>
      </c>
      <c r="P29" s="20">
        <f t="shared" si="3"/>
        <v>4865716.5606000014</v>
      </c>
      <c r="Q29" s="20">
        <f t="shared" si="3"/>
        <v>65585933.096600018</v>
      </c>
    </row>
    <row r="30" spans="1:17" x14ac:dyDescent="0.25">
      <c r="B30" s="7"/>
      <c r="C30" s="6"/>
      <c r="D30" s="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0" customFormat="1" x14ac:dyDescent="0.25">
      <c r="A31" s="1"/>
      <c r="B31" s="7" t="s">
        <v>7</v>
      </c>
      <c r="C31" s="7"/>
      <c r="D31" s="8"/>
      <c r="E31" s="20">
        <f>E12-E29</f>
        <v>-5166309.6954000005</v>
      </c>
      <c r="F31" s="20">
        <f t="shared" ref="F31:Q31" si="4">F12-F29</f>
        <v>-6129889.0016000001</v>
      </c>
      <c r="G31" s="20">
        <f t="shared" si="4"/>
        <v>-6326246.0002000006</v>
      </c>
      <c r="H31" s="20">
        <f t="shared" si="4"/>
        <v>-5342207.2340000011</v>
      </c>
      <c r="I31" s="20">
        <f t="shared" si="4"/>
        <v>-5630583.0965999998</v>
      </c>
      <c r="J31" s="20">
        <f t="shared" si="4"/>
        <v>-4795237.0858000014</v>
      </c>
      <c r="K31" s="20">
        <f t="shared" si="4"/>
        <v>-5738445.0032000011</v>
      </c>
      <c r="L31" s="20">
        <f t="shared" si="4"/>
        <v>-4913176.6222000001</v>
      </c>
      <c r="M31" s="20">
        <f t="shared" si="4"/>
        <v>-5474900.2980000004</v>
      </c>
      <c r="N31" s="20">
        <f t="shared" si="4"/>
        <v>-5976366.1118000001</v>
      </c>
      <c r="O31" s="20">
        <f t="shared" si="4"/>
        <v>-5226856.3871999998</v>
      </c>
      <c r="P31" s="20">
        <f t="shared" si="4"/>
        <v>-4865716.5606000014</v>
      </c>
      <c r="Q31" s="20">
        <f t="shared" si="4"/>
        <v>-65585933.096600018</v>
      </c>
    </row>
    <row r="32" spans="1:17" x14ac:dyDescent="0.25">
      <c r="B32" s="6"/>
      <c r="C32" s="6"/>
      <c r="D32" s="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B33" s="6" t="s">
        <v>9</v>
      </c>
      <c r="C33" s="6" t="s">
        <v>47</v>
      </c>
      <c r="D33" s="6"/>
      <c r="E33" s="19">
        <f>PnLData!E33*0.14</f>
        <v>2202094.0690000001</v>
      </c>
      <c r="F33" s="19">
        <f>PnLData!F33*0.14</f>
        <v>2131784.8804000001</v>
      </c>
      <c r="G33" s="19">
        <f>PnLData!G33*0.14</f>
        <v>2201920.2030000002</v>
      </c>
      <c r="H33" s="19">
        <f>PnLData!H33*0.14</f>
        <v>2103168.6410000003</v>
      </c>
      <c r="I33" s="19">
        <f>PnLData!I33*0.14</f>
        <v>2109376.8094000001</v>
      </c>
      <c r="J33" s="19">
        <f>PnLData!J33*0.14</f>
        <v>2173792.7344000004</v>
      </c>
      <c r="K33" s="19">
        <f>PnLData!K33*0.14</f>
        <v>2181517.5606</v>
      </c>
      <c r="L33" s="19">
        <f>PnLData!L33*0.14</f>
        <v>2214908.8626000001</v>
      </c>
      <c r="M33" s="19">
        <f>PnLData!M33*0.14</f>
        <v>2142496.1376</v>
      </c>
      <c r="N33" s="19">
        <f>PnLData!N33*0.14</f>
        <v>2202567.9158000001</v>
      </c>
      <c r="O33" s="19">
        <f>PnLData!O33*0.14</f>
        <v>2100454.02</v>
      </c>
      <c r="P33" s="19">
        <f>PnLData!P33*0.14</f>
        <v>2206573.3508000001</v>
      </c>
      <c r="Q33" s="19">
        <f>PnLData!Q33*0.14</f>
        <v>25970655.184599999</v>
      </c>
    </row>
    <row r="34" spans="1:17" x14ac:dyDescent="0.25">
      <c r="B34" s="6" t="s">
        <v>10</v>
      </c>
      <c r="C34" s="6" t="s">
        <v>48</v>
      </c>
      <c r="D34" s="6"/>
      <c r="E34" s="19">
        <f>PnLData!E34*0.14</f>
        <v>586672.93020000006</v>
      </c>
      <c r="F34" s="19">
        <f>PnLData!F34*0.14</f>
        <v>609468.82220000017</v>
      </c>
      <c r="G34" s="19">
        <f>PnLData!G34*0.14</f>
        <v>621244.93060000008</v>
      </c>
      <c r="H34" s="19">
        <f>PnLData!H34*0.14</f>
        <v>666599.13180000009</v>
      </c>
      <c r="I34" s="19">
        <f>PnLData!I34*0.14</f>
        <v>688968.0266000001</v>
      </c>
      <c r="J34" s="19">
        <f>PnLData!J34*0.14</f>
        <v>635640.49780000001</v>
      </c>
      <c r="K34" s="19">
        <f>PnLData!K34*0.14</f>
        <v>621431.37000000011</v>
      </c>
      <c r="L34" s="19">
        <f>PnLData!L34*0.14</f>
        <v>629770.68980000005</v>
      </c>
      <c r="M34" s="19">
        <f>PnLData!M34*0.14</f>
        <v>641589.42820000008</v>
      </c>
      <c r="N34" s="19">
        <f>PnLData!N34*0.14</f>
        <v>565862.18360000011</v>
      </c>
      <c r="O34" s="19">
        <f>PnLData!O34*0.14</f>
        <v>595488.0932</v>
      </c>
      <c r="P34" s="19">
        <f>PnLData!P34*0.14</f>
        <v>643808.85240000009</v>
      </c>
      <c r="Q34" s="19">
        <f>PnLData!Q34*0.14</f>
        <v>7506544.9564000014</v>
      </c>
    </row>
    <row r="35" spans="1:17" x14ac:dyDescent="0.25">
      <c r="B35" s="6" t="s">
        <v>11</v>
      </c>
      <c r="C35" s="6" t="s">
        <v>49</v>
      </c>
      <c r="D35" s="6"/>
      <c r="E35" s="19">
        <f>PnLData!E35*0.14</f>
        <v>262857.315</v>
      </c>
      <c r="F35" s="19">
        <f>PnLData!F35*0.14</f>
        <v>263669.1274</v>
      </c>
      <c r="G35" s="19">
        <f>PnLData!G35*0.14</f>
        <v>161649.4572</v>
      </c>
      <c r="H35" s="19">
        <f>PnLData!H35*0.14</f>
        <v>178749.96160000001</v>
      </c>
      <c r="I35" s="19">
        <f>PnLData!I35*0.14</f>
        <v>142501.76780000003</v>
      </c>
      <c r="J35" s="19">
        <f>PnLData!J35*0.14</f>
        <v>272443.06320000003</v>
      </c>
      <c r="K35" s="19">
        <f>PnLData!K35*0.14</f>
        <v>180784.58300000001</v>
      </c>
      <c r="L35" s="19">
        <f>PnLData!L35*0.14</f>
        <v>145290.03580000001</v>
      </c>
      <c r="M35" s="19">
        <f>PnLData!M35*0.14</f>
        <v>173869.81780000002</v>
      </c>
      <c r="N35" s="19">
        <f>PnLData!N35*0.14</f>
        <v>218877.86340000003</v>
      </c>
      <c r="O35" s="19">
        <f>PnLData!O35*0.14</f>
        <v>210164.60640000002</v>
      </c>
      <c r="P35" s="19">
        <f>PnLData!P35*0.14</f>
        <v>212192.77940000003</v>
      </c>
      <c r="Q35" s="19">
        <f>PnLData!Q35*0.14</f>
        <v>2423050.378</v>
      </c>
    </row>
    <row r="36" spans="1:17" x14ac:dyDescent="0.25">
      <c r="B36" s="6" t="s">
        <v>12</v>
      </c>
      <c r="C36" s="6" t="s">
        <v>50</v>
      </c>
      <c r="D36" s="6"/>
      <c r="E36" s="19">
        <f>PnLData!E36*0.14</f>
        <v>190366.89420000001</v>
      </c>
      <c r="F36" s="19">
        <f>PnLData!F36*0.14</f>
        <v>103650.12700000002</v>
      </c>
      <c r="G36" s="19">
        <f>PnLData!G36*0.14</f>
        <v>125306.99020000001</v>
      </c>
      <c r="H36" s="19">
        <f>PnLData!H36*0.14</f>
        <v>154406.36680000002</v>
      </c>
      <c r="I36" s="19">
        <f>PnLData!I36*0.14</f>
        <v>225991.36560000002</v>
      </c>
      <c r="J36" s="19">
        <f>PnLData!J36*0.14</f>
        <v>188717.04040000003</v>
      </c>
      <c r="K36" s="19">
        <f>PnLData!K36*0.14</f>
        <v>187877.54860000001</v>
      </c>
      <c r="L36" s="19">
        <f>PnLData!L36*0.14</f>
        <v>136705.52980000002</v>
      </c>
      <c r="M36" s="19">
        <f>PnLData!M36*0.14</f>
        <v>180931.11120000001</v>
      </c>
      <c r="N36" s="19">
        <f>PnLData!N36*0.14</f>
        <v>218666.09240000002</v>
      </c>
      <c r="O36" s="19">
        <f>PnLData!O36*0.14</f>
        <v>121930.76700000002</v>
      </c>
      <c r="P36" s="19">
        <f>PnLData!P36*0.14</f>
        <v>175676.40300000002</v>
      </c>
      <c r="Q36" s="19">
        <f>PnLData!Q36*0.14</f>
        <v>2010226.2362000002</v>
      </c>
    </row>
    <row r="37" spans="1:17" x14ac:dyDescent="0.25">
      <c r="B37" s="6" t="s">
        <v>13</v>
      </c>
      <c r="C37" s="6" t="s">
        <v>51</v>
      </c>
      <c r="D37" s="6"/>
      <c r="E37" s="19">
        <f>PnLData!E37*0.14</f>
        <v>242275.48520000002</v>
      </c>
      <c r="F37" s="19">
        <f>PnLData!F37*0.14</f>
        <v>234056.41560000004</v>
      </c>
      <c r="G37" s="19">
        <f>PnLData!G37*0.14</f>
        <v>219185.41120000003</v>
      </c>
      <c r="H37" s="19">
        <f>PnLData!H37*0.14</f>
        <v>232862.14840000003</v>
      </c>
      <c r="I37" s="19">
        <f>PnLData!I37*0.14</f>
        <v>202654.63400000002</v>
      </c>
      <c r="J37" s="19">
        <f>PnLData!J37*0.14</f>
        <v>222055.73180000004</v>
      </c>
      <c r="K37" s="19">
        <f>PnLData!K37*0.14</f>
        <v>253301.99160000001</v>
      </c>
      <c r="L37" s="19">
        <f>PnLData!L37*0.14</f>
        <v>224774.59060000003</v>
      </c>
      <c r="M37" s="19">
        <f>PnLData!M37*0.14</f>
        <v>216976.05440000002</v>
      </c>
      <c r="N37" s="19">
        <f>PnLData!N37*0.14</f>
        <v>194261.9896</v>
      </c>
      <c r="O37" s="19">
        <f>PnLData!O37*0.14</f>
        <v>303122.14939999999</v>
      </c>
      <c r="P37" s="19">
        <f>PnLData!P37*0.14</f>
        <v>260117.27000000002</v>
      </c>
      <c r="Q37" s="19">
        <f>PnLData!Q37*0.14</f>
        <v>2805643.8718000003</v>
      </c>
    </row>
    <row r="38" spans="1:17" x14ac:dyDescent="0.25">
      <c r="B38" s="6" t="s">
        <v>14</v>
      </c>
      <c r="C38" s="6" t="s">
        <v>52</v>
      </c>
      <c r="D38" s="6"/>
      <c r="E38" s="19">
        <f>PnLData!E38*0.14</f>
        <v>547586.51500000001</v>
      </c>
      <c r="F38" s="19">
        <f>PnLData!F38*0.14</f>
        <v>502695.15800000005</v>
      </c>
      <c r="G38" s="19">
        <f>PnLData!G38*0.14</f>
        <v>480697.60900000005</v>
      </c>
      <c r="H38" s="19">
        <f>PnLData!H38*0.14</f>
        <v>586484.47620000003</v>
      </c>
      <c r="I38" s="19">
        <f>PnLData!I38*0.14</f>
        <v>525575.27820000006</v>
      </c>
      <c r="J38" s="19">
        <f>PnLData!J38*0.14</f>
        <v>583556.22780000011</v>
      </c>
      <c r="K38" s="19">
        <f>PnLData!K38*0.14</f>
        <v>507903.02360000007</v>
      </c>
      <c r="L38" s="19">
        <f>PnLData!L38*0.14</f>
        <v>505122.8714</v>
      </c>
      <c r="M38" s="19">
        <f>PnLData!M38*0.14</f>
        <v>570852.23160000006</v>
      </c>
      <c r="N38" s="19">
        <f>PnLData!N38*0.14</f>
        <v>583747.26199999999</v>
      </c>
      <c r="O38" s="19">
        <f>PnLData!O38*0.14</f>
        <v>498566.35360000009</v>
      </c>
      <c r="P38" s="19">
        <f>PnLData!P38*0.14</f>
        <v>550546.00860000006</v>
      </c>
      <c r="Q38" s="19">
        <f>PnLData!Q38*0.14</f>
        <v>6443333.0150000006</v>
      </c>
    </row>
    <row r="39" spans="1:17" x14ac:dyDescent="0.25">
      <c r="B39" s="6" t="s">
        <v>15</v>
      </c>
      <c r="C39" s="6" t="s">
        <v>53</v>
      </c>
      <c r="D39" s="6"/>
      <c r="E39" s="19">
        <f>PnLData!E39*0.14</f>
        <v>240259.19960000002</v>
      </c>
      <c r="F39" s="19">
        <f>PnLData!F39*0.14</f>
        <v>209107.12760000004</v>
      </c>
      <c r="G39" s="19">
        <f>PnLData!G39*0.14</f>
        <v>194943.26880000002</v>
      </c>
      <c r="H39" s="19">
        <f>PnLData!H39*0.14</f>
        <v>253504.43580000001</v>
      </c>
      <c r="I39" s="19">
        <f>PnLData!I39*0.14</f>
        <v>190828.55260000002</v>
      </c>
      <c r="J39" s="19">
        <f>PnLData!J39*0.14</f>
        <v>246722.69160000002</v>
      </c>
      <c r="K39" s="19">
        <f>PnLData!K39*0.14</f>
        <v>190066.66420000003</v>
      </c>
      <c r="L39" s="19">
        <f>PnLData!L39*0.14</f>
        <v>187758.72080000001</v>
      </c>
      <c r="M39" s="19">
        <f>PnLData!M39*0.14</f>
        <v>192994.9896</v>
      </c>
      <c r="N39" s="19">
        <f>PnLData!N39*0.14</f>
        <v>305825.56479999999</v>
      </c>
      <c r="O39" s="19">
        <f>PnLData!O39*0.14</f>
        <v>279154.97400000005</v>
      </c>
      <c r="P39" s="19">
        <f>PnLData!P39*0.14</f>
        <v>218988.86660000001</v>
      </c>
      <c r="Q39" s="19">
        <f>PnLData!Q39*0.14</f>
        <v>2710155.0560000008</v>
      </c>
    </row>
    <row r="40" spans="1:17" x14ac:dyDescent="0.25">
      <c r="B40" s="6" t="s">
        <v>16</v>
      </c>
      <c r="C40" s="6" t="s">
        <v>54</v>
      </c>
      <c r="D40" s="6"/>
      <c r="E40" s="19">
        <f>PnLData!E40*0.14</f>
        <v>389904.05580000009</v>
      </c>
      <c r="F40" s="19">
        <f>PnLData!F40*0.14</f>
        <v>437609.33720000007</v>
      </c>
      <c r="G40" s="19">
        <f>PnLData!G40*0.14</f>
        <v>448566.8026</v>
      </c>
      <c r="H40" s="19">
        <f>PnLData!H40*0.14</f>
        <v>467210.15460000007</v>
      </c>
      <c r="I40" s="19">
        <f>PnLData!I40*0.14</f>
        <v>491001.9408000001</v>
      </c>
      <c r="J40" s="19">
        <f>PnLData!J40*0.14</f>
        <v>445540.1776</v>
      </c>
      <c r="K40" s="19">
        <f>PnLData!K40*0.14</f>
        <v>490100.53820000001</v>
      </c>
      <c r="L40" s="19">
        <f>PnLData!L40*0.14</f>
        <v>406231.57540000003</v>
      </c>
      <c r="M40" s="19">
        <f>PnLData!M40*0.14</f>
        <v>390835.91960000008</v>
      </c>
      <c r="N40" s="19">
        <f>PnLData!N40*0.14</f>
        <v>381652.86180000007</v>
      </c>
      <c r="O40" s="19">
        <f>PnLData!O40*0.14</f>
        <v>486775.41780000005</v>
      </c>
      <c r="P40" s="19">
        <f>PnLData!P40*0.14</f>
        <v>496240.52100000001</v>
      </c>
      <c r="Q40" s="19">
        <f>PnLData!Q40*0.14</f>
        <v>5331669.3024000013</v>
      </c>
    </row>
    <row r="41" spans="1:17" x14ac:dyDescent="0.25">
      <c r="B41" s="6" t="s">
        <v>17</v>
      </c>
      <c r="C41" s="6" t="s">
        <v>55</v>
      </c>
      <c r="D41" s="6"/>
      <c r="E41" s="19">
        <f>PnLData!E41*0.14</f>
        <v>0</v>
      </c>
      <c r="F41" s="19">
        <f>PnLData!F41*0.14</f>
        <v>0</v>
      </c>
      <c r="G41" s="19">
        <f>PnLData!G41*0.14</f>
        <v>0</v>
      </c>
      <c r="H41" s="19">
        <f>PnLData!H41*0.14</f>
        <v>0</v>
      </c>
      <c r="I41" s="19">
        <f>PnLData!I41*0.14</f>
        <v>0</v>
      </c>
      <c r="J41" s="19">
        <f>PnLData!J41*0.14</f>
        <v>0</v>
      </c>
      <c r="K41" s="19">
        <f>PnLData!K41*0.14</f>
        <v>0</v>
      </c>
      <c r="L41" s="19">
        <f>PnLData!L41*0.14</f>
        <v>0</v>
      </c>
      <c r="M41" s="19">
        <f>PnLData!M41*0.14</f>
        <v>0</v>
      </c>
      <c r="N41" s="19">
        <f>PnLData!N41*0.14</f>
        <v>0</v>
      </c>
      <c r="O41" s="19">
        <f>PnLData!O41*0.14</f>
        <v>0</v>
      </c>
      <c r="P41" s="19">
        <f>PnLData!P41*0.14</f>
        <v>0</v>
      </c>
      <c r="Q41" s="19">
        <f>PnLData!Q41*0.14</f>
        <v>0</v>
      </c>
    </row>
    <row r="42" spans="1:17" x14ac:dyDescent="0.25">
      <c r="B42" s="6" t="s">
        <v>18</v>
      </c>
      <c r="C42" s="6" t="s">
        <v>56</v>
      </c>
      <c r="D42" s="6"/>
      <c r="E42" s="19">
        <f>PnLData!E42*0.14</f>
        <v>0</v>
      </c>
      <c r="F42" s="19">
        <f>PnLData!F42*0.14</f>
        <v>0</v>
      </c>
      <c r="G42" s="19">
        <f>PnLData!G42*0.14</f>
        <v>0</v>
      </c>
      <c r="H42" s="19">
        <f>PnLData!H42*0.14</f>
        <v>0</v>
      </c>
      <c r="I42" s="19">
        <f>PnLData!I42*0.14</f>
        <v>0</v>
      </c>
      <c r="J42" s="19">
        <f>PnLData!J42*0.14</f>
        <v>0</v>
      </c>
      <c r="K42" s="19">
        <f>PnLData!K42*0.14</f>
        <v>0</v>
      </c>
      <c r="L42" s="19">
        <f>PnLData!L42*0.14</f>
        <v>0</v>
      </c>
      <c r="M42" s="19">
        <f>PnLData!M42*0.14</f>
        <v>0</v>
      </c>
      <c r="N42" s="19">
        <f>PnLData!N42*0.14</f>
        <v>0</v>
      </c>
      <c r="O42" s="19">
        <f>PnLData!O42*0.14</f>
        <v>0</v>
      </c>
      <c r="P42" s="19">
        <f>PnLData!P42*0.14</f>
        <v>0</v>
      </c>
      <c r="Q42" s="19">
        <f>PnLData!Q42*0.14</f>
        <v>0</v>
      </c>
    </row>
    <row r="43" spans="1:17" x14ac:dyDescent="0.25">
      <c r="B43" s="6" t="s">
        <v>19</v>
      </c>
      <c r="C43" s="6" t="s">
        <v>57</v>
      </c>
      <c r="D43" s="6"/>
      <c r="E43" s="19">
        <f>PnLData!E43*0.14</f>
        <v>0</v>
      </c>
      <c r="F43" s="19">
        <f>PnLData!F43*0.14</f>
        <v>0</v>
      </c>
      <c r="G43" s="19">
        <f>PnLData!G43*0.14</f>
        <v>0</v>
      </c>
      <c r="H43" s="19">
        <f>PnLData!H43*0.14</f>
        <v>0</v>
      </c>
      <c r="I43" s="19">
        <f>PnLData!I43*0.14</f>
        <v>0</v>
      </c>
      <c r="J43" s="19">
        <f>PnLData!J43*0.14</f>
        <v>0</v>
      </c>
      <c r="K43" s="19">
        <f>PnLData!K43*0.14</f>
        <v>0</v>
      </c>
      <c r="L43" s="19">
        <f>PnLData!L43*0.14</f>
        <v>0</v>
      </c>
      <c r="M43" s="19">
        <f>PnLData!M43*0.14</f>
        <v>0</v>
      </c>
      <c r="N43" s="19">
        <f>PnLData!N43*0.14</f>
        <v>0</v>
      </c>
      <c r="O43" s="19">
        <f>PnLData!O43*0.14</f>
        <v>0</v>
      </c>
      <c r="P43" s="19">
        <f>PnLData!P43*0.14</f>
        <v>0</v>
      </c>
      <c r="Q43" s="19">
        <f>PnLData!Q43*0.14</f>
        <v>0</v>
      </c>
    </row>
    <row r="44" spans="1:17" x14ac:dyDescent="0.25">
      <c r="B44" s="6" t="s">
        <v>24</v>
      </c>
      <c r="C44" s="6" t="s">
        <v>32</v>
      </c>
      <c r="D44" s="6"/>
      <c r="E44" s="19">
        <f>PnLData!E44*0.14</f>
        <v>0</v>
      </c>
      <c r="F44" s="19">
        <f>PnLData!F44*0.14</f>
        <v>0</v>
      </c>
      <c r="G44" s="19">
        <f>PnLData!G44*0.14</f>
        <v>0</v>
      </c>
      <c r="H44" s="19">
        <f>PnLData!H44*0.14</f>
        <v>0</v>
      </c>
      <c r="I44" s="19">
        <f>PnLData!I44*0.14</f>
        <v>0</v>
      </c>
      <c r="J44" s="19">
        <f>PnLData!J44*0.14</f>
        <v>0</v>
      </c>
      <c r="K44" s="19">
        <f>PnLData!K44*0.14</f>
        <v>0</v>
      </c>
      <c r="L44" s="19">
        <f>PnLData!L44*0.14</f>
        <v>0</v>
      </c>
      <c r="M44" s="19">
        <f>PnLData!M44*0.14</f>
        <v>0</v>
      </c>
      <c r="N44" s="19">
        <f>PnLData!N44*0.14</f>
        <v>0</v>
      </c>
      <c r="O44" s="19">
        <f>PnLData!O44*0.14</f>
        <v>0</v>
      </c>
      <c r="P44" s="19">
        <f>PnLData!P44*0.14</f>
        <v>0</v>
      </c>
      <c r="Q44" s="19">
        <f>PnLData!Q44*0.14</f>
        <v>0</v>
      </c>
    </row>
    <row r="45" spans="1:17" x14ac:dyDescent="0.25">
      <c r="B45" s="6" t="s">
        <v>24</v>
      </c>
      <c r="C45" s="6" t="s">
        <v>36</v>
      </c>
      <c r="D45" s="6"/>
      <c r="E45" s="19">
        <f>PnLData!E45*0.14</f>
        <v>0</v>
      </c>
      <c r="F45" s="19">
        <f>PnLData!F45*0.14</f>
        <v>0</v>
      </c>
      <c r="G45" s="19">
        <f>PnLData!G45*0.14</f>
        <v>0</v>
      </c>
      <c r="H45" s="19">
        <f>PnLData!H45*0.14</f>
        <v>0</v>
      </c>
      <c r="I45" s="19">
        <f>PnLData!I45*0.14</f>
        <v>0</v>
      </c>
      <c r="J45" s="19">
        <f>PnLData!J45*0.14</f>
        <v>0</v>
      </c>
      <c r="K45" s="19">
        <f>PnLData!K45*0.14</f>
        <v>0</v>
      </c>
      <c r="L45" s="19">
        <f>PnLData!L45*0.14</f>
        <v>0</v>
      </c>
      <c r="M45" s="19">
        <f>PnLData!M45*0.14</f>
        <v>0</v>
      </c>
      <c r="N45" s="19">
        <f>PnLData!N45*0.14</f>
        <v>0</v>
      </c>
      <c r="O45" s="19">
        <f>PnLData!O45*0.14</f>
        <v>0</v>
      </c>
      <c r="P45" s="19">
        <f>PnLData!P45*0.14</f>
        <v>0</v>
      </c>
      <c r="Q45" s="19">
        <f>PnLData!Q45*0.14</f>
        <v>0</v>
      </c>
    </row>
    <row r="46" spans="1:17" s="10" customFormat="1" x14ac:dyDescent="0.25">
      <c r="A46" s="1"/>
      <c r="B46" s="7" t="s">
        <v>64</v>
      </c>
      <c r="C46" s="7"/>
      <c r="D46" s="14"/>
      <c r="E46" s="20">
        <f>E31-SUM(E33:E45)</f>
        <v>-9828326.1594000012</v>
      </c>
      <c r="F46" s="20">
        <f t="shared" ref="F46:Q46" si="5">F31-SUM(F33:F45)</f>
        <v>-10621929.997000001</v>
      </c>
      <c r="G46" s="20">
        <f t="shared" si="5"/>
        <v>-10779760.672800001</v>
      </c>
      <c r="H46" s="20">
        <f t="shared" si="5"/>
        <v>-9985192.5502000004</v>
      </c>
      <c r="I46" s="20">
        <f t="shared" si="5"/>
        <v>-10207481.4716</v>
      </c>
      <c r="J46" s="20">
        <f t="shared" si="5"/>
        <v>-9563705.250400003</v>
      </c>
      <c r="K46" s="20">
        <f t="shared" si="5"/>
        <v>-10351428.283</v>
      </c>
      <c r="L46" s="20">
        <f t="shared" si="5"/>
        <v>-9363739.4984000027</v>
      </c>
      <c r="M46" s="20">
        <f t="shared" si="5"/>
        <v>-9985445.9880000018</v>
      </c>
      <c r="N46" s="20">
        <f t="shared" si="5"/>
        <v>-10647827.8452</v>
      </c>
      <c r="O46" s="20">
        <f t="shared" si="5"/>
        <v>-9822512.7686000001</v>
      </c>
      <c r="P46" s="20">
        <f t="shared" si="5"/>
        <v>-9629860.6124000028</v>
      </c>
      <c r="Q46" s="20">
        <f t="shared" si="5"/>
        <v>-120787211.09700002</v>
      </c>
    </row>
    <row r="47" spans="1:17" x14ac:dyDescent="0.25">
      <c r="B47" s="6"/>
      <c r="C47" s="6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25">
      <c r="B48" s="6"/>
      <c r="C48" s="6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25">
      <c r="B49" s="6" t="s">
        <v>8</v>
      </c>
      <c r="C49" s="6" t="s">
        <v>46</v>
      </c>
      <c r="D49" s="6"/>
      <c r="E49" s="19">
        <f>PnLData!E49*0.14</f>
        <v>331379.65560000006</v>
      </c>
      <c r="F49" s="19">
        <f>PnLData!F49*0.14</f>
        <v>328462.71639999998</v>
      </c>
      <c r="G49" s="19">
        <f>PnLData!G49*0.14</f>
        <v>412538.12600000005</v>
      </c>
      <c r="H49" s="19">
        <f>PnLData!H49*0.14</f>
        <v>286923.01260000002</v>
      </c>
      <c r="I49" s="19">
        <f>PnLData!I49*0.14</f>
        <v>302353.64880000002</v>
      </c>
      <c r="J49" s="19">
        <f>PnLData!J49*0.14</f>
        <v>288213.94700000004</v>
      </c>
      <c r="K49" s="19">
        <f>PnLData!K49*0.14</f>
        <v>337049.17820000002</v>
      </c>
      <c r="L49" s="19">
        <f>PnLData!L49*0.14</f>
        <v>381545.44680000003</v>
      </c>
      <c r="M49" s="19">
        <f>PnLData!M49*0.14</f>
        <v>393721.21180000005</v>
      </c>
      <c r="N49" s="19">
        <f>PnLData!N49*0.14</f>
        <v>328353.55420000001</v>
      </c>
      <c r="O49" s="19">
        <f>PnLData!O49*0.14</f>
        <v>289274.02420000004</v>
      </c>
      <c r="P49" s="19">
        <f>PnLData!P49*0.14</f>
        <v>390890.14300000004</v>
      </c>
      <c r="Q49" s="19">
        <f>PnLData!Q49*0.14</f>
        <v>4070704.6646000012</v>
      </c>
    </row>
    <row r="50" spans="1:17" x14ac:dyDescent="0.25">
      <c r="B50" s="6" t="s">
        <v>62</v>
      </c>
      <c r="C50" s="6" t="s">
        <v>40</v>
      </c>
      <c r="D50" s="6"/>
      <c r="E50" s="19">
        <f>PnLData!E50*0.14</f>
        <v>288267.64400000003</v>
      </c>
      <c r="F50" s="19">
        <f>PnLData!F50*0.14</f>
        <v>293545.82880000002</v>
      </c>
      <c r="G50" s="19">
        <f>PnLData!G50*0.14</f>
        <v>360659.60560000007</v>
      </c>
      <c r="H50" s="19">
        <f>PnLData!H50*0.14</f>
        <v>405264.86000000004</v>
      </c>
      <c r="I50" s="19">
        <f>PnLData!I50*0.14</f>
        <v>333667.10860000004</v>
      </c>
      <c r="J50" s="19">
        <f>PnLData!J50*0.14</f>
        <v>341293.88160000002</v>
      </c>
      <c r="K50" s="19">
        <f>PnLData!K50*0.14</f>
        <v>349335.30240000004</v>
      </c>
      <c r="L50" s="19">
        <f>PnLData!L50*0.14</f>
        <v>394889.0442</v>
      </c>
      <c r="M50" s="19">
        <f>PnLData!M50*0.14</f>
        <v>399689.55040000001</v>
      </c>
      <c r="N50" s="19">
        <f>PnLData!N50*0.14</f>
        <v>291453.43220000004</v>
      </c>
      <c r="O50" s="19">
        <f>PnLData!O50*0.14</f>
        <v>282798.34380000003</v>
      </c>
      <c r="P50" s="19">
        <f>PnLData!P50*0.14</f>
        <v>382842.36900000006</v>
      </c>
      <c r="Q50" s="19">
        <f>PnLData!Q50*0.14</f>
        <v>4123706.9706000001</v>
      </c>
    </row>
    <row r="51" spans="1:17" x14ac:dyDescent="0.25">
      <c r="B51" s="6" t="s">
        <v>24</v>
      </c>
      <c r="C51" s="6"/>
      <c r="D51" s="6"/>
      <c r="E51" s="19">
        <f>PnLData!E51*0.14</f>
        <v>0</v>
      </c>
      <c r="F51" s="19">
        <f>PnLData!F51*0.14</f>
        <v>0</v>
      </c>
      <c r="G51" s="19">
        <f>PnLData!G51*0.14</f>
        <v>0</v>
      </c>
      <c r="H51" s="19">
        <f>PnLData!H51*0.14</f>
        <v>0</v>
      </c>
      <c r="I51" s="19">
        <f>PnLData!I51*0.14</f>
        <v>0</v>
      </c>
      <c r="J51" s="19">
        <f>PnLData!J51*0.14</f>
        <v>0</v>
      </c>
      <c r="K51" s="19">
        <f>PnLData!K51*0.14</f>
        <v>0</v>
      </c>
      <c r="L51" s="19">
        <f>PnLData!L51*0.14</f>
        <v>0</v>
      </c>
      <c r="M51" s="19">
        <f>PnLData!M51*0.14</f>
        <v>0</v>
      </c>
      <c r="N51" s="19">
        <f>PnLData!N51*0.14</f>
        <v>0</v>
      </c>
      <c r="O51" s="19">
        <f>PnLData!O51*0.14</f>
        <v>0</v>
      </c>
      <c r="P51" s="19">
        <f>PnLData!P51*0.14</f>
        <v>0</v>
      </c>
      <c r="Q51" s="19">
        <f>PnLData!Q51*0.14</f>
        <v>0</v>
      </c>
    </row>
    <row r="52" spans="1:17" x14ac:dyDescent="0.25">
      <c r="B52" s="6"/>
      <c r="C52" s="6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s="10" customFormat="1" x14ac:dyDescent="0.25">
      <c r="A53" s="1"/>
      <c r="B53" s="7" t="s">
        <v>63</v>
      </c>
      <c r="C53" s="7"/>
      <c r="D53" s="7"/>
      <c r="E53" s="20">
        <f>E46-SUM(E49:E52)</f>
        <v>-10447973.459000001</v>
      </c>
      <c r="F53" s="20">
        <f t="shared" ref="F53:Q53" si="6">F46-SUM(F49:F52)</f>
        <v>-11243938.542200001</v>
      </c>
      <c r="G53" s="20">
        <f t="shared" si="6"/>
        <v>-11552958.4044</v>
      </c>
      <c r="H53" s="20">
        <f t="shared" si="6"/>
        <v>-10677380.422800001</v>
      </c>
      <c r="I53" s="20">
        <f t="shared" si="6"/>
        <v>-10843502.229</v>
      </c>
      <c r="J53" s="20">
        <f t="shared" si="6"/>
        <v>-10193213.079000004</v>
      </c>
      <c r="K53" s="20">
        <f t="shared" si="6"/>
        <v>-11037812.763599999</v>
      </c>
      <c r="L53" s="20">
        <f t="shared" si="6"/>
        <v>-10140173.989400003</v>
      </c>
      <c r="M53" s="20">
        <f t="shared" si="6"/>
        <v>-10778856.750200002</v>
      </c>
      <c r="N53" s="20">
        <f t="shared" si="6"/>
        <v>-11267634.831600001</v>
      </c>
      <c r="O53" s="20">
        <f t="shared" si="6"/>
        <v>-10394585.136600001</v>
      </c>
      <c r="P53" s="20">
        <f t="shared" si="6"/>
        <v>-10403593.124400003</v>
      </c>
      <c r="Q53" s="20">
        <f t="shared" si="6"/>
        <v>-128981622.73220003</v>
      </c>
    </row>
    <row r="54" spans="1:17" x14ac:dyDescent="0.25">
      <c r="B54" s="6"/>
      <c r="C54" s="6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25">
      <c r="B55" s="6"/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25">
      <c r="B56" s="6" t="s">
        <v>76</v>
      </c>
      <c r="C56" s="6" t="s">
        <v>58</v>
      </c>
      <c r="D56" s="6"/>
      <c r="E56" s="19">
        <f>PnLData!E56*0.14</f>
        <v>-328181.44240000006</v>
      </c>
      <c r="F56" s="19">
        <f>PnLData!F56*0.14</f>
        <v>-301826.35560000001</v>
      </c>
      <c r="G56" s="19">
        <f>PnLData!G56*0.14</f>
        <v>-324968.29820000002</v>
      </c>
      <c r="H56" s="19">
        <f>PnLData!H56*0.14</f>
        <v>-290814.85580000002</v>
      </c>
      <c r="I56" s="19">
        <f>PnLData!I56*0.14</f>
        <v>-329900.62699999998</v>
      </c>
      <c r="J56" s="19">
        <f>PnLData!J56*0.14</f>
        <v>-338581.59720000002</v>
      </c>
      <c r="K56" s="19">
        <f>PnLData!K56*0.14</f>
        <v>-321145.41340000002</v>
      </c>
      <c r="L56" s="19">
        <f>PnLData!L56*0.14</f>
        <v>-321475.49280000001</v>
      </c>
      <c r="M56" s="19">
        <f>PnLData!M56*0.14</f>
        <v>-380858.09020000004</v>
      </c>
      <c r="N56" s="19">
        <f>PnLData!N56*0.14</f>
        <v>-339077.2182</v>
      </c>
      <c r="O56" s="19">
        <f>PnLData!O56*0.14</f>
        <v>-327413.98060000001</v>
      </c>
      <c r="P56" s="19">
        <f>PnLData!P56*0.14</f>
        <v>-304225.72740000003</v>
      </c>
      <c r="Q56" s="19">
        <f>PnLData!Q56*0.14</f>
        <v>-3908469.0988000007</v>
      </c>
    </row>
    <row r="57" spans="1:17" x14ac:dyDescent="0.25">
      <c r="B57" s="6" t="s">
        <v>20</v>
      </c>
      <c r="C57" s="6" t="s">
        <v>59</v>
      </c>
      <c r="D57" s="6"/>
      <c r="E57" s="19">
        <f>PnLData!E57*0.14</f>
        <v>2131131.9820000003</v>
      </c>
      <c r="F57" s="19">
        <f>PnLData!F57*0.14</f>
        <v>2182492.1496000001</v>
      </c>
      <c r="G57" s="19">
        <f>PnLData!G57*0.14</f>
        <v>2115061.8202</v>
      </c>
      <c r="H57" s="19">
        <f>PnLData!H57*0.14</f>
        <v>2155986.4704</v>
      </c>
      <c r="I57" s="19">
        <f>PnLData!I57*0.14</f>
        <v>2142919.5578000001</v>
      </c>
      <c r="J57" s="19">
        <f>PnLData!J57*0.14</f>
        <v>2101205.7948000003</v>
      </c>
      <c r="K57" s="19">
        <f>PnLData!K57*0.14</f>
        <v>2237331.7316000001</v>
      </c>
      <c r="L57" s="19">
        <f>PnLData!L57*0.14</f>
        <v>2210171.7862000004</v>
      </c>
      <c r="M57" s="19">
        <f>PnLData!M57*0.14</f>
        <v>2229885.3570000003</v>
      </c>
      <c r="N57" s="19">
        <f>PnLData!N57*0.14</f>
        <v>2230343.2662000004</v>
      </c>
      <c r="O57" s="19">
        <f>PnLData!O57*0.14</f>
        <v>2208748.7688000002</v>
      </c>
      <c r="P57" s="19">
        <f>PnLData!P57*0.14</f>
        <v>2110645.2990000001</v>
      </c>
      <c r="Q57" s="19">
        <f>PnLData!Q57*0.14</f>
        <v>26055923.983599998</v>
      </c>
    </row>
    <row r="58" spans="1:17" x14ac:dyDescent="0.25">
      <c r="B58" s="6" t="s">
        <v>24</v>
      </c>
      <c r="C58" s="6" t="s">
        <v>60</v>
      </c>
      <c r="D58" s="6"/>
      <c r="E58" s="19">
        <f>PnLData!E58*0.14</f>
        <v>0</v>
      </c>
      <c r="F58" s="19">
        <f>PnLData!F58*0.14</f>
        <v>0</v>
      </c>
      <c r="G58" s="19">
        <f>PnLData!G58*0.14</f>
        <v>0</v>
      </c>
      <c r="H58" s="19">
        <f>PnLData!H58*0.14</f>
        <v>0</v>
      </c>
      <c r="I58" s="19">
        <f>PnLData!I58*0.14</f>
        <v>0</v>
      </c>
      <c r="J58" s="19">
        <f>PnLData!J58*0.14</f>
        <v>0</v>
      </c>
      <c r="K58" s="19">
        <f>PnLData!K58*0.14</f>
        <v>0</v>
      </c>
      <c r="L58" s="19">
        <f>PnLData!L58*0.14</f>
        <v>0</v>
      </c>
      <c r="M58" s="19">
        <f>PnLData!M58*0.14</f>
        <v>0</v>
      </c>
      <c r="N58" s="19">
        <f>PnLData!N58*0.14</f>
        <v>0</v>
      </c>
      <c r="O58" s="19">
        <f>PnLData!O58*0.14</f>
        <v>0</v>
      </c>
      <c r="P58" s="19">
        <f>PnLData!P58*0.14</f>
        <v>0</v>
      </c>
      <c r="Q58" s="19">
        <f>PnLData!Q58*0.14</f>
        <v>0</v>
      </c>
    </row>
    <row r="59" spans="1:17" x14ac:dyDescent="0.25">
      <c r="B59" s="6" t="s">
        <v>24</v>
      </c>
      <c r="C59" s="6" t="s">
        <v>61</v>
      </c>
      <c r="D59" s="6"/>
      <c r="E59" s="19">
        <f>PnLData!E59*0.14</f>
        <v>0</v>
      </c>
      <c r="F59" s="19">
        <f>PnLData!F59*0.14</f>
        <v>0</v>
      </c>
      <c r="G59" s="19">
        <f>PnLData!G59*0.14</f>
        <v>0</v>
      </c>
      <c r="H59" s="19">
        <f>PnLData!H59*0.14</f>
        <v>0</v>
      </c>
      <c r="I59" s="19">
        <f>PnLData!I59*0.14</f>
        <v>0</v>
      </c>
      <c r="J59" s="19">
        <f>PnLData!J59*0.14</f>
        <v>0</v>
      </c>
      <c r="K59" s="19">
        <f>PnLData!K59*0.14</f>
        <v>0</v>
      </c>
      <c r="L59" s="19">
        <f>PnLData!L59*0.14</f>
        <v>0</v>
      </c>
      <c r="M59" s="19">
        <f>PnLData!M59*0.14</f>
        <v>0</v>
      </c>
      <c r="N59" s="19">
        <f>PnLData!N59*0.14</f>
        <v>0</v>
      </c>
      <c r="O59" s="19">
        <f>PnLData!O59*0.14</f>
        <v>0</v>
      </c>
      <c r="P59" s="19">
        <f>PnLData!P59*0.14</f>
        <v>0</v>
      </c>
      <c r="Q59" s="19">
        <f>PnLData!Q59*0.14</f>
        <v>0</v>
      </c>
    </row>
    <row r="60" spans="1:17" x14ac:dyDescent="0.25">
      <c r="B60" s="6"/>
      <c r="C60" s="6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25">
      <c r="B61" s="6"/>
      <c r="C61" s="6"/>
      <c r="D61" s="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0" customFormat="1" x14ac:dyDescent="0.25">
      <c r="A62" s="1"/>
      <c r="B62" s="7" t="s">
        <v>21</v>
      </c>
      <c r="C62" s="7"/>
      <c r="D62" s="7"/>
      <c r="E62" s="20">
        <f>E53-SUM(E56:E61)</f>
        <v>-12250923.998600001</v>
      </c>
      <c r="F62" s="20">
        <f t="shared" ref="F62:Q62" si="7">F53-SUM(F56:F61)</f>
        <v>-13124604.336200001</v>
      </c>
      <c r="G62" s="20">
        <f t="shared" si="7"/>
        <v>-13343051.9264</v>
      </c>
      <c r="H62" s="20">
        <f t="shared" si="7"/>
        <v>-12542552.0374</v>
      </c>
      <c r="I62" s="20">
        <f t="shared" si="7"/>
        <v>-12656521.1598</v>
      </c>
      <c r="J62" s="20">
        <f t="shared" si="7"/>
        <v>-11955837.276600003</v>
      </c>
      <c r="K62" s="20">
        <f t="shared" si="7"/>
        <v>-12953999.081799999</v>
      </c>
      <c r="L62" s="20">
        <f t="shared" si="7"/>
        <v>-12028870.282800004</v>
      </c>
      <c r="M62" s="20">
        <f t="shared" si="7"/>
        <v>-12627884.017000001</v>
      </c>
      <c r="N62" s="20">
        <f t="shared" si="7"/>
        <v>-13158900.879600001</v>
      </c>
      <c r="O62" s="20">
        <f t="shared" si="7"/>
        <v>-12275919.924800001</v>
      </c>
      <c r="P62" s="20">
        <f t="shared" si="7"/>
        <v>-12210012.696000002</v>
      </c>
      <c r="Q62" s="20">
        <f t="shared" si="7"/>
        <v>-151129077.61700001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PnLData</vt:lpstr>
      <vt:lpstr>BU-1</vt:lpstr>
      <vt:lpstr>BU-2</vt:lpstr>
      <vt:lpstr>BU-3</vt:lpstr>
      <vt:lpstr>BU-4</vt:lpstr>
      <vt:lpstr>BU-5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Patel</dc:creator>
  <cp:lastModifiedBy>Rohit Patel</cp:lastModifiedBy>
  <dcterms:created xsi:type="dcterms:W3CDTF">2016-11-08T21:35:51Z</dcterms:created>
  <dcterms:modified xsi:type="dcterms:W3CDTF">2017-04-18T02:44:56Z</dcterms:modified>
</cp:coreProperties>
</file>