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hit\Desktop\Data Analytics Tools\Udacity data\Business Analytics Nano Degree\Project-2 data\"/>
    </mc:Choice>
  </mc:AlternateContent>
  <xr:revisionPtr revIDLastSave="0" documentId="13_ncr:1_{DD72CDB8-57A7-4070-B656-4C8AE54629B1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YSE datasheet" sheetId="3" r:id="rId1"/>
    <sheet name="Total Revenue Pivot Table" sheetId="6" r:id="rId2"/>
    <sheet name="Support-file" sheetId="7" r:id="rId3"/>
    <sheet name="Profit &amp; Loss Statement" sheetId="8" r:id="rId4"/>
  </sheets>
  <definedNames>
    <definedName name="_xlnm._FilterDatabase" localSheetId="0" hidden="1">'NYSE datasheet'!$A$1:$N$1711</definedName>
    <definedName name="COGS">'NYSE datasheet'!$H$2:$H$1711</definedName>
    <definedName name="Company_List">'Support-file'!$C$4:$C$433</definedName>
    <definedName name="Gross_Profit">'NYSE datasheet'!$M$2:$M$1711</definedName>
    <definedName name="OPE">'NYSE datasheet'!$K$2:$K$1711</definedName>
    <definedName name="Operating_Income">'NYSE datasheet'!$N$2:$N$1711</definedName>
    <definedName name="R_and_D">'NYSE datasheet'!$J$2:$J$1711</definedName>
    <definedName name="SGA">'NYSE datasheet'!$I$2:$I$1711</definedName>
    <definedName name="Ticker_Symbol">'NYSE datasheet'!$A$2:$A$1711</definedName>
    <definedName name="TOPE">'NYSE datasheet'!$L$2:$L$1711</definedName>
    <definedName name="Total_Revenue">'NYSE datasheet'!$G$2:$G$1711</definedName>
    <definedName name="Year_List">'Support-file'!$G$4:$G$13</definedName>
    <definedName name="Years">'NYSE datasheet'!$D$2:$D$1711</definedName>
  </definedNames>
  <calcPr calcId="191029"/>
  <pivotCaches>
    <pivotCache cacheId="0" r:id="rId5"/>
    <pivotCache cacheId="1" r:id="rId6"/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6" i="6" l="1"/>
  <c r="D436" i="6"/>
  <c r="E436" i="6"/>
  <c r="F436" i="6"/>
  <c r="G436" i="6"/>
  <c r="H436" i="6"/>
  <c r="I436" i="6"/>
  <c r="J436" i="6"/>
  <c r="K436" i="6"/>
  <c r="L436" i="6"/>
  <c r="B436" i="6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N2" i="3" l="1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G11" i="8" l="1" a="1"/>
  <c r="G11" i="8" s="1"/>
  <c r="K11" i="8" a="1"/>
  <c r="K11" i="8" s="1"/>
  <c r="O11" i="8" a="1"/>
  <c r="O11" i="8" s="1"/>
  <c r="I10" i="8" a="1"/>
  <c r="I10" i="8" s="1"/>
  <c r="M10" i="8" a="1"/>
  <c r="M10" i="8" s="1"/>
  <c r="G9" i="8" a="1"/>
  <c r="G9" i="8" s="1"/>
  <c r="K9" i="8" a="1"/>
  <c r="K9" i="8" s="1"/>
  <c r="O9" i="8" a="1"/>
  <c r="O9" i="8" s="1"/>
  <c r="I7" i="8" a="1"/>
  <c r="I7" i="8" s="1"/>
  <c r="G6" i="8" a="1"/>
  <c r="G6" i="8" s="1"/>
  <c r="H11" i="8" a="1"/>
  <c r="H11" i="8" s="1"/>
  <c r="L11" i="8" a="1"/>
  <c r="L11" i="8" s="1"/>
  <c r="F11" i="8" a="1"/>
  <c r="F11" i="8" s="1"/>
  <c r="J10" i="8" a="1"/>
  <c r="J10" i="8" s="1"/>
  <c r="N10" i="8" a="1"/>
  <c r="N10" i="8" s="1"/>
  <c r="H9" i="8" a="1"/>
  <c r="H9" i="8" s="1"/>
  <c r="L9" i="8" a="1"/>
  <c r="L9" i="8" s="1"/>
  <c r="F9" i="8" a="1"/>
  <c r="F9" i="8" s="1"/>
  <c r="J7" i="8" a="1"/>
  <c r="J7" i="8" s="1"/>
  <c r="N7" i="8" a="1"/>
  <c r="N7" i="8" s="1"/>
  <c r="H6" i="8" a="1"/>
  <c r="H6" i="8" s="1"/>
  <c r="L6" i="8" a="1"/>
  <c r="L6" i="8" s="1"/>
  <c r="F6" i="8" a="1"/>
  <c r="F6" i="8" s="1"/>
  <c r="M9" i="8" a="1"/>
  <c r="M9" i="8" s="1"/>
  <c r="G7" i="8" a="1"/>
  <c r="G7" i="8" s="1"/>
  <c r="O7" i="8" a="1"/>
  <c r="O7" i="8" s="1"/>
  <c r="M6" i="8" a="1"/>
  <c r="M6" i="8" s="1"/>
  <c r="N6" i="8" a="1"/>
  <c r="N6" i="8" s="1"/>
  <c r="N8" i="8" s="1"/>
  <c r="O6" i="8" a="1"/>
  <c r="O6" i="8" s="1"/>
  <c r="I11" i="8" a="1"/>
  <c r="I11" i="8" s="1"/>
  <c r="M11" i="8" a="1"/>
  <c r="M11" i="8" s="1"/>
  <c r="G10" i="8" a="1"/>
  <c r="G10" i="8" s="1"/>
  <c r="K10" i="8" a="1"/>
  <c r="K10" i="8" s="1"/>
  <c r="O10" i="8" a="1"/>
  <c r="O10" i="8" s="1"/>
  <c r="I9" i="8" a="1"/>
  <c r="I9" i="8" s="1"/>
  <c r="K7" i="8" a="1"/>
  <c r="K7" i="8" s="1"/>
  <c r="I6" i="8" a="1"/>
  <c r="I6" i="8" s="1"/>
  <c r="I8" i="8" s="1"/>
  <c r="K6" i="8" a="1"/>
  <c r="K6" i="8" s="1"/>
  <c r="J11" i="8" a="1"/>
  <c r="J11" i="8" s="1"/>
  <c r="N11" i="8" a="1"/>
  <c r="N11" i="8" s="1"/>
  <c r="H10" i="8" a="1"/>
  <c r="H10" i="8" s="1"/>
  <c r="L10" i="8" a="1"/>
  <c r="L10" i="8" s="1"/>
  <c r="F10" i="8" a="1"/>
  <c r="F10" i="8" s="1"/>
  <c r="J9" i="8" a="1"/>
  <c r="J9" i="8" s="1"/>
  <c r="N9" i="8" a="1"/>
  <c r="N9" i="8" s="1"/>
  <c r="H7" i="8" a="1"/>
  <c r="H7" i="8" s="1"/>
  <c r="L7" i="8" a="1"/>
  <c r="L7" i="8" s="1"/>
  <c r="F7" i="8" a="1"/>
  <c r="F7" i="8" s="1"/>
  <c r="J6" i="8" a="1"/>
  <c r="J6" i="8" s="1"/>
  <c r="J8" i="8" s="1"/>
  <c r="M7" i="8" a="1"/>
  <c r="M7" i="8" s="1"/>
  <c r="I12" i="8" l="1"/>
  <c r="I13" i="8" s="1"/>
  <c r="K8" i="8"/>
  <c r="G8" i="8"/>
  <c r="N12" i="8"/>
  <c r="N13" i="8" s="1"/>
  <c r="J12" i="8"/>
  <c r="M12" i="8"/>
  <c r="H12" i="8"/>
  <c r="O12" i="8"/>
  <c r="M8" i="8"/>
  <c r="M13" i="8" s="1"/>
  <c r="F8" i="8"/>
  <c r="K12" i="8"/>
  <c r="K13" i="8" s="1"/>
  <c r="L8" i="8"/>
  <c r="F12" i="8"/>
  <c r="G12" i="8"/>
  <c r="J13" i="8"/>
  <c r="O8" i="8"/>
  <c r="O13" i="8" s="1"/>
  <c r="H8" i="8"/>
  <c r="L12" i="8"/>
  <c r="G13" i="8" l="1"/>
  <c r="F13" i="8"/>
  <c r="H13" i="8"/>
  <c r="L13" i="8"/>
</calcChain>
</file>

<file path=xl/sharedStrings.xml><?xml version="1.0" encoding="utf-8"?>
<sst xmlns="http://schemas.openxmlformats.org/spreadsheetml/2006/main" count="8287" uniqueCount="601">
  <si>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</si>
  <si>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</si>
  <si>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</si>
  <si>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</si>
  <si>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</si>
  <si>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</si>
  <si>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</si>
  <si>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</si>
  <si>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</si>
  <si>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</si>
  <si>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</si>
  <si>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</si>
  <si>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</si>
  <si>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</si>
  <si>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</si>
  <si>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</si>
  <si>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</si>
  <si>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</si>
  <si>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</si>
  <si>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</si>
  <si>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</si>
  <si>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</si>
  <si>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</si>
  <si>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</si>
  <si>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</si>
  <si>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</si>
  <si>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</si>
  <si>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</si>
  <si>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</si>
  <si>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</si>
  <si>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</si>
  <si>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</si>
  <si>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</si>
  <si>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</si>
  <si>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</si>
  <si>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</si>
  <si>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</si>
  <si>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</si>
  <si>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</si>
  <si>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</si>
  <si>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</si>
  <si>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</si>
  <si>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</si>
  <si>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</si>
  <si>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</si>
  <si>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</si>
  <si>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</si>
  <si>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</si>
  <si>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</si>
  <si>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</si>
  <si>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</si>
  <si>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</si>
  <si>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</si>
  <si>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</si>
  <si>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</si>
  <si>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</si>
  <si>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</si>
  <si>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</si>
  <si>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</si>
  <si>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</si>
  <si>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</si>
  <si>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</si>
  <si>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</si>
  <si>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</si>
  <si>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</si>
  <si>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</si>
  <si>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</si>
  <si>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</si>
  <si>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</si>
  <si>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</si>
  <si>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</si>
  <si>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</si>
  <si>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</si>
  <si>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</si>
  <si>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</si>
  <si>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</si>
  <si>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</si>
  <si>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</si>
  <si>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</si>
  <si>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</si>
  <si>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</si>
  <si>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</si>
  <si>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</si>
  <si>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</si>
  <si>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</si>
  <si>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</si>
  <si>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</si>
  <si>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</si>
  <si>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</si>
  <si>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</si>
  <si>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</si>
  <si>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</si>
  <si>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</si>
  <si>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</si>
  <si>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</si>
  <si>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</si>
  <si>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</si>
  <si>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</si>
  <si>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</si>
  <si>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</si>
  <si>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</si>
  <si>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</si>
  <si>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</si>
  <si>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</si>
  <si>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</si>
  <si>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</si>
  <si>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</si>
  <si>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</si>
  <si>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</si>
  <si>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</si>
  <si>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</si>
  <si>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</si>
  <si>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</si>
  <si>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</si>
  <si>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</si>
  <si>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</si>
  <si>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</si>
  <si>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</si>
  <si>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</si>
  <si>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</si>
  <si>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</si>
  <si>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</si>
  <si>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</si>
  <si>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</si>
  <si>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</si>
  <si>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</si>
  <si>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</si>
  <si>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</si>
  <si>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</si>
  <si>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</si>
  <si>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</si>
  <si>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</si>
  <si>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</si>
  <si>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</si>
  <si>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</si>
  <si>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</si>
  <si>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</si>
  <si>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</si>
  <si>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</si>
  <si>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</si>
  <si>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</si>
  <si>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</si>
  <si>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</si>
  <si>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</si>
  <si>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</si>
  <si>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</si>
  <si>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</si>
  <si>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</si>
  <si>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</si>
  <si>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</si>
  <si>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</si>
  <si>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</si>
  <si>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</si>
  <si>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</si>
  <si>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</si>
  <si>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</si>
  <si>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</si>
  <si>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</si>
  <si>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</si>
  <si>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</si>
  <si>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</si>
  <si>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</si>
  <si>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</si>
  <si>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</si>
  <si>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</si>
  <si>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</si>
  <si>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</si>
  <si>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</si>
  <si>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</si>
  <si>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</si>
  <si>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</si>
  <si>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</si>
  <si>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</si>
  <si>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</si>
  <si>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</si>
  <si>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</si>
  <si>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</si>
  <si>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</si>
  <si>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</si>
  <si>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</si>
  <si>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</si>
  <si>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</si>
  <si>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</si>
  <si>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</si>
  <si>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</si>
  <si>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</si>
  <si>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</si>
  <si>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</si>
  <si>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</si>
  <si>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</si>
  <si>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</si>
  <si>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</si>
  <si>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</si>
  <si>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</si>
  <si>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</si>
  <si>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</si>
  <si>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</si>
  <si>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</si>
  <si>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</si>
  <si>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</si>
  <si>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</si>
  <si>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</si>
  <si>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</si>
  <si>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</si>
  <si>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</si>
  <si>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</si>
  <si>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</si>
  <si>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</si>
  <si>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</si>
  <si>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</si>
  <si>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</si>
  <si>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</si>
  <si>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</si>
  <si>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</si>
  <si>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</si>
  <si>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</si>
  <si>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</si>
  <si>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</si>
  <si>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</si>
  <si>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</si>
  <si>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</si>
  <si>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</si>
  <si>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</si>
  <si>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</si>
  <si>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</si>
  <si>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</si>
  <si>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</si>
  <si>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</si>
  <si>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</si>
  <si>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</si>
  <si>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</si>
  <si>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</si>
  <si>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</si>
  <si>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</si>
  <si>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</si>
  <si>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</si>
  <si>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</si>
  <si>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</si>
  <si>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</si>
  <si>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</si>
  <si>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</si>
  <si>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</si>
  <si>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</si>
  <si>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</si>
  <si>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</si>
  <si>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</si>
  <si>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</si>
  <si>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</si>
  <si>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</si>
  <si>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</si>
  <si>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</si>
  <si>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</si>
  <si>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</si>
  <si>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</si>
  <si>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</si>
  <si>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</si>
  <si>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</si>
  <si>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</si>
  <si>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</si>
  <si>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</si>
  <si>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</si>
  <si>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</si>
  <si>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</si>
  <si>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</si>
  <si>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</si>
  <si>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</si>
  <si>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</si>
  <si>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</si>
  <si>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</si>
  <si>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</si>
  <si>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</si>
  <si>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</si>
  <si>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</si>
  <si>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</si>
  <si>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</si>
  <si>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</si>
  <si>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</si>
  <si>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</si>
  <si>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</si>
  <si>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</si>
  <si>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</si>
  <si>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</si>
  <si>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</si>
  <si>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</si>
  <si>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</si>
  <si>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</si>
  <si>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</si>
  <si>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</si>
  <si>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</si>
  <si>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</si>
  <si>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</si>
  <si>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</si>
  <si>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</si>
  <si>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</si>
  <si>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</si>
  <si>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</si>
  <si>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</si>
  <si>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</si>
  <si>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</si>
  <si>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</si>
  <si>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</si>
  <si>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</si>
  <si>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</si>
  <si>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</si>
  <si>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</si>
  <si>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</si>
  <si>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</si>
  <si>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</si>
  <si>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</si>
  <si>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</si>
  <si>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</si>
  <si>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</si>
  <si>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</si>
  <si>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</si>
  <si>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</si>
  <si>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</si>
  <si>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</si>
  <si>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</si>
  <si>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</si>
  <si>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</si>
  <si>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</si>
  <si>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</si>
  <si>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</si>
  <si>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</si>
  <si>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</si>
  <si>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</si>
  <si>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</si>
  <si>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</si>
  <si>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</si>
  <si>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</si>
  <si>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</si>
  <si>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</si>
  <si>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</si>
  <si>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</si>
  <si>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</si>
  <si>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</si>
  <si>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</si>
  <si>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</si>
  <si>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</si>
  <si>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</si>
  <si>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</si>
  <si>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</si>
  <si>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</si>
  <si>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</si>
  <si>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</si>
  <si>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</si>
  <si>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</si>
  <si>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</si>
  <si>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</si>
  <si>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</si>
  <si>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</si>
  <si>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</si>
  <si>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</si>
  <si>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</si>
  <si>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</si>
  <si>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</si>
  <si>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</si>
  <si>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</si>
  <si>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</si>
  <si>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</si>
  <si>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</si>
  <si>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</si>
  <si>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</si>
  <si>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</si>
  <si>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</si>
  <si>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</si>
  <si>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</si>
  <si>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</si>
  <si>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</si>
  <si>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</si>
  <si>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</si>
  <si>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</si>
  <si>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</si>
  <si>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</si>
  <si>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</si>
  <si>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</si>
  <si>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</si>
  <si>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</si>
  <si>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</si>
  <si>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</si>
  <si>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</si>
  <si>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</si>
  <si>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</si>
  <si>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</si>
  <si>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</si>
  <si>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</si>
  <si>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</si>
  <si>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</si>
  <si>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</si>
  <si>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</si>
  <si>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</si>
  <si>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</si>
  <si>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</si>
  <si>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</si>
  <si>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</si>
  <si>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</si>
  <si>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</si>
  <si>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</si>
  <si>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</si>
  <si>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</si>
  <si>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</si>
  <si>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</si>
  <si>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</si>
  <si>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</si>
  <si>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</si>
  <si>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</si>
  <si>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</si>
  <si>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</si>
  <si>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</si>
  <si>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</si>
  <si>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</si>
  <si>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</si>
  <si>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</si>
  <si>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</si>
  <si>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</si>
  <si>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</si>
  <si>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</si>
  <si>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</si>
  <si>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</si>
  <si>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</si>
  <si>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</si>
  <si>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</si>
  <si>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</si>
  <si>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</si>
  <si>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</si>
  <si>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</si>
  <si>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</si>
  <si>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</si>
  <si>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</si>
  <si>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</si>
  <si>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</si>
  <si>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</si>
  <si>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</si>
  <si>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</si>
  <si>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</si>
  <si>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</si>
  <si>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</si>
  <si>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</si>
  <si>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</si>
  <si>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</si>
  <si>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</si>
  <si>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</si>
  <si>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</si>
  <si>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</si>
  <si>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</si>
  <si>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</si>
  <si>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</si>
  <si>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</si>
  <si>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</si>
  <si>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</si>
  <si>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</si>
  <si>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</si>
  <si>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</si>
  <si>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</si>
  <si>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</si>
  <si>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</si>
  <si>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</si>
  <si>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</si>
  <si>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</si>
  <si>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</si>
  <si>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</si>
  <si>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</si>
  <si>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</si>
  <si>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</si>
  <si>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</si>
  <si>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</si>
  <si>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</si>
  <si>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</si>
  <si>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</si>
  <si>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</si>
  <si>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</si>
  <si>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</si>
  <si>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</si>
  <si>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</si>
  <si>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</si>
  <si>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</si>
  <si>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</si>
  <si>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</si>
  <si>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</si>
  <si>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</si>
  <si>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</si>
  <si>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</si>
  <si>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</si>
  <si>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</si>
  <si>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</si>
  <si>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</si>
  <si>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</si>
  <si>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</si>
  <si>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</si>
  <si>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</si>
  <si>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</si>
  <si>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</si>
  <si>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</si>
  <si>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</si>
  <si>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</si>
  <si>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</si>
  <si>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</si>
  <si>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</si>
  <si>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</si>
  <si>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</si>
  <si>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</si>
  <si>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</si>
  <si>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</si>
  <si>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</si>
  <si>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</si>
  <si>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</si>
  <si>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</si>
  <si>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</si>
  <si>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</si>
  <si>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</si>
  <si>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</si>
  <si>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</si>
  <si>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</si>
  <si>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</si>
  <si>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</si>
  <si>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</si>
  <si>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</si>
  <si>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</si>
  <si>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</si>
  <si>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</si>
  <si>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</si>
  <si>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</si>
  <si>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</si>
  <si>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</si>
  <si>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</si>
  <si>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</si>
  <si>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</si>
  <si>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</si>
  <si>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</si>
  <si>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</si>
  <si>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</si>
  <si>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</si>
  <si>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</si>
  <si>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</si>
  <si>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</si>
  <si>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</si>
  <si>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</si>
  <si>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</si>
  <si>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</si>
  <si>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</si>
  <si>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</si>
  <si>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</si>
  <si>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</si>
  <si>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</si>
  <si>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</si>
  <si>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</si>
  <si>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</si>
  <si>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</si>
  <si>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</si>
  <si>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</si>
  <si>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</si>
  <si>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</si>
  <si>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</si>
  <si>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</si>
  <si>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</si>
  <si>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</si>
  <si>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</si>
  <si>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</si>
  <si>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</si>
  <si>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</si>
  <si>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</si>
  <si>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</si>
  <si>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</si>
  <si>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</si>
  <si>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</si>
  <si>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</si>
  <si>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</si>
  <si>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</si>
  <si>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</si>
  <si>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</si>
  <si>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</si>
  <si>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</si>
  <si>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</si>
  <si>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</si>
  <si>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</si>
  <si>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Year_List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</si>
  <si>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</si>
  <si>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</si>
  <si>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</si>
  <si>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</si>
  <si>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</si>
  <si>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</si>
  <si>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</si>
  <si>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</si>
  <si>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</si>
  <si>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</si>
  <si>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</si>
  <si>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</si>
  <si>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</si>
  <si>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Column Labels</t>
  </si>
  <si>
    <t>Sum of Total_Revenue</t>
  </si>
  <si>
    <t>Mean Value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</si>
  <si>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</si>
  <si>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</si>
  <si>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</si>
  <si>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</si>
  <si>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</si>
  <si>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</si>
  <si>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PROFIT AND LOSS STATEMENT</t>
  </si>
  <si>
    <t>Charts depecting the patterns in Profit ans Loss Statement for the specified company</t>
  </si>
  <si>
    <t>Total Revenue across all the companies for each of the calender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</si>
</sst>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35" borderId="0" xfId="0" applyFill="1"/>
    <xf numFmtId="0" fontId="16" fillId="35" borderId="0" xfId="0" applyFont="1" applyFill="1" applyAlignment="1">
      <alignment horizontal="left"/>
    </xf>
    <xf numFmtId="164" fontId="0" fillId="0" borderId="0" xfId="0" applyNumberFormat="1"/>
    <xf numFmtId="164" fontId="16" fillId="35" borderId="0" xfId="0" applyNumberFormat="1" applyFont="1" applyFill="1"/>
    <xf numFmtId="14" fontId="0" fillId="0" borderId="0" xfId="0" applyNumberFormat="1" applyAlignment="1">
      <alignment horizontal="left"/>
    </xf>
    <xf numFmtId="0" fontId="0" fillId="37" borderId="0" xfId="0" applyFill="1"/>
    <xf numFmtId="0" fontId="0" fillId="38" borderId="0" xfId="0" applyFill="1" applyAlignment="1">
      <alignment horizontal="left"/>
    </xf>
    <xf numFmtId="1" fontId="0" fillId="38" borderId="0" xfId="0" applyNumberFormat="1" applyFill="1" applyAlignment="1">
      <alignment horizontal="left"/>
    </xf>
    <xf numFmtId="0" fontId="0" fillId="0" borderId="0" xfId="0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20" fillId="0" borderId="13" xfId="0" applyNumberFormat="1" applyFont="1" applyBorder="1"/>
    <xf numFmtId="164" fontId="20" fillId="0" borderId="0" xfId="0" applyNumberFormat="1" applyFont="1" applyBorder="1"/>
    <xf numFmtId="164" fontId="20" fillId="0" borderId="14" xfId="0" applyNumberFormat="1" applyFont="1" applyBorder="1"/>
    <xf numFmtId="164" fontId="20" fillId="36" borderId="15" xfId="0" applyNumberFormat="1" applyFont="1" applyFill="1" applyBorder="1"/>
    <xf numFmtId="164" fontId="20" fillId="36" borderId="16" xfId="0" applyNumberFormat="1" applyFont="1" applyFill="1" applyBorder="1"/>
    <xf numFmtId="164" fontId="20" fillId="36" borderId="17" xfId="0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6" fillId="39" borderId="18" xfId="0" applyFont="1" applyFill="1" applyBorder="1"/>
    <xf numFmtId="0" fontId="16" fillId="39" borderId="19" xfId="0" applyFont="1" applyFill="1" applyBorder="1"/>
    <xf numFmtId="0" fontId="16" fillId="39" borderId="20" xfId="0" applyFont="1" applyFill="1" applyBorder="1"/>
    <xf numFmtId="0" fontId="0" fillId="39" borderId="0" xfId="0" applyFill="1" applyAlignment="1">
      <alignment horizontal="left"/>
    </xf>
    <xf numFmtId="1" fontId="0" fillId="39" borderId="0" xfId="0" applyNumberFormat="1" applyFill="1" applyAlignment="1">
      <alignment horizontal="left"/>
    </xf>
    <xf numFmtId="14" fontId="0" fillId="35" borderId="0" xfId="0" applyNumberFormat="1" applyFill="1"/>
    <xf numFmtId="0" fontId="13" fillId="33" borderId="13" xfId="0" applyFont="1" applyFill="1" applyBorder="1"/>
    <xf numFmtId="0" fontId="0" fillId="34" borderId="14" xfId="0" applyFill="1" applyBorder="1"/>
    <xf numFmtId="0" fontId="13" fillId="33" borderId="15" xfId="0" applyFont="1" applyFill="1" applyBorder="1"/>
    <xf numFmtId="0" fontId="0" fillId="34" borderId="17" xfId="0" applyFill="1" applyBorder="1"/>
    <xf numFmtId="0" fontId="16" fillId="39" borderId="13" xfId="0" applyFont="1" applyFill="1" applyBorder="1" applyAlignment="1">
      <alignment horizontal="left"/>
    </xf>
    <xf numFmtId="0" fontId="16" fillId="39" borderId="0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left" indent="1"/>
    </xf>
    <xf numFmtId="0" fontId="22" fillId="35" borderId="11" xfId="0" applyFont="1" applyFill="1" applyBorder="1" applyAlignment="1">
      <alignment horizontal="left" indent="1"/>
    </xf>
    <xf numFmtId="0" fontId="22" fillId="35" borderId="12" xfId="0" applyFont="1" applyFill="1" applyBorder="1" applyAlignment="1">
      <alignment horizontal="left" indent="1"/>
    </xf>
    <xf numFmtId="0" fontId="0" fillId="39" borderId="0" xfId="0" applyFill="1"/>
    <xf numFmtId="0" fontId="0" fillId="39" borderId="10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0" fillId="39" borderId="13" xfId="0" applyFill="1" applyBorder="1" applyAlignment="1">
      <alignment horizontal="left" indent="2"/>
    </xf>
    <xf numFmtId="0" fontId="0" fillId="39" borderId="0" xfId="0" applyFill="1" applyBorder="1" applyAlignment="1">
      <alignment horizontal="left" indent="2"/>
    </xf>
    <xf numFmtId="0" fontId="22" fillId="35" borderId="0" xfId="0" applyFont="1" applyFill="1" applyAlignment="1">
      <alignment horizontal="left" indent="1"/>
    </xf>
    <xf numFmtId="0" fontId="16" fillId="39" borderId="13" xfId="0" applyFont="1" applyFill="1" applyBorder="1" applyAlignment="1">
      <alignment horizontal="left" indent="2"/>
    </xf>
    <xf numFmtId="0" fontId="16" fillId="39" borderId="0" xfId="0" applyFont="1" applyFill="1" applyBorder="1" applyAlignment="1">
      <alignment horizontal="left" indent="2"/>
    </xf>
    <xf numFmtId="0" fontId="16" fillId="36" borderId="15" xfId="0" applyFont="1" applyFill="1" applyBorder="1" applyAlignment="1">
      <alignment horizontal="left"/>
    </xf>
    <xf numFmtId="0" fontId="16" fillId="36" borderId="16" xfId="0" applyFont="1" applyFill="1" applyBorder="1" applyAlignment="1">
      <alignment horizontal="left"/>
    </xf>
    <xf numFmtId="0" fontId="0" fillId="40" borderId="0" xfId="0" applyFill="1"/>
    <xf numFmtId="1" fontId="23" fillId="0" borderId="0" xfId="0" applyNumberFormat="1" applyFont="1"/>
    <xf numFmtId="0" fontId="23" fillId="0" borderId="0" xfId="0" applyFont="1"/>
    <xf numFmtId="0" fontId="18" fillId="40" borderId="0" xfId="0" applyFont="1" applyFill="1"/>
    <xf numFmtId="0" fontId="13" fillId="41" borderId="10" xfId="0" applyFont="1" applyFill="1" applyBorder="1"/>
    <xf numFmtId="0" fontId="18" fillId="41" borderId="12" xfId="0" applyFont="1" applyFill="1" applyBorder="1"/>
    <xf numFmtId="0" fontId="18" fillId="40" borderId="0" xfId="0" applyFont="1" applyFill="1" applyAlignment="1">
      <alignment horizontal="left"/>
    </xf>
    <xf numFmtId="164" fontId="18" fillId="40" borderId="0" xfId="0" applyNumberFormat="1" applyFont="1" applyFill="1"/>
    <xf numFmtId="0" fontId="16" fillId="40" borderId="0" xfId="0" applyFont="1" applyFill="1"/>
    <xf numFmtId="0" fontId="19" fillId="40" borderId="0" xfId="0" applyFont="1" applyFill="1"/>
    <xf numFmtId="1" fontId="18" fillId="40" borderId="0" xfId="0" applyNumberFormat="1" applyFont="1" applyFill="1"/>
    <xf numFmtId="1" fontId="18" fillId="40" borderId="0" xfId="0" applyNumberFormat="1" applyFont="1" applyFill="1" applyAlignment="1">
      <alignment horizontal="right"/>
    </xf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alignment horizontal="left" readingOrder="0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numFmt numFmtId="164" formatCode="_-[$$-409]* #,##0.00_ ;_-[$$-409]* \-#,##0.00\ ;_-[$$-409]* &quot;-&quot;??_ ;_-@_ "/>
    </dxf>
    <dxf>
      <alignment horizontal="right" readingOrder="0"/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/>
                </a:solidFill>
              </a:rPr>
              <a:t>Operating Income / EBIT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&amp; Loss Statement'!$F$5:$O$5</c:f>
              <c:strCach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tx>
          <c:spPr>
            <a:solidFill>
              <a:schemeClr val="accent2"/>
            </a:solidFill>
            <a:ln w="9525" cap="flat" cmpd="sng" algn="ctr">
              <a:noFill/>
              <a:miter lim="800000"/>
            </a:ln>
            <a:effectLst>
              <a:glow rad="63500">
                <a:schemeClr val="bg1">
                  <a:alpha val="0"/>
                </a:schemeClr>
              </a:glow>
            </a:effectLst>
          </c:spPr>
          <c:invertIfNegative val="0"/>
          <c:cat>
            <c:numRef>
              <c:f>'Profit &amp; Loss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'Profit &amp; Loss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1076300000</c:v>
                </c:pt>
                <c:pt idx="5">
                  <c:v>1062900000</c:v>
                </c:pt>
                <c:pt idx="6">
                  <c:v>1270600000</c:v>
                </c:pt>
                <c:pt idx="7">
                  <c:v>1099200000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5-44E2-A917-E458664BC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axId val="399080640"/>
        <c:axId val="389030064"/>
      </c:barChart>
      <c:catAx>
        <c:axId val="39908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0064"/>
        <c:crosses val="autoZero"/>
        <c:auto val="1"/>
        <c:lblAlgn val="ctr"/>
        <c:lblOffset val="100"/>
        <c:noMultiLvlLbl val="0"/>
      </c:catAx>
      <c:valAx>
        <c:axId val="389030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8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accent1"/>
                </a:solidFill>
              </a:rPr>
              <a:t>Operating Income </a:t>
            </a:r>
            <a:r>
              <a:rPr lang="en-IN" sz="1400">
                <a:solidFill>
                  <a:schemeClr val="bg2"/>
                </a:solidFill>
              </a:rPr>
              <a:t>VS</a:t>
            </a:r>
            <a:r>
              <a:rPr lang="en-IN" sz="1400">
                <a:solidFill>
                  <a:srgbClr val="00B0F0"/>
                </a:solidFill>
              </a:rPr>
              <a:t> </a:t>
            </a:r>
            <a:r>
              <a:rPr lang="en-IN" sz="1400">
                <a:solidFill>
                  <a:schemeClr val="accent2"/>
                </a:solidFill>
              </a:rPr>
              <a:t>Total Operating Expenses</a:t>
            </a:r>
          </a:p>
        </c:rich>
      </c:tx>
      <c:layout>
        <c:manualLayout>
          <c:xMode val="edge"/>
          <c:yMode val="edge"/>
          <c:x val="0.18793940927516384"/>
          <c:y val="3.9331354584239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Expenses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'Profit &amp; Loss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'Profit &amp; Loss Statement'!$F$12:$O$12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763300000</c:v>
                </c:pt>
                <c:pt idx="5">
                  <c:v>907800000</c:v>
                </c:pt>
                <c:pt idx="6">
                  <c:v>814900000</c:v>
                </c:pt>
                <c:pt idx="7">
                  <c:v>1102800000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F-4FD7-90C8-1E6FBA9B6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89032864"/>
        <c:axId val="389033424"/>
      </c:barChart>
      <c:lineChart>
        <c:grouping val="standard"/>
        <c:varyColors val="0"/>
        <c:ser>
          <c:idx val="1"/>
          <c:order val="1"/>
          <c:tx>
            <c:v>Operating Income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'Profit &amp; Loss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1076300000</c:v>
                </c:pt>
                <c:pt idx="5">
                  <c:v>1062900000</c:v>
                </c:pt>
                <c:pt idx="6">
                  <c:v>1270600000</c:v>
                </c:pt>
                <c:pt idx="7">
                  <c:v>1099200000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F-4FD7-90C8-1E6FBA9B6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32864"/>
        <c:axId val="389033424"/>
      </c:lineChart>
      <c:catAx>
        <c:axId val="38903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3424"/>
        <c:crosses val="autoZero"/>
        <c:auto val="1"/>
        <c:lblAlgn val="ctr"/>
        <c:lblOffset val="100"/>
        <c:noMultiLvlLbl val="0"/>
      </c:catAx>
      <c:valAx>
        <c:axId val="3890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14</xdr:row>
      <xdr:rowOff>19050</xdr:rowOff>
    </xdr:from>
    <xdr:to>
      <xdr:col>12</xdr:col>
      <xdr:colOff>142875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14</xdr:row>
      <xdr:rowOff>19049</xdr:rowOff>
    </xdr:from>
    <xdr:to>
      <xdr:col>7</xdr:col>
      <xdr:colOff>1066800</xdr:colOff>
      <xdr:row>31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31879976852" createdVersion="5" refreshedVersion="5" minRefreshableVersion="3" recordCount="1710" xr:uid="{00000000-000A-0000-FFFF-FFFF00000000}">
  <cacheSource type="worksheet">
    <worksheetSource ref="A1:N1711" sheet="NYSE datasheet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_Sector" numFmtId="0">
      <sharedItems/>
    </cacheField>
    <cacheField name="GICS_Sub_Industry" numFmtId="0">
      <sharedItems/>
    </cacheField>
    <cacheField name="Total_Revenue" numFmtId="1">
      <sharedItems containsSemiMixedTypes="0" containsString="0" containsNumber="1" containsInteger="1" minValue="1514000" maxValue="485651000000"/>
    </cacheField>
    <cacheField name="COGS" numFmtId="1">
      <sharedItems containsMixedTypes="1" containsNumber="1" containsInteger="1" minValue="142000" maxValue="365086000000"/>
    </cacheField>
    <cacheField name="SGA" numFmtId="1">
      <sharedItems containsMixedTypes="1" containsNumber="1" containsInteger="1" minValue="-487000000" maxValue="97041000000"/>
    </cacheField>
    <cacheField name="R_and_D" numFmtId="1">
      <sharedItems containsSemiMixedTypes="0" containsString="0" containsNumber="1" containsInteger="1" minValue="0" maxValue="12740000000"/>
    </cacheField>
    <cacheField name="OPE" numFmtId="1">
      <sharedItems containsSemiMixedTypes="0" containsString="0" containsNumber="1" containsInteger="1" minValue="0" maxValue="54872000000"/>
    </cacheField>
    <cacheField name="Total_OP_Expenses" numFmtId="1">
      <sharedItems containsSemiMixedTypes="0" containsString="0" containsNumber="1" containsInteger="1" minValue="-487000000" maxValue="97732000000"/>
    </cacheField>
    <cacheField name="Gross_Profit" numFmtId="1">
      <sharedItems containsSemiMixedTypes="0" containsString="0" containsNumber="1" containsInteger="1" minValue="-12647000000" maxValue="149453000000"/>
    </cacheField>
    <cacheField name="Operating_Income" numFmtId="1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1000000}">
  <cacheSource type="worksheet">
    <worksheetSource ref="A1:A1711" sheet="NYSE datasheet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967708333" createdVersion="5" refreshedVersion="5" minRefreshableVersion="3" recordCount="1710" xr:uid="{00000000-000A-0000-FFFF-FFFF02000000}">
  <cacheSource type="worksheet">
    <worksheetSource ref="D1:D1711" sheet="NYSE datasheet"/>
  </cacheSource>
  <cacheFields count="1"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x v="0"/>
    <s v="Industrials"/>
    <s v="Airlines"/>
    <n v="24855000000"/>
    <n v="10499000000"/>
    <n v="12977000000"/>
    <n v="0"/>
    <n v="845000000"/>
    <n v="13822000000"/>
    <n v="14356000000"/>
    <n v="534000000"/>
  </r>
  <r>
    <x v="0"/>
    <s v="Year 2"/>
    <d v="2013-12-31T00:00:00"/>
    <x v="1"/>
    <s v="Industrials"/>
    <s v="Airlines"/>
    <n v="26743000000"/>
    <n v="11019000000"/>
    <n v="12913000000"/>
    <n v="0"/>
    <n v="853000000"/>
    <n v="13766000000"/>
    <n v="15724000000"/>
    <n v="1958000000"/>
  </r>
  <r>
    <x v="0"/>
    <s v="Year 3"/>
    <d v="2014-12-31T00:00:00"/>
    <x v="2"/>
    <s v="Industrials"/>
    <s v="Airlines"/>
    <n v="42650000000"/>
    <n v="15620000000"/>
    <n v="20686000000"/>
    <n v="0"/>
    <n v="1295000000"/>
    <n v="21981000000"/>
    <n v="27030000000"/>
    <n v="5049000000"/>
  </r>
  <r>
    <x v="0"/>
    <s v="Year 4"/>
    <d v="2015-12-31T00:00:00"/>
    <x v="3"/>
    <s v="Industrials"/>
    <s v="Airlines"/>
    <n v="40990000000"/>
    <n v="11096000000"/>
    <n v="21275000000"/>
    <n v="0"/>
    <n v="1364000000"/>
    <n v="22639000000"/>
    <n v="29894000000"/>
    <n v="7255000000"/>
  </r>
  <r>
    <x v="1"/>
    <s v="Year 1"/>
    <d v="2012-12-29T00:00:00"/>
    <x v="0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Year 2"/>
    <d v="2013-12-28T00:00:00"/>
    <x v="1"/>
    <s v="Consumer Discretionary"/>
    <s v="Automotive Retail"/>
    <n v="6493814000"/>
    <n v="3241668000"/>
    <n v="2591828000"/>
    <n v="0"/>
    <n v="0"/>
    <n v="2591828000"/>
    <n v="3252146000"/>
    <n v="660318000"/>
  </r>
  <r>
    <x v="1"/>
    <s v="Year 3"/>
    <d v="2015-01-03T00:00:00"/>
    <x v="3"/>
    <s v="Consumer Discretionary"/>
    <s v="Automotive Retail"/>
    <n v="9843861000"/>
    <n v="5390248000"/>
    <n v="3601903000"/>
    <n v="0"/>
    <n v="0"/>
    <n v="3601903000"/>
    <n v="4453613000"/>
    <n v="851710000"/>
  </r>
  <r>
    <x v="1"/>
    <s v="Year 4"/>
    <d v="2016-01-02T00:00:00"/>
    <x v="4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Year 1"/>
    <d v="2013-09-28T00:00:00"/>
    <x v="1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Year 2"/>
    <d v="2013-12-31T00:00:00"/>
    <x v="1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Year 3"/>
    <d v="2014-12-31T00:00:00"/>
    <x v="2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Year 4"/>
    <d v="2015-12-31T00:00:00"/>
    <x v="3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Year 1"/>
    <d v="2013-09-30T00:00:00"/>
    <x v="1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Year 2"/>
    <d v="2014-09-30T00:00:00"/>
    <x v="2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Year 3"/>
    <d v="2015-09-30T00:00:00"/>
    <x v="3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Year 4"/>
    <d v="2016-09-30T00:00:00"/>
    <x v="4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Year 1"/>
    <d v="2012-12-31T00:00:00"/>
    <x v="0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Year 2"/>
    <d v="2013-12-31T00:00:00"/>
    <x v="1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Year 3"/>
    <d v="2014-12-31T00:00:00"/>
    <x v="2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Year 4"/>
    <d v="2015-12-31T00:00:00"/>
    <x v="3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Year 1"/>
    <d v="2013-11-29T00:00:00"/>
    <x v="1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Year 2"/>
    <d v="2014-11-28T00:00:00"/>
    <x v="2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Year 3"/>
    <d v="2015-11-27T00:00:00"/>
    <x v="3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s v="Year 4"/>
    <d v="2016-12-02T00:00:00"/>
    <x v="4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s v="Year 1"/>
    <d v="2013-11-02T00:00:00"/>
    <x v="1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s v="Year 2"/>
    <d v="2014-11-01T00:00:00"/>
    <x v="2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Year 3"/>
    <d v="2015-10-31T00:00:00"/>
    <x v="3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Year 4"/>
    <d v="2016-10-29T00:00:00"/>
    <x v="4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Year 1"/>
    <d v="2012-12-31T00:00:00"/>
    <x v="0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Year 2"/>
    <d v="2013-12-31T00:00:00"/>
    <x v="1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Year 3"/>
    <d v="2014-12-31T00:00:00"/>
    <x v="2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Year 4"/>
    <d v="2015-12-31T00:00:00"/>
    <x v="3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Year 1"/>
    <d v="2012-12-31T00:00:00"/>
    <x v="0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Year 2"/>
    <d v="2013-12-31T00:00:00"/>
    <x v="1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Year 3"/>
    <d v="2014-12-31T00:00:00"/>
    <x v="2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Year 4"/>
    <d v="2015-12-31T00:00:00"/>
    <x v="3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Year 1"/>
    <d v="2013-01-31T00:00:00"/>
    <x v="1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Year 2"/>
    <d v="2014-01-31T00:00:00"/>
    <x v="2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Year 3"/>
    <d v="2015-01-31T00:00:00"/>
    <x v="3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Year 4"/>
    <d v="2016-01-31T00:00:00"/>
    <x v="4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Year 1"/>
    <d v="2012-12-31T00:00:00"/>
    <x v="0"/>
    <s v="Utilities"/>
    <s v="MultiUtilities"/>
    <n v="5781000000"/>
    <n v="3477000000"/>
    <n v="443000000"/>
    <n v="0"/>
    <n v="673000000"/>
    <n v="1116000000"/>
    <n v="2304000000"/>
    <n v="1188000000"/>
  </r>
  <r>
    <x v="11"/>
    <s v="Year 2"/>
    <d v="2013-12-31T00:00:00"/>
    <x v="1"/>
    <s v="Utilities"/>
    <s v="MultiUtilities"/>
    <n v="5838000000"/>
    <n v="3490000000"/>
    <n v="458000000"/>
    <n v="0"/>
    <n v="706000000"/>
    <n v="1164000000"/>
    <n v="2348000000"/>
    <n v="1184000000"/>
  </r>
  <r>
    <x v="11"/>
    <s v="Year 3"/>
    <d v="2014-12-31T00:00:00"/>
    <x v="2"/>
    <s v="Utilities"/>
    <s v="MultiUtilities"/>
    <n v="6053000000"/>
    <n v="3586000000"/>
    <n v="468000000"/>
    <n v="0"/>
    <n v="745000000"/>
    <n v="1213000000"/>
    <n v="2467000000"/>
    <n v="1254000000"/>
  </r>
  <r>
    <x v="11"/>
    <s v="Year 4"/>
    <d v="2015-12-31T00:00:00"/>
    <x v="3"/>
    <s v="Utilities"/>
    <s v="MultiUtilities"/>
    <n v="6098000000"/>
    <n v="3501000000"/>
    <n v="542000000"/>
    <n v="0"/>
    <n v="796000000"/>
    <n v="1338000000"/>
    <n v="2597000000"/>
    <n v="1259000000"/>
  </r>
  <r>
    <x v="12"/>
    <s v="Year 1"/>
    <d v="2012-12-31T00:00:00"/>
    <x v="0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Year 2"/>
    <d v="2013-12-31T00:00:00"/>
    <x v="1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Year 3"/>
    <d v="2014-12-31T00:00:00"/>
    <x v="2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Year 4"/>
    <d v="2015-12-31T00:00:00"/>
    <x v="3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Year 1"/>
    <d v="2012-12-31T00:00:00"/>
    <x v="0"/>
    <s v="Financials"/>
    <s v="Life &amp; Health Insurance"/>
    <n v="25364000000"/>
    <n v="17074000000"/>
    <s v="0"/>
    <n v="0"/>
    <n v="3727000000"/>
    <n v="3727000000"/>
    <n v="8290000000"/>
    <n v="4563000000"/>
  </r>
  <r>
    <x v="13"/>
    <s v="Year 2"/>
    <d v="2013-12-31T00:00:00"/>
    <x v="1"/>
    <s v="Financials"/>
    <s v="Life &amp; Health Insurance"/>
    <n v="23939000000"/>
    <n v="15341000000"/>
    <s v="0"/>
    <n v="0"/>
    <n v="3489000000"/>
    <n v="3489000000"/>
    <n v="8598000000"/>
    <n v="5109000000"/>
  </r>
  <r>
    <x v="13"/>
    <s v="Year 3"/>
    <d v="2014-12-31T00:00:00"/>
    <x v="2"/>
    <s v="Financials"/>
    <s v="Life &amp; Health Insurance"/>
    <n v="22728000000"/>
    <n v="14373000000"/>
    <s v="0"/>
    <n v="0"/>
    <n v="3547000000"/>
    <n v="3547000000"/>
    <n v="8355000000"/>
    <n v="4808000000"/>
  </r>
  <r>
    <x v="13"/>
    <s v="Year 4"/>
    <d v="2015-12-31T00:00:00"/>
    <x v="3"/>
    <s v="Financials"/>
    <s v="Life &amp; Health Insurance"/>
    <n v="20872000000"/>
    <n v="13049000000"/>
    <s v="0"/>
    <n v="0"/>
    <n v="3672000000"/>
    <n v="3672000000"/>
    <n v="7823000000"/>
    <n v="4151000000"/>
  </r>
  <r>
    <x v="14"/>
    <s v="Year 1"/>
    <d v="2012-12-31T00:00:00"/>
    <x v="0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Year 2"/>
    <d v="2013-12-31T00:00:00"/>
    <x v="1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Year 3"/>
    <d v="2014-12-31T00:00:00"/>
    <x v="2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Year 4"/>
    <d v="2015-12-31T00:00:00"/>
    <x v="3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Year 1"/>
    <d v="2012-12-31T00:00:00"/>
    <x v="0"/>
    <s v="Real Estate"/>
    <s v="REITs"/>
    <n v="958511000"/>
    <n v="386355000"/>
    <n v="61732000"/>
    <n v="0"/>
    <n v="325173000"/>
    <n v="386905000"/>
    <n v="572156000"/>
    <n v="185251000"/>
  </r>
  <r>
    <x v="15"/>
    <s v="Year 2"/>
    <d v="2013-12-31T00:00:00"/>
    <x v="1"/>
    <s v="Real Estate"/>
    <s v="REITs"/>
    <n v="974053000"/>
    <n v="380051000"/>
    <n v="53073000"/>
    <n v="0"/>
    <n v="291910000"/>
    <n v="344983000"/>
    <n v="594002000"/>
    <n v="249019000"/>
  </r>
  <r>
    <x v="15"/>
    <s v="Year 3"/>
    <d v="2014-12-31T00:00:00"/>
    <x v="2"/>
    <s v="Real Estate"/>
    <s v="REITs"/>
    <n v="984363000"/>
    <n v="380964000"/>
    <n v="56621000"/>
    <n v="0"/>
    <n v="282608000"/>
    <n v="339229000"/>
    <n v="603399000"/>
    <n v="264170000"/>
  </r>
  <r>
    <x v="15"/>
    <s v="Year 4"/>
    <d v="2015-12-31T00:00:00"/>
    <x v="3"/>
    <s v="Real Estate"/>
    <s v="REITs"/>
    <n v="981310000"/>
    <n v="365248000"/>
    <n v="53546000"/>
    <n v="0"/>
    <n v="306301000"/>
    <n v="359847000"/>
    <n v="616062000"/>
    <n v="256215000"/>
  </r>
  <r>
    <x v="16"/>
    <s v="Year 1"/>
    <d v="2013-12-31T00:00:00"/>
    <x v="1"/>
    <s v="Financials"/>
    <s v="Multi-line Insurance"/>
    <n v="9047657000"/>
    <n v="6709936000"/>
    <s v="0"/>
    <n v="0"/>
    <n v="1470287000"/>
    <n v="1470287000"/>
    <n v="2337721000"/>
    <n v="867434000"/>
  </r>
  <r>
    <x v="16"/>
    <s v="Year 2"/>
    <d v="2014-12-31T00:00:00"/>
    <x v="2"/>
    <s v="Financials"/>
    <s v="Multi-line Insurance"/>
    <n v="10381653000"/>
    <n v="8093563000"/>
    <s v="0"/>
    <n v="0"/>
    <n v="1485558000"/>
    <n v="1485558000"/>
    <n v="2288090000"/>
    <n v="802532000"/>
  </r>
  <r>
    <x v="16"/>
    <s v="Year 3"/>
    <d v="2015-12-31T00:00:00"/>
    <x v="3"/>
    <s v="Financials"/>
    <s v="Multi-line Insurance"/>
    <n v="10325494000"/>
    <n v="8666624000"/>
    <s v="0"/>
    <n v="0"/>
    <n v="1402573000"/>
    <n v="1402573000"/>
    <n v="1658870000"/>
    <n v="256297000"/>
  </r>
  <r>
    <x v="16"/>
    <s v="Year 4"/>
    <d v="2016-12-31T00:00:00"/>
    <x v="4"/>
    <s v="Financials"/>
    <s v="Multi-line Insurance"/>
    <n v="7531780000"/>
    <n v="5251228000"/>
    <s v="0"/>
    <n v="0"/>
    <n v="1351314000"/>
    <n v="1351314000"/>
    <n v="2280552000"/>
    <n v="929238000"/>
  </r>
  <r>
    <x v="17"/>
    <s v="Year 1"/>
    <d v="2012-12-31T00:00:00"/>
    <x v="0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Year 2"/>
    <d v="2013-12-31T00:00:00"/>
    <x v="1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Year 3"/>
    <d v="2014-12-31T00:00:00"/>
    <x v="2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Year 4"/>
    <d v="2015-12-31T00:00:00"/>
    <x v="3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Year 1"/>
    <d v="2012-12-31T00:00:00"/>
    <x v="0"/>
    <s v="Materials"/>
    <s v="Specialty Chemicals"/>
    <n v="2519154000"/>
    <n v="1620311000"/>
    <n v="308456000"/>
    <n v="78919000"/>
    <n v="0"/>
    <n v="387375000"/>
    <n v="898843000"/>
    <n v="511468000"/>
  </r>
  <r>
    <x v="18"/>
    <s v="Year 2"/>
    <d v="2013-12-31T00:00:00"/>
    <x v="1"/>
    <s v="Materials"/>
    <s v="Specialty Chemicals"/>
    <n v="2394270000"/>
    <n v="1543799000"/>
    <n v="158189000"/>
    <n v="82246000"/>
    <n v="0"/>
    <n v="240435000"/>
    <n v="850471000"/>
    <n v="610036000"/>
  </r>
  <r>
    <x v="18"/>
    <s v="Year 3"/>
    <d v="2014-12-31T00:00:00"/>
    <x v="2"/>
    <s v="Materials"/>
    <s v="Specialty Chemicals"/>
    <n v="2445548000"/>
    <n v="1674700000"/>
    <n v="355135000"/>
    <n v="88310000"/>
    <n v="0"/>
    <n v="443445000"/>
    <n v="770848000"/>
    <n v="327403000"/>
  </r>
  <r>
    <x v="18"/>
    <s v="Year 4"/>
    <d v="2015-12-31T00:00:00"/>
    <x v="3"/>
    <s v="Materials"/>
    <s v="Specialty Chemicals"/>
    <n v="3651335000"/>
    <n v="2454463000"/>
    <n v="512274000"/>
    <n v="102871000"/>
    <n v="0"/>
    <n v="615145000"/>
    <n v="1196872000"/>
    <n v="581727000"/>
  </r>
  <r>
    <x v="19"/>
    <s v="Year 1"/>
    <d v="2012-12-31T00:00:00"/>
    <x v="0"/>
    <s v="Industrials"/>
    <s v="Airlines"/>
    <n v="4657000000"/>
    <n v="2319000000"/>
    <n v="1542000000"/>
    <n v="0"/>
    <n v="264000000"/>
    <n v="1806000000"/>
    <n v="2338000000"/>
    <n v="532000000"/>
  </r>
  <r>
    <x v="19"/>
    <s v="Year 2"/>
    <d v="2013-12-31T00:00:00"/>
    <x v="1"/>
    <s v="Industrials"/>
    <s v="Airlines"/>
    <n v="5156000000"/>
    <n v="2355000000"/>
    <n v="1693000000"/>
    <n v="0"/>
    <n v="270000000"/>
    <n v="1963000000"/>
    <n v="2801000000"/>
    <n v="838000000"/>
  </r>
  <r>
    <x v="19"/>
    <s v="Year 3"/>
    <d v="2014-12-31T00:00:00"/>
    <x v="2"/>
    <s v="Industrials"/>
    <s v="Airlines"/>
    <n v="5368000000"/>
    <n v="2325000000"/>
    <n v="1817000000"/>
    <n v="0"/>
    <n v="294000000"/>
    <n v="2111000000"/>
    <n v="3043000000"/>
    <n v="932000000"/>
  </r>
  <r>
    <x v="19"/>
    <s v="Year 4"/>
    <d v="2015-12-31T00:00:00"/>
    <x v="3"/>
    <s v="Industrials"/>
    <s v="Airlines"/>
    <n v="5598000000"/>
    <n v="1935000000"/>
    <n v="2013000000"/>
    <n v="0"/>
    <n v="320000000"/>
    <n v="2333000000"/>
    <n v="3663000000"/>
    <n v="1330000000"/>
  </r>
  <r>
    <x v="20"/>
    <s v="Year 1"/>
    <d v="2012-12-31T00:00:00"/>
    <x v="0"/>
    <s v="Financials"/>
    <s v="Property &amp; Casualty Insurance"/>
    <n v="33315000000"/>
    <n v="21618000000"/>
    <s v="0"/>
    <n v="0"/>
    <n v="8002000000"/>
    <n v="8002000000"/>
    <n v="11697000000"/>
    <n v="3695000000"/>
  </r>
  <r>
    <x v="20"/>
    <s v="Year 2"/>
    <d v="2013-12-31T00:00:00"/>
    <x v="1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Year 3"/>
    <d v="2014-12-31T00:00:00"/>
    <x v="2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Year 4"/>
    <d v="2015-12-31T00:00:00"/>
    <x v="3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Year 1"/>
    <d v="2013-12-31T00:00:00"/>
    <x v="1"/>
    <s v="Industrials"/>
    <s v="Building Products"/>
    <n v="2069600000"/>
    <n v="1208100000"/>
    <n v="483100000"/>
    <n v="0"/>
    <n v="0"/>
    <n v="483100000"/>
    <n v="861500000"/>
    <n v="378400000"/>
  </r>
  <r>
    <x v="21"/>
    <s v="Year 2"/>
    <d v="2014-12-31T00:00:00"/>
    <x v="2"/>
    <s v="Industrials"/>
    <s v="Building Products"/>
    <n v="2118300000"/>
    <n v="1264600000"/>
    <n v="527400000"/>
    <n v="0"/>
    <n v="0"/>
    <n v="527400000"/>
    <n v="853700000"/>
    <n v="326300000"/>
  </r>
  <r>
    <x v="21"/>
    <s v="Year 3"/>
    <d v="2015-12-31T00:00:00"/>
    <x v="3"/>
    <s v="Industrials"/>
    <s v="Building Products"/>
    <n v="2068100000"/>
    <n v="1199000000"/>
    <n v="510500000"/>
    <n v="0"/>
    <n v="0"/>
    <n v="510500000"/>
    <n v="869100000"/>
    <n v="358600000"/>
  </r>
  <r>
    <x v="21"/>
    <s v="Year 4"/>
    <d v="2016-12-31T00:00:00"/>
    <x v="4"/>
    <s v="Industrials"/>
    <s v="Building Products"/>
    <n v="2238000000"/>
    <n v="1252700000"/>
    <n v="559800000"/>
    <n v="0"/>
    <n v="0"/>
    <n v="559800000"/>
    <n v="985300000"/>
    <n v="425500000"/>
  </r>
  <r>
    <x v="22"/>
    <s v="Year 1"/>
    <d v="2013-12-31T00:00:00"/>
    <x v="1"/>
    <s v="Health Care"/>
    <s v="Biotechnology"/>
    <n v="1551346000"/>
    <n v="177556000"/>
    <n v="493726000"/>
    <n v="317093000"/>
    <n v="417000"/>
    <n v="811236000"/>
    <n v="1373790000"/>
    <n v="562554000"/>
  </r>
  <r>
    <x v="22"/>
    <s v="Year 2"/>
    <d v="2014-12-31T00:00:00"/>
    <x v="2"/>
    <s v="Health Care"/>
    <s v="Biotechnology"/>
    <n v="2234000000"/>
    <n v="174000000"/>
    <n v="650000000"/>
    <n v="514000000"/>
    <n v="0"/>
    <n v="1164000000"/>
    <n v="2060000000"/>
    <n v="896000000"/>
  </r>
  <r>
    <x v="22"/>
    <s v="Year 3"/>
    <d v="2015-12-31T00:00:00"/>
    <x v="3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Year 4"/>
    <d v="2016-12-31T00:00:00"/>
    <x v="4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Year 1"/>
    <d v="2013-10-27T00:00:00"/>
    <x v="1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Year 2"/>
    <d v="2014-10-26T00:00:00"/>
    <x v="2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Year 3"/>
    <d v="2015-10-25T00:00:00"/>
    <x v="3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Year 4"/>
    <d v="2016-10-30T00:00:00"/>
    <x v="4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Year 1"/>
    <d v="2012-12-31T00:00:00"/>
    <x v="0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Year 2"/>
    <d v="2013-12-31T00:00:00"/>
    <x v="1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Year 3"/>
    <d v="2014-12-31T00:00:00"/>
    <x v="2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Year 4"/>
    <d v="2015-12-31T00:00:00"/>
    <x v="3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Year 1"/>
    <d v="2013-12-31T00:00:00"/>
    <x v="1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Year 2"/>
    <d v="2014-12-31T00:00:00"/>
    <x v="2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Year 3"/>
    <d v="2015-12-31T00:00:00"/>
    <x v="3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Year 4"/>
    <d v="2016-12-31T00:00:00"/>
    <x v="4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Year 1"/>
    <d v="2012-12-31T00:00:00"/>
    <x v="0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Year 2"/>
    <d v="2013-12-31T00:00:00"/>
    <x v="1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Year 3"/>
    <d v="2014-12-31T00:00:00"/>
    <x v="2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Year 4"/>
    <d v="2015-12-31T00:00:00"/>
    <x v="3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Year 1"/>
    <d v="2012-12-31T00:00:00"/>
    <x v="0"/>
    <s v="Real Estate"/>
    <s v="Specialized REITs"/>
    <n v="2875960000"/>
    <n v="722479000"/>
    <n v="389486000"/>
    <n v="0"/>
    <n v="644276000"/>
    <n v="1033762000"/>
    <n v="2153481000"/>
    <n v="1119719000"/>
  </r>
  <r>
    <x v="27"/>
    <s v="Year 2"/>
    <d v="2013-12-31T00:00:00"/>
    <x v="1"/>
    <s v="Real Estate"/>
    <s v="Specialized REITs"/>
    <n v="3361407000"/>
    <n v="859873000"/>
    <n v="487084000"/>
    <n v="0"/>
    <n v="800145000"/>
    <n v="1287229000"/>
    <n v="2501534000"/>
    <n v="1214305000"/>
  </r>
  <r>
    <x v="27"/>
    <s v="Year 3"/>
    <d v="2014-12-31T00:00:00"/>
    <x v="2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Year 4"/>
    <d v="2015-12-31T00:00:00"/>
    <x v="3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Year 1"/>
    <d v="2013-12-31T00:00:00"/>
    <x v="1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Year 2"/>
    <d v="2014-12-31T00:00:00"/>
    <x v="2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Year 3"/>
    <d v="2015-12-31T00:00:00"/>
    <x v="3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Year 4"/>
    <d v="2016-12-31T00:00:00"/>
    <x v="4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Year 1"/>
    <d v="2013-12-31T00:00:00"/>
    <x v="1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Year 2"/>
    <d v="2014-12-31T00:00:00"/>
    <x v="2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Year 3"/>
    <d v="2015-12-31T00:00:00"/>
    <x v="3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Year 4"/>
    <d v="2016-12-31T00:00:00"/>
    <x v="4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Year 1"/>
    <d v="2012-12-31T00:00:00"/>
    <x v="0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Year 2"/>
    <d v="2013-12-31T00:00:00"/>
    <x v="1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Year 3"/>
    <d v="2014-12-31T00:00:00"/>
    <x v="2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Year 4"/>
    <d v="2015-12-31T00:00:00"/>
    <x v="3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Year 1"/>
    <d v="2012-12-31T00:00:00"/>
    <x v="0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Year 2"/>
    <d v="2013-12-31T00:00:00"/>
    <x v="1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Year 3"/>
    <d v="2014-12-31T00:00:00"/>
    <x v="2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Year 4"/>
    <d v="2015-12-31T00:00:00"/>
    <x v="3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Year 1"/>
    <d v="2013-12-31T00:00:00"/>
    <x v="1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Year 2"/>
    <d v="2014-12-31T00:00:00"/>
    <x v="2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Year 3"/>
    <d v="2015-12-31T00:00:00"/>
    <x v="3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Year 4"/>
    <d v="2016-12-31T00:00:00"/>
    <x v="4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Year 1"/>
    <d v="2013-09-30T00:00:00"/>
    <x v="1"/>
    <s v="Materials"/>
    <s v="Industrial Gases"/>
    <n v="10180400000"/>
    <n v="7472100000"/>
    <n v="1018600000"/>
    <n v="133700000"/>
    <n v="0"/>
    <n v="1152300000"/>
    <n v="2708300000"/>
    <n v="1556000000"/>
  </r>
  <r>
    <x v="33"/>
    <s v="Year 2"/>
    <d v="2014-09-30T00:00:00"/>
    <x v="2"/>
    <s v="Materials"/>
    <s v="Industrial Gases"/>
    <n v="10439000000"/>
    <n v="7629900000"/>
    <n v="1007400000"/>
    <n v="139800000"/>
    <n v="0"/>
    <n v="1147200000"/>
    <n v="2809100000"/>
    <n v="1661900000"/>
  </r>
  <r>
    <x v="33"/>
    <s v="Year 3"/>
    <d v="2015-09-30T00:00:00"/>
    <x v="3"/>
    <s v="Materials"/>
    <s v="Industrial Gases"/>
    <n v="9894900000"/>
    <n v="6939000000"/>
    <n v="895300000"/>
    <n v="137100000"/>
    <n v="0"/>
    <n v="1032400000"/>
    <n v="2955900000"/>
    <n v="1923500000"/>
  </r>
  <r>
    <x v="33"/>
    <s v="Year 4"/>
    <d v="2016-09-30T00:00:00"/>
    <x v="4"/>
    <s v="Materials"/>
    <s v="Industrial Gases"/>
    <n v="9524400000"/>
    <n v="6402700000"/>
    <n v="797600000"/>
    <n v="132000000"/>
    <n v="0"/>
    <n v="929600000"/>
    <n v="3121700000"/>
    <n v="2192100000"/>
  </r>
  <r>
    <x v="34"/>
    <s v="Year 1"/>
    <d v="2012-12-31T00:00:00"/>
    <x v="0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Year 2"/>
    <d v="2013-12-31T00:00:00"/>
    <x v="1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Year 3"/>
    <d v="2014-12-31T00:00:00"/>
    <x v="2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Year 4"/>
    <d v="2015-12-31T00:00:00"/>
    <x v="3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Year 1"/>
    <d v="2012-12-31T00:00:00"/>
    <x v="0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Year 2"/>
    <d v="2013-12-31T00:00:00"/>
    <x v="1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Year 3"/>
    <d v="2014-12-31T00:00:00"/>
    <x v="2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Year 4"/>
    <d v="2015-12-31T00:00:00"/>
    <x v="3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Year 1"/>
    <d v="2012-12-31T00:00:00"/>
    <x v="0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Year 2"/>
    <d v="2013-12-31T00:00:00"/>
    <x v="1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Year 3"/>
    <d v="2014-12-31T00:00:00"/>
    <x v="2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Year 4"/>
    <d v="2015-12-31T00:00:00"/>
    <x v="3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s v="Year 1"/>
    <d v="2015-11-01T00:00:00"/>
    <x v="3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Year 2"/>
    <d v="2016-10-30T00:00:00"/>
    <x v="4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Year 1"/>
    <d v="2012-12-31T00:00:00"/>
    <x v="0"/>
    <s v="Materials"/>
    <s v="Paper Packaging"/>
    <n v="5863500000"/>
    <n v="4335300000"/>
    <n v="1148900000"/>
    <n v="0"/>
    <n v="0"/>
    <n v="1148900000"/>
    <n v="1528200000"/>
    <n v="379300000"/>
  </r>
  <r>
    <x v="38"/>
    <s v="Year 2"/>
    <d v="2013-12-28T00:00:00"/>
    <x v="1"/>
    <s v="Materials"/>
    <s v="Paper Packaging"/>
    <n v="6140000000"/>
    <n v="4502300000"/>
    <n v="1174200000"/>
    <n v="0"/>
    <n v="0"/>
    <n v="1174200000"/>
    <n v="1637700000"/>
    <n v="463500000"/>
  </r>
  <r>
    <x v="38"/>
    <s v="Year 3"/>
    <d v="2015-01-03T00:00:00"/>
    <x v="3"/>
    <s v="Materials"/>
    <s v="Paper Packaging"/>
    <n v="6330300000"/>
    <n v="4679100000"/>
    <n v="1158900000"/>
    <n v="0"/>
    <n v="0"/>
    <n v="1158900000"/>
    <n v="1651200000"/>
    <n v="492300000"/>
  </r>
  <r>
    <x v="38"/>
    <s v="Year 4"/>
    <d v="2016-01-02T00:00:00"/>
    <x v="4"/>
    <s v="Materials"/>
    <s v="Paper Packaging"/>
    <n v="5966900000"/>
    <n v="4321100000"/>
    <n v="1108100000"/>
    <n v="0"/>
    <n v="0"/>
    <n v="1108100000"/>
    <n v="1645800000"/>
    <n v="537700000"/>
  </r>
  <r>
    <x v="39"/>
    <s v="Year 1"/>
    <d v="2012-12-31T00:00:00"/>
    <x v="0"/>
    <s v="Utilities"/>
    <s v="Water Utilities"/>
    <n v="2853926000"/>
    <n v="1329500000"/>
    <n v="220758000"/>
    <n v="0"/>
    <n v="380402000"/>
    <n v="601160000"/>
    <n v="1524426000"/>
    <n v="923266000"/>
  </r>
  <r>
    <x v="39"/>
    <s v="Year 2"/>
    <d v="2013-12-31T00:00:00"/>
    <x v="1"/>
    <s v="Utilities"/>
    <s v="Water Utilities"/>
    <n v="2879000000"/>
    <n v="1289000000"/>
    <n v="234000000"/>
    <n v="0"/>
    <n v="407000000"/>
    <n v="641000000"/>
    <n v="1590000000"/>
    <n v="949000000"/>
  </r>
  <r>
    <x v="39"/>
    <s v="Year 3"/>
    <d v="2014-12-31T00:00:00"/>
    <x v="2"/>
    <s v="Utilities"/>
    <s v="Water Utilities"/>
    <n v="3011000000"/>
    <n v="1350000000"/>
    <n v="236000000"/>
    <n v="0"/>
    <n v="424000000"/>
    <n v="660000000"/>
    <n v="1661000000"/>
    <n v="1001000000"/>
  </r>
  <r>
    <x v="39"/>
    <s v="Year 4"/>
    <d v="2015-12-31T00:00:00"/>
    <x v="3"/>
    <s v="Utilities"/>
    <s v="Water Utilities"/>
    <n v="3159000000"/>
    <n v="1404000000"/>
    <n v="243000000"/>
    <n v="0"/>
    <n v="440000000"/>
    <n v="683000000"/>
    <n v="1755000000"/>
    <n v="1072000000"/>
  </r>
  <r>
    <x v="40"/>
    <s v="Year 1"/>
    <d v="2012-12-31T00:00:00"/>
    <x v="0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Year 2"/>
    <d v="2013-12-31T00:00:00"/>
    <x v="1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Year 3"/>
    <d v="2014-12-31T00:00:00"/>
    <x v="2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Year 4"/>
    <d v="2015-12-31T00:00:00"/>
    <x v="3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Year 1"/>
    <d v="2013-08-31T00:00:00"/>
    <x v="1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Year 2"/>
    <d v="2014-08-31T00:00:00"/>
    <x v="2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Year 3"/>
    <d v="2015-08-31T00:00:00"/>
    <x v="3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Year 4"/>
    <d v="2016-08-31T00:00:00"/>
    <x v="4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Year 1"/>
    <d v="2013-08-31T00:00:00"/>
    <x v="1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Year 2"/>
    <d v="2014-08-30T00:00:00"/>
    <x v="2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Year 3"/>
    <d v="2015-08-29T00:00:00"/>
    <x v="3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Year 4"/>
    <d v="2016-08-27T00:00:00"/>
    <x v="4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Year 1"/>
    <d v="2013-12-31T00:00:00"/>
    <x v="1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Year 2"/>
    <d v="2014-12-31T00:00:00"/>
    <x v="2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Year 3"/>
    <d v="2015-12-31T00:00:00"/>
    <x v="3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Year 4"/>
    <d v="2016-12-31T00:00:00"/>
    <x v="4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Year 1"/>
    <d v="2012-12-31T00:00:00"/>
    <x v="0"/>
    <s v="Financials"/>
    <s v="Banks"/>
    <n v="100078000000"/>
    <n v="3753000000"/>
    <n v="70829000000"/>
    <n v="0"/>
    <n v="9433000000"/>
    <n v="80262000000"/>
    <n v="96325000000"/>
    <n v="16063000000"/>
  </r>
  <r>
    <x v="44"/>
    <s v="Year 2"/>
    <d v="2013-12-31T00:00:00"/>
    <x v="1"/>
    <s v="Financials"/>
    <s v="Banks"/>
    <n v="101697000000"/>
    <n v="3034000000"/>
    <n v="68128000000"/>
    <n v="0"/>
    <n v="4642000000"/>
    <n v="72770000000"/>
    <n v="98663000000"/>
    <n v="25893000000"/>
  </r>
  <r>
    <x v="44"/>
    <s v="Year 3"/>
    <d v="2014-12-31T00:00:00"/>
    <x v="2"/>
    <s v="Financials"/>
    <s v="Banks"/>
    <n v="95181000000"/>
    <n v="2656000000"/>
    <n v="74181000000"/>
    <n v="0"/>
    <n v="3211000000"/>
    <n v="77392000000"/>
    <n v="92525000000"/>
    <n v="15133000000"/>
  </r>
  <r>
    <x v="44"/>
    <s v="Year 4"/>
    <d v="2015-12-31T00:00:00"/>
    <x v="3"/>
    <s v="Financials"/>
    <s v="Banks"/>
    <n v="93056000000"/>
    <n v="2204000000"/>
    <n v="56358000000"/>
    <n v="0"/>
    <n v="3995000000"/>
    <n v="60353000000"/>
    <n v="90852000000"/>
    <n v="30499000000"/>
  </r>
  <r>
    <x v="45"/>
    <s v="Year 1"/>
    <d v="2012-12-31T00:00:00"/>
    <x v="0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Year 2"/>
    <d v="2013-12-31T00:00:00"/>
    <x v="1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Year 3"/>
    <d v="2014-12-31T00:00:00"/>
    <x v="2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Year 4"/>
    <d v="2015-12-31T00:00:00"/>
    <x v="3"/>
    <s v="Health Care"/>
    <s v="Health Care Equipment"/>
    <n v="9968000000"/>
    <n v="5822000000"/>
    <n v="3094000000"/>
    <n v="603000000"/>
    <n v="0"/>
    <n v="3697000000"/>
    <n v="4146000000"/>
    <n v="449000000"/>
  </r>
  <r>
    <x v="46"/>
    <s v="Year 1"/>
    <d v="2013-03-02T00:00:00"/>
    <x v="1"/>
    <s v="Consumer Discretionary"/>
    <s v="Specialty Stores"/>
    <n v="10914585000"/>
    <n v="6525830000"/>
    <n v="2750537000"/>
    <n v="0"/>
    <n v="0"/>
    <n v="2750537000"/>
    <n v="4388755000"/>
    <n v="1638218000"/>
  </r>
  <r>
    <x v="46"/>
    <s v="Year 2"/>
    <d v="2014-03-01T00:00:00"/>
    <x v="2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Year 3"/>
    <d v="2015-02-28T00:00:00"/>
    <x v="3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Year 4"/>
    <d v="2016-02-27T00:00:00"/>
    <x v="4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Year 1"/>
    <d v="2012-12-31T00:00:00"/>
    <x v="0"/>
    <s v="Financials"/>
    <s v="Banks"/>
    <n v="10737000000"/>
    <n v="429000000"/>
    <n v="5650000000"/>
    <n v="0"/>
    <n v="1167000000"/>
    <n v="6817000000"/>
    <n v="10308000000"/>
    <n v="3491000000"/>
  </r>
  <r>
    <x v="47"/>
    <s v="Year 2"/>
    <d v="2013-12-31T00:00:00"/>
    <x v="1"/>
    <s v="Financials"/>
    <s v="Banks"/>
    <n v="10543000000"/>
    <n v="301000000"/>
    <n v="5625000000"/>
    <n v="0"/>
    <n v="698000000"/>
    <n v="6323000000"/>
    <n v="10242000000"/>
    <n v="3919000000"/>
  </r>
  <r>
    <x v="47"/>
    <s v="Year 3"/>
    <d v="2014-12-31T00:00:00"/>
    <x v="2"/>
    <s v="Financials"/>
    <s v="Banks"/>
    <n v="9998000000"/>
    <n v="239000000"/>
    <n v="5715000000"/>
    <n v="0"/>
    <n v="342000000"/>
    <n v="6057000000"/>
    <n v="9759000000"/>
    <n v="3702000000"/>
  </r>
  <r>
    <x v="47"/>
    <s v="Year 4"/>
    <d v="2015-12-31T00:00:00"/>
    <x v="3"/>
    <s v="Financials"/>
    <s v="Banks"/>
    <n v="10346000000"/>
    <n v="233000000"/>
    <n v="5996000000"/>
    <n v="0"/>
    <n v="533000000"/>
    <n v="6529000000"/>
    <n v="10113000000"/>
    <n v="3584000000"/>
  </r>
  <r>
    <x v="48"/>
    <s v="Year 1"/>
    <d v="2012-03-03T00:00:00"/>
    <x v="0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s v="Year 2"/>
    <d v="2014-02-01T00:00:00"/>
    <x v="2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Year 3"/>
    <d v="2015-01-31T00:00:00"/>
    <x v="3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Year 4"/>
    <d v="2016-01-30T00:00:00"/>
    <x v="4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Year 1"/>
    <d v="2013-12-31T00:00:00"/>
    <x v="1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Year 2"/>
    <d v="2014-12-31T00:00:00"/>
    <x v="2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Year 3"/>
    <d v="2015-12-31T00:00:00"/>
    <x v="3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Year 4"/>
    <d v="2016-12-31T00:00:00"/>
    <x v="4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Year 1"/>
    <d v="2013-09-30T00:00:00"/>
    <x v="1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Year 2"/>
    <d v="2014-09-30T00:00:00"/>
    <x v="2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Year 3"/>
    <d v="2015-09-30T00:00:00"/>
    <x v="3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Year 4"/>
    <d v="2016-09-30T00:00:00"/>
    <x v="4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Year 1"/>
    <d v="2013-12-31T00:00:00"/>
    <x v="1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Year 2"/>
    <d v="2014-12-31T00:00:00"/>
    <x v="2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Year 3"/>
    <d v="2015-12-31T00:00:00"/>
    <x v="3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Year 4"/>
    <d v="2016-12-31T00:00:00"/>
    <x v="4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Year 1"/>
    <d v="2013-12-31T00:00:00"/>
    <x v="1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Year 2"/>
    <d v="2014-12-31T00:00:00"/>
    <x v="2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Year 3"/>
    <d v="2015-12-31T00:00:00"/>
    <x v="3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Year 4"/>
    <d v="2016-12-31T00:00:00"/>
    <x v="4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Year 1"/>
    <d v="2012-12-31T00:00:00"/>
    <x v="0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Year 2"/>
    <d v="2013-12-31T00:00:00"/>
    <x v="1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Year 3"/>
    <d v="2014-12-31T00:00:00"/>
    <x v="2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Year 4"/>
    <d v="2015-12-31T00:00:00"/>
    <x v="3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Year 1"/>
    <d v="2012-12-31T00:00:00"/>
    <x v="0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Year 2"/>
    <d v="2013-12-31T00:00:00"/>
    <x v="1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Year 3"/>
    <d v="2014-12-31T00:00:00"/>
    <x v="2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Year 4"/>
    <d v="2015-12-31T00:00:00"/>
    <x v="3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Year 1"/>
    <d v="2012-12-31T00:00:00"/>
    <x v="0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Year 2"/>
    <d v="2013-12-31T00:00:00"/>
    <x v="1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Year 3"/>
    <d v="2014-12-31T00:00:00"/>
    <x v="2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Year 4"/>
    <d v="2015-12-31T00:00:00"/>
    <x v="3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Year 1"/>
    <d v="2013-12-31T00:00:00"/>
    <x v="1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Year 2"/>
    <d v="2014-12-31T00:00:00"/>
    <x v="2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Year 3"/>
    <d v="2015-12-31T00:00:00"/>
    <x v="3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Year 4"/>
    <d v="2016-12-31T00:00:00"/>
    <x v="4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Year 1"/>
    <d v="2012-12-31T00:00:00"/>
    <x v="0"/>
    <s v="Real Estate"/>
    <s v="REITs"/>
    <n v="1847186000"/>
    <n v="667208000"/>
    <n v="93782000"/>
    <n v="0"/>
    <n v="445875000"/>
    <n v="539657000"/>
    <n v="1179978000"/>
    <n v="640321000"/>
  </r>
  <r>
    <x v="57"/>
    <s v="Year 2"/>
    <d v="2013-12-31T00:00:00"/>
    <x v="1"/>
    <s v="Real Estate"/>
    <s v="REITs"/>
    <n v="2135539000"/>
    <n v="771403000"/>
    <n v="117073000"/>
    <n v="0"/>
    <n v="560637000"/>
    <n v="677710000"/>
    <n v="1364136000"/>
    <n v="686426000"/>
  </r>
  <r>
    <x v="57"/>
    <s v="Year 3"/>
    <d v="2014-12-31T00:00:00"/>
    <x v="2"/>
    <s v="Real Estate"/>
    <s v="REITs"/>
    <n v="2396998000"/>
    <n v="864526000"/>
    <n v="102077000"/>
    <n v="0"/>
    <n v="628573000"/>
    <n v="730650000"/>
    <n v="1532472000"/>
    <n v="801822000"/>
  </r>
  <r>
    <x v="57"/>
    <s v="Year 4"/>
    <d v="2015-12-31T00:00:00"/>
    <x v="3"/>
    <s v="Real Estate"/>
    <s v="REITs"/>
    <n v="2490821000"/>
    <n v="904336000"/>
    <n v="97578000"/>
    <n v="0"/>
    <n v="639542000"/>
    <n v="737120000"/>
    <n v="1586485000"/>
    <n v="849365000"/>
  </r>
  <r>
    <x v="58"/>
    <s v="Year 1"/>
    <d v="2013-05-26T00:00:00"/>
    <x v="1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Year 2"/>
    <d v="2014-05-25T00:00:00"/>
    <x v="2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Year 3"/>
    <d v="2015-05-31T00:00:00"/>
    <x v="3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Year 4"/>
    <d v="2016-05-29T00:00:00"/>
    <x v="4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Year 1"/>
    <d v="2013-06-30T00:00:00"/>
    <x v="1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Year 2"/>
    <d v="2014-06-30T00:00:00"/>
    <x v="2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Year 3"/>
    <d v="2015-06-30T00:00:00"/>
    <x v="3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Year 4"/>
    <d v="2016-06-30T00:00:00"/>
    <x v="4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Year 1"/>
    <d v="2013-12-31T00:00:00"/>
    <x v="1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Year 2"/>
    <d v="2014-12-31T00:00:00"/>
    <x v="2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Year 3"/>
    <d v="2015-12-31T00:00:00"/>
    <x v="3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Year 4"/>
    <d v="2016-12-31T00:00:00"/>
    <x v="4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Year 1"/>
    <d v="2012-12-31T00:00:00"/>
    <x v="0"/>
    <s v="Financials"/>
    <s v="Property &amp; Casualty Insurance"/>
    <n v="17936000000"/>
    <n v="12620000000"/>
    <n v="2096000000"/>
    <n v="0"/>
    <n v="6000000"/>
    <n v="2102000000"/>
    <n v="5316000000"/>
    <n v="3214000000"/>
  </r>
  <r>
    <x v="61"/>
    <s v="Year 2"/>
    <d v="2013-12-31T00:00:00"/>
    <x v="1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Year 3"/>
    <d v="2014-12-31T00:00:00"/>
    <x v="2"/>
    <s v="Financials"/>
    <s v="Property &amp; Casualty Insurance"/>
    <n v="19171000000"/>
    <n v="13241000000"/>
    <n v="2245000000"/>
    <n v="0"/>
    <n v="82000000"/>
    <n v="2327000000"/>
    <n v="5930000000"/>
    <n v="3603000000"/>
  </r>
  <r>
    <x v="61"/>
    <s v="Year 4"/>
    <d v="2015-12-31T00:00:00"/>
    <x v="3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Year 1"/>
    <d v="2012-12-31T00:00:00"/>
    <x v="0"/>
    <s v="Real Estate"/>
    <s v="Real Estate Services"/>
    <n v="6514099000"/>
    <n v="5745428000"/>
    <s v="0"/>
    <n v="0"/>
    <n v="169645000"/>
    <n v="169645000"/>
    <n v="768671000"/>
    <n v="599026000"/>
  </r>
  <r>
    <x v="62"/>
    <s v="Year 2"/>
    <d v="2013-12-31T00:00:00"/>
    <x v="1"/>
    <s v="Real Estate"/>
    <s v="Real Estate Services"/>
    <n v="7184794000"/>
    <n v="6293699000"/>
    <s v="0"/>
    <n v="0"/>
    <n v="190390000"/>
    <n v="190390000"/>
    <n v="891095000"/>
    <n v="700705000"/>
  </r>
  <r>
    <x v="62"/>
    <s v="Year 3"/>
    <d v="2014-12-31T00:00:00"/>
    <x v="2"/>
    <s v="Real Estate"/>
    <s v="Real Estate Services"/>
    <n v="9049918000"/>
    <n v="8050222000"/>
    <s v="0"/>
    <n v="0"/>
    <n v="265101000"/>
    <n v="265101000"/>
    <n v="999696000"/>
    <n v="734595000"/>
  </r>
  <r>
    <x v="62"/>
    <s v="Year 4"/>
    <d v="2015-12-31T00:00:00"/>
    <x v="3"/>
    <s v="Real Estate"/>
    <s v="Real Estate Services"/>
    <n v="10855810000"/>
    <n v="9716541000"/>
    <s v="0"/>
    <n v="0"/>
    <n v="314096000"/>
    <n v="314096000"/>
    <n v="1139269000"/>
    <n v="825173000"/>
  </r>
  <r>
    <x v="63"/>
    <s v="Year 1"/>
    <d v="2012-12-31T00:00:00"/>
    <x v="0"/>
    <s v="Real Estate"/>
    <s v="REITs"/>
    <n v="2432680000"/>
    <n v="728989000"/>
    <n v="212572000"/>
    <n v="0"/>
    <n v="622592000"/>
    <n v="835164000"/>
    <n v="1703691000"/>
    <n v="868527000"/>
  </r>
  <r>
    <x v="63"/>
    <s v="Year 2"/>
    <d v="2013-12-31T00:00:00"/>
    <x v="1"/>
    <s v="Real Estate"/>
    <s v="REITs"/>
    <n v="2865751000"/>
    <n v="991017000"/>
    <n v="213519000"/>
    <n v="0"/>
    <n v="741342000"/>
    <n v="954861000"/>
    <n v="1874734000"/>
    <n v="919873000"/>
  </r>
  <r>
    <x v="63"/>
    <s v="Year 3"/>
    <d v="2014-12-31T00:00:00"/>
    <x v="2"/>
    <s v="Real Estate"/>
    <s v="REITs"/>
    <n v="3538756000"/>
    <n v="1306606000"/>
    <n v="257296000"/>
    <n v="0"/>
    <n v="985781000"/>
    <n v="1243077000"/>
    <n v="2232150000"/>
    <n v="989073000"/>
  </r>
  <r>
    <x v="63"/>
    <s v="Year 4"/>
    <d v="2015-12-31T00:00:00"/>
    <x v="3"/>
    <s v="Real Estate"/>
    <s v="REITs"/>
    <n v="3663851000"/>
    <n v="1321426000"/>
    <n v="310921000"/>
    <n v="0"/>
    <n v="1036178000"/>
    <n v="1347099000"/>
    <n v="2342425000"/>
    <n v="995326000"/>
  </r>
  <r>
    <x v="64"/>
    <s v="Year 1"/>
    <d v="2013-11-30T00:00:00"/>
    <x v="1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Year 2"/>
    <d v="2014-11-30T00:00:00"/>
    <x v="2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Year 3"/>
    <d v="2015-11-30T00:00:00"/>
    <x v="3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Year 4"/>
    <d v="2016-11-30T00:00:00"/>
    <x v="4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Year 1"/>
    <d v="2013-12-31T00:00:00"/>
    <x v="1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Year 2"/>
    <d v="2014-12-31T00:00:00"/>
    <x v="2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Year 3"/>
    <d v="2015-12-31T00:00:00"/>
    <x v="3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Year 4"/>
    <d v="2016-12-31T00:00:00"/>
    <x v="4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Year 1"/>
    <d v="2013-12-28T00:00:00"/>
    <x v="1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s v="Year 2"/>
    <d v="2015-01-03T00:00:00"/>
    <x v="3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s v="Year 3"/>
    <d v="2016-01-02T00:00:00"/>
    <x v="4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Year 4"/>
    <d v="2016-12-31T00:00:00"/>
    <x v="4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Year 1"/>
    <d v="2012-12-31T00:00:00"/>
    <x v="0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Year 2"/>
    <d v="2013-12-31T00:00:00"/>
    <x v="1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Year 3"/>
    <d v="2014-12-31T00:00:00"/>
    <x v="2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Year 4"/>
    <d v="2015-12-31T00:00:00"/>
    <x v="3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Year 1"/>
    <d v="2012-12-31T00:00:00"/>
    <x v="0"/>
    <s v="Financials"/>
    <s v="Regional Banks"/>
    <n v="5513000000"/>
    <n v="375000000"/>
    <n v="3380000000"/>
    <n v="0"/>
    <n v="490000000"/>
    <n v="3870000000"/>
    <n v="5138000000"/>
    <n v="1268000000"/>
  </r>
  <r>
    <x v="68"/>
    <s v="Year 2"/>
    <d v="2013-12-31T00:00:00"/>
    <x v="1"/>
    <s v="Financials"/>
    <s v="Regional Banks"/>
    <n v="5133000000"/>
    <n v="216000000"/>
    <n v="3142000000"/>
    <n v="0"/>
    <n v="581000000"/>
    <n v="3723000000"/>
    <n v="4917000000"/>
    <n v="1194000000"/>
  </r>
  <r>
    <x v="68"/>
    <s v="Year 3"/>
    <d v="2014-12-31T00:00:00"/>
    <x v="2"/>
    <s v="Financials"/>
    <s v="Regional Banks"/>
    <n v="5342000000"/>
    <n v="160000000"/>
    <n v="3247000000"/>
    <n v="0"/>
    <n v="464000000"/>
    <n v="3711000000"/>
    <n v="5182000000"/>
    <n v="1471000000"/>
  </r>
  <r>
    <x v="68"/>
    <s v="Year 4"/>
    <d v="2015-12-31T00:00:00"/>
    <x v="3"/>
    <s v="Financials"/>
    <s v="Regional Banks"/>
    <n v="5276000000"/>
    <n v="237000000"/>
    <n v="3113000000"/>
    <n v="0"/>
    <n v="448000000"/>
    <n v="3561000000"/>
    <n v="5039000000"/>
    <n v="1478000000"/>
  </r>
  <r>
    <x v="69"/>
    <s v="Year 1"/>
    <d v="2012-12-31T00:00:00"/>
    <x v="0"/>
    <s v="Consumer Staples"/>
    <s v="Household Products"/>
    <n v="2921900000"/>
    <n v="1630500000"/>
    <n v="746300000"/>
    <n v="0"/>
    <n v="0"/>
    <n v="746300000"/>
    <n v="1291400000"/>
    <n v="545100000"/>
  </r>
  <r>
    <x v="69"/>
    <s v="Year 2"/>
    <d v="2013-12-31T00:00:00"/>
    <x v="1"/>
    <s v="Consumer Staples"/>
    <s v="Household Products"/>
    <n v="3194300000"/>
    <n v="1756300000"/>
    <n v="815800000"/>
    <n v="0"/>
    <n v="0"/>
    <n v="815800000"/>
    <n v="1438000000"/>
    <n v="622200000"/>
  </r>
  <r>
    <x v="69"/>
    <s v="Year 3"/>
    <d v="2014-12-31T00:00:00"/>
    <x v="2"/>
    <s v="Consumer Staples"/>
    <s v="Household Products"/>
    <n v="3297600000"/>
    <n v="1844700000"/>
    <n v="811700000"/>
    <n v="0"/>
    <n v="0"/>
    <n v="811700000"/>
    <n v="1452900000"/>
    <n v="641200000"/>
  </r>
  <r>
    <x v="69"/>
    <s v="Year 4"/>
    <d v="2015-12-31T00:00:00"/>
    <x v="3"/>
    <s v="Consumer Staples"/>
    <s v="Household Products"/>
    <n v="3394800000"/>
    <n v="1883000000"/>
    <n v="837600000"/>
    <n v="0"/>
    <n v="0"/>
    <n v="837600000"/>
    <n v="1511800000"/>
    <n v="674200000"/>
  </r>
  <r>
    <x v="70"/>
    <s v="Year 1"/>
    <d v="2012-12-31T00:00:00"/>
    <x v="0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Year 2"/>
    <d v="2013-12-31T00:00:00"/>
    <x v="1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Year 3"/>
    <d v="2014-12-31T00:00:00"/>
    <x v="2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Year 4"/>
    <d v="2015-12-31T00:00:00"/>
    <x v="3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Year 1"/>
    <d v="2012-12-31T00:00:00"/>
    <x v="0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Year 2"/>
    <d v="2013-12-31T00:00:00"/>
    <x v="1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Year 3"/>
    <d v="2014-12-31T00:00:00"/>
    <x v="2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Year 4"/>
    <d v="2015-12-31T00:00:00"/>
    <x v="3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Year 1"/>
    <d v="2013-12-31T00:00:00"/>
    <x v="1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Year 2"/>
    <d v="2014-12-31T00:00:00"/>
    <x v="2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Year 3"/>
    <d v="2015-12-31T00:00:00"/>
    <x v="3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Year 4"/>
    <d v="2016-12-31T00:00:00"/>
    <x v="4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Year 1"/>
    <d v="2012-12-31T00:00:00"/>
    <x v="0"/>
    <s v="Health Care"/>
    <s v="Managed Health Care"/>
    <n v="29119000000"/>
    <n v="17900000000"/>
    <s v="0"/>
    <n v="0"/>
    <n v="8742000000"/>
    <n v="8742000000"/>
    <n v="11219000000"/>
    <n v="2477000000"/>
  </r>
  <r>
    <x v="73"/>
    <s v="Year 2"/>
    <d v="2013-12-31T00:00:00"/>
    <x v="1"/>
    <s v="Health Care"/>
    <s v="Managed Health Care"/>
    <n v="32380000000"/>
    <n v="20865000000"/>
    <s v="0"/>
    <n v="0"/>
    <n v="9339000000"/>
    <n v="9339000000"/>
    <n v="11515000000"/>
    <n v="2176000000"/>
  </r>
  <r>
    <x v="73"/>
    <s v="Year 3"/>
    <d v="2014-12-31T00:00:00"/>
    <x v="2"/>
    <s v="Health Care"/>
    <s v="Managed Health Care"/>
    <n v="34914000000"/>
    <n v="21334000000"/>
    <s v="0"/>
    <n v="0"/>
    <n v="10276000000"/>
    <n v="10276000000"/>
    <n v="13580000000"/>
    <n v="3304000000"/>
  </r>
  <r>
    <x v="73"/>
    <s v="Year 4"/>
    <d v="2015-12-31T00:00:00"/>
    <x v="3"/>
    <s v="Health Care"/>
    <s v="Managed Health Care"/>
    <n v="37876000000"/>
    <n v="23290000000"/>
    <s v="0"/>
    <n v="0"/>
    <n v="11259000000"/>
    <n v="11259000000"/>
    <n v="14586000000"/>
    <n v="3327000000"/>
  </r>
  <r>
    <x v="74"/>
    <s v="Year 1"/>
    <d v="2012-12-31T00:00:00"/>
    <x v="0"/>
    <s v="Financials"/>
    <s v="Property &amp; Casualty Insurance"/>
    <n v="4111000000"/>
    <n v="3477000000"/>
    <s v="0"/>
    <n v="0"/>
    <n v="14000000"/>
    <n v="14000000"/>
    <n v="634000000"/>
    <n v="620000000"/>
  </r>
  <r>
    <x v="74"/>
    <s v="Year 2"/>
    <d v="2013-12-31T00:00:00"/>
    <x v="1"/>
    <s v="Financials"/>
    <s v="Property &amp; Casualty Insurance"/>
    <n v="4531000000"/>
    <n v="3748000000"/>
    <s v="0"/>
    <n v="0"/>
    <n v="15000000"/>
    <n v="15000000"/>
    <n v="783000000"/>
    <n v="768000000"/>
  </r>
  <r>
    <x v="74"/>
    <s v="Year 3"/>
    <d v="2014-12-31T00:00:00"/>
    <x v="2"/>
    <s v="Financials"/>
    <s v="Property &amp; Casualty Insurance"/>
    <n v="4945000000"/>
    <n v="4157000000"/>
    <s v="0"/>
    <n v="0"/>
    <n v="14000000"/>
    <n v="14000000"/>
    <n v="788000000"/>
    <n v="774000000"/>
  </r>
  <r>
    <x v="74"/>
    <s v="Year 4"/>
    <d v="2015-12-31T00:00:00"/>
    <x v="3"/>
    <s v="Financials"/>
    <s v="Property &amp; Casualty Insurance"/>
    <n v="5142000000"/>
    <n v="4195000000"/>
    <s v="0"/>
    <n v="0"/>
    <n v="13000000"/>
    <n v="13000000"/>
    <n v="947000000"/>
    <n v="934000000"/>
  </r>
  <r>
    <x v="75"/>
    <s v="Year 1"/>
    <d v="2012-12-31T00:00:00"/>
    <x v="0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Year 2"/>
    <d v="2013-12-31T00:00:00"/>
    <x v="1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Year 3"/>
    <d v="2014-12-31T00:00:00"/>
    <x v="2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Year 4"/>
    <d v="2015-12-31T00:00:00"/>
    <x v="3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Year 1"/>
    <d v="2013-06-30T00:00:00"/>
    <x v="1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Year 2"/>
    <d v="2014-06-30T00:00:00"/>
    <x v="2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Year 3"/>
    <d v="2015-06-30T00:00:00"/>
    <x v="3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Year 4"/>
    <d v="2016-06-30T00:00:00"/>
    <x v="4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Year 1"/>
    <d v="2013-12-31T00:00:00"/>
    <x v="1"/>
    <s v="Financials"/>
    <s v="Regional Banks"/>
    <n v="2666000000"/>
    <n v="55000000"/>
    <n v="1670000000"/>
    <n v="0"/>
    <n v="46000000"/>
    <n v="1716000000"/>
    <n v="2611000000"/>
    <n v="895000000"/>
  </r>
  <r>
    <x v="77"/>
    <s v="Year 2"/>
    <d v="2014-12-31T00:00:00"/>
    <x v="2"/>
    <s v="Financials"/>
    <s v="Regional Banks"/>
    <n v="2607000000"/>
    <n v="45000000"/>
    <n v="1611000000"/>
    <n v="0"/>
    <n v="27000000"/>
    <n v="1638000000"/>
    <n v="2562000000"/>
    <n v="924000000"/>
  </r>
  <r>
    <x v="77"/>
    <s v="Year 3"/>
    <d v="2015-12-31T00:00:00"/>
    <x v="3"/>
    <s v="Financials"/>
    <s v="Regional Banks"/>
    <n v="2819000000"/>
    <n v="43000000"/>
    <n v="1859000000"/>
    <n v="0"/>
    <n v="147000000"/>
    <n v="2006000000"/>
    <n v="2776000000"/>
    <n v="770000000"/>
  </r>
  <r>
    <x v="77"/>
    <s v="Year 4"/>
    <d v="2016-12-31T00:00:00"/>
    <x v="4"/>
    <s v="Financials"/>
    <s v="Regional Banks"/>
    <n v="2960000000"/>
    <n v="40000000"/>
    <n v="1836000000"/>
    <n v="0"/>
    <n v="248000000"/>
    <n v="2084000000"/>
    <n v="2920000000"/>
    <n v="836000000"/>
  </r>
  <r>
    <x v="78"/>
    <s v="Year 1"/>
    <d v="2013-12-31T00:00:00"/>
    <x v="1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Year 2"/>
    <d v="2014-12-31T00:00:00"/>
    <x v="2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Year 3"/>
    <d v="2015-12-31T00:00:00"/>
    <x v="3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Year 4"/>
    <d v="2016-12-31T00:00:00"/>
    <x v="4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Year 1"/>
    <d v="2013-12-31T00:00:00"/>
    <x v="1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Year 2"/>
    <d v="2014-12-31T00:00:00"/>
    <x v="2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Year 3"/>
    <d v="2015-12-31T00:00:00"/>
    <x v="3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Year 4"/>
    <d v="2016-12-31T00:00:00"/>
    <x v="4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Year 1"/>
    <d v="2013-12-31T00:00:00"/>
    <x v="1"/>
    <s v="Utilities"/>
    <s v="MultiUtilities"/>
    <n v="6566000000"/>
    <n v="4562000000"/>
    <n v="234000000"/>
    <n v="0"/>
    <n v="628000000"/>
    <n v="862000000"/>
    <n v="2004000000"/>
    <n v="1142000000"/>
  </r>
  <r>
    <x v="80"/>
    <s v="Year 2"/>
    <d v="2014-12-31T00:00:00"/>
    <x v="2"/>
    <s v="Utilities"/>
    <s v="MultiUtilities"/>
    <n v="7179000000"/>
    <n v="5090000000"/>
    <n v="252000000"/>
    <n v="0"/>
    <n v="685000000"/>
    <n v="937000000"/>
    <n v="2089000000"/>
    <n v="1152000000"/>
  </r>
  <r>
    <x v="80"/>
    <s v="Year 3"/>
    <d v="2015-12-31T00:00:00"/>
    <x v="3"/>
    <s v="Utilities"/>
    <s v="MultiUtilities"/>
    <n v="6456000000"/>
    <n v="4281000000"/>
    <n v="262000000"/>
    <n v="0"/>
    <n v="750000000"/>
    <n v="1012000000"/>
    <n v="2175000000"/>
    <n v="1163000000"/>
  </r>
  <r>
    <x v="80"/>
    <s v="Year 4"/>
    <d v="2016-12-31T00:00:00"/>
    <x v="4"/>
    <s v="Utilities"/>
    <s v="MultiUtilities"/>
    <n v="6399000000"/>
    <n v="4010000000"/>
    <n v="281000000"/>
    <n v="0"/>
    <n v="811000000"/>
    <n v="1092000000"/>
    <n v="2389000000"/>
    <n v="1297000000"/>
  </r>
  <r>
    <x v="81"/>
    <s v="Year 1"/>
    <d v="2012-12-31T00:00:00"/>
    <x v="0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Year 2"/>
    <d v="2013-12-31T00:00:00"/>
    <x v="1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Year 3"/>
    <d v="2014-12-31T00:00:00"/>
    <x v="2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Year 4"/>
    <d v="2015-12-31T00:00:00"/>
    <x v="3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Year 1"/>
    <d v="2012-12-31T00:00:00"/>
    <x v="0"/>
    <s v="Utilities"/>
    <s v="MultiUtilities"/>
    <n v="7452000000"/>
    <n v="4747000000"/>
    <n v="365000000"/>
    <n v="0"/>
    <n v="1050000000"/>
    <n v="1415000000"/>
    <n v="2705000000"/>
    <n v="1290000000"/>
  </r>
  <r>
    <x v="82"/>
    <s v="Year 2"/>
    <d v="2013-12-31T00:00:00"/>
    <x v="1"/>
    <s v="Utilities"/>
    <s v="MultiUtilities"/>
    <n v="8106000000"/>
    <n v="5755000000"/>
    <n v="387000000"/>
    <n v="0"/>
    <n v="954000000"/>
    <n v="1341000000"/>
    <n v="2351000000"/>
    <n v="1010000000"/>
  </r>
  <r>
    <x v="82"/>
    <s v="Year 3"/>
    <d v="2014-12-31T00:00:00"/>
    <x v="2"/>
    <s v="Utilities"/>
    <s v="MultiUtilities"/>
    <n v="9226000000"/>
    <n v="6890000000"/>
    <n v="388000000"/>
    <n v="0"/>
    <n v="1013000000"/>
    <n v="1401000000"/>
    <n v="2336000000"/>
    <n v="935000000"/>
  </r>
  <r>
    <x v="82"/>
    <s v="Year 4"/>
    <d v="2015-12-31T00:00:00"/>
    <x v="3"/>
    <s v="Utilities"/>
    <s v="MultiUtilities"/>
    <n v="7386000000"/>
    <n v="5109000000"/>
    <n v="374000000"/>
    <n v="0"/>
    <n v="970000000"/>
    <n v="1344000000"/>
    <n v="2277000000"/>
    <n v="933000000"/>
  </r>
  <r>
    <x v="83"/>
    <s v="Year 1"/>
    <d v="2012-12-31T00:00:00"/>
    <x v="0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Year 2"/>
    <d v="2013-12-31T00:00:00"/>
    <x v="1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Year 3"/>
    <d v="2014-12-31T00:00:00"/>
    <x v="2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Year 4"/>
    <d v="2015-12-31T00:00:00"/>
    <x v="3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Year 1"/>
    <d v="2012-12-31T00:00:00"/>
    <x v="0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Year 2"/>
    <d v="2013-12-31T00:00:00"/>
    <x v="1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Year 3"/>
    <d v="2014-12-31T00:00:00"/>
    <x v="2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Year 4"/>
    <d v="2015-12-31T00:00:00"/>
    <x v="3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Year 1"/>
    <d v="2013-09-30T00:00:00"/>
    <x v="1"/>
    <s v="Industrials"/>
    <s v="Industrial Conglomerates"/>
    <n v="4474000000"/>
    <n v="3103000000"/>
    <n v="495000000"/>
    <n v="0"/>
    <n v="0"/>
    <n v="495000000"/>
    <n v="1371000000"/>
    <n v="876000000"/>
  </r>
  <r>
    <x v="85"/>
    <s v="Year 2"/>
    <d v="2014-09-30T00:00:00"/>
    <x v="2"/>
    <s v="Industrials"/>
    <s v="Industrial Conglomerates"/>
    <n v="4979000000"/>
    <n v="3469000000"/>
    <n v="594000000"/>
    <n v="0"/>
    <n v="0"/>
    <n v="594000000"/>
    <n v="1510000000"/>
    <n v="916000000"/>
  </r>
  <r>
    <x v="85"/>
    <s v="Year 3"/>
    <d v="2015-09-30T00:00:00"/>
    <x v="3"/>
    <s v="Industrials"/>
    <s v="Industrial Conglomerates"/>
    <n v="5244000000"/>
    <n v="3630000000"/>
    <n v="606000000"/>
    <n v="0"/>
    <n v="0"/>
    <n v="606000000"/>
    <n v="1614000000"/>
    <n v="1008000000"/>
  </r>
  <r>
    <x v="85"/>
    <s v="Year 4"/>
    <d v="2016-09-30T00:00:00"/>
    <x v="4"/>
    <s v="Industrials"/>
    <s v="Industrial Conglomerates"/>
    <n v="5259000000"/>
    <n v="3642000000"/>
    <n v="638000000"/>
    <n v="0"/>
    <n v="0"/>
    <n v="638000000"/>
    <n v="1617000000"/>
    <n v="979000000"/>
  </r>
  <r>
    <x v="86"/>
    <s v="Year 1"/>
    <d v="2013-10-31T00:00:00"/>
    <x v="1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Year 2"/>
    <d v="2014-10-31T00:00:00"/>
    <x v="2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Year 3"/>
    <d v="2015-10-31T00:00:00"/>
    <x v="3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Year 4"/>
    <d v="2016-10-31T00:00:00"/>
    <x v="4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s v="Year 1"/>
    <d v="2013-09-01T00:00:00"/>
    <x v="1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Year 2"/>
    <d v="2014-08-31T00:00:00"/>
    <x v="2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Year 3"/>
    <d v="2015-08-30T00:00:00"/>
    <x v="3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Year 4"/>
    <d v="2016-08-28T00:00:00"/>
    <x v="4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Year 1"/>
    <d v="2003-06-30T00:00:00"/>
    <x v="5"/>
    <s v="Consumer Staples"/>
    <s v="Personal Products"/>
    <n v="1577000"/>
    <n v="258000"/>
    <n v="2410000"/>
    <n v="65000"/>
    <n v="0"/>
    <n v="2475000"/>
    <n v="1319000"/>
    <n v="-1156000"/>
  </r>
  <r>
    <x v="88"/>
    <s v="Year 2"/>
    <d v="2004-06-30T00:00:00"/>
    <x v="6"/>
    <s v="Consumer Staples"/>
    <s v="Personal Products"/>
    <n v="1514000"/>
    <n v="142000"/>
    <n v="3940000"/>
    <n v="30000"/>
    <n v="163000"/>
    <n v="4133000"/>
    <n v="1372000"/>
    <n v="-2761000"/>
  </r>
  <r>
    <x v="88"/>
    <s v="Year 3"/>
    <d v="2006-02-28T00:00:00"/>
    <x v="7"/>
    <s v="Consumer Staples"/>
    <s v="Personal Products"/>
    <n v="79562000"/>
    <n v="75508000"/>
    <n v="15359000"/>
    <n v="0"/>
    <n v="0"/>
    <n v="15359000"/>
    <n v="4054000"/>
    <n v="-11305000"/>
  </r>
  <r>
    <x v="88"/>
    <s v="Year 4"/>
    <d v="2007-02-28T00:00:00"/>
    <x v="8"/>
    <s v="Consumer Staples"/>
    <s v="Personal Products"/>
    <n v="99642000"/>
    <n v="84477000"/>
    <n v="25853000"/>
    <n v="0"/>
    <n v="0"/>
    <n v="25853000"/>
    <n v="15165000"/>
    <n v="-10688000"/>
  </r>
  <r>
    <x v="89"/>
    <s v="Year 1"/>
    <d v="2013-07-28T00:00:00"/>
    <x v="1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s v="Year 2"/>
    <d v="2014-08-03T00:00:00"/>
    <x v="2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s v="Year 3"/>
    <d v="2015-08-02T00:00:00"/>
    <x v="3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Year 4"/>
    <d v="2016-07-31T00:00:00"/>
    <x v="4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Year 1"/>
    <d v="2013-01-31T00:00:00"/>
    <x v="1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Year 2"/>
    <d v="2014-01-31T00:00:00"/>
    <x v="2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Year 3"/>
    <d v="2015-01-31T00:00:00"/>
    <x v="3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Year 4"/>
    <d v="2016-01-31T00:00:00"/>
    <x v="4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Year 1"/>
    <d v="2013-07-27T00:00:00"/>
    <x v="1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Year 2"/>
    <d v="2014-07-26T00:00:00"/>
    <x v="2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Year 3"/>
    <d v="2015-07-25T00:00:00"/>
    <x v="3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Year 4"/>
    <d v="2016-07-30T00:00:00"/>
    <x v="4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s v="Year 1"/>
    <d v="2015-04-03T00:00:00"/>
    <x v="3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s v="Year 2"/>
    <d v="2016-04-01T00:00:00"/>
    <x v="4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Year 1"/>
    <d v="2013-12-31T00:00:00"/>
    <x v="1"/>
    <s v="Industrials"/>
    <s v="Railroads"/>
    <n v="12026000000"/>
    <n v="3931000000"/>
    <n v="3518000000"/>
    <n v="0"/>
    <n v="1104000000"/>
    <n v="4622000000"/>
    <n v="8095000000"/>
    <n v="3473000000"/>
  </r>
  <r>
    <x v="93"/>
    <s v="Year 2"/>
    <d v="2014-12-26T00:00:00"/>
    <x v="2"/>
    <s v="Industrials"/>
    <s v="Railroads"/>
    <n v="12669000000"/>
    <n v="4100000000"/>
    <n v="3805000000"/>
    <n v="0"/>
    <n v="1151000000"/>
    <n v="4956000000"/>
    <n v="8569000000"/>
    <n v="3613000000"/>
  </r>
  <r>
    <x v="93"/>
    <s v="Year 3"/>
    <d v="2015-12-25T00:00:00"/>
    <x v="3"/>
    <s v="Industrials"/>
    <s v="Railroads"/>
    <n v="11811000000"/>
    <n v="3293000000"/>
    <n v="3726000000"/>
    <n v="0"/>
    <n v="1208000000"/>
    <n v="4934000000"/>
    <n v="8518000000"/>
    <n v="3584000000"/>
  </r>
  <r>
    <x v="93"/>
    <s v="Year 4"/>
    <d v="2016-12-30T00:00:00"/>
    <x v="4"/>
    <s v="Industrials"/>
    <s v="Railroads"/>
    <n v="11069000000"/>
    <n v="2782000000"/>
    <n v="3597000000"/>
    <n v="0"/>
    <n v="1301000000"/>
    <n v="4898000000"/>
    <n v="8287000000"/>
    <n v="3389000000"/>
  </r>
  <r>
    <x v="94"/>
    <s v="Year 1"/>
    <d v="2013-05-31T00:00:00"/>
    <x v="1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Year 2"/>
    <d v="2014-05-31T00:00:00"/>
    <x v="2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Year 3"/>
    <d v="2015-05-31T00:00:00"/>
    <x v="3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Year 4"/>
    <d v="2016-05-31T00:00:00"/>
    <x v="4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Year 1"/>
    <d v="2012-12-31T00:00:00"/>
    <x v="0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Year 2"/>
    <d v="2013-12-31T00:00:00"/>
    <x v="1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Year 3"/>
    <d v="2014-12-31T00:00:00"/>
    <x v="2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Year 4"/>
    <d v="2015-12-31T00:00:00"/>
    <x v="3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Year 1"/>
    <d v="2012-12-31T00:00:00"/>
    <x v="0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Year 2"/>
    <d v="2013-12-31T00:00:00"/>
    <x v="1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Year 3"/>
    <d v="2014-12-31T00:00:00"/>
    <x v="2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Year 4"/>
    <d v="2015-12-31T00:00:00"/>
    <x v="3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Year 1"/>
    <d v="2013-12-31T00:00:00"/>
    <x v="1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Year 2"/>
    <d v="2014-12-31T00:00:00"/>
    <x v="2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Year 3"/>
    <d v="2015-12-31T00:00:00"/>
    <x v="3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Year 4"/>
    <d v="2016-12-31T00:00:00"/>
    <x v="4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Year 1"/>
    <d v="2013-12-31T00:00:00"/>
    <x v="1"/>
    <s v="Consumer Staples"/>
    <s v="Drug Retail"/>
    <n v="126761000000"/>
    <n v="102978000000"/>
    <s v="0"/>
    <n v="0"/>
    <n v="0"/>
    <n v="0"/>
    <n v="23783000000"/>
    <n v="23783000000"/>
  </r>
  <r>
    <x v="98"/>
    <s v="Year 2"/>
    <d v="2014-12-31T00:00:00"/>
    <x v="2"/>
    <s v="Consumer Staples"/>
    <s v="Drug Retail"/>
    <n v="139367000000"/>
    <n v="114000000000"/>
    <s v="0"/>
    <n v="0"/>
    <n v="0"/>
    <n v="0"/>
    <n v="25367000000"/>
    <n v="25367000000"/>
  </r>
  <r>
    <x v="98"/>
    <s v="Year 3"/>
    <d v="2015-12-31T00:00:00"/>
    <x v="3"/>
    <s v="Consumer Staples"/>
    <s v="Drug Retail"/>
    <n v="153290000000"/>
    <n v="126762000000"/>
    <s v="0"/>
    <n v="0"/>
    <n v="0"/>
    <n v="0"/>
    <n v="26528000000"/>
    <n v="26528000000"/>
  </r>
  <r>
    <x v="98"/>
    <s v="Year 4"/>
    <d v="2016-12-31T00:00:00"/>
    <x v="4"/>
    <s v="Consumer Staples"/>
    <s v="Drug Retail"/>
    <n v="177526000000"/>
    <n v="148669000000"/>
    <s v="0"/>
    <n v="0"/>
    <n v="0"/>
    <n v="0"/>
    <n v="28857000000"/>
    <n v="28857000000"/>
  </r>
  <r>
    <x v="99"/>
    <s v="Year 1"/>
    <d v="2012-12-31T00:00:00"/>
    <x v="0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Year 2"/>
    <d v="2013-12-31T00:00:00"/>
    <x v="1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Year 3"/>
    <d v="2014-12-31T00:00:00"/>
    <x v="2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Year 4"/>
    <d v="2015-12-31T00:00:00"/>
    <x v="3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Year 1"/>
    <d v="2012-12-31T00:00:00"/>
    <x v="0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Year 2"/>
    <d v="2013-12-31T00:00:00"/>
    <x v="1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Year 3"/>
    <d v="2014-12-31T00:00:00"/>
    <x v="2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Year 4"/>
    <d v="2015-12-31T00:00:00"/>
    <x v="3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Year 1"/>
    <d v="2012-12-31T00:00:00"/>
    <x v="0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Year 2"/>
    <d v="2013-12-31T00:00:00"/>
    <x v="1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Year 3"/>
    <d v="2014-12-31T00:00:00"/>
    <x v="2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Year 4"/>
    <d v="2015-12-31T00:00:00"/>
    <x v="3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Year 1"/>
    <d v="2013-12-31T00:00:00"/>
    <x v="1"/>
    <s v="Industrials"/>
    <s v="Airlines"/>
    <n v="37773000000"/>
    <n v="20964000000"/>
    <n v="11349000000"/>
    <n v="0"/>
    <n v="1658000000"/>
    <n v="13007000000"/>
    <n v="16809000000"/>
    <n v="3802000000"/>
  </r>
  <r>
    <x v="102"/>
    <s v="Year 2"/>
    <d v="2014-12-31T00:00:00"/>
    <x v="2"/>
    <s v="Industrials"/>
    <s v="Airlines"/>
    <n v="40362000000"/>
    <n v="22967000000"/>
    <n v="12702000000"/>
    <n v="0"/>
    <n v="1771000000"/>
    <n v="14473000000"/>
    <n v="17395000000"/>
    <n v="2922000000"/>
  </r>
  <r>
    <x v="102"/>
    <s v="Year 3"/>
    <d v="2015-12-31T00:00:00"/>
    <x v="3"/>
    <s v="Industrials"/>
    <s v="Airlines"/>
    <n v="40704000000"/>
    <n v="17096000000"/>
    <n v="13936000000"/>
    <n v="0"/>
    <n v="1835000000"/>
    <n v="15771000000"/>
    <n v="23608000000"/>
    <n v="7837000000"/>
  </r>
  <r>
    <x v="102"/>
    <s v="Year 4"/>
    <d v="2016-12-31T00:00:00"/>
    <x v="4"/>
    <s v="Industrials"/>
    <s v="Airlines"/>
    <n v="39639000000"/>
    <n v="15940000000"/>
    <n v="14845000000"/>
    <n v="0"/>
    <n v="1902000000"/>
    <n v="16747000000"/>
    <n v="23699000000"/>
    <n v="6952000000"/>
  </r>
  <r>
    <x v="103"/>
    <s v="Year 1"/>
    <d v="2013-12-31T00:00:00"/>
    <x v="1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Year 2"/>
    <d v="2014-12-31T00:00:00"/>
    <x v="2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Year 3"/>
    <d v="2015-12-31T00:00:00"/>
    <x v="3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Year 4"/>
    <d v="2016-12-31T00:00:00"/>
    <x v="4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Year 1"/>
    <d v="2013-10-31T00:00:00"/>
    <x v="1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Year 2"/>
    <d v="2014-10-31T00:00:00"/>
    <x v="2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Year 3"/>
    <d v="2015-10-31T00:00:00"/>
    <x v="3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Year 4"/>
    <d v="2016-10-31T00:00:00"/>
    <x v="4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Year 1"/>
    <d v="2012-11-30T00:00:00"/>
    <x v="0"/>
    <s v="Financials"/>
    <s v="Consumer Finance"/>
    <n v="8984000000"/>
    <n v="845000000"/>
    <n v="3052000000"/>
    <n v="0"/>
    <n v="848000000"/>
    <n v="3900000000"/>
    <n v="8139000000"/>
    <n v="4239000000"/>
  </r>
  <r>
    <x v="105"/>
    <s v="Year 2"/>
    <d v="2013-12-31T00:00:00"/>
    <x v="1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Year 3"/>
    <d v="2014-12-31T00:00:00"/>
    <x v="2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Year 4"/>
    <d v="2015-12-31T00:00:00"/>
    <x v="3"/>
    <s v="Financials"/>
    <s v="Consumer Finance"/>
    <n v="10002000000"/>
    <n v="623000000"/>
    <n v="3615000000"/>
    <n v="0"/>
    <n v="1512000000"/>
    <n v="5127000000"/>
    <n v="9379000000"/>
    <n v="4252000000"/>
  </r>
  <r>
    <x v="106"/>
    <s v="Year 1"/>
    <d v="2013-02-01T00:00:00"/>
    <x v="1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Year 2"/>
    <d v="2014-01-31T00:00:00"/>
    <x v="2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Year 3"/>
    <d v="2015-01-30T00:00:00"/>
    <x v="3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Year 4"/>
    <d v="2016-01-29T00:00:00"/>
    <x v="4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Year 1"/>
    <d v="2012-12-31T00:00:00"/>
    <x v="0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Year 2"/>
    <d v="2013-12-31T00:00:00"/>
    <x v="1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Year 3"/>
    <d v="2014-12-31T00:00:00"/>
    <x v="2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Year 4"/>
    <d v="2015-12-31T00:00:00"/>
    <x v="3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Year 1"/>
    <d v="2013-09-30T00:00:00"/>
    <x v="1"/>
    <s v="Consumer Discretionary"/>
    <s v="Homebuilding"/>
    <n v="6259300000"/>
    <n v="4853500000"/>
    <n v="649900000"/>
    <n v="0"/>
    <n v="0"/>
    <n v="649900000"/>
    <n v="1405800000"/>
    <n v="755900000"/>
  </r>
  <r>
    <x v="108"/>
    <s v="Year 2"/>
    <d v="2014-09-30T00:00:00"/>
    <x v="2"/>
    <s v="Consumer Discretionary"/>
    <s v="Homebuilding"/>
    <n v="8024900000"/>
    <n v="6268600000"/>
    <n v="826900000"/>
    <n v="0"/>
    <n v="0"/>
    <n v="826900000"/>
    <n v="1756300000"/>
    <n v="929400000"/>
  </r>
  <r>
    <x v="108"/>
    <s v="Year 3"/>
    <d v="2015-09-30T00:00:00"/>
    <x v="3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Year 4"/>
    <d v="2016-09-30T00:00:00"/>
    <x v="4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Year 1"/>
    <d v="2012-12-31T00:00:00"/>
    <x v="0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Year 2"/>
    <d v="2013-12-31T00:00:00"/>
    <x v="1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Year 3"/>
    <d v="2014-12-31T00:00:00"/>
    <x v="2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Year 4"/>
    <d v="2015-12-31T00:00:00"/>
    <x v="3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Year 1"/>
    <d v="2013-09-28T00:00:00"/>
    <x v="1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Year 2"/>
    <d v="2014-09-27T00:00:00"/>
    <x v="2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s v="Year 3"/>
    <d v="2015-10-03T00:00:00"/>
    <x v="3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s v="Year 4"/>
    <d v="2016-10-01T00:00:00"/>
    <x v="4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Year 1"/>
    <d v="2013-12-31T00:00:00"/>
    <x v="1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Year 2"/>
    <d v="2014-12-31T00:00:00"/>
    <x v="2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Year 3"/>
    <d v="2015-12-31T00:00:00"/>
    <x v="3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Year 4"/>
    <d v="2016-12-31T00:00:00"/>
    <x v="4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Year 1"/>
    <d v="2012-12-31T00:00:00"/>
    <x v="0"/>
    <s v="Real Estate"/>
    <s v="Specialized REITs"/>
    <n v="1279067000"/>
    <n v="461898000"/>
    <n v="68538000"/>
    <n v="0"/>
    <n v="382553000"/>
    <n v="451091000"/>
    <n v="817169000"/>
    <n v="366078000"/>
  </r>
  <r>
    <x v="114"/>
    <s v="Year 2"/>
    <d v="2013-12-31T00:00:00"/>
    <x v="1"/>
    <s v="Real Estate"/>
    <s v="Specialized REITs"/>
    <n v="1482259000"/>
    <n v="555660000"/>
    <n v="69323000"/>
    <n v="0"/>
    <n v="475464000"/>
    <n v="544787000"/>
    <n v="926599000"/>
    <n v="381812000"/>
  </r>
  <r>
    <x v="114"/>
    <s v="Year 3"/>
    <d v="2014-12-31T00:00:00"/>
    <x v="2"/>
    <s v="Real Estate"/>
    <s v="Specialized REITs"/>
    <n v="1616438000"/>
    <n v="603321000"/>
    <n v="89468000"/>
    <n v="0"/>
    <n v="538513000"/>
    <n v="627981000"/>
    <n v="1013117000"/>
    <n v="385136000"/>
  </r>
  <r>
    <x v="114"/>
    <s v="Year 4"/>
    <d v="2015-12-31T00:00:00"/>
    <x v="3"/>
    <s v="Real Estate"/>
    <s v="Specialized REITs"/>
    <n v="1763336000"/>
    <n v="651282000"/>
    <n v="139616000"/>
    <n v="0"/>
    <n v="570527000"/>
    <n v="710143000"/>
    <n v="1112054000"/>
    <n v="401911000"/>
  </r>
  <r>
    <x v="115"/>
    <s v="Year 1"/>
    <d v="2013-02-02T00:00:00"/>
    <x v="1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s v="Year 2"/>
    <d v="2014-02-01T00:00:00"/>
    <x v="2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Year 3"/>
    <d v="2015-01-31T00:00:00"/>
    <x v="3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Year 4"/>
    <d v="2016-01-30T00:00:00"/>
    <x v="4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Year 1"/>
    <d v="2012-12-31T00:00:00"/>
    <x v="0"/>
    <s v="Industrials"/>
    <s v="Research &amp; Consulting Services"/>
    <n v="1663000000"/>
    <s v="0"/>
    <n v="1123200000"/>
    <n v="0"/>
    <n v="78300000"/>
    <n v="1201500000"/>
    <n v="1663000000"/>
    <n v="461500000"/>
  </r>
  <r>
    <x v="116"/>
    <s v="Year 2"/>
    <d v="2013-12-31T00:00:00"/>
    <x v="1"/>
    <s v="Industrials"/>
    <s v="Research &amp; Consulting Services"/>
    <n v="1558400000"/>
    <s v="0"/>
    <n v="1058000000"/>
    <n v="0"/>
    <n v="60400000"/>
    <n v="1118400000"/>
    <n v="1558400000"/>
    <n v="440000000"/>
  </r>
  <r>
    <x v="116"/>
    <s v="Year 3"/>
    <d v="2014-12-31T00:00:00"/>
    <x v="2"/>
    <s v="Industrials"/>
    <s v="Research &amp; Consulting Services"/>
    <n v="1584500000"/>
    <s v="0"/>
    <n v="1105700000"/>
    <n v="0"/>
    <n v="52500000"/>
    <n v="1158200000"/>
    <n v="1584500000"/>
    <n v="426300000"/>
  </r>
  <r>
    <x v="116"/>
    <s v="Year 4"/>
    <d v="2015-12-31T00:00:00"/>
    <x v="3"/>
    <s v="Industrials"/>
    <s v="Research &amp; Consulting Services"/>
    <n v="1637100000"/>
    <s v="0"/>
    <n v="1209100000"/>
    <n v="0"/>
    <n v="58700000"/>
    <n v="1267800000"/>
    <n v="1637100000"/>
    <n v="369300000"/>
  </r>
  <r>
    <x v="117"/>
    <s v="Year 1"/>
    <d v="2013-12-31T00:00:00"/>
    <x v="1"/>
    <s v="Industrials"/>
    <s v="Industrial Machinery"/>
    <n v="7155096000"/>
    <n v="4376505000"/>
    <n v="1616921000"/>
    <n v="0"/>
    <n v="0"/>
    <n v="1616921000"/>
    <n v="2778591000"/>
    <n v="1161670000"/>
  </r>
  <r>
    <x v="117"/>
    <s v="Year 2"/>
    <d v="2014-12-31T00:00:00"/>
    <x v="2"/>
    <s v="Industrials"/>
    <s v="Industrial Machinery"/>
    <n v="7752728000"/>
    <n v="4778479000"/>
    <n v="1758765000"/>
    <n v="0"/>
    <n v="0"/>
    <n v="1758765000"/>
    <n v="2974249000"/>
    <n v="1215484000"/>
  </r>
  <r>
    <x v="117"/>
    <s v="Year 3"/>
    <d v="2015-12-31T00:00:00"/>
    <x v="3"/>
    <s v="Industrials"/>
    <s v="Industrial Machinery"/>
    <n v="6956311000"/>
    <n v="4388167000"/>
    <n v="1647382000"/>
    <n v="0"/>
    <n v="0"/>
    <n v="1647382000"/>
    <n v="2568144000"/>
    <n v="920762000"/>
  </r>
  <r>
    <x v="117"/>
    <s v="Year 4"/>
    <d v="2016-12-31T00:00:00"/>
    <x v="4"/>
    <s v="Industrials"/>
    <s v="Industrial Machinery"/>
    <n v="6794342000"/>
    <n v="4322373000"/>
    <n v="1757523000"/>
    <n v="0"/>
    <n v="0"/>
    <n v="1757523000"/>
    <n v="2471969000"/>
    <n v="714446000"/>
  </r>
  <r>
    <x v="118"/>
    <s v="Year 1"/>
    <d v="2013-12-31T00:00:00"/>
    <x v="1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Year 2"/>
    <d v="2014-12-31T00:00:00"/>
    <x v="2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Year 3"/>
    <d v="2015-12-31T00:00:00"/>
    <x v="3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Year 4"/>
    <d v="2016-12-31T00:00:00"/>
    <x v="4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Year 1"/>
    <d v="2013-05-26T00:00:00"/>
    <x v="1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Year 2"/>
    <d v="2014-05-25T00:00:00"/>
    <x v="2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Year 3"/>
    <d v="2015-05-31T00:00:00"/>
    <x v="3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Year 4"/>
    <d v="2016-05-29T00:00:00"/>
    <x v="4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Year 1"/>
    <d v="2012-12-31T00:00:00"/>
    <x v="0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Year 2"/>
    <d v="2013-12-31T00:00:00"/>
    <x v="1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Year 3"/>
    <d v="2014-12-31T00:00:00"/>
    <x v="2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Year 4"/>
    <d v="2015-12-31T00:00:00"/>
    <x v="3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Year 1"/>
    <d v="2012-12-31T00:00:00"/>
    <x v="0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Year 2"/>
    <d v="2013-12-31T00:00:00"/>
    <x v="1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Year 3"/>
    <d v="2014-12-31T00:00:00"/>
    <x v="2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Year 4"/>
    <d v="2015-12-31T00:00:00"/>
    <x v="3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Year 1"/>
    <d v="2013-12-31T00:00:00"/>
    <x v="1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Year 2"/>
    <d v="2014-12-31T00:00:00"/>
    <x v="2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Year 3"/>
    <d v="2015-12-31T00:00:00"/>
    <x v="3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Year 4"/>
    <d v="2016-12-31T00:00:00"/>
    <x v="4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Year 1"/>
    <d v="2013-03-31T00:00:00"/>
    <x v="1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Year 2"/>
    <d v="2014-03-31T00:00:00"/>
    <x v="2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Year 3"/>
    <d v="2015-03-31T00:00:00"/>
    <x v="3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Year 4"/>
    <d v="2016-03-31T00:00:00"/>
    <x v="4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Year 1"/>
    <d v="2013-12-31T00:00:00"/>
    <x v="1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Year 2"/>
    <d v="2014-12-31T00:00:00"/>
    <x v="2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Year 3"/>
    <d v="2015-12-31T00:00:00"/>
    <x v="3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Year 4"/>
    <d v="2016-12-31T00:00:00"/>
    <x v="4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Year 1"/>
    <d v="2012-12-31T00:00:00"/>
    <x v="0"/>
    <s v="Materials"/>
    <s v="Specialty Chemicals"/>
    <n v="11838700000"/>
    <n v="6385400000"/>
    <n v="4018300000"/>
    <n v="0"/>
    <n v="0"/>
    <n v="4018300000"/>
    <n v="5453300000"/>
    <n v="1435000000"/>
  </r>
  <r>
    <x v="125"/>
    <s v="Year 2"/>
    <d v="2013-12-31T00:00:00"/>
    <x v="1"/>
    <s v="Materials"/>
    <s v="Specialty Chemicals"/>
    <n v="13253400000"/>
    <n v="7161200000"/>
    <n v="4360300000"/>
    <n v="0"/>
    <n v="0"/>
    <n v="4360300000"/>
    <n v="6092200000"/>
    <n v="1731900000"/>
  </r>
  <r>
    <x v="125"/>
    <s v="Year 3"/>
    <d v="2014-12-31T00:00:00"/>
    <x v="2"/>
    <s v="Materials"/>
    <s v="Specialty Chemicals"/>
    <n v="14280500000"/>
    <n v="7679100000"/>
    <n v="4577600000"/>
    <n v="0"/>
    <n v="0"/>
    <n v="4577600000"/>
    <n v="6601400000"/>
    <n v="2023800000"/>
  </r>
  <r>
    <x v="125"/>
    <s v="Year 4"/>
    <d v="2015-12-31T00:00:00"/>
    <x v="3"/>
    <s v="Materials"/>
    <s v="Specialty Chemicals"/>
    <n v="13545100000"/>
    <n v="7223500000"/>
    <n v="4345500000"/>
    <n v="0"/>
    <n v="0"/>
    <n v="4345500000"/>
    <n v="6321600000"/>
    <n v="1976100000"/>
  </r>
  <r>
    <x v="126"/>
    <s v="Year 1"/>
    <d v="2013-12-31T00:00:00"/>
    <x v="1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Year 2"/>
    <d v="2014-12-31T00:00:00"/>
    <x v="2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Year 3"/>
    <d v="2015-12-31T00:00:00"/>
    <x v="3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Year 4"/>
    <d v="2016-12-31T00:00:00"/>
    <x v="4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Year 1"/>
    <d v="2012-12-31T00:00:00"/>
    <x v="0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Year 2"/>
    <d v="2013-12-31T00:00:00"/>
    <x v="1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Year 3"/>
    <d v="2014-12-31T00:00:00"/>
    <x v="2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Year 4"/>
    <d v="2015-12-31T00:00:00"/>
    <x v="3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Year 1"/>
    <d v="2012-12-31T00:00:00"/>
    <x v="0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Year 2"/>
    <d v="2013-12-31T00:00:00"/>
    <x v="1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Year 3"/>
    <d v="2014-12-31T00:00:00"/>
    <x v="2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Year 4"/>
    <d v="2015-12-31T00:00:00"/>
    <x v="3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Year 1"/>
    <d v="2013-06-30T00:00:00"/>
    <x v="1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Year 2"/>
    <d v="2014-06-30T00:00:00"/>
    <x v="2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Year 3"/>
    <d v="2015-06-30T00:00:00"/>
    <x v="3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Year 4"/>
    <d v="2016-06-30T00:00:00"/>
    <x v="4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Year 1"/>
    <d v="2012-12-31T00:00:00"/>
    <x v="0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Year 2"/>
    <d v="2013-12-31T00:00:00"/>
    <x v="1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Year 3"/>
    <d v="2014-12-31T00:00:00"/>
    <x v="2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Year 4"/>
    <d v="2015-12-31T00:00:00"/>
    <x v="3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Year 1"/>
    <d v="2013-09-30T00:00:00"/>
    <x v="1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Year 2"/>
    <d v="2014-09-30T00:00:00"/>
    <x v="2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Year 3"/>
    <d v="2015-09-30T00:00:00"/>
    <x v="3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Year 4"/>
    <d v="2016-09-30T00:00:00"/>
    <x v="4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Year 1"/>
    <d v="2012-12-31T00:00:00"/>
    <x v="0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Year 2"/>
    <d v="2013-12-31T00:00:00"/>
    <x v="1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Year 3"/>
    <d v="2014-12-31T00:00:00"/>
    <x v="2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Year 4"/>
    <d v="2015-12-31T00:00:00"/>
    <x v="3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Year 1"/>
    <d v="2012-12-31T00:00:00"/>
    <x v="0"/>
    <s v="Real Estate"/>
    <s v="REITs"/>
    <n v="1887376000"/>
    <n v="944617000"/>
    <n v="531180000"/>
    <n v="0"/>
    <n v="0"/>
    <n v="531180000"/>
    <n v="942759000"/>
    <n v="411579000"/>
  </r>
  <r>
    <x v="133"/>
    <s v="Year 2"/>
    <d v="2013-12-31T00:00:00"/>
    <x v="1"/>
    <s v="Real Estate"/>
    <s v="REITs"/>
    <n v="2152766000"/>
    <n v="1064403000"/>
    <n v="621413000"/>
    <n v="0"/>
    <n v="0"/>
    <n v="621413000"/>
    <n v="1088363000"/>
    <n v="466950000"/>
  </r>
  <r>
    <x v="133"/>
    <s v="Year 3"/>
    <d v="2014-12-31T00:00:00"/>
    <x v="2"/>
    <s v="Real Estate"/>
    <s v="REITs"/>
    <n v="2443776000"/>
    <n v="1197885000"/>
    <n v="734119000"/>
    <n v="0"/>
    <n v="0"/>
    <n v="734119000"/>
    <n v="1245891000"/>
    <n v="511772000"/>
  </r>
  <r>
    <x v="133"/>
    <s v="Year 4"/>
    <d v="2015-12-31T00:00:00"/>
    <x v="3"/>
    <s v="Real Estate"/>
    <s v="REITs"/>
    <n v="2725867000"/>
    <n v="1291506000"/>
    <n v="825296000"/>
    <n v="0"/>
    <n v="0"/>
    <n v="825296000"/>
    <n v="1434361000"/>
    <n v="609065000"/>
  </r>
  <r>
    <x v="134"/>
    <s v="Year 1"/>
    <d v="2012-12-31T00:00:00"/>
    <x v="0"/>
    <s v="Real Estate"/>
    <s v="REITs"/>
    <n v="1747502000"/>
    <n v="625507000"/>
    <n v="47233000"/>
    <n v="0"/>
    <n v="560669000"/>
    <n v="607902000"/>
    <n v="1121995000"/>
    <n v="514093000"/>
  </r>
  <r>
    <x v="134"/>
    <s v="Year 2"/>
    <d v="2013-12-31T00:00:00"/>
    <x v="1"/>
    <s v="Real Estate"/>
    <s v="REITs"/>
    <n v="2387702000"/>
    <n v="834228000"/>
    <n v="62179000"/>
    <n v="0"/>
    <n v="978973000"/>
    <n v="1041152000"/>
    <n v="1553474000"/>
    <n v="512322000"/>
  </r>
  <r>
    <x v="134"/>
    <s v="Year 3"/>
    <d v="2014-12-31T00:00:00"/>
    <x v="2"/>
    <s v="Real Estate"/>
    <s v="REITs"/>
    <n v="2614748000"/>
    <n v="883564000"/>
    <n v="50948000"/>
    <n v="0"/>
    <n v="758861000"/>
    <n v="809809000"/>
    <n v="1731184000"/>
    <n v="921375000"/>
  </r>
  <r>
    <x v="134"/>
    <s v="Year 4"/>
    <d v="2015-12-31T00:00:00"/>
    <x v="3"/>
    <s v="Real Estate"/>
    <s v="REITs"/>
    <n v="2744965000"/>
    <n v="905168000"/>
    <n v="65082000"/>
    <n v="0"/>
    <n v="765895000"/>
    <n v="830977000"/>
    <n v="1839797000"/>
    <n v="1008820000"/>
  </r>
  <r>
    <x v="135"/>
    <s v="Year 1"/>
    <d v="2013-12-31T00:00:00"/>
    <x v="1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Year 2"/>
    <d v="2014-12-31T00:00:00"/>
    <x v="2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Year 3"/>
    <d v="2015-12-31T00:00:00"/>
    <x v="3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Year 4"/>
    <d v="2016-12-31T00:00:00"/>
    <x v="4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Year 1"/>
    <d v="2012-12-31T00:00:00"/>
    <x v="0"/>
    <s v="Utilities"/>
    <s v="MultiUtilities"/>
    <n v="6273787000"/>
    <n v="3667434000"/>
    <n v="747356000"/>
    <n v="0"/>
    <n v="740791000"/>
    <n v="1488147000"/>
    <n v="2606353000"/>
    <n v="1118206000"/>
  </r>
  <r>
    <x v="136"/>
    <s v="Year 2"/>
    <d v="2013-12-31T00:00:00"/>
    <x v="1"/>
    <s v="Utilities"/>
    <s v="MultiUtilities"/>
    <n v="7301204000"/>
    <n v="3997940000"/>
    <n v="914149000"/>
    <n v="0"/>
    <n v="859680000"/>
    <n v="1773829000"/>
    <n v="3303264000"/>
    <n v="1529435000"/>
  </r>
  <r>
    <x v="136"/>
    <s v="Year 3"/>
    <d v="2014-12-31T00:00:00"/>
    <x v="2"/>
    <s v="Utilities"/>
    <s v="MultiUtilities"/>
    <n v="7741856000"/>
    <n v="4449139000"/>
    <n v="1034507000"/>
    <n v="0"/>
    <n v="625361000"/>
    <n v="1659868000"/>
    <n v="3292717000"/>
    <n v="1632849000"/>
  </r>
  <r>
    <x v="136"/>
    <s v="Year 4"/>
    <d v="2015-12-31T00:00:00"/>
    <x v="3"/>
    <s v="Utilities"/>
    <s v="MultiUtilities"/>
    <n v="7954827000"/>
    <n v="4416194000"/>
    <n v="1086274000"/>
    <n v="0"/>
    <n v="688195000"/>
    <n v="1774469000"/>
    <n v="3538633000"/>
    <n v="1764164000"/>
  </r>
  <r>
    <x v="137"/>
    <s v="Year 1"/>
    <d v="2012-12-31T00:00:00"/>
    <x v="0"/>
    <s v="Real Estate"/>
    <s v="Residential REITs"/>
    <n v="535153000"/>
    <n v="172167000"/>
    <n v="24573000"/>
    <n v="0"/>
    <n v="169173000"/>
    <n v="193746000"/>
    <n v="362986000"/>
    <n v="169240000"/>
  </r>
  <r>
    <x v="137"/>
    <s v="Year 2"/>
    <d v="2013-12-31T00:00:00"/>
    <x v="1"/>
    <s v="Real Estate"/>
    <s v="Residential REITs"/>
    <n v="610590000"/>
    <n v="197336000"/>
    <n v="26684000"/>
    <n v="0"/>
    <n v="192420000"/>
    <n v="219104000"/>
    <n v="413254000"/>
    <n v="194150000"/>
  </r>
  <r>
    <x v="137"/>
    <s v="Year 3"/>
    <d v="2014-12-31T00:00:00"/>
    <x v="2"/>
    <s v="Real Estate"/>
    <s v="Residential REITs"/>
    <n v="970938000"/>
    <n v="312546000"/>
    <n v="40878000"/>
    <n v="0"/>
    <n v="360592000"/>
    <n v="401470000"/>
    <n v="658392000"/>
    <n v="256922000"/>
  </r>
  <r>
    <x v="137"/>
    <s v="Year 4"/>
    <d v="2015-12-31T00:00:00"/>
    <x v="3"/>
    <s v="Real Estate"/>
    <s v="Residential REITs"/>
    <n v="1194407000"/>
    <n v="363508000"/>
    <n v="40090000"/>
    <n v="0"/>
    <n v="453423000"/>
    <n v="493513000"/>
    <n v="830899000"/>
    <n v="337386000"/>
  </r>
  <r>
    <x v="138"/>
    <s v="Year 1"/>
    <d v="2012-12-31T00:00:00"/>
    <x v="0"/>
    <s v="Financials"/>
    <s v="Investment Banking &amp; Brokerage"/>
    <n v="1365000000"/>
    <s v="0"/>
    <n v="921000000"/>
    <n v="0"/>
    <n v="471000000"/>
    <n v="1392000000"/>
    <n v="1365000000"/>
    <n v="-27000000"/>
  </r>
  <r>
    <x v="138"/>
    <s v="Year 2"/>
    <d v="2013-12-31T00:00:00"/>
    <x v="1"/>
    <s v="Financials"/>
    <s v="Investment Banking &amp; Brokerage"/>
    <n v="1466000000"/>
    <s v="0"/>
    <n v="888000000"/>
    <n v="0"/>
    <n v="256000000"/>
    <n v="1144000000"/>
    <n v="1466000000"/>
    <n v="322000000"/>
  </r>
  <r>
    <x v="138"/>
    <s v="Year 3"/>
    <d v="2014-12-31T00:00:00"/>
    <x v="2"/>
    <s v="Financials"/>
    <s v="Investment Banking &amp; Brokerage"/>
    <n v="1665000000"/>
    <s v="0"/>
    <n v="958000000"/>
    <n v="0"/>
    <n v="136000000"/>
    <n v="1094000000"/>
    <n v="1665000000"/>
    <n v="571000000"/>
  </r>
  <r>
    <x v="138"/>
    <s v="Year 4"/>
    <d v="2015-12-31T00:00:00"/>
    <x v="3"/>
    <s v="Financials"/>
    <s v="Investment Banking &amp; Brokerage"/>
    <n v="1403000000"/>
    <s v="0"/>
    <n v="1048000000"/>
    <n v="0"/>
    <n v="61000000"/>
    <n v="1109000000"/>
    <n v="1403000000"/>
    <n v="294000000"/>
  </r>
  <r>
    <x v="139"/>
    <s v="Year 1"/>
    <d v="2012-12-31T00:00:00"/>
    <x v="0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Year 2"/>
    <d v="2013-12-31T00:00:00"/>
    <x v="1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Year 3"/>
    <d v="2014-12-31T00:00:00"/>
    <x v="2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Year 4"/>
    <d v="2015-12-31T00:00:00"/>
    <x v="3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Year 1"/>
    <d v="2012-12-31T00:00:00"/>
    <x v="0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Year 2"/>
    <d v="2013-12-31T00:00:00"/>
    <x v="1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Year 3"/>
    <d v="2014-12-31T00:00:00"/>
    <x v="2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Year 4"/>
    <d v="2015-12-31T00:00:00"/>
    <x v="3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Year 1"/>
    <d v="2012-12-31T00:00:00"/>
    <x v="0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Year 2"/>
    <d v="2013-12-31T00:00:00"/>
    <x v="1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Year 3"/>
    <d v="2014-12-31T00:00:00"/>
    <x v="2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Year 4"/>
    <d v="2015-12-31T00:00:00"/>
    <x v="3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Year 1"/>
    <d v="2013-12-31T00:00:00"/>
    <x v="1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Year 2"/>
    <d v="2014-12-31T00:00:00"/>
    <x v="2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Year 3"/>
    <d v="2015-12-31T00:00:00"/>
    <x v="3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Year 4"/>
    <d v="2016-12-31T00:00:00"/>
    <x v="4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Year 1"/>
    <d v="2012-12-31T00:00:00"/>
    <x v="0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Year 2"/>
    <d v="2013-12-31T00:00:00"/>
    <x v="1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Year 3"/>
    <d v="2014-12-31T00:00:00"/>
    <x v="2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Year 4"/>
    <d v="2015-12-31T00:00:00"/>
    <x v="3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Year 1"/>
    <d v="2013-12-31T00:00:00"/>
    <x v="1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Year 2"/>
    <d v="2014-12-31T00:00:00"/>
    <x v="2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Year 3"/>
    <d v="2015-12-31T00:00:00"/>
    <x v="3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Year 4"/>
    <d v="2016-12-31T00:00:00"/>
    <x v="4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Year 1"/>
    <d v="2012-12-31T00:00:00"/>
    <x v="0"/>
    <s v="Real Estate"/>
    <s v="Specialized REITs"/>
    <n v="409396000"/>
    <n v="114028000"/>
    <n v="58323000"/>
    <n v="0"/>
    <n v="74453000"/>
    <n v="132776000"/>
    <n v="295368000"/>
    <n v="162592000"/>
  </r>
  <r>
    <x v="145"/>
    <s v="Year 2"/>
    <d v="2013-12-31T00:00:00"/>
    <x v="1"/>
    <s v="Real Estate"/>
    <s v="Specialized REITs"/>
    <n v="520613000"/>
    <n v="140012000"/>
    <n v="63268000"/>
    <n v="0"/>
    <n v="95232000"/>
    <n v="158500000"/>
    <n v="380601000"/>
    <n v="222101000"/>
  </r>
  <r>
    <x v="145"/>
    <s v="Year 3"/>
    <d v="2014-12-31T00:00:00"/>
    <x v="2"/>
    <s v="Real Estate"/>
    <s v="Specialized REITs"/>
    <n v="647155000"/>
    <n v="172416000"/>
    <n v="71369000"/>
    <n v="0"/>
    <n v="115076000"/>
    <n v="186445000"/>
    <n v="474739000"/>
    <n v="288294000"/>
  </r>
  <r>
    <x v="145"/>
    <s v="Year 4"/>
    <d v="2015-12-31T00:00:00"/>
    <x v="3"/>
    <s v="Real Estate"/>
    <s v="Specialized REITs"/>
    <n v="782270000"/>
    <n v="203965000"/>
    <n v="80791000"/>
    <n v="0"/>
    <n v="133457000"/>
    <n v="214248000"/>
    <n v="578305000"/>
    <n v="364057000"/>
  </r>
  <r>
    <x v="146"/>
    <s v="Year 1"/>
    <d v="2013-12-31T00:00:00"/>
    <x v="1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Year 2"/>
    <d v="2014-12-31T00:00:00"/>
    <x v="2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Year 3"/>
    <d v="2015-12-31T00:00:00"/>
    <x v="3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Year 4"/>
    <d v="2016-12-31T00:00:00"/>
    <x v="4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Year 1"/>
    <d v="2013-12-31T00:00:00"/>
    <x v="1"/>
    <s v="Industrials"/>
    <s v="Building Products"/>
    <n v="3326106000"/>
    <n v="1606661000"/>
    <n v="1007431000"/>
    <n v="0"/>
    <n v="0"/>
    <n v="1007431000"/>
    <n v="1719445000"/>
    <n v="712014000"/>
  </r>
  <r>
    <x v="147"/>
    <s v="Year 2"/>
    <d v="2014-12-31T00:00:00"/>
    <x v="2"/>
    <s v="Industrials"/>
    <s v="Building Products"/>
    <n v="3733507000"/>
    <n v="1836105000"/>
    <n v="1110776000"/>
    <n v="0"/>
    <n v="0"/>
    <n v="1110776000"/>
    <n v="1897402000"/>
    <n v="786626000"/>
  </r>
  <r>
    <x v="147"/>
    <s v="Year 3"/>
    <d v="2015-12-31T00:00:00"/>
    <x v="3"/>
    <s v="Industrials"/>
    <s v="Building Products"/>
    <n v="3869187000"/>
    <n v="1920253000"/>
    <n v="1121590000"/>
    <n v="0"/>
    <n v="0"/>
    <n v="1121590000"/>
    <n v="1948934000"/>
    <n v="827344000"/>
  </r>
  <r>
    <x v="147"/>
    <s v="Year 4"/>
    <d v="2016-12-31T00:00:00"/>
    <x v="4"/>
    <s v="Industrials"/>
    <s v="Building Products"/>
    <n v="3962036000"/>
    <n v="1997259000"/>
    <n v="1169470000"/>
    <n v="0"/>
    <n v="0"/>
    <n v="1169470000"/>
    <n v="1964777000"/>
    <n v="795307000"/>
  </r>
  <r>
    <x v="148"/>
    <s v="Year 1"/>
    <d v="2013-12-31T00:00:00"/>
    <x v="1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Year 2"/>
    <d v="2014-12-31T00:00:00"/>
    <x v="2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Year 3"/>
    <d v="2015-12-31T00:00:00"/>
    <x v="3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Year 4"/>
    <d v="2016-12-31T00:00:00"/>
    <x v="4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Year 1"/>
    <d v="2012-12-31T00:00:00"/>
    <x v="0"/>
    <s v="Industrials"/>
    <s v="Building Products"/>
    <n v="3134800000"/>
    <n v="2093200000"/>
    <n v="873100000"/>
    <n v="0"/>
    <n v="7400000"/>
    <n v="880500000"/>
    <n v="1041600000"/>
    <n v="161100000"/>
  </r>
  <r>
    <x v="149"/>
    <s v="Year 2"/>
    <d v="2013-12-31T00:00:00"/>
    <x v="1"/>
    <s v="Industrials"/>
    <s v="Building Products"/>
    <n v="3703600000"/>
    <n v="2408500000"/>
    <n v="938700000"/>
    <n v="0"/>
    <n v="9400000"/>
    <n v="948100000"/>
    <n v="1295100000"/>
    <n v="347000000"/>
  </r>
  <r>
    <x v="149"/>
    <s v="Year 3"/>
    <d v="2014-12-31T00:00:00"/>
    <x v="2"/>
    <s v="Industrials"/>
    <s v="Building Products"/>
    <n v="4013600000"/>
    <n v="2646700000"/>
    <n v="943300000"/>
    <n v="0"/>
    <n v="13100000"/>
    <n v="956400000"/>
    <n v="1366900000"/>
    <n v="410500000"/>
  </r>
  <r>
    <x v="149"/>
    <s v="Year 4"/>
    <d v="2015-12-31T00:00:00"/>
    <x v="3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Year 1"/>
    <d v="2012-12-31T00:00:00"/>
    <x v="0"/>
    <s v="Materials"/>
    <s v="Copper"/>
    <n v="18010000000"/>
    <n v="11561000000"/>
    <n v="431000000"/>
    <n v="285000000"/>
    <n v="0"/>
    <n v="716000000"/>
    <n v="6449000000"/>
    <n v="5733000000"/>
  </r>
  <r>
    <x v="150"/>
    <s v="Year 2"/>
    <d v="2013-12-31T00:00:00"/>
    <x v="1"/>
    <s v="Materials"/>
    <s v="Copper"/>
    <n v="20921000000"/>
    <n v="14637000000"/>
    <n v="657000000"/>
    <n v="210000000"/>
    <n v="0"/>
    <n v="867000000"/>
    <n v="6284000000"/>
    <n v="5417000000"/>
  </r>
  <r>
    <x v="150"/>
    <s v="Year 3"/>
    <d v="2014-12-31T00:00:00"/>
    <x v="2"/>
    <s v="Materials"/>
    <s v="Copper"/>
    <n v="21438000000"/>
    <n v="19504000000"/>
    <n v="592000000"/>
    <n v="126000000"/>
    <n v="0"/>
    <n v="718000000"/>
    <n v="1934000000"/>
    <n v="1216000000"/>
  </r>
  <r>
    <x v="150"/>
    <s v="Year 4"/>
    <d v="2015-12-31T00:00:00"/>
    <x v="3"/>
    <s v="Materials"/>
    <s v="Copper"/>
    <n v="15877000000"/>
    <n v="28524000000"/>
    <n v="569000000"/>
    <n v="127000000"/>
    <n v="0"/>
    <n v="696000000"/>
    <n v="-12647000000"/>
    <n v="-13343000000"/>
  </r>
  <r>
    <x v="151"/>
    <s v="Year 1"/>
    <d v="2013-05-31T00:00:00"/>
    <x v="1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Year 2"/>
    <d v="2014-05-31T00:00:00"/>
    <x v="2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Year 3"/>
    <d v="2015-05-31T00:00:00"/>
    <x v="3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Year 4"/>
    <d v="2016-05-31T00:00:00"/>
    <x v="4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Year 1"/>
    <d v="2012-12-31T00:00:00"/>
    <x v="0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Year 2"/>
    <d v="2013-12-31T00:00:00"/>
    <x v="1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Year 3"/>
    <d v="2014-12-31T00:00:00"/>
    <x v="2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Year 4"/>
    <d v="2015-12-31T00:00:00"/>
    <x v="3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Year 1"/>
    <d v="2013-09-30T00:00:00"/>
    <x v="1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Year 2"/>
    <d v="2014-09-30T00:00:00"/>
    <x v="2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Year 3"/>
    <d v="2015-09-30T00:00:00"/>
    <x v="3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Year 4"/>
    <d v="2016-09-30T00:00:00"/>
    <x v="4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Year 1"/>
    <d v="2012-12-31T00:00:00"/>
    <x v="0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Year 2"/>
    <d v="2013-12-31T00:00:00"/>
    <x v="1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Year 3"/>
    <d v="2014-12-31T00:00:00"/>
    <x v="2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Year 4"/>
    <d v="2015-12-31T00:00:00"/>
    <x v="3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Year 1"/>
    <d v="2012-12-31T00:00:00"/>
    <x v="0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Year 2"/>
    <d v="2013-12-31T00:00:00"/>
    <x v="1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Year 3"/>
    <d v="2014-12-31T00:00:00"/>
    <x v="2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Year 4"/>
    <d v="2015-12-31T00:00:00"/>
    <x v="3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s v="Year 1"/>
    <d v="2013-02-02T00:00:00"/>
    <x v="1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s v="Year 2"/>
    <d v="2014-02-01T00:00:00"/>
    <x v="2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Year 3"/>
    <d v="2015-01-31T00:00:00"/>
    <x v="3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Year 4"/>
    <d v="2016-01-30T00:00:00"/>
    <x v="4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Year 1"/>
    <d v="2012-12-31T00:00:00"/>
    <x v="0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Year 2"/>
    <d v="2013-12-31T00:00:00"/>
    <x v="1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Year 3"/>
    <d v="2014-12-31T00:00:00"/>
    <x v="2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Year 4"/>
    <d v="2015-12-31T00:00:00"/>
    <x v="3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Year 1"/>
    <d v="2013-12-31T00:00:00"/>
    <x v="1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Year 2"/>
    <d v="2014-12-31T00:00:00"/>
    <x v="2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Year 3"/>
    <d v="2015-12-31T00:00:00"/>
    <x v="3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Year 4"/>
    <d v="2016-12-31T00:00:00"/>
    <x v="4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Year 1"/>
    <d v="2013-12-31T00:00:00"/>
    <x v="1"/>
    <s v="Industrials"/>
    <s v="Industrial Machinery"/>
    <n v="4954619000"/>
    <n v="3266524000"/>
    <n v="966829000"/>
    <n v="0"/>
    <n v="0"/>
    <n v="966829000"/>
    <n v="1688095000"/>
    <n v="721266000"/>
  </r>
  <r>
    <x v="159"/>
    <s v="Year 2"/>
    <d v="2014-12-31T00:00:00"/>
    <x v="2"/>
    <s v="Industrials"/>
    <s v="Industrial Machinery"/>
    <n v="4877885000"/>
    <n v="3163268000"/>
    <n v="936900000"/>
    <n v="0"/>
    <n v="0"/>
    <n v="936900000"/>
    <n v="1714617000"/>
    <n v="777717000"/>
  </r>
  <r>
    <x v="159"/>
    <s v="Year 3"/>
    <d v="2015-12-31T00:00:00"/>
    <x v="3"/>
    <s v="Industrials"/>
    <s v="Industrial Machinery"/>
    <n v="4561030000"/>
    <n v="3073712000"/>
    <n v="971611000"/>
    <n v="0"/>
    <n v="0"/>
    <n v="971611000"/>
    <n v="1487318000"/>
    <n v="515707000"/>
  </r>
  <r>
    <x v="159"/>
    <s v="Year 4"/>
    <d v="2016-12-31T00:00:00"/>
    <x v="4"/>
    <s v="Industrials"/>
    <s v="Industrial Machinery"/>
    <n v="3991462000"/>
    <n v="2759908000"/>
    <n v="965322000"/>
    <n v="0"/>
    <n v="0"/>
    <n v="965322000"/>
    <n v="1231554000"/>
    <n v="266232000"/>
  </r>
  <r>
    <x v="160"/>
    <s v="Year 1"/>
    <d v="2012-12-31T00:00:00"/>
    <x v="0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Year 2"/>
    <d v="2013-12-31T00:00:00"/>
    <x v="1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Year 3"/>
    <d v="2014-12-31T00:00:00"/>
    <x v="2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Year 4"/>
    <d v="2015-12-31T00:00:00"/>
    <x v="3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Year 1"/>
    <d v="2013-12-31T00:00:00"/>
    <x v="1"/>
    <s v="Real Estate"/>
    <s v="Retail REITs"/>
    <n v="637413000"/>
    <n v="190454000"/>
    <n v="31970000"/>
    <n v="0"/>
    <n v="160828000"/>
    <n v="192798000"/>
    <n v="446959000"/>
    <n v="254161000"/>
  </r>
  <r>
    <x v="161"/>
    <s v="Year 2"/>
    <d v="2014-12-31T00:00:00"/>
    <x v="2"/>
    <s v="Real Estate"/>
    <s v="Retail REITs"/>
    <n v="686090000"/>
    <n v="211923000"/>
    <n v="32316000"/>
    <n v="0"/>
    <n v="170814000"/>
    <n v="203130000"/>
    <n v="474167000"/>
    <n v="271037000"/>
  </r>
  <r>
    <x v="161"/>
    <s v="Year 3"/>
    <d v="2015-12-31T00:00:00"/>
    <x v="3"/>
    <s v="Real Estate"/>
    <s v="Retail REITs"/>
    <n v="744012000"/>
    <n v="233417000"/>
    <n v="35645000"/>
    <n v="0"/>
    <n v="174796000"/>
    <n v="210441000"/>
    <n v="510595000"/>
    <n v="300154000"/>
  </r>
  <r>
    <x v="161"/>
    <s v="Year 4"/>
    <d v="2016-12-31T00:00:00"/>
    <x v="4"/>
    <s v="Real Estate"/>
    <s v="Retail REITs"/>
    <n v="801591000"/>
    <n v="253612000"/>
    <n v="33399000"/>
    <n v="0"/>
    <n v="193585000"/>
    <n v="226984000"/>
    <n v="547979000"/>
    <n v="320995000"/>
  </r>
  <r>
    <x v="162"/>
    <s v="Year 1"/>
    <d v="2012-12-31T00:00:00"/>
    <x v="0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Year 2"/>
    <d v="2013-12-31T00:00:00"/>
    <x v="1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Year 3"/>
    <d v="2014-12-31T00:00:00"/>
    <x v="2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Year 4"/>
    <d v="2015-12-31T00:00:00"/>
    <x v="3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Year 1"/>
    <d v="2012-12-31T00:00:00"/>
    <x v="0"/>
    <s v="Telecommunications Services"/>
    <s v="Integrated Telecommunications Services"/>
    <n v="5011853000"/>
    <s v="0"/>
    <n v="2676141000"/>
    <n v="0"/>
    <n v="1266807000"/>
    <n v="3942948000"/>
    <n v="5011853000"/>
    <n v="1068905000"/>
  </r>
  <r>
    <x v="163"/>
    <s v="Year 2"/>
    <d v="2013-12-31T00:00:00"/>
    <x v="1"/>
    <s v="Telecommunications Services"/>
    <s v="Integrated Telecommunications Services"/>
    <n v="4762000000"/>
    <s v="0"/>
    <n v="2616000000"/>
    <n v="0"/>
    <n v="1170000000"/>
    <n v="3786000000"/>
    <n v="4762000000"/>
    <n v="976000000"/>
  </r>
  <r>
    <x v="163"/>
    <s v="Year 3"/>
    <d v="2014-12-31T00:00:00"/>
    <x v="2"/>
    <s v="Telecommunications Services"/>
    <s v="Integrated Telecommunications Services"/>
    <n v="4772000000"/>
    <s v="0"/>
    <n v="2671000000"/>
    <n v="0"/>
    <n v="1139000000"/>
    <n v="3810000000"/>
    <n v="4772000000"/>
    <n v="962000000"/>
  </r>
  <r>
    <x v="163"/>
    <s v="Year 4"/>
    <d v="2015-12-31T00:00:00"/>
    <x v="3"/>
    <s v="Telecommunications Services"/>
    <s v="Integrated Telecommunications Services"/>
    <n v="5576000000"/>
    <s v="0"/>
    <n v="3275000000"/>
    <n v="0"/>
    <n v="1320000000"/>
    <n v="4595000000"/>
    <n v="5576000000"/>
    <n v="981000000"/>
  </r>
  <r>
    <x v="164"/>
    <s v="Year 1"/>
    <d v="2013-12-31T00:00:00"/>
    <x v="1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Year 2"/>
    <d v="2014-12-31T00:00:00"/>
    <x v="2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Year 3"/>
    <d v="2015-12-31T00:00:00"/>
    <x v="3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Year 4"/>
    <d v="2016-12-31T00:00:00"/>
    <x v="4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Year 1"/>
    <d v="2012-12-31T00:00:00"/>
    <x v="0"/>
    <s v="Real Estate"/>
    <s v="Retail REITs"/>
    <n v="2426301000"/>
    <n v="800336000"/>
    <n v="72163000"/>
    <n v="0"/>
    <n v="768820000"/>
    <n v="840983000"/>
    <n v="1625965000"/>
    <n v="784982000"/>
  </r>
  <r>
    <x v="165"/>
    <s v="Year 2"/>
    <d v="2013-12-31T00:00:00"/>
    <x v="1"/>
    <s v="Real Estate"/>
    <s v="Retail REITs"/>
    <n v="2486017000"/>
    <n v="815095000"/>
    <n v="76864000"/>
    <n v="0"/>
    <n v="749722000"/>
    <n v="826586000"/>
    <n v="1670922000"/>
    <n v="844336000"/>
  </r>
  <r>
    <x v="165"/>
    <s v="Year 3"/>
    <d v="2014-12-31T00:00:00"/>
    <x v="2"/>
    <s v="Real Estate"/>
    <s v="Retail REITs"/>
    <n v="2535559000"/>
    <n v="783602000"/>
    <n v="88705000"/>
    <n v="0"/>
    <n v="708406000"/>
    <n v="797111000"/>
    <n v="1751957000"/>
    <n v="954846000"/>
  </r>
  <r>
    <x v="165"/>
    <s v="Year 4"/>
    <d v="2015-12-31T00:00:00"/>
    <x v="3"/>
    <s v="Real Estate"/>
    <s v="Retail REITs"/>
    <n v="2403906000"/>
    <n v="747276000"/>
    <n v="72363000"/>
    <n v="0"/>
    <n v="643689000"/>
    <n v="716052000"/>
    <n v="1656630000"/>
    <n v="940578000"/>
  </r>
  <r>
    <x v="166"/>
    <s v="Year 1"/>
    <d v="2012-12-31T00:00:00"/>
    <x v="0"/>
    <s v="Health Care"/>
    <s v="Biotechnology"/>
    <n v="9702000000"/>
    <n v="2471000000"/>
    <n v="1461000000"/>
    <n v="1760000000"/>
    <n v="0"/>
    <n v="3221000000"/>
    <n v="7231000000"/>
    <n v="4010000000"/>
  </r>
  <r>
    <x v="166"/>
    <s v="Year 2"/>
    <d v="2013-12-31T00:00:00"/>
    <x v="1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Year 3"/>
    <d v="2014-12-31T00:00:00"/>
    <x v="2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Year 4"/>
    <d v="2015-12-31T00:00:00"/>
    <x v="3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Year 1"/>
    <d v="2013-05-26T00:00:00"/>
    <x v="1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Year 2"/>
    <d v="2014-05-25T00:00:00"/>
    <x v="2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Year 3"/>
    <d v="2015-05-31T00:00:00"/>
    <x v="3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Year 4"/>
    <d v="2016-05-29T00:00:00"/>
    <x v="4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Year 1"/>
    <d v="2013-12-31T00:00:00"/>
    <x v="1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Year 2"/>
    <d v="2014-12-31T00:00:00"/>
    <x v="2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Year 3"/>
    <d v="2015-12-31T00:00:00"/>
    <x v="3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Year 4"/>
    <d v="2016-12-31T00:00:00"/>
    <x v="4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Year 1"/>
    <d v="2013-12-31T00:00:00"/>
    <x v="1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Year 2"/>
    <d v="2014-12-31T00:00:00"/>
    <x v="2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Year 3"/>
    <d v="2015-12-31T00:00:00"/>
    <x v="3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Year 4"/>
    <d v="2016-12-31T00:00:00"/>
    <x v="4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Year 1"/>
    <d v="2012-12-31T00:00:00"/>
    <x v="0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Year 2"/>
    <d v="2013-12-31T00:00:00"/>
    <x v="1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Year 3"/>
    <d v="2014-12-31T00:00:00"/>
    <x v="2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Year 4"/>
    <d v="2015-12-31T00:00:00"/>
    <x v="3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Year 1"/>
    <d v="2013-05-31T00:00:00"/>
    <x v="1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Year 2"/>
    <d v="2014-05-31T00:00:00"/>
    <x v="2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Year 3"/>
    <d v="2015-05-31T00:00:00"/>
    <x v="3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Year 4"/>
    <d v="2016-05-31T00:00:00"/>
    <x v="4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s v="Year 1"/>
    <d v="2013-02-02T00:00:00"/>
    <x v="1"/>
    <s v="Consumer Discretionary"/>
    <s v="Apparel Retail"/>
    <n v="15651000000"/>
    <n v="9480000000"/>
    <s v="0"/>
    <n v="0"/>
    <n v="0"/>
    <n v="0"/>
    <n v="6171000000"/>
    <n v="6171000000"/>
  </r>
  <r>
    <x v="172"/>
    <s v="Year 2"/>
    <d v="2014-02-01T00:00:00"/>
    <x v="2"/>
    <s v="Consumer Discretionary"/>
    <s v="Apparel Retail"/>
    <n v="16148000000"/>
    <n v="9855000000"/>
    <s v="0"/>
    <n v="0"/>
    <n v="0"/>
    <n v="0"/>
    <n v="6293000000"/>
    <n v="6293000000"/>
  </r>
  <r>
    <x v="172"/>
    <s v="Year 3"/>
    <d v="2015-01-31T00:00:00"/>
    <x v="3"/>
    <s v="Consumer Discretionary"/>
    <s v="Apparel Retail"/>
    <n v="16435000000"/>
    <n v="10146000000"/>
    <s v="0"/>
    <n v="0"/>
    <n v="0"/>
    <n v="0"/>
    <n v="6289000000"/>
    <n v="6289000000"/>
  </r>
  <r>
    <x v="172"/>
    <s v="Year 4"/>
    <d v="2016-01-30T00:00:00"/>
    <x v="4"/>
    <s v="Consumer Discretionary"/>
    <s v="Apparel Retail"/>
    <n v="15797000000"/>
    <n v="10077000000"/>
    <s v="0"/>
    <n v="0"/>
    <n v="0"/>
    <n v="0"/>
    <n v="5720000000"/>
    <n v="5720000000"/>
  </r>
  <r>
    <x v="173"/>
    <s v="Year 1"/>
    <d v="2012-12-29T00:00:00"/>
    <x v="0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Year 2"/>
    <d v="2013-12-28T00:00:00"/>
    <x v="1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Year 3"/>
    <d v="2014-12-27T00:00:00"/>
    <x v="2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Year 4"/>
    <d v="2015-12-26T00:00:00"/>
    <x v="3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Year 1"/>
    <d v="2013-12-31T00:00:00"/>
    <x v="1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Year 2"/>
    <d v="2014-12-31T00:00:00"/>
    <x v="2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Year 3"/>
    <d v="2015-12-31T00:00:00"/>
    <x v="3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Year 4"/>
    <d v="2016-12-31T00:00:00"/>
    <x v="4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Year 1"/>
    <d v="2012-12-31T00:00:00"/>
    <x v="0"/>
    <s v="Industrials"/>
    <s v="Industrial Materials"/>
    <n v="8950045000"/>
    <n v="5033885000"/>
    <n v="2785035000"/>
    <n v="0"/>
    <n v="0"/>
    <n v="2785035000"/>
    <n v="3916160000"/>
    <n v="1131125000"/>
  </r>
  <r>
    <x v="175"/>
    <s v="Year 2"/>
    <d v="2013-12-31T00:00:00"/>
    <x v="1"/>
    <s v="Industrials"/>
    <s v="Industrial Materials"/>
    <n v="9437758000"/>
    <n v="5301275000"/>
    <n v="2839629000"/>
    <n v="0"/>
    <n v="0"/>
    <n v="2839629000"/>
    <n v="4136483000"/>
    <n v="1296854000"/>
  </r>
  <r>
    <x v="175"/>
    <s v="Year 3"/>
    <d v="2014-12-31T00:00:00"/>
    <x v="2"/>
    <s v="Industrials"/>
    <s v="Industrial Materials"/>
    <n v="9964953000"/>
    <n v="5650711000"/>
    <n v="2967125000"/>
    <n v="0"/>
    <n v="0"/>
    <n v="2967125000"/>
    <n v="4314242000"/>
    <n v="1347117000"/>
  </r>
  <r>
    <x v="175"/>
    <s v="Year 4"/>
    <d v="2015-12-31T00:00:00"/>
    <x v="3"/>
    <s v="Industrials"/>
    <s v="Industrial Materials"/>
    <n v="9973384000"/>
    <n v="5741956000"/>
    <n v="2931108000"/>
    <n v="0"/>
    <n v="0"/>
    <n v="2931108000"/>
    <n v="4231428000"/>
    <n v="1300320000"/>
  </r>
  <r>
    <x v="176"/>
    <s v="Year 1"/>
    <d v="2013-12-31T00:00:00"/>
    <x v="1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Year 2"/>
    <d v="2014-12-31T00:00:00"/>
    <x v="2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Year 3"/>
    <d v="2015-12-31T00:00:00"/>
    <x v="3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Year 4"/>
    <d v="2016-12-31T00:00:00"/>
    <x v="4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Year 1"/>
    <d v="2013-06-30T00:00:00"/>
    <x v="1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Year 2"/>
    <d v="2014-06-30T00:00:00"/>
    <x v="2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Year 3"/>
    <d v="2015-06-30T00:00:00"/>
    <x v="3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Year 4"/>
    <d v="2016-06-30T00:00:00"/>
    <x v="4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Year 1"/>
    <d v="2012-12-31T00:00:00"/>
    <x v="0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Year 2"/>
    <d v="2013-12-29T00:00:00"/>
    <x v="1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Year 3"/>
    <d v="2014-12-28T00:00:00"/>
    <x v="2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Year 4"/>
    <d v="2015-12-27T00:00:00"/>
    <x v="3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Year 1"/>
    <d v="2012-12-31T00:00:00"/>
    <x v="0"/>
    <s v="Financials"/>
    <s v="Banks"/>
    <n v="3036584000"/>
    <n v="162167000"/>
    <n v="1789327000"/>
    <n v="0"/>
    <n v="193937000"/>
    <n v="1983264000"/>
    <n v="2874417000"/>
    <n v="891153000"/>
  </r>
  <r>
    <x v="179"/>
    <s v="Year 2"/>
    <d v="2013-12-31T00:00:00"/>
    <x v="1"/>
    <s v="Financials"/>
    <s v="Banks"/>
    <n v="2872833000"/>
    <n v="116241000"/>
    <n v="1716639000"/>
    <n v="0"/>
    <n v="131409000"/>
    <n v="1848048000"/>
    <n v="2756592000"/>
    <n v="908544000"/>
  </r>
  <r>
    <x v="179"/>
    <s v="Year 3"/>
    <d v="2014-12-31T00:00:00"/>
    <x v="2"/>
    <s v="Financials"/>
    <s v="Banks"/>
    <n v="2955641000"/>
    <n v="86453000"/>
    <n v="1843069000"/>
    <n v="0"/>
    <n v="120266000"/>
    <n v="1963335000"/>
    <n v="2869188000"/>
    <n v="905853000"/>
  </r>
  <r>
    <x v="179"/>
    <s v="Year 4"/>
    <d v="2015-12-31T00:00:00"/>
    <x v="3"/>
    <s v="Financials"/>
    <s v="Banks"/>
    <n v="3153251000"/>
    <n v="82175000"/>
    <n v="1948041000"/>
    <n v="0"/>
    <n v="127821000"/>
    <n v="2075862000"/>
    <n v="3071076000"/>
    <n v="995214000"/>
  </r>
  <r>
    <x v="180"/>
    <s v="Year 1"/>
    <d v="2013-12-28T00:00:00"/>
    <x v="1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s v="Year 2"/>
    <d v="2015-01-03T00:00:00"/>
    <x v="3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s v="Year 3"/>
    <d v="2016-01-02T00:00:00"/>
    <x v="4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Year 4"/>
    <d v="2016-12-31T00:00:00"/>
    <x v="4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Year 1"/>
    <d v="2012-12-31T00:00:00"/>
    <x v="0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Year 2"/>
    <d v="2013-12-31T00:00:00"/>
    <x v="1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Year 3"/>
    <d v="2014-12-31T00:00:00"/>
    <x v="2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Year 4"/>
    <d v="2015-12-31T00:00:00"/>
    <x v="3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Year 1"/>
    <d v="2012-12-31T00:00:00"/>
    <x v="0"/>
    <s v="Real Estate"/>
    <s v="REITs"/>
    <n v="1765979000"/>
    <n v="567989000"/>
    <n v="158950000"/>
    <n v="0"/>
    <n v="506220000"/>
    <n v="665170000"/>
    <n v="1197990000"/>
    <n v="532820000"/>
  </r>
  <r>
    <x v="182"/>
    <s v="Year 2"/>
    <d v="2013-12-31T00:00:00"/>
    <x v="1"/>
    <s v="Real Estate"/>
    <s v="REITs"/>
    <n v="2847945000"/>
    <n v="1206813000"/>
    <n v="241719000"/>
    <n v="0"/>
    <n v="865800000"/>
    <n v="1107519000"/>
    <n v="1641132000"/>
    <n v="533613000"/>
  </r>
  <r>
    <x v="182"/>
    <s v="Year 3"/>
    <d v="2014-12-31T00:00:00"/>
    <x v="2"/>
    <s v="Real Estate"/>
    <s v="REITs"/>
    <n v="3305879000"/>
    <n v="1403358000"/>
    <n v="212481000"/>
    <n v="0"/>
    <n v="844130000"/>
    <n v="1056611000"/>
    <n v="1902521000"/>
    <n v="845910000"/>
  </r>
  <r>
    <x v="182"/>
    <s v="Year 4"/>
    <d v="2015-12-31T00:00:00"/>
    <x v="3"/>
    <s v="Real Estate"/>
    <s v="REITs"/>
    <n v="3775685000"/>
    <n v="1622257000"/>
    <n v="258342000"/>
    <n v="0"/>
    <n v="826240000"/>
    <n v="1084582000"/>
    <n v="2153428000"/>
    <n v="1068846000"/>
  </r>
  <r>
    <x v="183"/>
    <s v="Year 1"/>
    <d v="2013-12-31T00:00:00"/>
    <x v="1"/>
    <s v="Real Estate"/>
    <s v="REITs"/>
    <n v="2013719000"/>
    <s v="0"/>
    <n v="401324000"/>
    <n v="0"/>
    <n v="423312000"/>
    <n v="824636000"/>
    <n v="2013719000"/>
    <n v="1189083000"/>
  </r>
  <r>
    <x v="183"/>
    <s v="Year 2"/>
    <d v="2014-12-31T00:00:00"/>
    <x v="2"/>
    <s v="Real Estate"/>
    <s v="REITs"/>
    <n v="1563210000"/>
    <s v="0"/>
    <n v="463059000"/>
    <n v="0"/>
    <n v="455016000"/>
    <n v="918075000"/>
    <n v="1563210000"/>
    <n v="645135000"/>
  </r>
  <r>
    <x v="183"/>
    <s v="Year 3"/>
    <d v="2015-12-31T00:00:00"/>
    <x v="3"/>
    <s v="Real Estate"/>
    <s v="REITs"/>
    <n v="1828305000"/>
    <s v="0"/>
    <n v="706644000"/>
    <n v="0"/>
    <n v="504905000"/>
    <n v="1211549000"/>
    <n v="1828305000"/>
    <n v="616756000"/>
  </r>
  <r>
    <x v="183"/>
    <s v="Year 4"/>
    <d v="2016-12-31T00:00:00"/>
    <x v="4"/>
    <s v="Real Estate"/>
    <s v="REITs"/>
    <n v="2040486000"/>
    <s v="0"/>
    <n v="842010000"/>
    <n v="0"/>
    <n v="568108000"/>
    <n v="1410118000"/>
    <n v="2040486000"/>
    <n v="630368000"/>
  </r>
  <r>
    <x v="184"/>
    <s v="Year 1"/>
    <d v="2013-02-03T00:00:00"/>
    <x v="1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s v="Year 2"/>
    <d v="2014-02-02T00:00:00"/>
    <x v="2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s v="Year 3"/>
    <d v="2015-02-01T00:00:00"/>
    <x v="3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Year 4"/>
    <d v="2016-01-31T00:00:00"/>
    <x v="4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Year 1"/>
    <d v="2012-12-31T00:00:00"/>
    <x v="0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Year 2"/>
    <d v="2013-12-31T00:00:00"/>
    <x v="1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Year 3"/>
    <d v="2014-12-31T00:00:00"/>
    <x v="2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Year 4"/>
    <d v="2015-12-31T00:00:00"/>
    <x v="3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Year 1"/>
    <d v="2012-12-31T00:00:00"/>
    <x v="0"/>
    <s v="Financials"/>
    <s v="Property &amp; Casualty Insurance"/>
    <n v="22086000000"/>
    <n v="13195000000"/>
    <s v="0"/>
    <n v="0"/>
    <n v="7080000000"/>
    <n v="7080000000"/>
    <n v="8891000000"/>
    <n v="1811000000"/>
  </r>
  <r>
    <x v="186"/>
    <s v="Year 2"/>
    <d v="2013-12-31T00:00:00"/>
    <x v="1"/>
    <s v="Financials"/>
    <s v="Property &amp; Casualty Insurance"/>
    <n v="20673000000"/>
    <n v="11048000000"/>
    <s v="0"/>
    <n v="0"/>
    <n v="5970000000"/>
    <n v="5970000000"/>
    <n v="9625000000"/>
    <n v="3655000000"/>
  </r>
  <r>
    <x v="186"/>
    <s v="Year 3"/>
    <d v="2014-12-31T00:00:00"/>
    <x v="2"/>
    <s v="Financials"/>
    <s v="Property &amp; Casualty Insurance"/>
    <n v="18614000000"/>
    <n v="10805000000"/>
    <s v="0"/>
    <n v="0"/>
    <n v="5757000000"/>
    <n v="5757000000"/>
    <n v="7809000000"/>
    <n v="2052000000"/>
  </r>
  <r>
    <x v="186"/>
    <s v="Year 4"/>
    <d v="2015-12-31T00:00:00"/>
    <x v="3"/>
    <s v="Financials"/>
    <s v="Property &amp; Casualty Insurance"/>
    <n v="18377000000"/>
    <n v="10775000000"/>
    <s v="0"/>
    <n v="0"/>
    <n v="5274000000"/>
    <n v="5274000000"/>
    <n v="7602000000"/>
    <n v="2328000000"/>
  </r>
  <r>
    <x v="187"/>
    <s v="Year 1"/>
    <d v="2012-12-31T00:00:00"/>
    <x v="0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Year 2"/>
    <d v="2013-12-31T00:00:00"/>
    <x v="1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Year 3"/>
    <d v="2014-12-31T00:00:00"/>
    <x v="2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Year 4"/>
    <d v="2015-12-31T00:00:00"/>
    <x v="3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Year 1"/>
    <d v="2013-09-28T00:00:00"/>
    <x v="1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Year 2"/>
    <d v="2014-09-27T00:00:00"/>
    <x v="2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Year 3"/>
    <d v="2015-09-26T00:00:00"/>
    <x v="3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Year 4"/>
    <d v="2016-09-24T00:00:00"/>
    <x v="4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Year 1"/>
    <d v="2013-12-31T00:00:00"/>
    <x v="1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Year 2"/>
    <d v="2014-12-31T00:00:00"/>
    <x v="2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Year 3"/>
    <d v="2015-12-31T00:00:00"/>
    <x v="3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Year 4"/>
    <d v="2016-12-31T00:00:00"/>
    <x v="4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Year 1"/>
    <d v="2013-09-30T00:00:00"/>
    <x v="1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Year 2"/>
    <d v="2014-09-30T00:00:00"/>
    <x v="2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Year 3"/>
    <d v="2015-09-30T00:00:00"/>
    <x v="3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Year 4"/>
    <d v="2016-09-30T00:00:00"/>
    <x v="4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Year 1"/>
    <d v="2014-10-31T00:00:00"/>
    <x v="2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Year 2"/>
    <d v="2015-10-31T00:00:00"/>
    <x v="3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Year 3"/>
    <d v="2016-10-31T00:00:00"/>
    <x v="4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Year 1"/>
    <d v="2013-10-31T00:00:00"/>
    <x v="1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s v="Consumer Finance"/>
    <n v="2807114000"/>
    <n v="1123773000"/>
    <n v="828095000"/>
    <n v="0"/>
    <n v="92407000"/>
    <n v="920502000"/>
    <n v="1683341000"/>
    <n v="762839000"/>
  </r>
  <r>
    <x v="193"/>
    <s v="Year 2"/>
    <d v="2014-04-30T00:00:00"/>
    <x v="2"/>
    <s v="Financials"/>
    <s v="Consumer Finance"/>
    <n v="3024295000"/>
    <n v="1179405000"/>
    <n v="830789000"/>
    <n v="0"/>
    <n v="115604000"/>
    <n v="946393000"/>
    <n v="1844890000"/>
    <n v="898497000"/>
  </r>
  <r>
    <x v="193"/>
    <s v="Year 3"/>
    <d v="2015-04-30T00:00:00"/>
    <x v="3"/>
    <s v="Financials"/>
    <s v="Consumer Finance"/>
    <n v="3078658000"/>
    <n v="1231104000"/>
    <n v="818091000"/>
    <n v="0"/>
    <n v="159804000"/>
    <n v="977895000"/>
    <n v="1847554000"/>
    <n v="869659000"/>
  </r>
  <r>
    <x v="193"/>
    <s v="Year 4"/>
    <d v="2016-04-30T00:00:00"/>
    <x v="4"/>
    <s v="Financials"/>
    <s v="Consumer Finance"/>
    <n v="3038153000"/>
    <n v="1250320000"/>
    <n v="905648000"/>
    <n v="0"/>
    <n v="173598000"/>
    <n v="1079246000"/>
    <n v="1787833000"/>
    <n v="708587000"/>
  </r>
  <r>
    <x v="194"/>
    <s v="Year 1"/>
    <d v="2013-10-27T00:00:00"/>
    <x v="1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Year 2"/>
    <d v="2014-10-26T00:00:00"/>
    <x v="2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Year 3"/>
    <d v="2015-10-31T00:00:00"/>
    <x v="3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Year 4"/>
    <d v="2016-10-30T00:00:00"/>
    <x v="4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Year 1"/>
    <d v="2013-06-28T00:00:00"/>
    <x v="1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Year 2"/>
    <d v="2014-06-27T00:00:00"/>
    <x v="2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s v="Year 3"/>
    <d v="2015-07-03T00:00:00"/>
    <x v="3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s v="Year 4"/>
    <d v="2016-07-01T00:00:00"/>
    <x v="4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Year 1"/>
    <d v="2012-12-29T00:00:00"/>
    <x v="0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Year 2"/>
    <d v="2013-12-28T00:00:00"/>
    <x v="1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Year 3"/>
    <d v="2014-12-27T00:00:00"/>
    <x v="2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Year 4"/>
    <d v="2015-12-26T00:00:00"/>
    <x v="3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Year 1"/>
    <d v="2012-12-31T00:00:00"/>
    <x v="0"/>
    <s v="Real Estate"/>
    <s v="REITs"/>
    <n v="5059000000"/>
    <n v="1885000000"/>
    <n v="2101000000"/>
    <n v="0"/>
    <n v="722000000"/>
    <n v="2823000000"/>
    <n v="3174000000"/>
    <n v="351000000"/>
  </r>
  <r>
    <x v="197"/>
    <s v="Year 2"/>
    <d v="2013-12-31T00:00:00"/>
    <x v="1"/>
    <s v="Real Estate"/>
    <s v="REITs"/>
    <n v="5166000000"/>
    <n v="1989000000"/>
    <n v="1968000000"/>
    <n v="0"/>
    <n v="697000000"/>
    <n v="2665000000"/>
    <n v="3177000000"/>
    <n v="512000000"/>
  </r>
  <r>
    <x v="197"/>
    <s v="Year 3"/>
    <d v="2014-12-31T00:00:00"/>
    <x v="2"/>
    <s v="Real Estate"/>
    <s v="REITs"/>
    <n v="5354000000"/>
    <n v="2033000000"/>
    <n v="1920000000"/>
    <n v="0"/>
    <n v="701000000"/>
    <n v="2621000000"/>
    <n v="3321000000"/>
    <n v="700000000"/>
  </r>
  <r>
    <x v="197"/>
    <s v="Year 4"/>
    <d v="2015-12-31T00:00:00"/>
    <x v="3"/>
    <s v="Real Estate"/>
    <s v="REITs"/>
    <n v="5387000000"/>
    <n v="2012000000"/>
    <n v="2011000000"/>
    <n v="0"/>
    <n v="716000000"/>
    <n v="2727000000"/>
    <n v="3375000000"/>
    <n v="648000000"/>
  </r>
  <r>
    <x v="198"/>
    <s v="Year 1"/>
    <d v="2012-12-31T00:00:00"/>
    <x v="0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Year 2"/>
    <d v="2013-12-31T00:00:00"/>
    <x v="1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Year 3"/>
    <d v="2014-12-31T00:00:00"/>
    <x v="2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Year 4"/>
    <d v="2015-12-31T00:00:00"/>
    <x v="3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Year 1"/>
    <d v="2013-12-31T00:00:00"/>
    <x v="1"/>
    <s v="Health Care"/>
    <s v="Managed Health Care"/>
    <n v="41313000000"/>
    <n v="32564000000"/>
    <s v="0"/>
    <n v="0"/>
    <n v="6688000000"/>
    <n v="6688000000"/>
    <n v="8749000000"/>
    <n v="2061000000"/>
  </r>
  <r>
    <x v="199"/>
    <s v="Year 2"/>
    <d v="2014-12-31T00:00:00"/>
    <x v="2"/>
    <s v="Health Care"/>
    <s v="Managed Health Care"/>
    <n v="48500000000"/>
    <n v="38166000000"/>
    <s v="0"/>
    <n v="0"/>
    <n v="7972000000"/>
    <n v="7972000000"/>
    <n v="10334000000"/>
    <n v="2362000000"/>
  </r>
  <r>
    <x v="199"/>
    <s v="Year 3"/>
    <d v="2015-12-31T00:00:00"/>
    <x v="3"/>
    <s v="Health Care"/>
    <s v="Managed Health Care"/>
    <n v="54289000000"/>
    <n v="44269000000"/>
    <s v="0"/>
    <n v="0"/>
    <n v="7673000000"/>
    <n v="7673000000"/>
    <n v="10020000000"/>
    <n v="2347000000"/>
  </r>
  <r>
    <x v="199"/>
    <s v="Year 4"/>
    <d v="2016-12-31T00:00:00"/>
    <x v="4"/>
    <s v="Health Care"/>
    <s v="Managed Health Care"/>
    <n v="54379000000"/>
    <n v="45007000000"/>
    <s v="0"/>
    <n v="0"/>
    <n v="7631000000"/>
    <n v="7631000000"/>
    <n v="9372000000"/>
    <n v="1741000000"/>
  </r>
  <r>
    <x v="200"/>
    <s v="Year 1"/>
    <d v="2012-12-31T00:00:00"/>
    <x v="0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Year 2"/>
    <d v="2013-12-31T00:00:00"/>
    <x v="1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Year 3"/>
    <d v="2014-12-31T00:00:00"/>
    <x v="2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Year 4"/>
    <d v="2015-12-31T00:00:00"/>
    <x v="3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Year 1"/>
    <d v="2012-12-31T00:00:00"/>
    <x v="0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Year 2"/>
    <d v="2013-12-31T00:00:00"/>
    <x v="1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Year 3"/>
    <d v="2014-12-31T00:00:00"/>
    <x v="2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Year 4"/>
    <d v="2015-12-31T00:00:00"/>
    <x v="3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Year 1"/>
    <d v="2012-12-31T00:00:00"/>
    <x v="0"/>
    <s v="Materials"/>
    <s v="Specialty Chemicals"/>
    <n v="2821446000"/>
    <n v="1645912000"/>
    <n v="453535000"/>
    <n v="233713000"/>
    <n v="0"/>
    <n v="687248000"/>
    <n v="1175534000"/>
    <n v="488286000"/>
  </r>
  <r>
    <x v="202"/>
    <s v="Year 2"/>
    <d v="2013-12-31T00:00:00"/>
    <x v="1"/>
    <s v="Materials"/>
    <s v="Specialty Chemicals"/>
    <n v="2952896000"/>
    <n v="1668691000"/>
    <n v="505877000"/>
    <n v="259838000"/>
    <n v="0"/>
    <n v="765715000"/>
    <n v="1284205000"/>
    <n v="518490000"/>
  </r>
  <r>
    <x v="202"/>
    <s v="Year 3"/>
    <d v="2014-12-31T00:00:00"/>
    <x v="2"/>
    <s v="Materials"/>
    <s v="Specialty Chemicals"/>
    <n v="3088533000"/>
    <n v="1726383000"/>
    <n v="514891000"/>
    <n v="253640000"/>
    <n v="0"/>
    <n v="768531000"/>
    <n v="1362150000"/>
    <n v="593619000"/>
  </r>
  <r>
    <x v="202"/>
    <s v="Year 4"/>
    <d v="2015-12-31T00:00:00"/>
    <x v="3"/>
    <s v="Materials"/>
    <s v="Specialty Chemicals"/>
    <n v="3023189000"/>
    <n v="1671590000"/>
    <n v="509557000"/>
    <n v="246101000"/>
    <n v="0"/>
    <n v="755658000"/>
    <n v="1351599000"/>
    <n v="595941000"/>
  </r>
  <r>
    <x v="203"/>
    <s v="Year 1"/>
    <d v="2013-12-29T00:00:00"/>
    <x v="1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Year 2"/>
    <d v="2014-12-28T00:00:00"/>
    <x v="2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s v="Year 3"/>
    <d v="2016-01-03T00:00:00"/>
    <x v="4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s v="Year 4"/>
    <d v="2017-01-01T00:00:00"/>
    <x v="9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Year 1"/>
    <d v="2013-12-28T00:00:00"/>
    <x v="1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Year 2"/>
    <d v="2014-12-27T00:00:00"/>
    <x v="2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Year 3"/>
    <d v="2015-12-26T00:00:00"/>
    <x v="3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Year 4"/>
    <d v="2016-12-31T00:00:00"/>
    <x v="4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Year 1"/>
    <d v="2013-07-31T00:00:00"/>
    <x v="1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Year 2"/>
    <d v="2014-07-31T00:00:00"/>
    <x v="2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Year 3"/>
    <d v="2015-07-31T00:00:00"/>
    <x v="3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Year 4"/>
    <d v="2016-07-31T00:00:00"/>
    <x v="4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Year 1"/>
    <d v="2012-12-31T00:00:00"/>
    <x v="0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Year 2"/>
    <d v="2013-12-31T00:00:00"/>
    <x v="1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Year 3"/>
    <d v="2014-12-31T00:00:00"/>
    <x v="2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Year 4"/>
    <d v="2015-12-31T00:00:00"/>
    <x v="3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Year 1"/>
    <d v="2012-12-31T00:00:00"/>
    <x v="0"/>
    <s v="Consumer Discretionary"/>
    <s v="Advertising"/>
    <n v="6956200000"/>
    <s v="0"/>
    <n v="6279100000"/>
    <n v="0"/>
    <n v="0"/>
    <n v="6279100000"/>
    <n v="6956200000"/>
    <n v="677100000"/>
  </r>
  <r>
    <x v="207"/>
    <s v="Year 2"/>
    <d v="2013-12-31T00:00:00"/>
    <x v="1"/>
    <s v="Consumer Discretionary"/>
    <s v="Advertising"/>
    <n v="7122300000"/>
    <s v="0"/>
    <n v="6463400000"/>
    <n v="0"/>
    <n v="0"/>
    <n v="6463400000"/>
    <n v="7122300000"/>
    <n v="658900000"/>
  </r>
  <r>
    <x v="207"/>
    <s v="Year 3"/>
    <d v="2014-12-31T00:00:00"/>
    <x v="2"/>
    <s v="Consumer Discretionary"/>
    <s v="Advertising"/>
    <n v="7537100000"/>
    <s v="0"/>
    <n v="6748500000"/>
    <n v="0"/>
    <n v="0"/>
    <n v="6748500000"/>
    <n v="7537100000"/>
    <n v="788600000"/>
  </r>
  <r>
    <x v="207"/>
    <s v="Year 4"/>
    <d v="2015-12-31T00:00:00"/>
    <x v="3"/>
    <s v="Consumer Discretionary"/>
    <s v="Advertising"/>
    <n v="7613800000"/>
    <s v="0"/>
    <n v="6742700000"/>
    <n v="0"/>
    <n v="0"/>
    <n v="6742700000"/>
    <n v="7613800000"/>
    <n v="871100000"/>
  </r>
  <r>
    <x v="208"/>
    <s v="Year 1"/>
    <d v="2012-12-31T00:00:00"/>
    <x v="0"/>
    <s v="Real Estate"/>
    <s v="REITs"/>
    <n v="3003955000"/>
    <n v="1277113000"/>
    <n v="850371000"/>
    <n v="0"/>
    <n v="316344000"/>
    <n v="1166715000"/>
    <n v="1726842000"/>
    <n v="560127000"/>
  </r>
  <r>
    <x v="208"/>
    <s v="Year 2"/>
    <d v="2013-12-31T00:00:00"/>
    <x v="1"/>
    <s v="Real Estate"/>
    <s v="REITs"/>
    <n v="3024623000"/>
    <n v="1288878000"/>
    <n v="924031000"/>
    <n v="0"/>
    <n v="322037000"/>
    <n v="1246068000"/>
    <n v="1735745000"/>
    <n v="489677000"/>
  </r>
  <r>
    <x v="208"/>
    <s v="Year 3"/>
    <d v="2014-12-31T00:00:00"/>
    <x v="2"/>
    <s v="Real Estate"/>
    <s v="REITs"/>
    <n v="3117693000"/>
    <n v="1344636000"/>
    <n v="869572000"/>
    <n v="0"/>
    <n v="353143000"/>
    <n v="1222715000"/>
    <n v="1773057000"/>
    <n v="550342000"/>
  </r>
  <r>
    <x v="208"/>
    <s v="Year 4"/>
    <d v="2015-12-31T00:00:00"/>
    <x v="3"/>
    <s v="Real Estate"/>
    <s v="REITs"/>
    <n v="3007976000"/>
    <n v="1290025000"/>
    <n v="844960000"/>
    <n v="0"/>
    <n v="345464000"/>
    <n v="1190424000"/>
    <n v="1717951000"/>
    <n v="527527000"/>
  </r>
  <r>
    <x v="209"/>
    <s v="Year 1"/>
    <d v="2013-12-31T00:00:00"/>
    <x v="1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Year 2"/>
    <d v="2014-12-31T00:00:00"/>
    <x v="2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Year 3"/>
    <d v="2015-12-31T00:00:00"/>
    <x v="3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Year 4"/>
    <d v="2016-12-31T00:00:00"/>
    <x v="4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Year 1"/>
    <d v="2013-12-31T00:00:00"/>
    <x v="1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Year 2"/>
    <d v="2014-12-31T00:00:00"/>
    <x v="2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Year 3"/>
    <d v="2015-12-31T00:00:00"/>
    <x v="3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Year 4"/>
    <d v="2016-12-31T00:00:00"/>
    <x v="4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Year 1"/>
    <d v="2012-12-31T00:00:00"/>
    <x v="0"/>
    <s v="Financials"/>
    <s v="Asset Management &amp; Custody Banks"/>
    <n v="4050400000"/>
    <s v="0"/>
    <n v="3207800000"/>
    <n v="0"/>
    <n v="0"/>
    <n v="3207800000"/>
    <n v="4050400000"/>
    <n v="842600000"/>
  </r>
  <r>
    <x v="211"/>
    <s v="Year 2"/>
    <d v="2013-12-31T00:00:00"/>
    <x v="1"/>
    <s v="Financials"/>
    <s v="Asset Management &amp; Custody Banks"/>
    <n v="4644600000"/>
    <s v="0"/>
    <n v="3524400000"/>
    <n v="0"/>
    <n v="0"/>
    <n v="3524400000"/>
    <n v="4644600000"/>
    <n v="1120200000"/>
  </r>
  <r>
    <x v="211"/>
    <s v="Year 3"/>
    <d v="2014-12-31T00:00:00"/>
    <x v="2"/>
    <s v="Financials"/>
    <s v="Asset Management &amp; Custody Banks"/>
    <n v="5147100000"/>
    <s v="0"/>
    <n v="3870200000"/>
    <n v="0"/>
    <n v="0"/>
    <n v="3870200000"/>
    <n v="5147100000"/>
    <n v="1276900000"/>
  </r>
  <r>
    <x v="211"/>
    <s v="Year 4"/>
    <d v="2015-12-31T00:00:00"/>
    <x v="3"/>
    <s v="Financials"/>
    <s v="Asset Management &amp; Custody Banks"/>
    <n v="5122900000"/>
    <s v="0"/>
    <n v="3764500000"/>
    <n v="0"/>
    <n v="0"/>
    <n v="3764500000"/>
    <n v="5122900000"/>
    <n v="1358400000"/>
  </r>
  <r>
    <x v="212"/>
    <s v="Year 1"/>
    <d v="2012-12-31T00:00:00"/>
    <x v="0"/>
    <s v="Industrials"/>
    <s v="Trucking"/>
    <n v="5054980000"/>
    <n v="3230857000"/>
    <n v="1064757000"/>
    <n v="0"/>
    <n v="229166000"/>
    <n v="1293923000"/>
    <n v="1824123000"/>
    <n v="530200000"/>
  </r>
  <r>
    <x v="212"/>
    <s v="Year 2"/>
    <d v="2013-12-31T00:00:00"/>
    <x v="1"/>
    <s v="Industrials"/>
    <s v="Trucking"/>
    <n v="5584571000"/>
    <n v="3570801000"/>
    <n v="1183682000"/>
    <n v="0"/>
    <n v="253380000"/>
    <n v="1437062000"/>
    <n v="2013770000"/>
    <n v="576708000"/>
  </r>
  <r>
    <x v="212"/>
    <s v="Year 3"/>
    <d v="2014-12-31T00:00:00"/>
    <x v="2"/>
    <s v="Industrials"/>
    <s v="Trucking"/>
    <n v="6165441000"/>
    <n v="3898403000"/>
    <n v="1341000000"/>
    <n v="0"/>
    <n v="294496000"/>
    <n v="1635496000"/>
    <n v="2267038000"/>
    <n v="631542000"/>
  </r>
  <r>
    <x v="212"/>
    <s v="Year 4"/>
    <d v="2015-12-31T00:00:00"/>
    <x v="3"/>
    <s v="Industrials"/>
    <s v="Trucking"/>
    <n v="6187646000"/>
    <n v="3665578000"/>
    <n v="1466761000"/>
    <n v="0"/>
    <n v="339613000"/>
    <n v="1806374000"/>
    <n v="2522068000"/>
    <n v="715694000"/>
  </r>
  <r>
    <x v="213"/>
    <s v="Year 1"/>
    <d v="2013-09-27T00:00:00"/>
    <x v="1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Year 2"/>
    <d v="2014-09-26T00:00:00"/>
    <x v="2"/>
    <s v="Industrials"/>
    <s v="Industrial Conglomerates"/>
    <n v="12695157000"/>
    <n v="10621373000"/>
    <n v="1545716000"/>
    <n v="0"/>
    <n v="0"/>
    <n v="1545716000"/>
    <n v="2073784000"/>
    <n v="528068000"/>
  </r>
  <r>
    <x v="213"/>
    <s v="Year 3"/>
    <d v="2015-10-02T00:00:00"/>
    <x v="3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Year 4"/>
    <d v="2016-09-30T00:00:00"/>
    <x v="4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Year 1"/>
    <d v="2012-12-31T00:00:00"/>
    <x v="0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Year 2"/>
    <d v="2013-12-31T00:00:00"/>
    <x v="1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Year 3"/>
    <d v="2014-12-31T00:00:00"/>
    <x v="2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Year 4"/>
    <d v="2015-12-31T00:00:00"/>
    <x v="3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Year 1"/>
    <d v="2012-12-31T00:00:00"/>
    <x v="0"/>
    <s v="Financials"/>
    <s v="Banks"/>
    <n v="93646000000"/>
    <s v="0"/>
    <n v="64729000000"/>
    <n v="0"/>
    <n v="3385000000"/>
    <n v="68114000000"/>
    <n v="93646000000"/>
    <n v="25532000000"/>
  </r>
  <r>
    <x v="215"/>
    <s v="Year 2"/>
    <d v="2013-12-31T00:00:00"/>
    <x v="1"/>
    <s v="Financials"/>
    <s v="Banks"/>
    <n v="97142000000"/>
    <s v="0"/>
    <n v="70467000000"/>
    <n v="0"/>
    <n v="225000000"/>
    <n v="70692000000"/>
    <n v="97142000000"/>
    <n v="26450000000"/>
  </r>
  <r>
    <x v="215"/>
    <s v="Year 3"/>
    <d v="2014-12-31T00:00:00"/>
    <x v="2"/>
    <s v="Financials"/>
    <s v="Banks"/>
    <n v="91973000000"/>
    <s v="0"/>
    <n v="61274000000"/>
    <n v="0"/>
    <n v="3139000000"/>
    <n v="64413000000"/>
    <n v="91973000000"/>
    <n v="27560000000"/>
  </r>
  <r>
    <x v="215"/>
    <s v="Year 4"/>
    <d v="2015-12-31T00:00:00"/>
    <x v="3"/>
    <s v="Financials"/>
    <s v="Banks"/>
    <n v="89716000000"/>
    <s v="0"/>
    <n v="59014000000"/>
    <n v="0"/>
    <n v="3827000000"/>
    <n v="62841000000"/>
    <n v="89716000000"/>
    <n v="26875000000"/>
  </r>
  <r>
    <x v="216"/>
    <s v="Year 1"/>
    <d v="2013-02-02T00:00:00"/>
    <x v="1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s v="Year 2"/>
    <d v="2014-02-01T00:00:00"/>
    <x v="2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Year 3"/>
    <d v="2015-01-31T00:00:00"/>
    <x v="3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Year 4"/>
    <d v="2016-01-30T00:00:00"/>
    <x v="4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Year 1"/>
    <d v="2012-12-29T00:00:00"/>
    <x v="0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Year 2"/>
    <d v="2013-12-28T00:00:00"/>
    <x v="1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s v="Year 3"/>
    <d v="2015-01-03T00:00:00"/>
    <x v="3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s v="Year 4"/>
    <d v="2016-01-02T00:00:00"/>
    <x v="4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Year 1"/>
    <d v="2013-09-30T00:00:00"/>
    <x v="1"/>
    <s v="Financials"/>
    <s v="Banks"/>
    <n v="1287577000"/>
    <n v="1073447000"/>
    <n v="174085000"/>
    <n v="0"/>
    <n v="12784000"/>
    <n v="186869000"/>
    <n v="214130000"/>
    <n v="27261000"/>
  </r>
  <r>
    <x v="218"/>
    <s v="Year 2"/>
    <d v="2014-09-30T00:00:00"/>
    <x v="2"/>
    <s v="Financials"/>
    <s v="Banks"/>
    <n v="1463767000"/>
    <n v="1200308000"/>
    <n v="194491000"/>
    <n v="0"/>
    <n v="13279000"/>
    <n v="207770000"/>
    <n v="263459000"/>
    <n v="55689000"/>
  </r>
  <r>
    <x v="218"/>
    <s v="Year 3"/>
    <d v="2015-09-30T00:00:00"/>
    <x v="3"/>
    <s v="Financials"/>
    <s v="Banks"/>
    <n v="1627413000"/>
    <n v="1354969000"/>
    <n v="207519000"/>
    <n v="0"/>
    <n v="13338000"/>
    <n v="220857000"/>
    <n v="272444000"/>
    <n v="51587000"/>
  </r>
  <r>
    <x v="218"/>
    <s v="Year 4"/>
    <d v="2016-09-30T00:00:00"/>
    <x v="4"/>
    <s v="Financials"/>
    <s v="Banks"/>
    <n v="1822114000"/>
    <n v="1524907000"/>
    <n v="224088000"/>
    <n v="0"/>
    <n v="13794000"/>
    <n v="237882000"/>
    <n v="297207000"/>
    <n v="59325000"/>
  </r>
  <r>
    <x v="219"/>
    <s v="Year 1"/>
    <d v="2012-12-31T00:00:00"/>
    <x v="0"/>
    <s v="Real Estate"/>
    <s v="REITs"/>
    <n v="793373000"/>
    <n v="206974000"/>
    <n v="123524000"/>
    <n v="0"/>
    <n v="214827000"/>
    <n v="338351000"/>
    <n v="586399000"/>
    <n v="248048000"/>
  </r>
  <r>
    <x v="219"/>
    <s v="Year 2"/>
    <d v="2013-12-31T00:00:00"/>
    <x v="1"/>
    <s v="Real Estate"/>
    <s v="REITs"/>
    <n v="861527000"/>
    <n v="221498000"/>
    <n v="127470000"/>
    <n v="0"/>
    <n v="224713000"/>
    <n v="352183000"/>
    <n v="640029000"/>
    <n v="287846000"/>
  </r>
  <r>
    <x v="219"/>
    <s v="Year 3"/>
    <d v="2014-12-31T00:00:00"/>
    <x v="2"/>
    <s v="Real Estate"/>
    <s v="REITs"/>
    <n v="993897000"/>
    <n v="258617000"/>
    <n v="122201000"/>
    <n v="0"/>
    <n v="258074000"/>
    <n v="380275000"/>
    <n v="735280000"/>
    <n v="355005000"/>
  </r>
  <r>
    <x v="219"/>
    <s v="Year 4"/>
    <d v="2015-12-31T00:00:00"/>
    <x v="3"/>
    <s v="Real Estate"/>
    <s v="REITs"/>
    <n v="1166769000"/>
    <n v="304477000"/>
    <n v="122735000"/>
    <n v="0"/>
    <n v="344527000"/>
    <n v="467262000"/>
    <n v="862292000"/>
    <n v="395030000"/>
  </r>
  <r>
    <x v="220"/>
    <s v="Year 1"/>
    <d v="2013-06-30T00:00:00"/>
    <x v="1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Year 2"/>
    <d v="2014-06-30T00:00:00"/>
    <x v="2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Year 3"/>
    <d v="2015-06-30T00:00:00"/>
    <x v="3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Year 4"/>
    <d v="2016-06-30T00:00:00"/>
    <x v="4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Year 1"/>
    <d v="2013-12-31T00:00:00"/>
    <x v="1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Year 2"/>
    <d v="2014-12-31T00:00:00"/>
    <x v="2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Year 3"/>
    <d v="2015-12-31T00:00:00"/>
    <x v="3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Year 4"/>
    <d v="2016-12-31T00:00:00"/>
    <x v="4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Year 1"/>
    <d v="2013-12-31T00:00:00"/>
    <x v="1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Year 2"/>
    <d v="2014-12-31T00:00:00"/>
    <x v="2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Year 3"/>
    <d v="2015-12-31T00:00:00"/>
    <x v="3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Year 4"/>
    <d v="2016-12-31T00:00:00"/>
    <x v="4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Year 1"/>
    <d v="2013-02-28T00:00:00"/>
    <x v="1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Year 2"/>
    <d v="2014-02-28T00:00:00"/>
    <x v="2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Year 3"/>
    <d v="2015-02-28T00:00:00"/>
    <x v="3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Year 4"/>
    <d v="2016-02-29T00:00:00"/>
    <x v="4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Year 1"/>
    <d v="2012-12-31T00:00:00"/>
    <x v="0"/>
    <s v="Consumer Staples"/>
    <s v="Soft Drinks"/>
    <n v="48017000000"/>
    <n v="19053000000"/>
    <n v="18185000000"/>
    <n v="0"/>
    <n v="0"/>
    <n v="18185000000"/>
    <n v="28964000000"/>
    <n v="10779000000"/>
  </r>
  <r>
    <x v="224"/>
    <s v="Year 2"/>
    <d v="2013-12-31T00:00:00"/>
    <x v="1"/>
    <s v="Consumer Staples"/>
    <s v="Soft Drinks"/>
    <n v="46854000000"/>
    <n v="18421000000"/>
    <n v="18205000000"/>
    <n v="0"/>
    <n v="0"/>
    <n v="18205000000"/>
    <n v="28433000000"/>
    <n v="10228000000"/>
  </r>
  <r>
    <x v="224"/>
    <s v="Year 3"/>
    <d v="2014-12-31T00:00:00"/>
    <x v="2"/>
    <s v="Consumer Staples"/>
    <s v="Soft Drinks"/>
    <n v="45998000000"/>
    <n v="17889000000"/>
    <n v="18401000000"/>
    <n v="0"/>
    <n v="0"/>
    <n v="18401000000"/>
    <n v="28109000000"/>
    <n v="9708000000"/>
  </r>
  <r>
    <x v="224"/>
    <s v="Year 4"/>
    <d v="2015-12-31T00:00:00"/>
    <x v="3"/>
    <s v="Consumer Staples"/>
    <s v="Soft Drinks"/>
    <n v="44294000000"/>
    <n v="17482000000"/>
    <n v="18084000000"/>
    <n v="0"/>
    <n v="0"/>
    <n v="18084000000"/>
    <n v="26812000000"/>
    <n v="8728000000"/>
  </r>
  <r>
    <x v="225"/>
    <s v="Year 1"/>
    <d v="2013-03-30T00:00:00"/>
    <x v="1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Year 2"/>
    <d v="2014-03-29T00:00:00"/>
    <x v="2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Year 3"/>
    <d v="2015-03-28T00:00:00"/>
    <x v="3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s v="Year 4"/>
    <d v="2016-04-02T00:00:00"/>
    <x v="4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s v="Year 1"/>
    <d v="2013-02-02T00:00:00"/>
    <x v="1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s v="Year 2"/>
    <d v="2014-02-01T00:00:00"/>
    <x v="2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Year 3"/>
    <d v="2015-01-31T00:00:00"/>
    <x v="3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Year 4"/>
    <d v="2016-01-30T00:00:00"/>
    <x v="4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s v="Year 1"/>
    <d v="2013-02-02T00:00:00"/>
    <x v="1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s v="Year 2"/>
    <d v="2014-02-01T00:00:00"/>
    <x v="2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Year 3"/>
    <d v="2015-01-31T00:00:00"/>
    <x v="3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Year 4"/>
    <d v="2016-01-30T00:00:00"/>
    <x v="4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Year 1"/>
    <d v="2013-12-31T00:00:00"/>
    <x v="1"/>
    <s v="Industrials"/>
    <s v="Railroads"/>
    <n v="2369300000"/>
    <n v="805300000"/>
    <n v="602100000"/>
    <n v="0"/>
    <n v="223300000"/>
    <n v="825400000"/>
    <n v="1564000000"/>
    <n v="738600000"/>
  </r>
  <r>
    <x v="228"/>
    <s v="Year 2"/>
    <d v="2014-12-31T00:00:00"/>
    <x v="2"/>
    <s v="Industrials"/>
    <s v="Railroads"/>
    <n v="2577100000"/>
    <n v="877900000"/>
    <n v="632000000"/>
    <n v="0"/>
    <n v="258100000"/>
    <n v="890100000"/>
    <n v="1699200000"/>
    <n v="809100000"/>
  </r>
  <r>
    <x v="228"/>
    <s v="Year 3"/>
    <d v="2015-12-31T00:00:00"/>
    <x v="3"/>
    <s v="Industrials"/>
    <s v="Railroads"/>
    <n v="2418800000"/>
    <n v="759200000"/>
    <n v="571200000"/>
    <n v="0"/>
    <n v="284600000"/>
    <n v="855800000"/>
    <n v="1659600000"/>
    <n v="803800000"/>
  </r>
  <r>
    <x v="228"/>
    <s v="Year 4"/>
    <d v="2016-12-31T00:00:00"/>
    <x v="4"/>
    <s v="Industrials"/>
    <s v="Railroads"/>
    <n v="2334200000"/>
    <n v="691100000"/>
    <n v="519600000"/>
    <n v="0"/>
    <n v="305000000"/>
    <n v="824600000"/>
    <n v="1643100000"/>
    <n v="818500000"/>
  </r>
  <r>
    <x v="229"/>
    <s v="Year 1"/>
    <d v="2013-02-02T00:00:00"/>
    <x v="1"/>
    <s v="Consumer Discretionary"/>
    <s v="Apparel Retail"/>
    <n v="10459000000"/>
    <n v="6073000000"/>
    <n v="2720000000"/>
    <n v="0"/>
    <n v="0"/>
    <n v="2720000000"/>
    <n v="4386000000"/>
    <n v="1666000000"/>
  </r>
  <r>
    <x v="229"/>
    <s v="Year 2"/>
    <d v="2014-02-01T00:00:00"/>
    <x v="2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Year 3"/>
    <d v="2015-01-31T00:00:00"/>
    <x v="3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Year 4"/>
    <d v="2016-01-30T00:00:00"/>
    <x v="4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Year 1"/>
    <d v="2012-12-31T00:00:00"/>
    <x v="0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Year 2"/>
    <d v="2013-12-31T00:00:00"/>
    <x v="1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Year 3"/>
    <d v="2014-12-31T00:00:00"/>
    <x v="2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Year 4"/>
    <d v="2015-12-31T00:00:00"/>
    <x v="3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Year 1"/>
    <d v="2013-11-30T00:00:00"/>
    <x v="1"/>
    <s v="Consumer Discretionary"/>
    <s v="Homebuilding"/>
    <n v="5935095000"/>
    <n v="4920664000"/>
    <n v="328595000"/>
    <n v="0"/>
    <n v="0"/>
    <n v="328595000"/>
    <n v="1014431000"/>
    <n v="685836000"/>
  </r>
  <r>
    <x v="231"/>
    <s v="Year 2"/>
    <d v="2014-11-30T00:00:00"/>
    <x v="2"/>
    <s v="Consumer Discretionary"/>
    <s v="Homebuilding"/>
    <n v="7779812000"/>
    <n v="6336272000"/>
    <n v="521502000"/>
    <n v="0"/>
    <n v="0"/>
    <n v="521502000"/>
    <n v="1443540000"/>
    <n v="922038000"/>
  </r>
  <r>
    <x v="231"/>
    <s v="Year 3"/>
    <d v="2015-11-30T00:00:00"/>
    <x v="3"/>
    <s v="Consumer Discretionary"/>
    <s v="Homebuilding"/>
    <n v="9474008000"/>
    <n v="7757571000"/>
    <n v="630421000"/>
    <n v="0"/>
    <n v="0"/>
    <n v="630421000"/>
    <n v="1716437000"/>
    <n v="1086016000"/>
  </r>
  <r>
    <x v="231"/>
    <s v="Year 4"/>
    <d v="2016-11-30T00:00:00"/>
    <x v="4"/>
    <s v="Consumer Discretionary"/>
    <s v="Homebuilding"/>
    <n v="10949999000"/>
    <n v="8923519000"/>
    <n v="764117000"/>
    <n v="0"/>
    <n v="0"/>
    <n v="764117000"/>
    <n v="2026480000"/>
    <n v="1262363000"/>
  </r>
  <r>
    <x v="232"/>
    <s v="Year 1"/>
    <d v="2012-12-31T00:00:00"/>
    <x v="0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Year 2"/>
    <d v="2013-12-31T00:00:00"/>
    <x v="1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Year 3"/>
    <d v="2014-12-31T00:00:00"/>
    <x v="2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Year 4"/>
    <d v="2015-12-31T00:00:00"/>
    <x v="3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Year 1"/>
    <d v="2012-12-31T00:00:00"/>
    <x v="0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Year 2"/>
    <d v="2013-12-31T00:00:00"/>
    <x v="1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Year 3"/>
    <d v="2014-12-31T00:00:00"/>
    <x v="2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Year 4"/>
    <d v="2015-12-31T00:00:00"/>
    <x v="3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Year 1"/>
    <d v="2012-12-31T00:00:00"/>
    <x v="0"/>
    <s v="Industrials"/>
    <s v="Industrial Conglomerates"/>
    <n v="13107000000"/>
    <n v="11799000000"/>
    <s v="0"/>
    <n v="0"/>
    <n v="0"/>
    <n v="0"/>
    <n v="1308000000"/>
    <n v="1308000000"/>
  </r>
  <r>
    <x v="234"/>
    <s v="Year 2"/>
    <d v="2013-12-31T00:00:00"/>
    <x v="1"/>
    <s v="Industrials"/>
    <s v="Industrial Conglomerates"/>
    <n v="11420000000"/>
    <n v="10303000000"/>
    <s v="0"/>
    <n v="0"/>
    <n v="0"/>
    <n v="0"/>
    <n v="1117000000"/>
    <n v="1117000000"/>
  </r>
  <r>
    <x v="234"/>
    <s v="Year 3"/>
    <d v="2014-12-31T00:00:00"/>
    <x v="2"/>
    <s v="Industrials"/>
    <s v="Industrial Conglomerates"/>
    <n v="10986000000"/>
    <n v="9974000000"/>
    <s v="0"/>
    <n v="0"/>
    <n v="0"/>
    <n v="0"/>
    <n v="1012000000"/>
    <n v="1012000000"/>
  </r>
  <r>
    <x v="234"/>
    <s v="Year 4"/>
    <d v="2015-12-31T00:00:00"/>
    <x v="3"/>
    <s v="Industrials"/>
    <s v="Industrial Conglomerates"/>
    <n v="10466000000"/>
    <n v="9576000000"/>
    <s v="0"/>
    <n v="0"/>
    <n v="0"/>
    <n v="0"/>
    <n v="890000000"/>
    <n v="890000000"/>
  </r>
  <r>
    <x v="235"/>
    <s v="Year 1"/>
    <d v="2013-06-30T00:00:00"/>
    <x v="1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Year 2"/>
    <d v="2014-06-29T00:00:00"/>
    <x v="2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Year 3"/>
    <d v="2015-06-28T00:00:00"/>
    <x v="3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s v="Year 4"/>
    <d v="2016-07-03T00:00:00"/>
    <x v="4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Year 1"/>
    <d v="2012-12-31T00:00:00"/>
    <x v="0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Year 2"/>
    <d v="2013-12-31T00:00:00"/>
    <x v="1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Year 3"/>
    <d v="2014-12-31T00:00:00"/>
    <x v="2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Year 4"/>
    <d v="2015-12-31T00:00:00"/>
    <x v="3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Year 1"/>
    <d v="2013-12-31T00:00:00"/>
    <x v="1"/>
    <s v="Industrials"/>
    <s v="Aerospace &amp; Defense"/>
    <n v="45358000000"/>
    <n v="41171000000"/>
    <n v="-318000000"/>
    <n v="0"/>
    <n v="0"/>
    <n v="-318000000"/>
    <n v="4187000000"/>
    <n v="4505000000"/>
  </r>
  <r>
    <x v="237"/>
    <s v="Year 2"/>
    <d v="2014-12-31T00:00:00"/>
    <x v="2"/>
    <s v="Industrials"/>
    <s v="Aerospace &amp; Defense"/>
    <n v="39946000000"/>
    <n v="35263000000"/>
    <n v="-329000000"/>
    <n v="0"/>
    <n v="0"/>
    <n v="-329000000"/>
    <n v="4683000000"/>
    <n v="5012000000"/>
  </r>
  <r>
    <x v="237"/>
    <s v="Year 3"/>
    <d v="2015-12-31T00:00:00"/>
    <x v="3"/>
    <s v="Industrials"/>
    <s v="Aerospace &amp; Defense"/>
    <n v="40536000000"/>
    <n v="36044000000"/>
    <n v="-220000000"/>
    <n v="0"/>
    <n v="0"/>
    <n v="-220000000"/>
    <n v="4492000000"/>
    <n v="4712000000"/>
  </r>
  <r>
    <x v="237"/>
    <s v="Year 4"/>
    <d v="2016-12-31T00:00:00"/>
    <x v="4"/>
    <s v="Industrials"/>
    <s v="Aerospace &amp; Defense"/>
    <n v="47248000000"/>
    <n v="42186000000"/>
    <n v="-487000000"/>
    <n v="0"/>
    <n v="0"/>
    <n v="-487000000"/>
    <n v="5062000000"/>
    <n v="5549000000"/>
  </r>
  <r>
    <x v="238"/>
    <s v="Year 1"/>
    <d v="2012-12-31T00:00:00"/>
    <x v="0"/>
    <s v="Utilities"/>
    <s v="Electric Utilities"/>
    <n v="3094500000"/>
    <n v="2144200000"/>
    <n v="98200000"/>
    <n v="0"/>
    <n v="332400000"/>
    <n v="430600000"/>
    <n v="950300000"/>
    <n v="519700000"/>
  </r>
  <r>
    <x v="238"/>
    <s v="Year 2"/>
    <d v="2013-12-31T00:00:00"/>
    <x v="1"/>
    <s v="Utilities"/>
    <s v="Electric Utilities"/>
    <n v="3276800000"/>
    <n v="2272400000"/>
    <n v="99600000"/>
    <n v="0"/>
    <n v="370900000"/>
    <n v="470500000"/>
    <n v="1004400000"/>
    <n v="533900000"/>
  </r>
  <r>
    <x v="238"/>
    <s v="Year 3"/>
    <d v="2014-12-31T00:00:00"/>
    <x v="2"/>
    <s v="Utilities"/>
    <s v="Electric Utilities"/>
    <n v="3350300000"/>
    <n v="2317500000"/>
    <n v="101100000"/>
    <n v="0"/>
    <n v="388100000"/>
    <n v="489200000"/>
    <n v="1032800000"/>
    <n v="543600000"/>
  </r>
  <r>
    <x v="238"/>
    <s v="Year 4"/>
    <d v="2015-12-31T00:00:00"/>
    <x v="3"/>
    <s v="Utilities"/>
    <s v="Electric Utilities"/>
    <n v="3253600000"/>
    <n v="2171600000"/>
    <n v="103700000"/>
    <n v="0"/>
    <n v="401300000"/>
    <n v="505000000"/>
    <n v="1082000000"/>
    <n v="577000000"/>
  </r>
  <r>
    <x v="239"/>
    <s v="Year 1"/>
    <d v="2013-02-01T00:00:00"/>
    <x v="1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Year 2"/>
    <d v="2014-01-31T00:00:00"/>
    <x v="2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Year 3"/>
    <d v="2015-01-30T00:00:00"/>
    <x v="3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Year 4"/>
    <d v="2016-01-29T00:00:00"/>
    <x v="4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Year 1"/>
    <d v="2013-06-30T00:00:00"/>
    <x v="1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Year 2"/>
    <d v="2014-06-29T00:00:00"/>
    <x v="2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Year 3"/>
    <d v="2015-06-28T00:00:00"/>
    <x v="3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Year 4"/>
    <d v="2016-06-26T00:00:00"/>
    <x v="4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Year 1"/>
    <d v="2012-12-31T00:00:00"/>
    <x v="0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Year 2"/>
    <d v="2013-12-31T00:00:00"/>
    <x v="1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Year 3"/>
    <d v="2014-12-31T00:00:00"/>
    <x v="2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Year 4"/>
    <d v="2015-12-31T00:00:00"/>
    <x v="3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Year 1"/>
    <d v="2013-12-31T00:00:00"/>
    <x v="1"/>
    <s v="Industrials"/>
    <s v="Airlines"/>
    <n v="17699000000"/>
    <n v="8307000000"/>
    <n v="7161000000"/>
    <n v="0"/>
    <n v="867000000"/>
    <n v="8028000000"/>
    <n v="9392000000"/>
    <n v="1364000000"/>
  </r>
  <r>
    <x v="242"/>
    <s v="Year 2"/>
    <d v="2014-12-31T00:00:00"/>
    <x v="2"/>
    <s v="Industrials"/>
    <s v="Airlines"/>
    <n v="18605000000"/>
    <n v="7677000000"/>
    <n v="7639000000"/>
    <n v="0"/>
    <n v="938000000"/>
    <n v="8577000000"/>
    <n v="10928000000"/>
    <n v="2351000000"/>
  </r>
  <r>
    <x v="242"/>
    <s v="Year 3"/>
    <d v="2015-12-31T00:00:00"/>
    <x v="3"/>
    <s v="Industrials"/>
    <s v="Airlines"/>
    <n v="19820000000"/>
    <n v="6025000000"/>
    <n v="8625000000"/>
    <n v="0"/>
    <n v="1015000000"/>
    <n v="9640000000"/>
    <n v="13795000000"/>
    <n v="4155000000"/>
  </r>
  <r>
    <x v="242"/>
    <s v="Year 4"/>
    <d v="2016-12-31T00:00:00"/>
    <x v="4"/>
    <s v="Industrials"/>
    <s v="Airlines"/>
    <n v="20425000000"/>
    <n v="6132000000"/>
    <n v="9312000000"/>
    <n v="0"/>
    <n v="1221000000"/>
    <n v="10533000000"/>
    <n v="14293000000"/>
    <n v="3760000000"/>
  </r>
  <r>
    <x v="243"/>
    <s v="Year 1"/>
    <d v="2012-12-31T00:00:00"/>
    <x v="0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Year 2"/>
    <d v="2013-12-31T00:00:00"/>
    <x v="1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Year 3"/>
    <d v="2014-12-31T00:00:00"/>
    <x v="2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Year 4"/>
    <d v="2015-12-31T00:00:00"/>
    <x v="3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Year 1"/>
    <d v="2012-12-31T00:00:00"/>
    <x v="0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Year 2"/>
    <d v="2013-12-31T00:00:00"/>
    <x v="1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Year 3"/>
    <d v="2014-12-31T00:00:00"/>
    <x v="2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Year 4"/>
    <d v="2015-12-31T00:00:00"/>
    <x v="3"/>
    <s v="Materials"/>
    <s v="Diversified Chemicals"/>
    <n v="32735000000"/>
    <n v="25683000000"/>
    <n v="828000000"/>
    <n v="102000000"/>
    <n v="0"/>
    <n v="930000000"/>
    <n v="7052000000"/>
    <n v="6122000000"/>
  </r>
  <r>
    <x v="245"/>
    <s v="Year 1"/>
    <d v="2013-02-02T00:00:00"/>
    <x v="1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s v="Year 2"/>
    <d v="2014-02-01T00:00:00"/>
    <x v="2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Year 3"/>
    <d v="2015-01-31T00:00:00"/>
    <x v="3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Year 4"/>
    <d v="2016-01-30T00:00:00"/>
    <x v="4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Year 1"/>
    <d v="2013-12-31T00:00:00"/>
    <x v="1"/>
    <s v="Information Technology"/>
    <s v="Internet Software &amp; Services"/>
    <n v="8312000000"/>
    <s v="0"/>
    <n v="3456000000"/>
    <n v="0"/>
    <n v="258000000"/>
    <n v="3714000000"/>
    <n v="8312000000"/>
    <n v="4598000000"/>
  </r>
  <r>
    <x v="246"/>
    <s v="Year 2"/>
    <d v="2014-12-31T00:00:00"/>
    <x v="2"/>
    <s v="Information Technology"/>
    <s v="Internet Software &amp; Services"/>
    <n v="9441000000"/>
    <s v="0"/>
    <n v="4014000000"/>
    <n v="0"/>
    <n v="321000000"/>
    <n v="4335000000"/>
    <n v="9441000000"/>
    <n v="5106000000"/>
  </r>
  <r>
    <x v="246"/>
    <s v="Year 3"/>
    <d v="2015-12-31T00:00:00"/>
    <x v="3"/>
    <s v="Information Technology"/>
    <s v="Internet Software &amp; Services"/>
    <n v="9667000000"/>
    <s v="0"/>
    <n v="4162000000"/>
    <n v="0"/>
    <n v="366000000"/>
    <n v="4528000000"/>
    <n v="9667000000"/>
    <n v="5139000000"/>
  </r>
  <r>
    <x v="246"/>
    <s v="Year 4"/>
    <d v="2016-12-31T00:00:00"/>
    <x v="4"/>
    <s v="Information Technology"/>
    <s v="Internet Software &amp; Services"/>
    <n v="10776000000"/>
    <s v="0"/>
    <n v="4525000000"/>
    <n v="0"/>
    <n v="373000000"/>
    <n v="4898000000"/>
    <n v="10776000000"/>
    <n v="5878000000"/>
  </r>
  <r>
    <x v="247"/>
    <s v="Year 1"/>
    <d v="2012-12-31T00:00:00"/>
    <x v="0"/>
    <s v="Real Estate"/>
    <s v="Residential REITs"/>
    <n v="475888000"/>
    <n v="117275000"/>
    <n v="47115000"/>
    <n v="0"/>
    <n v="121211000"/>
    <n v="168326000"/>
    <n v="358613000"/>
    <n v="190287000"/>
  </r>
  <r>
    <x v="247"/>
    <s v="Year 2"/>
    <d v="2013-12-31T00:00:00"/>
    <x v="1"/>
    <s v="Real Estate"/>
    <s v="Residential REITs"/>
    <n v="635490000"/>
    <n v="172050000"/>
    <n v="43720000"/>
    <n v="0"/>
    <n v="186979000"/>
    <n v="230699000"/>
    <n v="463440000"/>
    <n v="232741000"/>
  </r>
  <r>
    <x v="247"/>
    <s v="Year 3"/>
    <d v="2014-12-31T00:00:00"/>
    <x v="2"/>
    <s v="Real Estate"/>
    <s v="Residential REITs"/>
    <n v="992332000"/>
    <n v="275379000"/>
    <n v="57664000"/>
    <n v="0"/>
    <n v="301812000"/>
    <n v="359476000"/>
    <n v="716953000"/>
    <n v="357477000"/>
  </r>
  <r>
    <x v="247"/>
    <s v="Year 4"/>
    <d v="2015-12-31T00:00:00"/>
    <x v="3"/>
    <s v="Real Estate"/>
    <s v="Residential REITs"/>
    <n v="1042779000"/>
    <n v="280901000"/>
    <n v="53992000"/>
    <n v="0"/>
    <n v="294520000"/>
    <n v="348512000"/>
    <n v="761878000"/>
    <n v="413366000"/>
  </r>
  <r>
    <x v="248"/>
    <s v="Year 1"/>
    <d v="2012-12-31T00:00:00"/>
    <x v="0"/>
    <s v="Real Estate"/>
    <s v="Retail REITs"/>
    <n v="797517000"/>
    <n v="337533000"/>
    <n v="20412000"/>
    <n v="0"/>
    <n v="277621000"/>
    <n v="298033000"/>
    <n v="459984000"/>
    <n v="161951000"/>
  </r>
  <r>
    <x v="248"/>
    <s v="Year 2"/>
    <d v="2013-12-31T00:00:00"/>
    <x v="1"/>
    <s v="Real Estate"/>
    <s v="Retail REITs"/>
    <n v="1029475000"/>
    <n v="423256000"/>
    <n v="27772000"/>
    <n v="0"/>
    <n v="357165000"/>
    <n v="384937000"/>
    <n v="606219000"/>
    <n v="221282000"/>
  </r>
  <r>
    <x v="248"/>
    <s v="Year 3"/>
    <d v="2014-12-31T00:00:00"/>
    <x v="2"/>
    <s v="Real Estate"/>
    <s v="Retail REITs"/>
    <n v="1105247000"/>
    <n v="441929000"/>
    <n v="29412000"/>
    <n v="0"/>
    <n v="378716000"/>
    <n v="408128000"/>
    <n v="663318000"/>
    <n v="255190000"/>
  </r>
  <r>
    <x v="248"/>
    <s v="Year 4"/>
    <d v="2015-12-31T00:00:00"/>
    <x v="3"/>
    <s v="Real Estate"/>
    <s v="Retail REITs"/>
    <n v="1288149000"/>
    <n v="497359000"/>
    <n v="29870000"/>
    <n v="0"/>
    <n v="464472000"/>
    <n v="494342000"/>
    <n v="790790000"/>
    <n v="296448000"/>
  </r>
  <r>
    <x v="249"/>
    <s v="Year 1"/>
    <d v="2012-12-31T00:00:00"/>
    <x v="0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Year 2"/>
    <d v="2013-12-31T00:00:00"/>
    <x v="1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Year 3"/>
    <d v="2014-12-31T00:00:00"/>
    <x v="2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Year 4"/>
    <d v="2015-12-31T00:00:00"/>
    <x v="3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Year 1"/>
    <d v="2013-12-31T00:00:00"/>
    <x v="1"/>
    <s v="Industrials"/>
    <s v="Building Products"/>
    <n v="6761000000"/>
    <n v="4802000000"/>
    <n v="1347000000"/>
    <n v="0"/>
    <n v="0"/>
    <n v="1347000000"/>
    <n v="1959000000"/>
    <n v="612000000"/>
  </r>
  <r>
    <x v="250"/>
    <s v="Year 2"/>
    <d v="2014-12-31T00:00:00"/>
    <x v="2"/>
    <s v="Industrials"/>
    <s v="Building Products"/>
    <n v="7006000000"/>
    <n v="4946000000"/>
    <n v="1338000000"/>
    <n v="0"/>
    <n v="0"/>
    <n v="1338000000"/>
    <n v="2060000000"/>
    <n v="722000000"/>
  </r>
  <r>
    <x v="250"/>
    <s v="Year 3"/>
    <d v="2015-12-31T00:00:00"/>
    <x v="3"/>
    <s v="Industrials"/>
    <s v="Building Products"/>
    <n v="7142000000"/>
    <n v="4889000000"/>
    <n v="1339000000"/>
    <n v="0"/>
    <n v="0"/>
    <n v="1339000000"/>
    <n v="2253000000"/>
    <n v="914000000"/>
  </r>
  <r>
    <x v="250"/>
    <s v="Year 4"/>
    <d v="2016-12-31T00:00:00"/>
    <x v="4"/>
    <s v="Industrials"/>
    <s v="Building Products"/>
    <n v="7357000000"/>
    <n v="4901000000"/>
    <n v="1403000000"/>
    <n v="0"/>
    <n v="0"/>
    <n v="1403000000"/>
    <n v="2456000000"/>
    <n v="1053000000"/>
  </r>
  <r>
    <x v="251"/>
    <s v="Year 1"/>
    <d v="2012-12-31T00:00:00"/>
    <x v="0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Year 2"/>
    <d v="2013-12-31T00:00:00"/>
    <x v="1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Year 3"/>
    <d v="2014-12-31T00:00:00"/>
    <x v="2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Year 4"/>
    <d v="2015-12-31T00:00:00"/>
    <x v="3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Year 1"/>
    <d v="2012-12-31T00:00:00"/>
    <x v="0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Year 2"/>
    <d v="2013-12-31T00:00:00"/>
    <x v="1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Year 3"/>
    <d v="2014-12-31T00:00:00"/>
    <x v="2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Year 4"/>
    <d v="2015-12-31T00:00:00"/>
    <x v="3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Year 1"/>
    <d v="2013-03-31T00:00:00"/>
    <x v="1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Year 2"/>
    <d v="2014-03-31T00:00:00"/>
    <x v="2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Year 3"/>
    <d v="2015-03-31T00:00:00"/>
    <x v="3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Year 4"/>
    <d v="2016-03-31T00:00:00"/>
    <x v="4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Year 1"/>
    <d v="2013-03-31T00:00:00"/>
    <x v="1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Year 2"/>
    <d v="2014-03-31T00:00:00"/>
    <x v="2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Year 3"/>
    <d v="2015-03-31T00:00:00"/>
    <x v="3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Year 4"/>
    <d v="2016-03-31T00:00:00"/>
    <x v="4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Year 1"/>
    <d v="2012-12-31T00:00:00"/>
    <x v="0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Year 2"/>
    <d v="2013-12-31T00:00:00"/>
    <x v="1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Year 3"/>
    <d v="2014-12-31T00:00:00"/>
    <x v="2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Year 4"/>
    <d v="2015-12-31T00:00:00"/>
    <x v="3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Year 1"/>
    <d v="2012-12-31T00:00:00"/>
    <x v="0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Year 2"/>
    <d v="2013-12-31T00:00:00"/>
    <x v="1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Year 3"/>
    <d v="2014-12-31T00:00:00"/>
    <x v="2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Year 4"/>
    <d v="2015-12-31T00:00:00"/>
    <x v="3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Year 1"/>
    <d v="2012-12-31T00:00:00"/>
    <x v="0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Year 2"/>
    <d v="2013-12-31T00:00:00"/>
    <x v="1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Year 3"/>
    <d v="2014-12-31T00:00:00"/>
    <x v="2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Year 4"/>
    <d v="2015-12-31T00:00:00"/>
    <x v="3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Year 1"/>
    <d v="2012-12-31T00:00:00"/>
    <x v="0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Year 2"/>
    <d v="2013-12-31T00:00:00"/>
    <x v="1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Year 3"/>
    <d v="2014-12-31T00:00:00"/>
    <x v="2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Year 4"/>
    <d v="2015-12-31T00:00:00"/>
    <x v="3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Year 1"/>
    <d v="2012-12-31T00:00:00"/>
    <x v="0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Year 2"/>
    <d v="2013-12-31T00:00:00"/>
    <x v="1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Year 3"/>
    <d v="2014-12-31T00:00:00"/>
    <x v="2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Year 4"/>
    <d v="2015-12-31T00:00:00"/>
    <x v="3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Year 1"/>
    <d v="2013-11-30T00:00:00"/>
    <x v="1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Year 2"/>
    <d v="2014-11-30T00:00:00"/>
    <x v="2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Year 3"/>
    <d v="2015-11-30T00:00:00"/>
    <x v="3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Year 4"/>
    <d v="2016-11-30T00:00:00"/>
    <x v="4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Year 1"/>
    <d v="2012-12-31T00:00:00"/>
    <x v="0"/>
    <s v="Materials"/>
    <s v="Construction Materials"/>
    <n v="2031901000"/>
    <n v="1704767000"/>
    <n v="135824000"/>
    <n v="0"/>
    <n v="0"/>
    <n v="135824000"/>
    <n v="327134000"/>
    <n v="191310000"/>
  </r>
  <r>
    <x v="261"/>
    <s v="Year 2"/>
    <d v="2013-12-31T00:00:00"/>
    <x v="1"/>
    <s v="Materials"/>
    <s v="Construction Materials"/>
    <n v="2155551000"/>
    <n v="1791594000"/>
    <n v="145298000"/>
    <n v="0"/>
    <n v="0"/>
    <n v="145298000"/>
    <n v="363957000"/>
    <n v="218659000"/>
  </r>
  <r>
    <x v="261"/>
    <s v="Year 3"/>
    <d v="2014-12-31T00:00:00"/>
    <x v="2"/>
    <s v="Materials"/>
    <s v="Construction Materials"/>
    <n v="2957951000"/>
    <n v="2435591000"/>
    <n v="164596000"/>
    <n v="0"/>
    <n v="0"/>
    <n v="164596000"/>
    <n v="522360000"/>
    <n v="357764000"/>
  </r>
  <r>
    <x v="261"/>
    <s v="Year 4"/>
    <d v="2015-12-31T00:00:00"/>
    <x v="3"/>
    <s v="Materials"/>
    <s v="Construction Materials"/>
    <n v="3539570000"/>
    <n v="2817803000"/>
    <n v="233887000"/>
    <n v="0"/>
    <n v="0"/>
    <n v="233887000"/>
    <n v="721767000"/>
    <n v="487880000"/>
  </r>
  <r>
    <x v="262"/>
    <s v="Year 1"/>
    <d v="2012-12-31T00:00:00"/>
    <x v="0"/>
    <s v="Financials"/>
    <s v="Insurance Brokers"/>
    <n v="11924000000"/>
    <s v="0"/>
    <n v="7134000000"/>
    <n v="0"/>
    <n v="2961000000"/>
    <n v="10095000000"/>
    <n v="11924000000"/>
    <n v="1829000000"/>
  </r>
  <r>
    <x v="262"/>
    <s v="Year 2"/>
    <d v="2013-12-31T00:00:00"/>
    <x v="1"/>
    <s v="Financials"/>
    <s v="Insurance Brokers"/>
    <n v="12261000000"/>
    <s v="0"/>
    <n v="7226000000"/>
    <n v="0"/>
    <n v="2958000000"/>
    <n v="10184000000"/>
    <n v="12261000000"/>
    <n v="2077000000"/>
  </r>
  <r>
    <x v="262"/>
    <s v="Year 3"/>
    <d v="2014-12-31T00:00:00"/>
    <x v="2"/>
    <s v="Financials"/>
    <s v="Insurance Brokers"/>
    <n v="12951000000"/>
    <s v="0"/>
    <n v="7515000000"/>
    <n v="0"/>
    <n v="3135000000"/>
    <n v="10650000000"/>
    <n v="12951000000"/>
    <n v="2301000000"/>
  </r>
  <r>
    <x v="262"/>
    <s v="Year 4"/>
    <d v="2015-12-31T00:00:00"/>
    <x v="3"/>
    <s v="Financials"/>
    <s v="Insurance Brokers"/>
    <n v="12893000000"/>
    <s v="0"/>
    <n v="7334000000"/>
    <n v="0"/>
    <n v="3140000000"/>
    <n v="10474000000"/>
    <n v="12893000000"/>
    <n v="2419000000"/>
  </r>
  <r>
    <x v="263"/>
    <s v="Year 1"/>
    <d v="2013-12-31T00:00:00"/>
    <x v="1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Year 2"/>
    <d v="2014-12-31T00:00:00"/>
    <x v="2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Year 3"/>
    <d v="2015-12-31T00:00:00"/>
    <x v="3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Year 4"/>
    <d v="2016-12-31T00:00:00"/>
    <x v="4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Year 1"/>
    <d v="2012-12-31T00:00:00"/>
    <x v="0"/>
    <s v="Consumer Staples"/>
    <s v="Soft Drinks"/>
    <n v="2060702000"/>
    <n v="995046000"/>
    <s v="0"/>
    <n v="0"/>
    <n v="0"/>
    <n v="0"/>
    <n v="1065656000"/>
    <n v="1065656000"/>
  </r>
  <r>
    <x v="264"/>
    <s v="Year 2"/>
    <d v="2013-12-31T00:00:00"/>
    <x v="1"/>
    <s v="Consumer Staples"/>
    <s v="Soft Drinks"/>
    <n v="2246428000"/>
    <n v="1073497000"/>
    <s v="0"/>
    <n v="0"/>
    <n v="0"/>
    <n v="0"/>
    <n v="1172931000"/>
    <n v="1172931000"/>
  </r>
  <r>
    <x v="264"/>
    <s v="Year 3"/>
    <d v="2014-12-31T00:00:00"/>
    <x v="2"/>
    <s v="Consumer Staples"/>
    <s v="Soft Drinks"/>
    <n v="2464867000"/>
    <n v="1125057000"/>
    <s v="0"/>
    <n v="0"/>
    <n v="0"/>
    <n v="0"/>
    <n v="1339810000"/>
    <n v="1339810000"/>
  </r>
  <r>
    <x v="264"/>
    <s v="Year 4"/>
    <d v="2015-12-31T00:00:00"/>
    <x v="3"/>
    <s v="Consumer Staples"/>
    <s v="Soft Drinks"/>
    <n v="2722564000"/>
    <n v="1090263000"/>
    <s v="0"/>
    <n v="0"/>
    <n v="0"/>
    <n v="0"/>
    <n v="1632301000"/>
    <n v="1632301000"/>
  </r>
  <r>
    <x v="265"/>
    <s v="Year 1"/>
    <d v="2012-12-31T00:00:00"/>
    <x v="0"/>
    <s v="Consumer Staples"/>
    <s v="Tobacco"/>
    <n v="24618000000"/>
    <n v="15055000000"/>
    <n v="2249000000"/>
    <n v="0"/>
    <n v="0"/>
    <n v="2249000000"/>
    <n v="9563000000"/>
    <n v="7314000000"/>
  </r>
  <r>
    <x v="265"/>
    <s v="Year 2"/>
    <d v="2013-12-31T00:00:00"/>
    <x v="1"/>
    <s v="Consumer Staples"/>
    <s v="Tobacco"/>
    <n v="24466000000"/>
    <n v="14009000000"/>
    <n v="2362000000"/>
    <n v="0"/>
    <n v="0"/>
    <n v="2362000000"/>
    <n v="10457000000"/>
    <n v="8095000000"/>
  </r>
  <r>
    <x v="265"/>
    <s v="Year 3"/>
    <d v="2014-12-31T00:00:00"/>
    <x v="2"/>
    <s v="Consumer Staples"/>
    <s v="Tobacco"/>
    <n v="24522000000"/>
    <n v="14362000000"/>
    <n v="2541000000"/>
    <n v="0"/>
    <n v="0"/>
    <n v="2541000000"/>
    <n v="10160000000"/>
    <n v="7619000000"/>
  </r>
  <r>
    <x v="265"/>
    <s v="Year 4"/>
    <d v="2015-12-31T00:00:00"/>
    <x v="3"/>
    <s v="Consumer Staples"/>
    <s v="Tobacco"/>
    <n v="25434000000"/>
    <n v="14320000000"/>
    <n v="2749000000"/>
    <n v="0"/>
    <n v="0"/>
    <n v="2749000000"/>
    <n v="11114000000"/>
    <n v="8365000000"/>
  </r>
  <r>
    <x v="266"/>
    <s v="Year 1"/>
    <d v="2013-08-31T00:00:00"/>
    <x v="1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Year 2"/>
    <d v="2014-08-31T00:00:00"/>
    <x v="2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Year 3"/>
    <d v="2015-08-31T00:00:00"/>
    <x v="3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Year 4"/>
    <d v="2016-08-31T00:00:00"/>
    <x v="4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Year 1"/>
    <d v="2013-05-31T00:00:00"/>
    <x v="1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Year 2"/>
    <d v="2014-12-31T00:00:00"/>
    <x v="2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Year 3"/>
    <d v="2015-12-31T00:00:00"/>
    <x v="3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Year 4"/>
    <d v="2016-12-31T00:00:00"/>
    <x v="4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Year 1"/>
    <d v="2012-12-31T00:00:00"/>
    <x v="0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Year 2"/>
    <d v="2013-12-31T00:00:00"/>
    <x v="1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Year 3"/>
    <d v="2014-12-31T00:00:00"/>
    <x v="2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Year 4"/>
    <d v="2015-12-31T00:00:00"/>
    <x v="3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Year 1"/>
    <d v="2012-12-31T00:00:00"/>
    <x v="0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Year 2"/>
    <d v="2013-12-31T00:00:00"/>
    <x v="1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Year 3"/>
    <d v="2014-12-31T00:00:00"/>
    <x v="2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Year 4"/>
    <d v="2015-12-31T00:00:00"/>
    <x v="3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Year 1"/>
    <d v="2012-12-31T00:00:00"/>
    <x v="0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Year 2"/>
    <d v="2013-12-31T00:00:00"/>
    <x v="1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Year 3"/>
    <d v="2014-12-31T00:00:00"/>
    <x v="2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Year 4"/>
    <d v="2015-12-31T00:00:00"/>
    <x v="3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Year 1"/>
    <d v="2013-06-30T00:00:00"/>
    <x v="1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Year 2"/>
    <d v="2014-06-30T00:00:00"/>
    <x v="2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Year 3"/>
    <d v="2015-06-30T00:00:00"/>
    <x v="3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Year 4"/>
    <d v="2016-06-30T00:00:00"/>
    <x v="4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Year 1"/>
    <d v="2012-12-31T00:00:00"/>
    <x v="0"/>
    <s v="Financials"/>
    <s v="Banks"/>
    <n v="4608955000"/>
    <n v="116586000"/>
    <n v="2448629000"/>
    <n v="0"/>
    <n v="264631000"/>
    <n v="2713260000"/>
    <n v="4492369000"/>
    <n v="1779109000"/>
  </r>
  <r>
    <x v="272"/>
    <s v="Year 2"/>
    <d v="2013-12-31T00:00:00"/>
    <x v="1"/>
    <s v="Financials"/>
    <s v="Banks"/>
    <n v="4822539000"/>
    <n v="83692000"/>
    <n v="2540954000"/>
    <n v="0"/>
    <n v="231912000"/>
    <n v="2772866000"/>
    <n v="4738847000"/>
    <n v="1965981000"/>
  </r>
  <r>
    <x v="272"/>
    <s v="Year 3"/>
    <d v="2014-12-31T00:00:00"/>
    <x v="2"/>
    <s v="Financials"/>
    <s v="Banks"/>
    <n v="4736150000"/>
    <n v="63083000"/>
    <n v="2655650000"/>
    <n v="0"/>
    <n v="157824000"/>
    <n v="2813474000"/>
    <n v="4673067000"/>
    <n v="1859593000"/>
  </r>
  <r>
    <x v="272"/>
    <s v="Year 4"/>
    <d v="2015-12-31T00:00:00"/>
    <x v="3"/>
    <s v="Financials"/>
    <s v="Banks"/>
    <n v="4995881000"/>
    <n v="73814000"/>
    <n v="2796508000"/>
    <n v="0"/>
    <n v="196424000"/>
    <n v="2992932000"/>
    <n v="4922067000"/>
    <n v="1929135000"/>
  </r>
  <r>
    <x v="273"/>
    <s v="Year 1"/>
    <d v="2013-12-31T00:00:00"/>
    <x v="1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Year 2"/>
    <d v="2014-12-31T00:00:00"/>
    <x v="2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Year 3"/>
    <d v="2015-12-31T00:00:00"/>
    <x v="3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Year 4"/>
    <d v="2016-12-31T00:00:00"/>
    <x v="4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Year 1"/>
    <d v="2013-08-29T00:00:00"/>
    <x v="1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Year 2"/>
    <d v="2014-08-28T00:00:00"/>
    <x v="2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s v="Year 3"/>
    <d v="2015-09-03T00:00:00"/>
    <x v="3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s v="Year 4"/>
    <d v="2016-09-01T00:00:00"/>
    <x v="4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Year 1"/>
    <d v="2012-12-31T00:00:00"/>
    <x v="0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Year 2"/>
    <d v="2013-12-31T00:00:00"/>
    <x v="1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Year 3"/>
    <d v="2014-12-31T00:00:00"/>
    <x v="2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Year 4"/>
    <d v="2015-12-31T00:00:00"/>
    <x v="3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Year 1"/>
    <d v="2014-12-31T00:00:00"/>
    <x v="2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Year 2"/>
    <d v="2015-12-31T00:00:00"/>
    <x v="3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Year 1"/>
    <d v="2013-12-31T00:00:00"/>
    <x v="1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Year 2"/>
    <d v="2014-12-31T00:00:00"/>
    <x v="2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Year 3"/>
    <d v="2015-12-31T00:00:00"/>
    <x v="3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Year 4"/>
    <d v="2016-12-31T00:00:00"/>
    <x v="4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Year 1"/>
    <d v="2012-12-31T00:00:00"/>
    <x v="0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Year 2"/>
    <d v="2013-12-31T00:00:00"/>
    <x v="1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Year 3"/>
    <d v="2014-12-31T00:00:00"/>
    <x v="2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Year 4"/>
    <d v="2015-12-31T00:00:00"/>
    <x v="3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Year 1"/>
    <d v="2012-12-31T00:00:00"/>
    <x v="0"/>
    <s v="Utilities"/>
    <s v="MultiUtilities"/>
    <n v="14256000000"/>
    <n v="8276000000"/>
    <n v="1186000000"/>
    <n v="0"/>
    <n v="1518000000"/>
    <n v="2704000000"/>
    <n v="5980000000"/>
    <n v="3276000000"/>
  </r>
  <r>
    <x v="279"/>
    <s v="Year 2"/>
    <d v="2013-12-31T00:00:00"/>
    <x v="1"/>
    <s v="Utilities"/>
    <s v="MultiUtilities"/>
    <n v="15136000000"/>
    <n v="8152000000"/>
    <n v="1280000000"/>
    <n v="0"/>
    <n v="2163000000"/>
    <n v="3443000000"/>
    <n v="6984000000"/>
    <n v="3541000000"/>
  </r>
  <r>
    <x v="279"/>
    <s v="Year 3"/>
    <d v="2014-12-31T00:00:00"/>
    <x v="2"/>
    <s v="Utilities"/>
    <s v="MultiUtilities"/>
    <n v="17021000000"/>
    <n v="8751000000"/>
    <n v="1324000000"/>
    <n v="0"/>
    <n v="2551000000"/>
    <n v="3875000000"/>
    <n v="8270000000"/>
    <n v="4395000000"/>
  </r>
  <r>
    <x v="279"/>
    <s v="Year 4"/>
    <d v="2015-12-31T00:00:00"/>
    <x v="3"/>
    <s v="Utilities"/>
    <s v="MultiUtilities"/>
    <n v="17486000000"/>
    <n v="8596000000"/>
    <n v="1399000000"/>
    <n v="0"/>
    <n v="2831000000"/>
    <n v="4230000000"/>
    <n v="8890000000"/>
    <n v="4660000000"/>
  </r>
  <r>
    <x v="280"/>
    <s v="Year 1"/>
    <d v="2012-12-31T00:00:00"/>
    <x v="0"/>
    <s v="Materials"/>
    <s v="Gold"/>
    <n v="9964000000"/>
    <n v="4334000000"/>
    <n v="757000000"/>
    <n v="704000000"/>
    <n v="1032000000"/>
    <n v="2493000000"/>
    <n v="5630000000"/>
    <n v="3137000000"/>
  </r>
  <r>
    <x v="280"/>
    <s v="Year 2"/>
    <d v="2013-12-31T00:00:00"/>
    <x v="1"/>
    <s v="Materials"/>
    <s v="Gold"/>
    <n v="8414000000"/>
    <n v="5299000000"/>
    <n v="584000000"/>
    <n v="469000000"/>
    <n v="1362000000"/>
    <n v="2415000000"/>
    <n v="3115000000"/>
    <n v="700000000"/>
  </r>
  <r>
    <x v="280"/>
    <s v="Year 3"/>
    <d v="2014-12-31T00:00:00"/>
    <x v="2"/>
    <s v="Materials"/>
    <s v="Gold"/>
    <n v="7292000000"/>
    <n v="4457000000"/>
    <n v="545000000"/>
    <n v="325000000"/>
    <n v="1229000000"/>
    <n v="2099000000"/>
    <n v="2835000000"/>
    <n v="736000000"/>
  </r>
  <r>
    <x v="280"/>
    <s v="Year 4"/>
    <d v="2015-12-31T00:00:00"/>
    <x v="3"/>
    <s v="Materials"/>
    <s v="Gold"/>
    <n v="7729000000"/>
    <n v="4312000000"/>
    <n v="670000000"/>
    <n v="289000000"/>
    <n v="1239000000"/>
    <n v="2198000000"/>
    <n v="3417000000"/>
    <n v="1219000000"/>
  </r>
  <r>
    <x v="281"/>
    <s v="Year 1"/>
    <d v="2013-12-31T00:00:00"/>
    <x v="1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Year 2"/>
    <d v="2014-12-31T00:00:00"/>
    <x v="2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Year 3"/>
    <d v="2015-12-31T00:00:00"/>
    <x v="3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Year 4"/>
    <d v="2016-12-31T00:00:00"/>
    <x v="4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Year 1"/>
    <d v="2012-12-31T00:00:00"/>
    <x v="0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Year 2"/>
    <d v="2013-12-31T00:00:00"/>
    <x v="1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Year 3"/>
    <d v="2014-12-31T00:00:00"/>
    <x v="2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Year 4"/>
    <d v="2015-12-31T00:00:00"/>
    <x v="3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Year 1"/>
    <d v="2013-05-31T00:00:00"/>
    <x v="1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Year 2"/>
    <d v="2014-05-31T00:00:00"/>
    <x v="2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Year 3"/>
    <d v="2015-05-31T00:00:00"/>
    <x v="3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Year 4"/>
    <d v="2016-05-31T00:00:00"/>
    <x v="4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Year 1"/>
    <d v="2013-12-31T00:00:00"/>
    <x v="1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Year 2"/>
    <d v="2014-12-31T00:00:00"/>
    <x v="2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Year 3"/>
    <d v="2015-12-31T00:00:00"/>
    <x v="3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Year 4"/>
    <d v="2016-12-31T00:00:00"/>
    <x v="4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Year 1"/>
    <d v="2012-12-31T00:00:00"/>
    <x v="0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Year 2"/>
    <d v="2013-12-31T00:00:00"/>
    <x v="1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Year 3"/>
    <d v="2014-12-31T00:00:00"/>
    <x v="2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Year 4"/>
    <d v="2015-12-31T00:00:00"/>
    <x v="3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Year 1"/>
    <d v="2013-12-31T00:00:00"/>
    <x v="1"/>
    <s v="Industrials"/>
    <s v="Railroads"/>
    <n v="11245000000"/>
    <n v="4070000000"/>
    <n v="3002000000"/>
    <n v="0"/>
    <n v="916000000"/>
    <n v="3918000000"/>
    <n v="7175000000"/>
    <n v="3257000000"/>
  </r>
  <r>
    <x v="286"/>
    <s v="Year 2"/>
    <d v="2014-12-31T00:00:00"/>
    <x v="2"/>
    <s v="Industrials"/>
    <s v="Railroads"/>
    <n v="11624000000"/>
    <n v="4201000000"/>
    <n v="2897000000"/>
    <n v="0"/>
    <n v="951000000"/>
    <n v="3848000000"/>
    <n v="7423000000"/>
    <n v="3575000000"/>
  </r>
  <r>
    <x v="286"/>
    <s v="Year 3"/>
    <d v="2015-12-31T00:00:00"/>
    <x v="3"/>
    <s v="Industrials"/>
    <s v="Railroads"/>
    <n v="10511000000"/>
    <n v="3662000000"/>
    <n v="2911000000"/>
    <n v="0"/>
    <n v="1054000000"/>
    <n v="3965000000"/>
    <n v="6849000000"/>
    <n v="2884000000"/>
  </r>
  <r>
    <x v="286"/>
    <s v="Year 4"/>
    <d v="2016-12-31T00:00:00"/>
    <x v="4"/>
    <s v="Industrials"/>
    <s v="Railroads"/>
    <n v="9888000000"/>
    <n v="3045000000"/>
    <n v="2743000000"/>
    <n v="0"/>
    <n v="1026000000"/>
    <n v="3769000000"/>
    <n v="6843000000"/>
    <n v="3074000000"/>
  </r>
  <r>
    <x v="287"/>
    <s v="Year 1"/>
    <d v="2013-04-26T00:00:00"/>
    <x v="1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Year 2"/>
    <d v="2014-04-25T00:00:00"/>
    <x v="2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Year 3"/>
    <d v="2015-04-24T00:00:00"/>
    <x v="3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Year 4"/>
    <d v="2016-04-29T00:00:00"/>
    <x v="4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Year 1"/>
    <d v="2012-12-31T00:00:00"/>
    <x v="0"/>
    <s v="Materials"/>
    <s v="Steel"/>
    <n v="19429273000"/>
    <n v="17915735000"/>
    <n v="454900000"/>
    <n v="0"/>
    <n v="0"/>
    <n v="454900000"/>
    <n v="1513538000"/>
    <n v="1058638000"/>
  </r>
  <r>
    <x v="288"/>
    <s v="Year 2"/>
    <d v="2013-12-31T00:00:00"/>
    <x v="1"/>
    <s v="Materials"/>
    <s v="Steel"/>
    <n v="19052046000"/>
    <n v="17641421000"/>
    <n v="467904000"/>
    <n v="0"/>
    <n v="0"/>
    <n v="467904000"/>
    <n v="1410625000"/>
    <n v="942721000"/>
  </r>
  <r>
    <x v="288"/>
    <s v="Year 3"/>
    <d v="2014-12-31T00:00:00"/>
    <x v="2"/>
    <s v="Materials"/>
    <s v="Steel"/>
    <n v="21105141000"/>
    <n v="19198615000"/>
    <n v="520805000"/>
    <n v="0"/>
    <n v="0"/>
    <n v="520805000"/>
    <n v="1906526000"/>
    <n v="1385721000"/>
  </r>
  <r>
    <x v="288"/>
    <s v="Year 4"/>
    <d v="2015-12-31T00:00:00"/>
    <x v="3"/>
    <s v="Materials"/>
    <s v="Steel"/>
    <n v="16439276000"/>
    <n v="14858014000"/>
    <n v="458989000"/>
    <n v="0"/>
    <n v="0"/>
    <n v="458989000"/>
    <n v="1581262000"/>
    <n v="1122273000"/>
  </r>
  <r>
    <x v="289"/>
    <s v="Year 1"/>
    <d v="2013-01-27T00:00:00"/>
    <x v="1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Year 2"/>
    <d v="2014-01-26T00:00:00"/>
    <x v="2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Year 3"/>
    <d v="2015-01-25T00:00:00"/>
    <x v="3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Year 4"/>
    <d v="2016-01-31T00:00:00"/>
    <x v="4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Year 1"/>
    <d v="2012-12-31T00:00:00"/>
    <x v="0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Year 2"/>
    <d v="2013-12-31T00:00:00"/>
    <x v="1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Year 3"/>
    <d v="2014-12-31T00:00:00"/>
    <x v="2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Year 4"/>
    <d v="2015-12-31T00:00:00"/>
    <x v="3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Year 1"/>
    <d v="2012-12-31T00:00:00"/>
    <x v="0"/>
    <s v="Real Estate"/>
    <s v="Retail REITs"/>
    <n v="484581000"/>
    <n v="21306000"/>
    <n v="38123000"/>
    <n v="0"/>
    <n v="147515000"/>
    <n v="185638000"/>
    <n v="463275000"/>
    <n v="277637000"/>
  </r>
  <r>
    <x v="291"/>
    <s v="Year 2"/>
    <d v="2013-12-31T00:00:00"/>
    <x v="1"/>
    <s v="Real Estate"/>
    <s v="Retail REITs"/>
    <n v="780209000"/>
    <n v="38851000"/>
    <n v="56881000"/>
    <n v="0"/>
    <n v="306769000"/>
    <n v="363650000"/>
    <n v="741358000"/>
    <n v="377708000"/>
  </r>
  <r>
    <x v="291"/>
    <s v="Year 3"/>
    <d v="2014-12-31T00:00:00"/>
    <x v="2"/>
    <s v="Real Estate"/>
    <s v="Retail REITs"/>
    <n v="933505000"/>
    <n v="53871000"/>
    <n v="51085000"/>
    <n v="0"/>
    <n v="374661000"/>
    <n v="425746000"/>
    <n v="879634000"/>
    <n v="453888000"/>
  </r>
  <r>
    <x v="291"/>
    <s v="Year 4"/>
    <d v="2015-12-31T00:00:00"/>
    <x v="3"/>
    <s v="Real Estate"/>
    <s v="Retail REITs"/>
    <n v="1023285000"/>
    <n v="55352000"/>
    <n v="49298000"/>
    <n v="0"/>
    <n v="409215000"/>
    <n v="458513000"/>
    <n v="967933000"/>
    <n v="509420000"/>
  </r>
  <r>
    <x v="292"/>
    <s v="Year 1"/>
    <d v="2012-12-31T00:00:00"/>
    <x v="0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Year 2"/>
    <d v="2013-12-31T00:00:00"/>
    <x v="1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Year 3"/>
    <d v="2014-12-31T00:00:00"/>
    <x v="2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Year 4"/>
    <d v="2015-12-31T00:00:00"/>
    <x v="3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Year 1"/>
    <d v="2014-12-31T00:00:00"/>
    <x v="2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Year 2"/>
    <d v="2015-12-31T00:00:00"/>
    <x v="3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Year 3"/>
    <d v="2016-12-31T00:00:00"/>
    <x v="4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Year 1"/>
    <d v="2012-12-31T00:00:00"/>
    <x v="0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Year 2"/>
    <d v="2013-12-31T00:00:00"/>
    <x v="1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Year 3"/>
    <d v="2014-12-31T00:00:00"/>
    <x v="2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Year 4"/>
    <d v="2015-12-31T00:00:00"/>
    <x v="3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Year 1"/>
    <d v="2012-12-31T00:00:00"/>
    <x v="0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Year 2"/>
    <d v="2013-12-31T00:00:00"/>
    <x v="1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Year 3"/>
    <d v="2014-12-31T00:00:00"/>
    <x v="2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Year 4"/>
    <d v="2015-12-31T00:00:00"/>
    <x v="3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Year 1"/>
    <d v="2012-12-31T00:00:00"/>
    <x v="0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Year 2"/>
    <d v="2013-12-31T00:00:00"/>
    <x v="1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Year 3"/>
    <d v="2014-12-31T00:00:00"/>
    <x v="2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Year 4"/>
    <d v="2015-12-31T00:00:00"/>
    <x v="3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Year 1"/>
    <d v="2012-12-31T00:00:00"/>
    <x v="0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Year 2"/>
    <d v="2013-12-31T00:00:00"/>
    <x v="1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Year 3"/>
    <d v="2014-12-31T00:00:00"/>
    <x v="2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Year 4"/>
    <d v="2015-12-31T00:00:00"/>
    <x v="3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Year 1"/>
    <d v="2012-12-31T00:00:00"/>
    <x v="0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Year 2"/>
    <d v="2013-12-31T00:00:00"/>
    <x v="1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Year 3"/>
    <d v="2014-12-31T00:00:00"/>
    <x v="2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Year 4"/>
    <d v="2015-12-31T00:00:00"/>
    <x v="3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Year 1"/>
    <d v="2013-12-31T00:00:00"/>
    <x v="1"/>
    <s v="Utilities"/>
    <s v="MultiUtilities"/>
    <n v="15598000000"/>
    <n v="11759000000"/>
    <s v="0"/>
    <n v="0"/>
    <n v="2077000000"/>
    <n v="2077000000"/>
    <n v="3839000000"/>
    <n v="1762000000"/>
  </r>
  <r>
    <x v="299"/>
    <s v="Year 2"/>
    <d v="2014-12-31T00:00:00"/>
    <x v="2"/>
    <s v="Utilities"/>
    <s v="MultiUtilities"/>
    <n v="17090000000"/>
    <n v="12207000000"/>
    <s v="0"/>
    <n v="0"/>
    <n v="2433000000"/>
    <n v="2433000000"/>
    <n v="4883000000"/>
    <n v="2450000000"/>
  </r>
  <r>
    <x v="299"/>
    <s v="Year 3"/>
    <d v="2015-12-31T00:00:00"/>
    <x v="3"/>
    <s v="Utilities"/>
    <s v="MultiUtilities"/>
    <n v="16833000000"/>
    <n v="12713000000"/>
    <s v="0"/>
    <n v="0"/>
    <n v="2612000000"/>
    <n v="2612000000"/>
    <n v="4120000000"/>
    <n v="1508000000"/>
  </r>
  <r>
    <x v="299"/>
    <s v="Year 4"/>
    <d v="2016-12-31T00:00:00"/>
    <x v="4"/>
    <s v="Utilities"/>
    <s v="MultiUtilities"/>
    <n v="17666000000"/>
    <n v="12734000000"/>
    <s v="0"/>
    <n v="0"/>
    <n v="2755000000"/>
    <n v="2755000000"/>
    <n v="4932000000"/>
    <n v="2177000000"/>
  </r>
  <r>
    <x v="300"/>
    <s v="Year 1"/>
    <d v="2012-12-31T00:00:00"/>
    <x v="0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Year 2"/>
    <d v="2013-12-31T00:00:00"/>
    <x v="1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Year 3"/>
    <d v="2014-12-31T00:00:00"/>
    <x v="2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Year 4"/>
    <d v="2015-12-31T00:00:00"/>
    <x v="3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Year 1"/>
    <d v="2013-04-27T00:00:00"/>
    <x v="1"/>
    <s v="Health Care"/>
    <s v="Health Care Supplies"/>
    <n v="3637212000"/>
    <n v="2446443000"/>
    <s v="0"/>
    <n v="0"/>
    <n v="0"/>
    <n v="0"/>
    <n v="1190769000"/>
    <n v="1190769000"/>
  </r>
  <r>
    <x v="301"/>
    <s v="Year 2"/>
    <d v="2014-04-26T00:00:00"/>
    <x v="2"/>
    <s v="Health Care"/>
    <s v="Health Care Supplies"/>
    <n v="3585141000"/>
    <n v="2566444000"/>
    <s v="0"/>
    <n v="0"/>
    <n v="0"/>
    <n v="0"/>
    <n v="1018697000"/>
    <n v="1018697000"/>
  </r>
  <r>
    <x v="301"/>
    <s v="Year 3"/>
    <d v="2015-04-25T00:00:00"/>
    <x v="3"/>
    <s v="Health Care"/>
    <s v="Health Care Supplies"/>
    <n v="3910865000"/>
    <n v="2850316000"/>
    <s v="0"/>
    <n v="0"/>
    <n v="0"/>
    <n v="0"/>
    <n v="1060549000"/>
    <n v="1060549000"/>
  </r>
  <r>
    <x v="301"/>
    <s v="Year 4"/>
    <d v="2016-04-30T00:00:00"/>
    <x v="4"/>
    <s v="Health Care"/>
    <s v="Health Care Supplies"/>
    <n v="5386703000"/>
    <n v="4063955000"/>
    <s v="0"/>
    <n v="0"/>
    <n v="0"/>
    <n v="0"/>
    <n v="1322748000"/>
    <n v="1322748000"/>
  </r>
  <r>
    <x v="302"/>
    <s v="Year 1"/>
    <d v="2012-12-31T00:00:00"/>
    <x v="0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Year 2"/>
    <d v="2013-12-31T00:00:00"/>
    <x v="1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Year 3"/>
    <d v="2014-12-31T00:00:00"/>
    <x v="2"/>
    <s v="Utilities"/>
    <s v="Electric Utilities"/>
    <n v="10886000000"/>
    <n v="7036000000"/>
    <s v="0"/>
    <n v="0"/>
    <n v="1227000000"/>
    <n v="1227000000"/>
    <n v="3850000000"/>
    <n v="2623000000"/>
  </r>
  <r>
    <x v="302"/>
    <s v="Year 4"/>
    <d v="2015-12-31T00:00:00"/>
    <x v="3"/>
    <s v="Utilities"/>
    <s v="Electric Utilities"/>
    <n v="10415000000"/>
    <n v="6239000000"/>
    <s v="0"/>
    <n v="0"/>
    <n v="1214000000"/>
    <n v="1214000000"/>
    <n v="4176000000"/>
    <n v="2962000000"/>
  </r>
  <r>
    <x v="303"/>
    <s v="Year 1"/>
    <d v="2013-12-28T00:00:00"/>
    <x v="1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Year 2"/>
    <d v="2014-12-27T00:00:00"/>
    <x v="2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Year 3"/>
    <d v="2015-12-26T00:00:00"/>
    <x v="3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Year 4"/>
    <d v="2016-12-31T00:00:00"/>
    <x v="4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Year 1"/>
    <d v="2012-12-31T00:00:00"/>
    <x v="0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Year 2"/>
    <d v="2013-12-31T00:00:00"/>
    <x v="1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Year 3"/>
    <d v="2014-12-31T00:00:00"/>
    <x v="2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Year 4"/>
    <d v="2015-12-31T00:00:00"/>
    <x v="3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Year 1"/>
    <d v="2013-12-31T00:00:00"/>
    <x v="1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Year 2"/>
    <d v="2014-12-31T00:00:00"/>
    <x v="2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Year 3"/>
    <d v="2015-12-31T00:00:00"/>
    <x v="3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Year 4"/>
    <d v="2016-12-31T00:00:00"/>
    <x v="4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Year 1"/>
    <d v="2013-12-31T00:00:00"/>
    <x v="1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Year 2"/>
    <d v="2014-12-31T00:00:00"/>
    <x v="2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Year 3"/>
    <d v="2015-12-31T00:00:00"/>
    <x v="3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Year 4"/>
    <d v="2016-12-31T00:00:00"/>
    <x v="4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Year 1"/>
    <d v="2012-12-31T00:00:00"/>
    <x v="0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Year 2"/>
    <d v="2013-12-31T00:00:00"/>
    <x v="1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Year 3"/>
    <d v="2014-12-31T00:00:00"/>
    <x v="2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Year 4"/>
    <d v="2015-12-31T00:00:00"/>
    <x v="3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Year 1"/>
    <d v="2013-06-30T00:00:00"/>
    <x v="1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Year 2"/>
    <d v="2014-06-30T00:00:00"/>
    <x v="2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Year 3"/>
    <d v="2015-06-30T00:00:00"/>
    <x v="3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Year 4"/>
    <d v="2016-06-30T00:00:00"/>
    <x v="4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Year 1"/>
    <d v="2013-12-31T00:00:00"/>
    <x v="1"/>
    <s v="Consumer Discretionary"/>
    <s v="Homebuilding"/>
    <n v="5679595000"/>
    <n v="4507196000"/>
    <n v="568500000"/>
    <n v="0"/>
    <n v="0"/>
    <n v="568500000"/>
    <n v="1172399000"/>
    <n v="603899000"/>
  </r>
  <r>
    <x v="309"/>
    <s v="Year 2"/>
    <d v="2014-12-31T00:00:00"/>
    <x v="2"/>
    <s v="Consumer Discretionary"/>
    <s v="Homebuilding"/>
    <n v="5822363000"/>
    <n v="4244479000"/>
    <n v="861390000"/>
    <n v="0"/>
    <n v="0"/>
    <n v="861390000"/>
    <n v="1577884000"/>
    <n v="716494000"/>
  </r>
  <r>
    <x v="309"/>
    <s v="Year 3"/>
    <d v="2015-12-31T00:00:00"/>
    <x v="3"/>
    <s v="Consumer Discretionary"/>
    <s v="Homebuilding"/>
    <n v="5981964000"/>
    <n v="4353850000"/>
    <n v="794728000"/>
    <n v="0"/>
    <n v="0"/>
    <n v="794728000"/>
    <n v="1628114000"/>
    <n v="833386000"/>
  </r>
  <r>
    <x v="309"/>
    <s v="Year 4"/>
    <d v="2016-12-31T00:00:00"/>
    <x v="4"/>
    <s v="Consumer Discretionary"/>
    <s v="Homebuilding"/>
    <n v="7668476000"/>
    <n v="5728662000"/>
    <n v="957150000"/>
    <n v="0"/>
    <n v="0"/>
    <n v="957150000"/>
    <n v="1939814000"/>
    <n v="982664000"/>
  </r>
  <r>
    <x v="310"/>
    <s v="Year 1"/>
    <d v="2012-12-30T00:00:00"/>
    <x v="0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Year 2"/>
    <d v="2013-12-29T00:00:00"/>
    <x v="1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Year 3"/>
    <d v="2014-12-28T00:00:00"/>
    <x v="2"/>
    <s v="Health Care"/>
    <s v="Health Care Equipment"/>
    <n v="2237219000"/>
    <n v="1232611000"/>
    <n v="659335000"/>
    <n v="121141000"/>
    <n v="0"/>
    <n v="780476000"/>
    <n v="1004608000"/>
    <n v="224132000"/>
  </r>
  <r>
    <x v="310"/>
    <s v="Year 4"/>
    <d v="2016-01-03T00:00:00"/>
    <x v="4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Year 1"/>
    <d v="2013-12-31T00:00:00"/>
    <x v="1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Year 2"/>
    <d v="2014-12-31T00:00:00"/>
    <x v="2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Year 3"/>
    <d v="2015-12-31T00:00:00"/>
    <x v="3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Year 4"/>
    <d v="2016-12-31T00:00:00"/>
    <x v="4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Year 1"/>
    <d v="2012-12-31T00:00:00"/>
    <x v="0"/>
    <s v="Financials"/>
    <s v="Banks"/>
    <n v="16606000000"/>
    <n v="386000000"/>
    <n v="10486000000"/>
    <n v="0"/>
    <n v="987000000"/>
    <n v="11473000000"/>
    <n v="16220000000"/>
    <n v="4747000000"/>
  </r>
  <r>
    <x v="312"/>
    <s v="Year 2"/>
    <d v="2013-12-31T00:00:00"/>
    <x v="1"/>
    <s v="Financials"/>
    <s v="Banks"/>
    <n v="16872000000"/>
    <n v="344000000"/>
    <n v="9681000000"/>
    <n v="0"/>
    <n v="643000000"/>
    <n v="10324000000"/>
    <n v="16528000000"/>
    <n v="6204000000"/>
  </r>
  <r>
    <x v="312"/>
    <s v="Year 3"/>
    <d v="2014-12-31T00:00:00"/>
    <x v="2"/>
    <s v="Financials"/>
    <s v="Banks"/>
    <n v="16281000000"/>
    <n v="325000000"/>
    <n v="9488000000"/>
    <n v="0"/>
    <n v="273000000"/>
    <n v="9761000000"/>
    <n v="15956000000"/>
    <n v="6195000000"/>
  </r>
  <r>
    <x v="312"/>
    <s v="Year 4"/>
    <d v="2015-12-31T00:00:00"/>
    <x v="3"/>
    <s v="Financials"/>
    <s v="Banks"/>
    <n v="16270000000"/>
    <n v="403000000"/>
    <n v="9463000000"/>
    <n v="0"/>
    <n v="255000000"/>
    <n v="9718000000"/>
    <n v="15867000000"/>
    <n v="6149000000"/>
  </r>
  <r>
    <x v="313"/>
    <s v="Year 1"/>
    <d v="2012-12-31T00:00:00"/>
    <x v="0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Year 2"/>
    <d v="2013-12-31T00:00:00"/>
    <x v="1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Year 3"/>
    <d v="2014-12-31T00:00:00"/>
    <x v="2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Year 4"/>
    <d v="2015-12-31T00:00:00"/>
    <x v="3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Year 1"/>
    <d v="2012-12-31T00:00:00"/>
    <x v="0"/>
    <s v="Utilities"/>
    <s v="MultiUtilities"/>
    <n v="3301804000"/>
    <n v="1879559000"/>
    <n v="166154000"/>
    <n v="0"/>
    <n v="404336000"/>
    <n v="570490000"/>
    <n v="1422245000"/>
    <n v="851755000"/>
  </r>
  <r>
    <x v="314"/>
    <s v="Year 2"/>
    <d v="2013-12-31T00:00:00"/>
    <x v="1"/>
    <s v="Utilities"/>
    <s v="MultiUtilities"/>
    <n v="3454628000"/>
    <n v="2020436000"/>
    <n v="172161000"/>
    <n v="0"/>
    <n v="415708000"/>
    <n v="587869000"/>
    <n v="1434192000"/>
    <n v="846323000"/>
  </r>
  <r>
    <x v="314"/>
    <s v="Year 3"/>
    <d v="2014-12-31T00:00:00"/>
    <x v="2"/>
    <s v="Utilities"/>
    <s v="MultiUtilities"/>
    <n v="3491632000"/>
    <n v="2087854000"/>
    <n v="175178000"/>
    <n v="0"/>
    <n v="417358000"/>
    <n v="592536000"/>
    <n v="1403778000"/>
    <n v="811242000"/>
  </r>
  <r>
    <x v="314"/>
    <s v="Year 4"/>
    <d v="2015-12-31T00:00:00"/>
    <x v="3"/>
    <s v="Utilities"/>
    <s v="MultiUtilities"/>
    <n v="3495443000"/>
    <n v="1969675000"/>
    <n v="176744000"/>
    <n v="0"/>
    <n v="494422000"/>
    <n v="671166000"/>
    <n v="1525768000"/>
    <n v="854602000"/>
  </r>
  <r>
    <x v="315"/>
    <s v="Year 1"/>
    <d v="2013-12-31T00:00:00"/>
    <x v="1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Year 2"/>
    <d v="2014-12-31T00:00:00"/>
    <x v="2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Year 3"/>
    <d v="2015-12-31T00:00:00"/>
    <x v="3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Year 4"/>
    <d v="2016-12-31T00:00:00"/>
    <x v="4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Year 1"/>
    <d v="2012-12-31T00:00:00"/>
    <x v="0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Year 2"/>
    <d v="2013-12-31T00:00:00"/>
    <x v="1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Year 3"/>
    <d v="2014-12-31T00:00:00"/>
    <x v="2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Year 4"/>
    <d v="2015-12-31T00:00:00"/>
    <x v="3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Year 1"/>
    <d v="2012-12-31T00:00:00"/>
    <x v="0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Year 2"/>
    <d v="2013-12-31T00:00:00"/>
    <x v="1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Year 3"/>
    <d v="2014-12-31T00:00:00"/>
    <x v="2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Year 4"/>
    <d v="2015-12-31T00:00:00"/>
    <x v="3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Year 1"/>
    <d v="2012-12-31T00:00:00"/>
    <x v="0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Year 2"/>
    <d v="2013-12-31T00:00:00"/>
    <x v="1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Year 3"/>
    <d v="2014-12-31T00:00:00"/>
    <x v="2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Year 4"/>
    <d v="2015-12-31T00:00:00"/>
    <x v="3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s v="Year 1"/>
    <d v="2013-02-03T00:00:00"/>
    <x v="1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s v="Year 2"/>
    <d v="2014-02-02T00:00:00"/>
    <x v="2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s v="Year 3"/>
    <d v="2015-02-01T00:00:00"/>
    <x v="3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Year 4"/>
    <d v="2016-01-31T00:00:00"/>
    <x v="4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Year 1"/>
    <d v="2012-12-31T00:00:00"/>
    <x v="0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Year 2"/>
    <d v="2013-12-31T00:00:00"/>
    <x v="1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Year 3"/>
    <d v="2014-12-31T00:00:00"/>
    <x v="2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Year 4"/>
    <d v="2015-12-31T00:00:00"/>
    <x v="3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Year 1"/>
    <d v="2012-12-31T00:00:00"/>
    <x v="0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Year 2"/>
    <d v="2013-12-31T00:00:00"/>
    <x v="1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Year 3"/>
    <d v="2014-12-31T00:00:00"/>
    <x v="2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Year 4"/>
    <d v="2015-12-31T00:00:00"/>
    <x v="3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Year 1"/>
    <d v="2013-09-29T00:00:00"/>
    <x v="1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Year 2"/>
    <d v="2014-09-28T00:00:00"/>
    <x v="2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Year 3"/>
    <d v="2015-09-27T00:00:00"/>
    <x v="3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Year 4"/>
    <d v="2016-09-25T00:00:00"/>
    <x v="4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Year 1"/>
    <d v="2014-03-29T00:00:00"/>
    <x v="2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Year 2"/>
    <d v="2015-03-28T00:00:00"/>
    <x v="3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s v="Year 3"/>
    <d v="2016-04-02T00:00:00"/>
    <x v="4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Year 1"/>
    <d v="2013-12-31T00:00:00"/>
    <x v="1"/>
    <s v="Industrials"/>
    <s v="Industrial Conglomerates"/>
    <n v="6419285000"/>
    <n v="5099484000"/>
    <n v="922340000"/>
    <n v="0"/>
    <n v="0"/>
    <n v="922340000"/>
    <n v="1319801000"/>
    <n v="397461000"/>
  </r>
  <r>
    <x v="324"/>
    <s v="Year 2"/>
    <d v="2014-12-31T00:00:00"/>
    <x v="2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Year 3"/>
    <d v="2015-12-31T00:00:00"/>
    <x v="3"/>
    <s v="Industrials"/>
    <s v="Industrial Conglomerates"/>
    <n v="6571893000"/>
    <n v="5086449000"/>
    <n v="961579000"/>
    <n v="0"/>
    <n v="0"/>
    <n v="961579000"/>
    <n v="1485444000"/>
    <n v="523865000"/>
  </r>
  <r>
    <x v="324"/>
    <s v="Year 4"/>
    <d v="2016-12-31T00:00:00"/>
    <x v="4"/>
    <s v="Industrials"/>
    <s v="Industrial Conglomerates"/>
    <n v="6786984000"/>
    <n v="5285568000"/>
    <n v="956158000"/>
    <n v="0"/>
    <n v="0"/>
    <n v="956158000"/>
    <n v="1501416000"/>
    <n v="545258000"/>
  </r>
  <r>
    <x v="325"/>
    <s v="Year 1"/>
    <d v="2012-12-31T00:00:00"/>
    <x v="0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Year 2"/>
    <d v="2013-12-31T00:00:00"/>
    <x v="1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Year 3"/>
    <d v="2014-12-31T00:00:00"/>
    <x v="2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Year 4"/>
    <d v="2015-12-31T00:00:00"/>
    <x v="3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Year 1"/>
    <d v="2013-12-31T00:00:00"/>
    <x v="1"/>
    <s v="Health Care"/>
    <s v="Biotechnology"/>
    <n v="2104745000"/>
    <n v="155355000"/>
    <n v="346393000"/>
    <n v="859947000"/>
    <n v="0"/>
    <n v="1206340000"/>
    <n v="1949390000"/>
    <n v="743050000"/>
  </r>
  <r>
    <x v="326"/>
    <s v="Year 2"/>
    <d v="2014-12-31T00:00:00"/>
    <x v="2"/>
    <s v="Health Care"/>
    <s v="Biotechnology"/>
    <n v="2819557000"/>
    <n v="205018000"/>
    <n v="519267000"/>
    <n v="1271353000"/>
    <n v="0"/>
    <n v="1790620000"/>
    <n v="2614539000"/>
    <n v="823919000"/>
  </r>
  <r>
    <x v="326"/>
    <s v="Year 3"/>
    <d v="2015-12-31T00:00:00"/>
    <x v="3"/>
    <s v="Health Care"/>
    <s v="Biotechnology"/>
    <n v="4103728000"/>
    <n v="392709000"/>
    <n v="838526000"/>
    <n v="1620577000"/>
    <n v="0"/>
    <n v="2459103000"/>
    <n v="3711019000"/>
    <n v="1251916000"/>
  </r>
  <r>
    <x v="326"/>
    <s v="Year 4"/>
    <d v="2016-12-31T00:00:00"/>
    <x v="4"/>
    <s v="Health Care"/>
    <s v="Biotechnology"/>
    <n v="4860427000"/>
    <n v="299694000"/>
    <n v="1177697000"/>
    <n v="2052295000"/>
    <n v="0"/>
    <n v="3229992000"/>
    <n v="4560733000"/>
    <n v="1330741000"/>
  </r>
  <r>
    <x v="327"/>
    <s v="Year 1"/>
    <d v="2013-12-31T00:00:00"/>
    <x v="1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Year 2"/>
    <d v="2014-12-31T00:00:00"/>
    <x v="2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Year 3"/>
    <d v="2015-12-31T00:00:00"/>
    <x v="3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Year 4"/>
    <d v="2016-12-31T00:00:00"/>
    <x v="4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Year 1"/>
    <d v="2013-02-28T00:00:00"/>
    <x v="1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Year 2"/>
    <d v="2014-02-28T00:00:00"/>
    <x v="2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Year 3"/>
    <d v="2015-02-28T00:00:00"/>
    <x v="3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Year 4"/>
    <d v="2016-02-29T00:00:00"/>
    <x v="4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Year 1"/>
    <d v="2013-03-30T00:00:00"/>
    <x v="1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Year 2"/>
    <d v="2014-03-29T00:00:00"/>
    <x v="2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Year 3"/>
    <d v="2015-03-28T00:00:00"/>
    <x v="3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s v="Year 4"/>
    <d v="2016-04-02T00:00:00"/>
    <x v="4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Year 1"/>
    <d v="2013-09-30T00:00:00"/>
    <x v="1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Year 2"/>
    <d v="2014-09-30T00:00:00"/>
    <x v="2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Year 3"/>
    <d v="2015-09-30T00:00:00"/>
    <x v="3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Year 4"/>
    <d v="2016-09-30T00:00:00"/>
    <x v="4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Year 1"/>
    <d v="2012-12-31T00:00:00"/>
    <x v="0"/>
    <s v="Industrials"/>
    <s v="Industrial Conglomerates"/>
    <n v="2993489000"/>
    <n v="1321772000"/>
    <n v="914130000"/>
    <n v="0"/>
    <n v="0"/>
    <n v="914130000"/>
    <n v="1671717000"/>
    <n v="757587000"/>
  </r>
  <r>
    <x v="331"/>
    <s v="Year 2"/>
    <d v="2013-12-31T00:00:00"/>
    <x v="1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Year 3"/>
    <d v="2014-12-31T00:00:00"/>
    <x v="2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Year 4"/>
    <d v="2015-12-31T00:00:00"/>
    <x v="3"/>
    <s v="Industrials"/>
    <s v="Industrial Conglomerates"/>
    <n v="3582395000"/>
    <n v="1417749000"/>
    <n v="1136728000"/>
    <n v="0"/>
    <n v="0"/>
    <n v="1136728000"/>
    <n v="2164646000"/>
    <n v="1027918000"/>
  </r>
  <r>
    <x v="332"/>
    <s v="Year 1"/>
    <d v="2013-02-02T00:00:00"/>
    <x v="1"/>
    <s v="Consumer Discretionary"/>
    <s v="Apparel Retail"/>
    <n v="9721065000"/>
    <n v="7011428000"/>
    <n v="1437886000"/>
    <n v="0"/>
    <n v="0"/>
    <n v="1437886000"/>
    <n v="2709637000"/>
    <n v="1271751000"/>
  </r>
  <r>
    <x v="332"/>
    <s v="Year 2"/>
    <d v="2014-02-01T00:00:00"/>
    <x v="2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Year 3"/>
    <d v="2015-01-31T00:00:00"/>
    <x v="3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Year 4"/>
    <d v="2016-01-30T00:00:00"/>
    <x v="4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Year 1"/>
    <d v="2012-12-31T00:00:00"/>
    <x v="0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Year 2"/>
    <d v="2013-12-31T00:00:00"/>
    <x v="1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Year 3"/>
    <d v="2014-12-31T00:00:00"/>
    <x v="2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Year 4"/>
    <d v="2015-12-31T00:00:00"/>
    <x v="3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Year 1"/>
    <d v="2013-12-31T00:00:00"/>
    <x v="1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Year 2"/>
    <d v="2014-12-31T00:00:00"/>
    <x v="2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Year 3"/>
    <d v="2015-12-31T00:00:00"/>
    <x v="3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Year 4"/>
    <d v="2016-12-31T00:00:00"/>
    <x v="4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Year 1"/>
    <d v="2013-09-29T00:00:00"/>
    <x v="1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Year 2"/>
    <d v="2014-09-28T00:00:00"/>
    <x v="2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Year 3"/>
    <d v="2015-09-27T00:00:00"/>
    <x v="3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s v="Year 4"/>
    <d v="2016-10-02T00:00:00"/>
    <x v="4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Year 1"/>
    <d v="2012-12-31T00:00:00"/>
    <x v="0"/>
    <s v="Utilities"/>
    <s v="MultiUtilities"/>
    <n v="4176000000"/>
    <n v="2754000000"/>
    <n v="207000000"/>
    <n v="0"/>
    <n v="356000000"/>
    <n v="563000000"/>
    <n v="1422000000"/>
    <n v="859000000"/>
  </r>
  <r>
    <x v="336"/>
    <s v="Year 2"/>
    <d v="2013-12-31T00:00:00"/>
    <x v="1"/>
    <s v="Utilities"/>
    <s v="MultiUtilities"/>
    <n v="4495000000"/>
    <n v="2987000000"/>
    <n v="220000000"/>
    <n v="0"/>
    <n v="378000000"/>
    <n v="598000000"/>
    <n v="1508000000"/>
    <n v="910000000"/>
  </r>
  <r>
    <x v="336"/>
    <s v="Year 3"/>
    <d v="2014-12-31T00:00:00"/>
    <x v="2"/>
    <s v="Utilities"/>
    <s v="MultiUtilities"/>
    <n v="4951000000"/>
    <n v="3331000000"/>
    <n v="229000000"/>
    <n v="0"/>
    <n v="384000000"/>
    <n v="613000000"/>
    <n v="1620000000"/>
    <n v="1007000000"/>
  </r>
  <r>
    <x v="336"/>
    <s v="Year 4"/>
    <d v="2015-12-31T00:00:00"/>
    <x v="3"/>
    <s v="Utilities"/>
    <s v="MultiUtilities"/>
    <n v="4380000000"/>
    <n v="2714000000"/>
    <n v="234000000"/>
    <n v="0"/>
    <n v="358000000"/>
    <n v="592000000"/>
    <n v="1666000000"/>
    <n v="1074000000"/>
  </r>
  <r>
    <x v="337"/>
    <s v="Year 1"/>
    <d v="2012-12-31T00:00:00"/>
    <x v="0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Year 2"/>
    <d v="2013-12-31T00:00:00"/>
    <x v="1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Year 3"/>
    <d v="2014-12-31T00:00:00"/>
    <x v="2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Year 4"/>
    <d v="2015-12-31T00:00:00"/>
    <x v="3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Year 1"/>
    <d v="2013-12-31T00:00:00"/>
    <x v="1"/>
    <s v="Materials"/>
    <s v="Paper Packaging"/>
    <n v="7690800000"/>
    <n v="5100900000"/>
    <n v="1788300000"/>
    <n v="0"/>
    <n v="123200000"/>
    <n v="1911500000"/>
    <n v="2589900000"/>
    <n v="678400000"/>
  </r>
  <r>
    <x v="338"/>
    <s v="Year 2"/>
    <d v="2014-12-31T00:00:00"/>
    <x v="2"/>
    <s v="Materials"/>
    <s v="Paper Packaging"/>
    <n v="7750500000"/>
    <n v="5062900000"/>
    <n v="1849400000"/>
    <n v="0"/>
    <n v="118900000"/>
    <n v="1968300000"/>
    <n v="2687600000"/>
    <n v="719300000"/>
  </r>
  <r>
    <x v="338"/>
    <s v="Year 3"/>
    <d v="2015-12-31T00:00:00"/>
    <x v="3"/>
    <s v="Materials"/>
    <s v="Paper Packaging"/>
    <n v="7031500000"/>
    <n v="4444900000"/>
    <n v="1656200000"/>
    <n v="0"/>
    <n v="88700000"/>
    <n v="1744900000"/>
    <n v="2586600000"/>
    <n v="841700000"/>
  </r>
  <r>
    <x v="338"/>
    <s v="Year 4"/>
    <d v="2016-12-31T00:00:00"/>
    <x v="4"/>
    <s v="Materials"/>
    <s v="Paper Packaging"/>
    <n v="6778300000"/>
    <n v="4246700000"/>
    <n v="1604400000"/>
    <n v="0"/>
    <n v="94900000"/>
    <n v="1699300000"/>
    <n v="2531600000"/>
    <n v="832300000"/>
  </r>
  <r>
    <x v="339"/>
    <s v="Year 1"/>
    <d v="2012-12-31T00:00:00"/>
    <x v="0"/>
    <s v="Materials"/>
    <s v="Specialty Chemicals"/>
    <n v="9534462000"/>
    <n v="5328236000"/>
    <n v="3264896000"/>
    <n v="0"/>
    <n v="0"/>
    <n v="3264896000"/>
    <n v="4206226000"/>
    <n v="941330000"/>
  </r>
  <r>
    <x v="339"/>
    <s v="Year 2"/>
    <d v="2013-12-31T00:00:00"/>
    <x v="1"/>
    <s v="Materials"/>
    <s v="Specialty Chemicals"/>
    <n v="10185532000"/>
    <n v="5568966000"/>
    <n v="3470200000"/>
    <n v="0"/>
    <n v="0"/>
    <n v="3470200000"/>
    <n v="4616566000"/>
    <n v="1146366000"/>
  </r>
  <r>
    <x v="339"/>
    <s v="Year 3"/>
    <d v="2014-12-31T00:00:00"/>
    <x v="2"/>
    <s v="Materials"/>
    <s v="Specialty Chemicals"/>
    <n v="11129533000"/>
    <n v="5965049000"/>
    <n v="3860448000"/>
    <n v="0"/>
    <n v="0"/>
    <n v="3860448000"/>
    <n v="5164484000"/>
    <n v="1304036000"/>
  </r>
  <r>
    <x v="339"/>
    <s v="Year 4"/>
    <d v="2015-12-31T00:00:00"/>
    <x v="3"/>
    <s v="Materials"/>
    <s v="Specialty Chemicals"/>
    <n v="11339304000"/>
    <n v="5780078000"/>
    <n v="3943786000"/>
    <n v="0"/>
    <n v="0"/>
    <n v="3943786000"/>
    <n v="5559226000"/>
    <n v="1615440000"/>
  </r>
  <r>
    <x v="340"/>
    <s v="Year 1"/>
    <d v="2013-02-02T00:00:00"/>
    <x v="1"/>
    <s v="Consumer Discretionary"/>
    <s v="Specialty Stores"/>
    <n v="3983400000"/>
    <n v="2446000000"/>
    <n v="976900000"/>
    <n v="0"/>
    <n v="0"/>
    <n v="976900000"/>
    <n v="1537400000"/>
    <n v="560500000"/>
  </r>
  <r>
    <x v="340"/>
    <s v="Year 2"/>
    <d v="2014-02-01T00:00:00"/>
    <x v="2"/>
    <s v="Consumer Discretionary"/>
    <s v="Specialty Stores"/>
    <n v="4209200000"/>
    <n v="2628700000"/>
    <n v="1010000000"/>
    <n v="0"/>
    <n v="0"/>
    <n v="1010000000"/>
    <n v="1580500000"/>
    <n v="570500000"/>
  </r>
  <r>
    <x v="340"/>
    <s v="Year 3"/>
    <d v="2015-02-02T00:00:00"/>
    <x v="3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Year 4"/>
    <d v="2016-01-30T00:00:00"/>
    <x v="4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Year 1"/>
    <d v="2013-04-30T00:00:00"/>
    <x v="1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Year 2"/>
    <d v="2014-04-30T00:00:00"/>
    <x v="2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Year 3"/>
    <d v="2015-04-30T00:00:00"/>
    <x v="3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Year 4"/>
    <d v="2016-04-30T00:00:00"/>
    <x v="4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Year 1"/>
    <d v="2012-12-31T00:00:00"/>
    <x v="0"/>
    <s v="Real Estate"/>
    <s v="Office REITs"/>
    <n v="1290052000"/>
    <n v="470243000"/>
    <n v="120310000"/>
    <n v="0"/>
    <n v="330418000"/>
    <n v="450728000"/>
    <n v="819809000"/>
    <n v="369081000"/>
  </r>
  <r>
    <x v="342"/>
    <s v="Year 2"/>
    <d v="2013-12-31T00:00:00"/>
    <x v="1"/>
    <s v="Real Estate"/>
    <s v="Office REITs"/>
    <n v="1371065000"/>
    <n v="479665000"/>
    <n v="122128000"/>
    <n v="0"/>
    <n v="340316000"/>
    <n v="462444000"/>
    <n v="891400000"/>
    <n v="428956000"/>
  </r>
  <r>
    <x v="342"/>
    <s v="Year 3"/>
    <d v="2014-12-31T00:00:00"/>
    <x v="2"/>
    <s v="Real Estate"/>
    <s v="Office REITs"/>
    <n v="1519978000"/>
    <n v="500126000"/>
    <n v="133502000"/>
    <n v="0"/>
    <n v="393987000"/>
    <n v="527489000"/>
    <n v="1019852000"/>
    <n v="492363000"/>
  </r>
  <r>
    <x v="342"/>
    <s v="Year 4"/>
    <d v="2015-12-31T00:00:00"/>
    <x v="3"/>
    <s v="Real Estate"/>
    <s v="Office REITs"/>
    <n v="1662829000"/>
    <n v="534326000"/>
    <n v="139137000"/>
    <n v="0"/>
    <n v="588235000"/>
    <n v="727372000"/>
    <n v="1128503000"/>
    <n v="401131000"/>
  </r>
  <r>
    <x v="343"/>
    <s v="Year 1"/>
    <d v="2013-12-31T00:00:00"/>
    <x v="1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s v="Year 2"/>
    <d v="2015-01-03T00:00:00"/>
    <x v="3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s v="Year 3"/>
    <d v="2016-01-02T00:00:00"/>
    <x v="4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Year 4"/>
    <d v="2016-12-31T00:00:00"/>
    <x v="4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Year 1"/>
    <d v="2012-12-31T00:00:00"/>
    <x v="0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Year 2"/>
    <d v="2013-12-31T00:00:00"/>
    <x v="1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Year 3"/>
    <d v="2014-12-31T00:00:00"/>
    <x v="2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Year 4"/>
    <d v="2015-12-31T00:00:00"/>
    <x v="3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Year 1"/>
    <d v="2012-12-31T00:00:00"/>
    <x v="0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Year 2"/>
    <d v="2013-12-31T00:00:00"/>
    <x v="1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Year 3"/>
    <d v="2014-12-31T00:00:00"/>
    <x v="2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Year 4"/>
    <d v="2015-12-31T00:00:00"/>
    <x v="3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Year 1"/>
    <d v="2012-12-31T00:00:00"/>
    <x v="0"/>
    <s v="Real Estate"/>
    <s v="REITs"/>
    <n v="4256157000"/>
    <n v="800380000"/>
    <n v="376687000"/>
    <n v="0"/>
    <n v="1068382000"/>
    <n v="1445069000"/>
    <n v="3455777000"/>
    <n v="2010708000"/>
  </r>
  <r>
    <x v="346"/>
    <s v="Year 2"/>
    <d v="2013-12-31T00:00:00"/>
    <x v="1"/>
    <s v="Real Estate"/>
    <s v="REITs"/>
    <n v="4543849000"/>
    <n v="837946000"/>
    <n v="402369000"/>
    <n v="0"/>
    <n v="1107700000"/>
    <n v="1510069000"/>
    <n v="3705903000"/>
    <n v="2195834000"/>
  </r>
  <r>
    <x v="346"/>
    <s v="Year 3"/>
    <d v="2014-12-31T00:00:00"/>
    <x v="2"/>
    <s v="Real Estate"/>
    <s v="REITs"/>
    <n v="4870818000"/>
    <n v="882803000"/>
    <n v="446845000"/>
    <n v="0"/>
    <n v="1143827000"/>
    <n v="1590672000"/>
    <n v="3988015000"/>
    <n v="2397343000"/>
  </r>
  <r>
    <x v="346"/>
    <s v="Year 4"/>
    <d v="2015-12-31T00:00:00"/>
    <x v="3"/>
    <s v="Real Estate"/>
    <s v="REITs"/>
    <n v="5266103000"/>
    <n v="960192000"/>
    <n v="452835000"/>
    <n v="0"/>
    <n v="1177568000"/>
    <n v="1630403000"/>
    <n v="4305911000"/>
    <n v="2675508000"/>
  </r>
  <r>
    <x v="347"/>
    <s v="Year 1"/>
    <d v="2013-02-02T00:00:00"/>
    <x v="1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s v="Year 2"/>
    <d v="2014-02-01T00:00:00"/>
    <x v="2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Year 3"/>
    <d v="2015-01-31T00:00:00"/>
    <x v="3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Year 4"/>
    <d v="2016-01-30T00:00:00"/>
    <x v="4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Year 1"/>
    <d v="2012-12-31T00:00:00"/>
    <x v="0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Year 2"/>
    <d v="2013-12-31T00:00:00"/>
    <x v="1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Year 3"/>
    <d v="2014-12-31T00:00:00"/>
    <x v="2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Year 4"/>
    <d v="2015-12-31T00:00:00"/>
    <x v="3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Year 1"/>
    <d v="2012-12-31T00:00:00"/>
    <x v="0"/>
    <s v="Utilities"/>
    <s v="MultiUtilities"/>
    <n v="9647000000"/>
    <n v="6646000000"/>
    <n v="359000000"/>
    <n v="0"/>
    <n v="1090000000"/>
    <n v="1449000000"/>
    <n v="3001000000"/>
    <n v="1552000000"/>
  </r>
  <r>
    <x v="349"/>
    <s v="Year 2"/>
    <d v="2013-12-31T00:00:00"/>
    <x v="1"/>
    <s v="Utilities"/>
    <s v="MultiUtilities"/>
    <n v="10557000000"/>
    <n v="7186000000"/>
    <n v="574000000"/>
    <n v="0"/>
    <n v="1113000000"/>
    <n v="1687000000"/>
    <n v="3371000000"/>
    <n v="1684000000"/>
  </r>
  <r>
    <x v="349"/>
    <s v="Year 3"/>
    <d v="2014-12-31T00:00:00"/>
    <x v="2"/>
    <s v="Utilities"/>
    <s v="MultiUtilities"/>
    <n v="11035000000"/>
    <n v="7689000000"/>
    <n v="414000000"/>
    <n v="0"/>
    <n v="1156000000"/>
    <n v="1570000000"/>
    <n v="3346000000"/>
    <n v="1776000000"/>
  </r>
  <r>
    <x v="349"/>
    <s v="Year 4"/>
    <d v="2015-12-31T00:00:00"/>
    <x v="3"/>
    <s v="Utilities"/>
    <s v="MultiUtilities"/>
    <n v="10231000000"/>
    <n v="6648000000"/>
    <n v="397000000"/>
    <n v="0"/>
    <n v="1250000000"/>
    <n v="1647000000"/>
    <n v="3583000000"/>
    <n v="1936000000"/>
  </r>
  <r>
    <x v="350"/>
    <s v="Year 1"/>
    <d v="2012-12-31T00:00:00"/>
    <x v="0"/>
    <s v="Financials"/>
    <s v="Banks"/>
    <n v="11240000000"/>
    <n v="429000000"/>
    <n v="6073000000"/>
    <n v="0"/>
    <n v="1441000000"/>
    <n v="7514000000"/>
    <n v="10811000000"/>
    <n v="3297000000"/>
  </r>
  <r>
    <x v="350"/>
    <s v="Year 2"/>
    <d v="2013-12-31T00:00:00"/>
    <x v="1"/>
    <s v="Financials"/>
    <s v="Banks"/>
    <n v="8602000000"/>
    <n v="291000000"/>
    <n v="5808000000"/>
    <n v="0"/>
    <n v="576000000"/>
    <n v="6384000000"/>
    <n v="8311000000"/>
    <n v="1927000000"/>
  </r>
  <r>
    <x v="350"/>
    <s v="Year 3"/>
    <d v="2014-12-31T00:00:00"/>
    <x v="2"/>
    <s v="Financials"/>
    <s v="Banks"/>
    <n v="8707000000"/>
    <n v="235000000"/>
    <n v="5518000000"/>
    <n v="0"/>
    <n v="367000000"/>
    <n v="5885000000"/>
    <n v="8472000000"/>
    <n v="2587000000"/>
  </r>
  <r>
    <x v="350"/>
    <s v="Year 4"/>
    <d v="2015-12-31T00:00:00"/>
    <x v="3"/>
    <s v="Financials"/>
    <s v="Banks"/>
    <n v="8533000000"/>
    <n v="219000000"/>
    <n v="5120000000"/>
    <n v="0"/>
    <n v="205000000"/>
    <n v="5325000000"/>
    <n v="8314000000"/>
    <n v="2989000000"/>
  </r>
  <r>
    <x v="351"/>
    <s v="Year 1"/>
    <d v="2013-06-28T00:00:00"/>
    <x v="1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Year 2"/>
    <d v="2014-06-27T00:00:00"/>
    <x v="2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s v="Year 3"/>
    <d v="2015-07-03T00:00:00"/>
    <x v="3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s v="Year 4"/>
    <d v="2016-07-01T00:00:00"/>
    <x v="4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Year 1"/>
    <d v="2013-02-28T00:00:00"/>
    <x v="1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Year 2"/>
    <d v="2014-02-28T00:00:00"/>
    <x v="2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Year 3"/>
    <d v="2015-02-28T00:00:00"/>
    <x v="3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Year 4"/>
    <d v="2016-02-29T00:00:00"/>
    <x v="4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Year 1"/>
    <d v="2013-12-28T00:00:00"/>
    <x v="1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s v="Year 2"/>
    <d v="2015-01-03T00:00:00"/>
    <x v="3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s v="Year 3"/>
    <d v="2016-01-02T00:00:00"/>
    <x v="4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Year 4"/>
    <d v="2016-12-31T00:00:00"/>
    <x v="4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Year 1"/>
    <d v="2013-09-27T00:00:00"/>
    <x v="1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s v="Year 2"/>
    <d v="2014-10-03T00:00:00"/>
    <x v="2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s v="Year 3"/>
    <d v="2015-10-02T00:00:00"/>
    <x v="3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Year 4"/>
    <d v="2016-09-30T00:00:00"/>
    <x v="4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Year 1"/>
    <d v="2012-12-31T00:00:00"/>
    <x v="0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Year 2"/>
    <d v="2013-12-31T00:00:00"/>
    <x v="1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Year 3"/>
    <d v="2014-12-31T00:00:00"/>
    <x v="2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Year 4"/>
    <d v="2015-12-31T00:00:00"/>
    <x v="3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Year 1"/>
    <d v="2012-12-31T00:00:00"/>
    <x v="0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Year 2"/>
    <d v="2013-12-31T00:00:00"/>
    <x v="1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Year 3"/>
    <d v="2014-12-31T00:00:00"/>
    <x v="2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Year 4"/>
    <d v="2015-12-31T00:00:00"/>
    <x v="3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Year 1"/>
    <d v="2013-12-31T00:00:00"/>
    <x v="1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Year 2"/>
    <d v="2014-12-31T00:00:00"/>
    <x v="2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Year 3"/>
    <d v="2015-12-31T00:00:00"/>
    <x v="3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Year 4"/>
    <d v="2016-12-31T00:00:00"/>
    <x v="4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Year 1"/>
    <d v="2013-03-29T00:00:00"/>
    <x v="1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Year 2"/>
    <d v="2014-03-28T00:00:00"/>
    <x v="2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s v="Year 3"/>
    <d v="2015-04-03T00:00:00"/>
    <x v="3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s v="Year 4"/>
    <d v="2016-04-01T00:00:00"/>
    <x v="4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Year 1"/>
    <d v="2013-06-29T00:00:00"/>
    <x v="1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Year 2"/>
    <d v="2014-06-28T00:00:00"/>
    <x v="2"/>
    <s v="Consumer Staples"/>
    <s v="Food Distributors"/>
    <n v="46516712000"/>
    <n v="38335677000"/>
    <s v="0"/>
    <n v="0"/>
    <n v="0"/>
    <n v="0"/>
    <n v="8181035000"/>
    <n v="8181035000"/>
  </r>
  <r>
    <x v="359"/>
    <s v="Year 3"/>
    <d v="2015-06-27T00:00:00"/>
    <x v="3"/>
    <s v="Consumer Staples"/>
    <s v="Food Distributors"/>
    <n v="48680752000"/>
    <n v="40129236000"/>
    <s v="0"/>
    <n v="0"/>
    <n v="0"/>
    <n v="0"/>
    <n v="8551516000"/>
    <n v="8551516000"/>
  </r>
  <r>
    <x v="359"/>
    <s v="Year 4"/>
    <d v="2016-07-02T00:00:00"/>
    <x v="4"/>
    <s v="Consumer Staples"/>
    <s v="Food Distributors"/>
    <n v="50366919000"/>
    <n v="41326447000"/>
    <s v="0"/>
    <n v="0"/>
    <n v="0"/>
    <n v="0"/>
    <n v="9040472000"/>
    <n v="9040472000"/>
  </r>
  <r>
    <x v="360"/>
    <s v="Year 1"/>
    <d v="2012-12-31T00:00:00"/>
    <x v="0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Year 2"/>
    <d v="2013-12-31T00:00:00"/>
    <x v="1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Year 3"/>
    <d v="2014-12-31T00:00:00"/>
    <x v="2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Year 4"/>
    <d v="2015-12-31T00:00:00"/>
    <x v="3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Year 1"/>
    <d v="2013-12-31T00:00:00"/>
    <x v="1"/>
    <s v="Consumer Staples"/>
    <s v="Brewers"/>
    <n v="4206100000"/>
    <n v="2545600000"/>
    <n v="1193800000"/>
    <n v="0"/>
    <n v="0"/>
    <n v="1193800000"/>
    <n v="1660500000"/>
    <n v="466700000"/>
  </r>
  <r>
    <x v="361"/>
    <s v="Year 2"/>
    <d v="2014-12-31T00:00:00"/>
    <x v="2"/>
    <s v="Consumer Staples"/>
    <s v="Brewers"/>
    <n v="4146300000"/>
    <n v="2493300000"/>
    <n v="1163900000"/>
    <n v="0"/>
    <n v="0"/>
    <n v="1163900000"/>
    <n v="1653000000"/>
    <n v="489100000"/>
  </r>
  <r>
    <x v="361"/>
    <s v="Year 3"/>
    <d v="2015-12-31T00:00:00"/>
    <x v="3"/>
    <s v="Consumer Staples"/>
    <s v="Brewers"/>
    <n v="3567500000"/>
    <n v="2163500000"/>
    <n v="1051800000"/>
    <n v="0"/>
    <n v="0"/>
    <n v="1051800000"/>
    <n v="1404000000"/>
    <n v="352200000"/>
  </r>
  <r>
    <x v="361"/>
    <s v="Year 4"/>
    <d v="2016-12-31T00:00:00"/>
    <x v="4"/>
    <s v="Consumer Staples"/>
    <s v="Brewers"/>
    <n v="4885000000"/>
    <n v="3003100000"/>
    <n v="1597300000"/>
    <n v="0"/>
    <n v="0"/>
    <n v="1597300000"/>
    <n v="1881900000"/>
    <n v="284600000"/>
  </r>
  <r>
    <x v="362"/>
    <s v="Year 1"/>
    <d v="2012-12-31T00:00:00"/>
    <x v="0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Year 2"/>
    <d v="2013-12-31T00:00:00"/>
    <x v="1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Year 3"/>
    <d v="2014-12-31T00:00:00"/>
    <x v="2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Year 4"/>
    <d v="2015-12-31T00:00:00"/>
    <x v="3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Year 1"/>
    <d v="2013-09-30T00:00:00"/>
    <x v="1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Year 2"/>
    <d v="2014-09-30T00:00:00"/>
    <x v="2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Year 3"/>
    <d v="2015-09-30T00:00:00"/>
    <x v="3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Year 4"/>
    <d v="2016-09-30T00:00:00"/>
    <x v="4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Year 1"/>
    <d v="2013-09-27T00:00:00"/>
    <x v="1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Year 2"/>
    <d v="2014-09-26T00:00:00"/>
    <x v="2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Year 3"/>
    <d v="2015-09-25T00:00:00"/>
    <x v="3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Year 4"/>
    <d v="2016-09-30T00:00:00"/>
    <x v="4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Year 1"/>
    <d v="2012-12-30T00:00:00"/>
    <x v="0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Year 2"/>
    <d v="2013-12-29T00:00:00"/>
    <x v="1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Year 3"/>
    <d v="2014-12-31T00:00:00"/>
    <x v="2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Year 4"/>
    <d v="2015-12-31T00:00:00"/>
    <x v="3"/>
    <s v="Consumer Discretionary"/>
    <s v="Publishing"/>
    <n v="3050945000"/>
    <n v="923336000"/>
    <n v="1068221000"/>
    <n v="0"/>
    <n v="205087000"/>
    <n v="1273308000"/>
    <n v="2127609000"/>
    <n v="854301000"/>
  </r>
  <r>
    <x v="366"/>
    <s v="Year 1"/>
    <d v="2013-02-02T00:00:00"/>
    <x v="1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s v="Year 2"/>
    <d v="2014-02-01T00:00:00"/>
    <x v="2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Year 3"/>
    <d v="2015-01-31T00:00:00"/>
    <x v="3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Year 4"/>
    <d v="2016-01-30T00:00:00"/>
    <x v="4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Year 1"/>
    <d v="2013-01-31T00:00:00"/>
    <x v="1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Year 2"/>
    <d v="2014-01-31T00:00:00"/>
    <x v="2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Year 3"/>
    <d v="2015-01-31T00:00:00"/>
    <x v="3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Year 4"/>
    <d v="2016-01-31T00:00:00"/>
    <x v="4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s v="Year 1"/>
    <d v="2013-02-02T00:00:00"/>
    <x v="1"/>
    <s v="Consumer Discretionary"/>
    <s v="Apparel Retail"/>
    <n v="25878372000"/>
    <n v="18521400000"/>
    <n v="4250446000"/>
    <n v="0"/>
    <n v="0"/>
    <n v="4250446000"/>
    <n v="7356972000"/>
    <n v="3106526000"/>
  </r>
  <r>
    <x v="368"/>
    <s v="Year 2"/>
    <d v="2014-02-01T00:00:00"/>
    <x v="2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Year 3"/>
    <d v="2015-01-31T00:00:00"/>
    <x v="3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Year 4"/>
    <d v="2016-01-30T00:00:00"/>
    <x v="4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Year 1"/>
    <d v="2012-12-31T00:00:00"/>
    <x v="0"/>
    <s v="Financials"/>
    <s v="Life &amp; Health Insurance"/>
    <n v="3589516000"/>
    <n v="1955682000"/>
    <s v="0"/>
    <n v="0"/>
    <n v="787329000"/>
    <n v="787329000"/>
    <n v="1633834000"/>
    <n v="846505000"/>
  </r>
  <r>
    <x v="369"/>
    <s v="Year 2"/>
    <d v="2013-12-31T00:00:00"/>
    <x v="1"/>
    <s v="Financials"/>
    <s v="Life &amp; Health Insurance"/>
    <n v="3494253000"/>
    <n v="1838766000"/>
    <s v="0"/>
    <n v="0"/>
    <n v="819711000"/>
    <n v="819711000"/>
    <n v="1655487000"/>
    <n v="835776000"/>
  </r>
  <r>
    <x v="369"/>
    <s v="Year 3"/>
    <d v="2014-12-31T00:00:00"/>
    <x v="2"/>
    <s v="Financials"/>
    <s v="Life &amp; Health Insurance"/>
    <n v="3620095000"/>
    <n v="1903384000"/>
    <s v="0"/>
    <n v="0"/>
    <n v="855908000"/>
    <n v="855908000"/>
    <n v="1716711000"/>
    <n v="860803000"/>
  </r>
  <r>
    <x v="369"/>
    <s v="Year 4"/>
    <d v="2015-12-31T00:00:00"/>
    <x v="3"/>
    <s v="Financials"/>
    <s v="Life &amp; Health Insurance"/>
    <n v="3766065000"/>
    <n v="2016212000"/>
    <s v="0"/>
    <n v="0"/>
    <n v="907024000"/>
    <n v="907024000"/>
    <n v="1749853000"/>
    <n v="842829000"/>
  </r>
  <r>
    <x v="370"/>
    <s v="Year 1"/>
    <d v="2012-12-31T00:00:00"/>
    <x v="0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Year 2"/>
    <d v="2013-12-31T00:00:00"/>
    <x v="1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Year 3"/>
    <d v="2014-12-31T00:00:00"/>
    <x v="2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Year 4"/>
    <d v="2015-12-31T00:00:00"/>
    <x v="3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Year 1"/>
    <d v="2012-12-31T00:00:00"/>
    <x v="0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Year 2"/>
    <d v="2013-12-31T00:00:00"/>
    <x v="1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Year 3"/>
    <d v="2014-12-31T00:00:00"/>
    <x v="2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Year 4"/>
    <d v="2015-12-31T00:00:00"/>
    <x v="3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Year 1"/>
    <d v="2013-12-31T00:00:00"/>
    <x v="1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Year 2"/>
    <d v="2014-12-31T00:00:00"/>
    <x v="2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Year 3"/>
    <d v="2015-12-31T00:00:00"/>
    <x v="3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Year 4"/>
    <d v="2016-12-31T00:00:00"/>
    <x v="4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Year 1"/>
    <d v="2012-12-29T00:00:00"/>
    <x v="0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Year 2"/>
    <d v="2013-12-28T00:00:00"/>
    <x v="1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Year 3"/>
    <d v="2014-12-27T00:00:00"/>
    <x v="2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Year 4"/>
    <d v="2015-12-26T00:00:00"/>
    <x v="3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s v="Year 1"/>
    <d v="2013-10-03T00:00:00"/>
    <x v="1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s v="Year 2"/>
    <d v="2014-10-03T00:00:00"/>
    <x v="2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s v="Year 3"/>
    <d v="2015-10-03T00:00:00"/>
    <x v="3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s v="Year 4"/>
    <d v="2016-10-01T00:00:00"/>
    <x v="4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Year 1"/>
    <d v="2012-12-31T00:00:00"/>
    <x v="0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Year 2"/>
    <d v="2013-12-31T00:00:00"/>
    <x v="1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Year 3"/>
    <d v="2014-12-31T00:00:00"/>
    <x v="2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Year 4"/>
    <d v="2015-12-31T00:00:00"/>
    <x v="3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Year 1"/>
    <d v="2012-12-31T00:00:00"/>
    <x v="0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Year 2"/>
    <d v="2013-12-31T00:00:00"/>
    <x v="1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Year 3"/>
    <d v="2014-12-31T00:00:00"/>
    <x v="2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Year 4"/>
    <d v="2015-12-31T00:00:00"/>
    <x v="3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Year 1"/>
    <d v="2012-12-31T00:00:00"/>
    <x v="0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Year 2"/>
    <d v="2013-12-31T00:00:00"/>
    <x v="1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Year 3"/>
    <d v="2014-12-31T00:00:00"/>
    <x v="2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Year 4"/>
    <d v="2015-12-31T00:00:00"/>
    <x v="3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Year 1"/>
    <d v="2012-12-29T00:00:00"/>
    <x v="0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Year 2"/>
    <d v="2013-12-28T00:00:00"/>
    <x v="1"/>
    <s v="Industrials"/>
    <s v="Industrial Conglomerates"/>
    <n v="12104000000"/>
    <n v="10131000000"/>
    <n v="1126000000"/>
    <n v="0"/>
    <n v="0"/>
    <n v="1126000000"/>
    <n v="1973000000"/>
    <n v="847000000"/>
  </r>
  <r>
    <x v="378"/>
    <s v="Year 3"/>
    <d v="2015-01-03T00:00:00"/>
    <x v="3"/>
    <s v="Industrials"/>
    <s v="Industrial Conglomerates"/>
    <n v="13878000000"/>
    <n v="11421000000"/>
    <n v="1361000000"/>
    <n v="0"/>
    <n v="0"/>
    <n v="1361000000"/>
    <n v="2457000000"/>
    <n v="1096000000"/>
  </r>
  <r>
    <x v="378"/>
    <s v="Year 4"/>
    <d v="2016-01-02T00:00:00"/>
    <x v="4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Year 1"/>
    <d v="2012-12-31T00:00:00"/>
    <x v="0"/>
    <s v="Industrials"/>
    <s v="Airlines"/>
    <n v="37152000000"/>
    <n v="17820000000"/>
    <n v="16448000000"/>
    <n v="0"/>
    <n v="1522000000"/>
    <n v="17970000000"/>
    <n v="19332000000"/>
    <n v="1362000000"/>
  </r>
  <r>
    <x v="381"/>
    <s v="Year 2"/>
    <d v="2013-12-31T00:00:00"/>
    <x v="1"/>
    <s v="Industrials"/>
    <s v="Airlines"/>
    <n v="38279000000"/>
    <n v="17192000000"/>
    <n v="17629000000"/>
    <n v="0"/>
    <n v="1689000000"/>
    <n v="19318000000"/>
    <n v="21087000000"/>
    <n v="1769000000"/>
  </r>
  <r>
    <x v="381"/>
    <s v="Year 3"/>
    <d v="2014-12-31T00:00:00"/>
    <x v="2"/>
    <s v="Industrials"/>
    <s v="Airlines"/>
    <n v="38901000000"/>
    <n v="16611000000"/>
    <n v="17795000000"/>
    <n v="0"/>
    <n v="1679000000"/>
    <n v="19474000000"/>
    <n v="22290000000"/>
    <n v="2816000000"/>
  </r>
  <r>
    <x v="381"/>
    <s v="Year 4"/>
    <d v="2015-12-31T00:00:00"/>
    <x v="3"/>
    <s v="Industrials"/>
    <s v="Airlines"/>
    <n v="37864000000"/>
    <n v="12130000000"/>
    <n v="18423000000"/>
    <n v="0"/>
    <n v="1819000000"/>
    <n v="20242000000"/>
    <n v="25734000000"/>
    <n v="5492000000"/>
  </r>
  <r>
    <x v="382"/>
    <s v="Year 1"/>
    <d v="2012-12-31T00:00:00"/>
    <x v="0"/>
    <s v="Real Estate"/>
    <s v="Residential REITs"/>
    <n v="716612000"/>
    <n v="245316000"/>
    <n v="58005000"/>
    <n v="0"/>
    <n v="346031000"/>
    <n v="404036000"/>
    <n v="471296000"/>
    <n v="67260000"/>
  </r>
  <r>
    <x v="382"/>
    <s v="Year 2"/>
    <d v="2013-12-31T00:00:00"/>
    <x v="1"/>
    <s v="Real Estate"/>
    <s v="Residential REITs"/>
    <n v="758926000"/>
    <n v="258612000"/>
    <n v="37121000"/>
    <n v="0"/>
    <n v="346273000"/>
    <n v="383394000"/>
    <n v="500314000"/>
    <n v="116920000"/>
  </r>
  <r>
    <x v="382"/>
    <s v="Year 3"/>
    <d v="2014-12-31T00:00:00"/>
    <x v="2"/>
    <s v="Real Estate"/>
    <s v="Residential REITs"/>
    <n v="818046000"/>
    <n v="270741000"/>
    <n v="56612000"/>
    <n v="0"/>
    <n v="363929000"/>
    <n v="420541000"/>
    <n v="547305000"/>
    <n v="126764000"/>
  </r>
  <r>
    <x v="382"/>
    <s v="Year 4"/>
    <d v="2015-12-31T00:00:00"/>
    <x v="3"/>
    <s v="Real Estate"/>
    <s v="Residential REITs"/>
    <n v="894638000"/>
    <n v="282037000"/>
    <n v="71733000"/>
    <n v="0"/>
    <n v="381277000"/>
    <n v="453010000"/>
    <n v="612601000"/>
    <n v="159591000"/>
  </r>
  <r>
    <x v="383"/>
    <s v="Year 1"/>
    <d v="2013-02-02T00:00:00"/>
    <x v="1"/>
    <s v="Consumer Discretionary"/>
    <s v="Specialty Stores"/>
    <n v="2220256000"/>
    <n v="1436582000"/>
    <n v="488880000"/>
    <n v="0"/>
    <n v="0"/>
    <n v="488880000"/>
    <n v="783674000"/>
    <n v="294794000"/>
  </r>
  <r>
    <x v="383"/>
    <s v="Year 2"/>
    <d v="2014-02-02T00:00:00"/>
    <x v="2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Year 3"/>
    <d v="2015-01-31T00:00:00"/>
    <x v="3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Year 4"/>
    <d v="2016-01-31T00:00:00"/>
    <x v="4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Year 1"/>
    <d v="2013-12-31T00:00:00"/>
    <x v="1"/>
    <s v="Health Care"/>
    <s v="Managed Health Care"/>
    <n v="122489000000"/>
    <n v="89659000000"/>
    <s v="0"/>
    <n v="0"/>
    <n v="23207000000"/>
    <n v="23207000000"/>
    <n v="32830000000"/>
    <n v="9623000000"/>
  </r>
  <r>
    <x v="384"/>
    <s v="Year 2"/>
    <d v="2014-12-31T00:00:00"/>
    <x v="2"/>
    <s v="Health Care"/>
    <s v="Managed Health Care"/>
    <n v="130474000000"/>
    <n v="93633000000"/>
    <s v="0"/>
    <n v="0"/>
    <n v="26567000000"/>
    <n v="26567000000"/>
    <n v="36841000000"/>
    <n v="10274000000"/>
  </r>
  <r>
    <x v="384"/>
    <s v="Year 3"/>
    <d v="2015-12-31T00:00:00"/>
    <x v="3"/>
    <s v="Health Care"/>
    <s v="Managed Health Care"/>
    <n v="157107000000"/>
    <n v="103875000000"/>
    <s v="0"/>
    <n v="0"/>
    <n v="42211000000"/>
    <n v="42211000000"/>
    <n v="53232000000"/>
    <n v="11021000000"/>
  </r>
  <r>
    <x v="384"/>
    <s v="Year 4"/>
    <d v="2016-12-31T00:00:00"/>
    <x v="4"/>
    <s v="Health Care"/>
    <s v="Managed Health Care"/>
    <n v="184840000000"/>
    <n v="117038000000"/>
    <s v="0"/>
    <n v="0"/>
    <n v="54872000000"/>
    <n v="54872000000"/>
    <n v="67802000000"/>
    <n v="12930000000"/>
  </r>
  <r>
    <x v="385"/>
    <s v="Year 1"/>
    <d v="2012-12-31T00:00:00"/>
    <x v="0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Year 2"/>
    <d v="2013-12-31T00:00:00"/>
    <x v="1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Year 3"/>
    <d v="2014-12-31T00:00:00"/>
    <x v="2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Year 4"/>
    <d v="2015-12-31T00:00:00"/>
    <x v="3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Year 1"/>
    <d v="2013-12-31T00:00:00"/>
    <x v="1"/>
    <s v="Industrials"/>
    <s v="Railroads"/>
    <n v="21963000000"/>
    <n v="5849000000"/>
    <n v="6891000000"/>
    <n v="0"/>
    <n v="1777000000"/>
    <n v="8668000000"/>
    <n v="16114000000"/>
    <n v="7446000000"/>
  </r>
  <r>
    <x v="386"/>
    <s v="Year 2"/>
    <d v="2014-12-31T00:00:00"/>
    <x v="2"/>
    <s v="Industrials"/>
    <s v="Railroads"/>
    <n v="23988000000"/>
    <n v="6097000000"/>
    <n v="7234000000"/>
    <n v="0"/>
    <n v="1904000000"/>
    <n v="9138000000"/>
    <n v="17891000000"/>
    <n v="8753000000"/>
  </r>
  <r>
    <x v="386"/>
    <s v="Year 3"/>
    <d v="2015-12-31T00:00:00"/>
    <x v="3"/>
    <s v="Industrials"/>
    <s v="Railroads"/>
    <n v="21813000000"/>
    <n v="4434000000"/>
    <n v="7315000000"/>
    <n v="0"/>
    <n v="2012000000"/>
    <n v="9327000000"/>
    <n v="17379000000"/>
    <n v="8052000000"/>
  </r>
  <r>
    <x v="386"/>
    <s v="Year 4"/>
    <d v="2016-12-31T00:00:00"/>
    <x v="4"/>
    <s v="Industrials"/>
    <s v="Railroads"/>
    <n v="19941000000"/>
    <n v="3747000000"/>
    <n v="6884000000"/>
    <n v="0"/>
    <n v="2038000000"/>
    <n v="8922000000"/>
    <n v="16194000000"/>
    <n v="7272000000"/>
  </r>
  <r>
    <x v="387"/>
    <s v="Year 1"/>
    <d v="2012-12-31T00:00:00"/>
    <x v="0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Year 2"/>
    <d v="2013-12-31T00:00:00"/>
    <x v="1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Year 3"/>
    <d v="2014-12-31T00:00:00"/>
    <x v="2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Year 4"/>
    <d v="2015-12-31T00:00:00"/>
    <x v="3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Year 1"/>
    <d v="2013-01-31T00:00:00"/>
    <x v="1"/>
    <s v="Consumer Discretionary"/>
    <s v="Apparel Retail"/>
    <n v="2794925000"/>
    <n v="1763394000"/>
    <n v="657246000"/>
    <n v="0"/>
    <n v="0"/>
    <n v="657246000"/>
    <n v="1031531000"/>
    <n v="374285000"/>
  </r>
  <r>
    <x v="388"/>
    <s v="Year 2"/>
    <d v="2014-01-31T00:00:00"/>
    <x v="2"/>
    <s v="Consumer Discretionary"/>
    <s v="Apparel Retail"/>
    <n v="3086608000"/>
    <n v="1925266000"/>
    <n v="734511000"/>
    <n v="0"/>
    <n v="0"/>
    <n v="734511000"/>
    <n v="1161342000"/>
    <n v="426831000"/>
  </r>
  <r>
    <x v="388"/>
    <s v="Year 3"/>
    <d v="2015-01-31T00:00:00"/>
    <x v="3"/>
    <s v="Consumer Discretionary"/>
    <s v="Apparel Retail"/>
    <n v="3323077000"/>
    <n v="2148147000"/>
    <n v="809545000"/>
    <n v="0"/>
    <n v="0"/>
    <n v="809545000"/>
    <n v="1174930000"/>
    <n v="365385000"/>
  </r>
  <r>
    <x v="388"/>
    <s v="Year 4"/>
    <d v="2016-01-31T00:00:00"/>
    <x v="4"/>
    <s v="Consumer Discretionary"/>
    <s v="Apparel Retail"/>
    <n v="3445134000"/>
    <n v="2243232000"/>
    <n v="848323000"/>
    <n v="0"/>
    <n v="0"/>
    <n v="848323000"/>
    <n v="1201902000"/>
    <n v="353579000"/>
  </r>
  <r>
    <x v="389"/>
    <s v="Year 1"/>
    <d v="2013-07-31T00:00:00"/>
    <x v="1"/>
    <s v="Financials"/>
    <s v="Banks"/>
    <n v="2436948000"/>
    <n v="1589821000"/>
    <n v="441168000"/>
    <n v="62630000"/>
    <n v="0"/>
    <n v="503798000"/>
    <n v="847127000"/>
    <n v="343329000"/>
  </r>
  <r>
    <x v="389"/>
    <s v="Year 2"/>
    <d v="2014-07-31T00:00:00"/>
    <x v="2"/>
    <s v="Financials"/>
    <s v="Banks"/>
    <n v="2473500000"/>
    <n v="1595700000"/>
    <n v="460300000"/>
    <n v="61800000"/>
    <n v="0"/>
    <n v="522100000"/>
    <n v="877800000"/>
    <n v="355700000"/>
  </r>
  <r>
    <x v="389"/>
    <s v="Year 3"/>
    <d v="2015-07-31T00:00:00"/>
    <x v="3"/>
    <s v="Financials"/>
    <s v="Banks"/>
    <n v="2371200000"/>
    <n v="1562600000"/>
    <n v="460100000"/>
    <n v="60200000"/>
    <n v="0"/>
    <n v="520300000"/>
    <n v="808600000"/>
    <n v="288300000"/>
  </r>
  <r>
    <x v="389"/>
    <s v="Year 4"/>
    <d v="2016-07-31T00:00:00"/>
    <x v="4"/>
    <s v="Financials"/>
    <s v="Banks"/>
    <n v="2220300000"/>
    <n v="1465500000"/>
    <n v="425100000"/>
    <n v="55500000"/>
    <n v="0"/>
    <n v="480600000"/>
    <n v="754800000"/>
    <n v="274200000"/>
  </r>
  <r>
    <x v="390"/>
    <s v="Year 1"/>
    <d v="2013-12-31T00:00:00"/>
    <x v="1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Year 2"/>
    <d v="2014-12-31T00:00:00"/>
    <x v="2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Year 3"/>
    <d v="2015-12-31T00:00:00"/>
    <x v="3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Year 4"/>
    <d v="2016-12-31T00:00:00"/>
    <x v="4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Year 1"/>
    <d v="2013-09-30T00:00:00"/>
    <x v="1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Year 2"/>
    <d v="2014-09-30T00:00:00"/>
    <x v="2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Year 3"/>
    <d v="2015-09-30T00:00:00"/>
    <x v="3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Year 4"/>
    <d v="2016-09-30T00:00:00"/>
    <x v="4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Year 1"/>
    <d v="2013-09-27T00:00:00"/>
    <x v="1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Year 2"/>
    <d v="2014-09-26T00:00:00"/>
    <x v="2"/>
    <s v="Health Care"/>
    <s v="Health Care Equipment"/>
    <n v="3049800000"/>
    <n v="1748100000"/>
    <n v="470600000"/>
    <n v="234800000"/>
    <n v="0"/>
    <n v="705400000"/>
    <n v="1301700000"/>
    <n v="596300000"/>
  </r>
  <r>
    <x v="392"/>
    <s v="Year 3"/>
    <d v="2015-10-02T00:00:00"/>
    <x v="3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Year 4"/>
    <d v="2016-09-30T00:00:00"/>
    <x v="4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Year 1"/>
    <d v="2012-12-31T00:00:00"/>
    <x v="0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Year 2"/>
    <d v="2013-12-31T00:00:00"/>
    <x v="1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s v="Year 3"/>
    <d v="2015-01-03T00:00:00"/>
    <x v="3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s v="Year 4"/>
    <d v="2016-01-02T00:00:00"/>
    <x v="4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Year 1"/>
    <d v="2013-09-30T00:00:00"/>
    <x v="1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Year 2"/>
    <d v="2014-09-30T00:00:00"/>
    <x v="2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Year 3"/>
    <d v="2015-09-30T00:00:00"/>
    <x v="3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Year 4"/>
    <d v="2016-09-30T00:00:00"/>
    <x v="4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Year 1"/>
    <d v="2012-12-31T00:00:00"/>
    <x v="0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Year 2"/>
    <d v="2013-12-31T00:00:00"/>
    <x v="1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Year 3"/>
    <d v="2014-12-31T00:00:00"/>
    <x v="2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Year 4"/>
    <d v="2015-12-31T00:00:00"/>
    <x v="3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Year 1"/>
    <d v="2012-12-31T00:00:00"/>
    <x v="0"/>
    <s v="Materials"/>
    <s v="Construction Materials"/>
    <n v="2567310000"/>
    <n v="2233284000"/>
    <n v="308143000"/>
    <n v="0"/>
    <n v="0"/>
    <n v="308143000"/>
    <n v="334026000"/>
    <n v="25883000"/>
  </r>
  <r>
    <x v="396"/>
    <s v="Year 2"/>
    <d v="2013-12-31T00:00:00"/>
    <x v="1"/>
    <s v="Materials"/>
    <s v="Construction Materials"/>
    <n v="2770709000"/>
    <n v="2343829000"/>
    <n v="274217000"/>
    <n v="0"/>
    <n v="0"/>
    <n v="274217000"/>
    <n v="426880000"/>
    <n v="152663000"/>
  </r>
  <r>
    <x v="396"/>
    <s v="Year 3"/>
    <d v="2014-12-31T00:00:00"/>
    <x v="2"/>
    <s v="Materials"/>
    <s v="Construction Materials"/>
    <n v="2994169000"/>
    <n v="2406587000"/>
    <n v="292358000"/>
    <n v="0"/>
    <n v="0"/>
    <n v="292358000"/>
    <n v="587582000"/>
    <n v="295224000"/>
  </r>
  <r>
    <x v="396"/>
    <s v="Year 4"/>
    <d v="2015-12-31T00:00:00"/>
    <x v="3"/>
    <s v="Materials"/>
    <s v="Construction Materials"/>
    <n v="3422181000"/>
    <n v="2564648000"/>
    <n v="312694000"/>
    <n v="0"/>
    <n v="0"/>
    <n v="312694000"/>
    <n v="857533000"/>
    <n v="544839000"/>
  </r>
  <r>
    <x v="397"/>
    <s v="Year 1"/>
    <d v="2013-12-31T00:00:00"/>
    <x v="1"/>
    <s v="Real Estate"/>
    <s v="REITs"/>
    <n v="2299176000"/>
    <n v="928565000"/>
    <n v="177366000"/>
    <n v="32210000"/>
    <n v="461627000"/>
    <n v="671203000"/>
    <n v="1370611000"/>
    <n v="699408000"/>
  </r>
  <r>
    <x v="397"/>
    <s v="Year 2"/>
    <d v="2014-12-31T00:00:00"/>
    <x v="2"/>
    <s v="Real Estate"/>
    <s v="REITs"/>
    <n v="2312512000"/>
    <n v="953611000"/>
    <n v="169270000"/>
    <n v="0"/>
    <n v="481303000"/>
    <n v="650573000"/>
    <n v="1358901000"/>
    <n v="708328000"/>
  </r>
  <r>
    <x v="397"/>
    <s v="Year 3"/>
    <d v="2015-12-31T00:00:00"/>
    <x v="3"/>
    <s v="Real Estate"/>
    <s v="REITs"/>
    <n v="2502267000"/>
    <n v="1011249000"/>
    <n v="175307000"/>
    <n v="0"/>
    <n v="542952000"/>
    <n v="718259000"/>
    <n v="1491018000"/>
    <n v="772759000"/>
  </r>
  <r>
    <x v="397"/>
    <s v="Year 4"/>
    <d v="2016-12-31T00:00:00"/>
    <x v="4"/>
    <s v="Real Estate"/>
    <s v="REITs"/>
    <n v="2506202000"/>
    <n v="1024336000"/>
    <n v="179279000"/>
    <n v="0"/>
    <n v="565059000"/>
    <n v="744338000"/>
    <n v="1481866000"/>
    <n v="737528000"/>
  </r>
  <r>
    <x v="398"/>
    <s v="Year 1"/>
    <d v="2012-12-31T00:00:00"/>
    <x v="0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Year 2"/>
    <d v="2013-12-31T00:00:00"/>
    <x v="1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Year 3"/>
    <d v="2014-12-31T00:00:00"/>
    <x v="2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Year 4"/>
    <d v="2015-12-31T00:00:00"/>
    <x v="3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Year 1"/>
    <d v="2012-12-31T00:00:00"/>
    <x v="0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Year 2"/>
    <d v="2013-12-31T00:00:00"/>
    <x v="1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Year 3"/>
    <d v="2014-12-31T00:00:00"/>
    <x v="2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Year 4"/>
    <d v="2015-12-31T00:00:00"/>
    <x v="3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Year 1"/>
    <d v="2012-12-31T00:00:00"/>
    <x v="0"/>
    <s v="Health Care"/>
    <s v="Biotechnology"/>
    <n v="1527042000"/>
    <n v="279885000"/>
    <n v="432681000"/>
    <n v="765905000"/>
    <n v="0"/>
    <n v="1198586000"/>
    <n v="1247157000"/>
    <n v="48571000"/>
  </r>
  <r>
    <x v="400"/>
    <s v="Year 2"/>
    <d v="2013-12-31T00:00:00"/>
    <x v="1"/>
    <s v="Health Care"/>
    <s v="Biotechnology"/>
    <n v="1211975000"/>
    <n v="130277000"/>
    <n v="356188000"/>
    <n v="882097000"/>
    <n v="0"/>
    <n v="1238285000"/>
    <n v="1081698000"/>
    <n v="-156587000"/>
  </r>
  <r>
    <x v="400"/>
    <s v="Year 3"/>
    <d v="2014-12-31T00:00:00"/>
    <x v="2"/>
    <s v="Health Care"/>
    <s v="Biotechnology"/>
    <n v="580415000"/>
    <n v="60987000"/>
    <n v="305409000"/>
    <n v="855506000"/>
    <n v="0"/>
    <n v="1160915000"/>
    <n v="519428000"/>
    <n v="-641487000"/>
  </r>
  <r>
    <x v="400"/>
    <s v="Year 4"/>
    <d v="2015-12-31T00:00:00"/>
    <x v="3"/>
    <s v="Health Care"/>
    <s v="Biotechnology"/>
    <n v="1032336000"/>
    <n v="124512000"/>
    <n v="376575000"/>
    <n v="995922000"/>
    <n v="0"/>
    <n v="1372497000"/>
    <n v="907824000"/>
    <n v="-464673000"/>
  </r>
  <r>
    <x v="401"/>
    <s v="Year 1"/>
    <d v="2013-12-31T00:00:00"/>
    <x v="1"/>
    <s v="Real Estate"/>
    <s v="REITs"/>
    <n v="2514595000"/>
    <n v="1118240000"/>
    <n v="132447000"/>
    <n v="0"/>
    <n v="629908000"/>
    <n v="762355000"/>
    <n v="1396355000"/>
    <n v="634000000"/>
  </r>
  <r>
    <x v="401"/>
    <s v="Year 2"/>
    <d v="2014-12-31T00:00:00"/>
    <x v="2"/>
    <s v="Real Estate"/>
    <s v="REITs"/>
    <n v="2772550000"/>
    <n v="1212480000"/>
    <n v="147481000"/>
    <n v="0"/>
    <n v="725216000"/>
    <n v="872697000"/>
    <n v="1560070000"/>
    <n v="687373000"/>
  </r>
  <r>
    <x v="401"/>
    <s v="Year 3"/>
    <d v="2015-12-31T00:00:00"/>
    <x v="3"/>
    <s v="Real Estate"/>
    <s v="REITs"/>
    <n v="3285346000"/>
    <n v="1410205000"/>
    <n v="145992000"/>
    <n v="0"/>
    <n v="894057000"/>
    <n v="1040049000"/>
    <n v="1875141000"/>
    <n v="835092000"/>
  </r>
  <r>
    <x v="401"/>
    <s v="Year 4"/>
    <d v="2016-12-31T00:00:00"/>
    <x v="4"/>
    <s v="Real Estate"/>
    <s v="REITs"/>
    <n v="3442646000"/>
    <n v="1442073000"/>
    <n v="136863000"/>
    <n v="0"/>
    <n v="898924000"/>
    <n v="1035787000"/>
    <n v="2000573000"/>
    <n v="964786000"/>
  </r>
  <r>
    <x v="402"/>
    <s v="Year 1"/>
    <d v="2012-12-31T00:00:00"/>
    <x v="0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Year 2"/>
    <d v="2013-12-31T00:00:00"/>
    <x v="1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Year 3"/>
    <d v="2014-12-31T00:00:00"/>
    <x v="2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Year 4"/>
    <d v="2015-12-31T00:00:00"/>
    <x v="3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Year 1"/>
    <d v="2012-12-31T00:00:00"/>
    <x v="0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Year 2"/>
    <d v="2013-12-31T00:00:00"/>
    <x v="1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Year 3"/>
    <d v="2014-12-31T00:00:00"/>
    <x v="2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Year 4"/>
    <d v="2015-12-31T00:00:00"/>
    <x v="3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Year 1"/>
    <d v="2013-06-28T00:00:00"/>
    <x v="1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Year 2"/>
    <d v="2014-06-27T00:00:00"/>
    <x v="2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s v="Year 3"/>
    <d v="2015-07-03T00:00:00"/>
    <x v="3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s v="Year 4"/>
    <d v="2016-07-01T00:00:00"/>
    <x v="4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Year 1"/>
    <d v="2012-12-31T00:00:00"/>
    <x v="0"/>
    <s v="Utilities"/>
    <s v="Electric Utilities"/>
    <n v="4246400000"/>
    <n v="2760500000"/>
    <n v="121400000"/>
    <n v="0"/>
    <n v="364200000"/>
    <n v="485600000"/>
    <n v="1485900000"/>
    <n v="1000300000"/>
  </r>
  <r>
    <x v="405"/>
    <s v="Year 2"/>
    <d v="2013-12-31T00:00:00"/>
    <x v="1"/>
    <s v="Utilities"/>
    <s v="Electric Utilities"/>
    <n v="4519000000"/>
    <n v="2982100000"/>
    <n v="116700000"/>
    <n v="0"/>
    <n v="340100000"/>
    <n v="456800000"/>
    <n v="1536900000"/>
    <n v="1080100000"/>
  </r>
  <r>
    <x v="405"/>
    <s v="Year 3"/>
    <d v="2014-12-31T00:00:00"/>
    <x v="2"/>
    <s v="Utilities"/>
    <s v="Electric Utilities"/>
    <n v="4997100000"/>
    <n v="3371800000"/>
    <n v="121800000"/>
    <n v="0"/>
    <n v="391400000"/>
    <n v="513200000"/>
    <n v="1625300000"/>
    <n v="1112100000"/>
  </r>
  <r>
    <x v="405"/>
    <s v="Year 4"/>
    <d v="2015-12-31T00:00:00"/>
    <x v="3"/>
    <s v="Utilities"/>
    <s v="Electric Utilities"/>
    <n v="5926100000"/>
    <n v="3949400000"/>
    <n v="164400000"/>
    <n v="0"/>
    <n v="561800000"/>
    <n v="726200000"/>
    <n v="1976700000"/>
    <n v="1250500000"/>
  </r>
  <r>
    <x v="406"/>
    <s v="Year 1"/>
    <d v="2012-12-31T00:00:00"/>
    <x v="0"/>
    <s v="Financials"/>
    <s v="Banks"/>
    <n v="91247000000"/>
    <n v="1727000000"/>
    <n v="48724000000"/>
    <n v="0"/>
    <n v="8891000000"/>
    <n v="57615000000"/>
    <n v="89520000000"/>
    <n v="31905000000"/>
  </r>
  <r>
    <x v="406"/>
    <s v="Year 2"/>
    <d v="2013-12-31T00:00:00"/>
    <x v="1"/>
    <s v="Financials"/>
    <s v="Banks"/>
    <n v="88069000000"/>
    <n v="1337000000"/>
    <n v="47338000000"/>
    <n v="0"/>
    <n v="3813000000"/>
    <n v="51151000000"/>
    <n v="86732000000"/>
    <n v="35581000000"/>
  </r>
  <r>
    <x v="406"/>
    <s v="Year 3"/>
    <d v="2014-12-31T00:00:00"/>
    <x v="2"/>
    <s v="Financials"/>
    <s v="Banks"/>
    <n v="88372000000"/>
    <n v="1096000000"/>
    <n v="47667000000"/>
    <n v="0"/>
    <n v="2765000000"/>
    <n v="50432000000"/>
    <n v="87276000000"/>
    <n v="36844000000"/>
  </r>
  <r>
    <x v="406"/>
    <s v="Year 4"/>
    <d v="2015-12-31T00:00:00"/>
    <x v="3"/>
    <s v="Financials"/>
    <s v="Banks"/>
    <n v="90033000000"/>
    <n v="963000000"/>
    <n v="48728000000"/>
    <n v="0"/>
    <n v="3688000000"/>
    <n v="52416000000"/>
    <n v="89070000000"/>
    <n v="36654000000"/>
  </r>
  <r>
    <x v="407"/>
    <s v="Year 1"/>
    <d v="2013-09-29T00:00:00"/>
    <x v="1"/>
    <s v="Consumer Staples"/>
    <s v="Food Retail"/>
    <n v="12917000000"/>
    <n v="8288000000"/>
    <n v="3682000000"/>
    <n v="0"/>
    <n v="0"/>
    <n v="3682000000"/>
    <n v="4629000000"/>
    <n v="947000000"/>
  </r>
  <r>
    <x v="407"/>
    <s v="Year 2"/>
    <d v="2014-09-28T00:00:00"/>
    <x v="2"/>
    <s v="Consumer Staples"/>
    <s v="Food Retail"/>
    <n v="14194000000"/>
    <n v="9150000000"/>
    <n v="4032000000"/>
    <n v="0"/>
    <n v="0"/>
    <n v="4032000000"/>
    <n v="5044000000"/>
    <n v="1012000000"/>
  </r>
  <r>
    <x v="407"/>
    <s v="Year 3"/>
    <d v="2015-09-27T00:00:00"/>
    <x v="3"/>
    <s v="Consumer Staples"/>
    <s v="Food Retail"/>
    <n v="15389000000"/>
    <n v="9973000000"/>
    <n v="4472000000"/>
    <n v="0"/>
    <n v="0"/>
    <n v="4472000000"/>
    <n v="5416000000"/>
    <n v="944000000"/>
  </r>
  <r>
    <x v="407"/>
    <s v="Year 4"/>
    <d v="2016-09-25T00:00:00"/>
    <x v="4"/>
    <s v="Consumer Staples"/>
    <s v="Food Retail"/>
    <n v="15724000000"/>
    <n v="10313000000"/>
    <n v="4477000000"/>
    <n v="0"/>
    <n v="0"/>
    <n v="4477000000"/>
    <n v="5411000000"/>
    <n v="934000000"/>
  </r>
  <r>
    <x v="408"/>
    <s v="Year 1"/>
    <d v="2013-12-31T00:00:00"/>
    <x v="1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Year 2"/>
    <d v="2014-12-31T00:00:00"/>
    <x v="2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Year 3"/>
    <d v="2015-12-31T00:00:00"/>
    <x v="3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Year 4"/>
    <d v="2016-12-31T00:00:00"/>
    <x v="4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Year 1"/>
    <d v="2013-12-31T00:00:00"/>
    <x v="1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Year 2"/>
    <d v="2014-12-31T00:00:00"/>
    <x v="2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Year 3"/>
    <d v="2015-12-31T00:00:00"/>
    <x v="3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Year 4"/>
    <d v="2016-12-31T00:00:00"/>
    <x v="4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Year 1"/>
    <d v="2012-12-31T00:00:00"/>
    <x v="0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Year 2"/>
    <d v="2013-12-31T00:00:00"/>
    <x v="1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Year 3"/>
    <d v="2014-12-31T00:00:00"/>
    <x v="2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Year 4"/>
    <d v="2015-12-31T00:00:00"/>
    <x v="3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Year 1"/>
    <d v="2013-01-31T00:00:00"/>
    <x v="1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Year 2"/>
    <d v="2014-01-31T00:00:00"/>
    <x v="2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Year 3"/>
    <d v="2015-01-31T00:00:00"/>
    <x v="3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Year 4"/>
    <d v="2016-01-31T00:00:00"/>
    <x v="4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Year 1"/>
    <d v="2014-09-30T00:00:00"/>
    <x v="2"/>
    <s v="Materials"/>
    <s v="Paper Packaging"/>
    <n v="9895100000"/>
    <n v="7961500000"/>
    <n v="937600000"/>
    <n v="0"/>
    <n v="86000000"/>
    <n v="1023600000"/>
    <n v="1933600000"/>
    <n v="910000000"/>
  </r>
  <r>
    <x v="412"/>
    <s v="Year 2"/>
    <d v="2015-09-30T00:00:00"/>
    <x v="3"/>
    <s v="Materials"/>
    <s v="Paper Packaging"/>
    <n v="11124800000"/>
    <n v="8986500000"/>
    <n v="1026100000"/>
    <n v="0"/>
    <n v="118900000"/>
    <n v="1145000000"/>
    <n v="2138300000"/>
    <n v="993300000"/>
  </r>
  <r>
    <x v="412"/>
    <s v="Year 3"/>
    <d v="2016-09-30T00:00:00"/>
    <x v="4"/>
    <s v="Materials"/>
    <s v="Paper Packaging"/>
    <n v="14171800000"/>
    <n v="11413200000"/>
    <n v="1750100000"/>
    <n v="0"/>
    <n v="211800000"/>
    <n v="1961900000"/>
    <n v="2758600000"/>
    <n v="796700000"/>
  </r>
  <r>
    <x v="413"/>
    <s v="Year 1"/>
    <d v="2012-12-31T00:00:00"/>
    <x v="0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Year 2"/>
    <d v="2013-12-31T00:00:00"/>
    <x v="1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Year 3"/>
    <d v="2014-12-31T00:00:00"/>
    <x v="2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Year 4"/>
    <d v="2015-12-31T00:00:00"/>
    <x v="3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Year 1"/>
    <d v="2012-12-31T00:00:00"/>
    <x v="0"/>
    <s v="Real Estate"/>
    <s v="REITs"/>
    <n v="5989000000"/>
    <n v="4993000000"/>
    <n v="320000000"/>
    <n v="32000000"/>
    <n v="0"/>
    <n v="352000000"/>
    <n v="996000000"/>
    <n v="644000000"/>
  </r>
  <r>
    <x v="414"/>
    <s v="Year 2"/>
    <d v="2013-12-31T00:00:00"/>
    <x v="1"/>
    <s v="Real Estate"/>
    <s v="REITs"/>
    <n v="7254000000"/>
    <n v="5716000000"/>
    <n v="494000000"/>
    <n v="33000000"/>
    <n v="0"/>
    <n v="527000000"/>
    <n v="1538000000"/>
    <n v="1011000000"/>
  </r>
  <r>
    <x v="414"/>
    <s v="Year 3"/>
    <d v="2014-12-31T00:00:00"/>
    <x v="2"/>
    <s v="Real Estate"/>
    <s v="REITs"/>
    <n v="7403000000"/>
    <n v="5763000000"/>
    <n v="249000000"/>
    <n v="27000000"/>
    <n v="0"/>
    <n v="276000000"/>
    <n v="1640000000"/>
    <n v="1364000000"/>
  </r>
  <r>
    <x v="414"/>
    <s v="Year 4"/>
    <d v="2015-12-31T00:00:00"/>
    <x v="3"/>
    <s v="Real Estate"/>
    <s v="REITs"/>
    <n v="7082000000"/>
    <n v="5694000000"/>
    <n v="420000000"/>
    <n v="24000000"/>
    <n v="0"/>
    <n v="444000000"/>
    <n v="1388000000"/>
    <n v="944000000"/>
  </r>
  <r>
    <x v="415"/>
    <s v="Year 1"/>
    <d v="2012-12-31T00:00:00"/>
    <x v="0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Year 2"/>
    <d v="2013-12-31T00:00:00"/>
    <x v="1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Year 3"/>
    <d v="2014-12-31T00:00:00"/>
    <x v="2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Year 4"/>
    <d v="2015-12-31T00:00:00"/>
    <x v="3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Year 1"/>
    <d v="2012-12-31T00:00:00"/>
    <x v="0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Year 2"/>
    <d v="2013-12-31T00:00:00"/>
    <x v="1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Year 3"/>
    <d v="2014-12-31T00:00:00"/>
    <x v="2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Year 4"/>
    <d v="2015-12-31T00:00:00"/>
    <x v="3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Year 1"/>
    <d v="2012-12-31T00:00:00"/>
    <x v="0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Year 2"/>
    <d v="2013-12-31T00:00:00"/>
    <x v="1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Year 3"/>
    <d v="2014-12-31T00:00:00"/>
    <x v="2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Year 4"/>
    <d v="2015-12-31T00:00:00"/>
    <x v="3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Year 1"/>
    <d v="2012-12-31T00:00:00"/>
    <x v="0"/>
    <s v="Utilities"/>
    <s v="MultiUtilities"/>
    <n v="10128223000"/>
    <n v="6710036000"/>
    <n v="669451000"/>
    <n v="0"/>
    <n v="926053000"/>
    <n v="1595504000"/>
    <n v="3418187000"/>
    <n v="1822683000"/>
  </r>
  <r>
    <x v="418"/>
    <s v="Year 2"/>
    <d v="2013-12-31T00:00:00"/>
    <x v="1"/>
    <s v="Utilities"/>
    <s v="MultiUtilities"/>
    <n v="10914922000"/>
    <n v="7408278000"/>
    <n v="681226000"/>
    <n v="0"/>
    <n v="977863000"/>
    <n v="1659089000"/>
    <n v="3506644000"/>
    <n v="1847555000"/>
  </r>
  <r>
    <x v="418"/>
    <s v="Year 3"/>
    <d v="2014-12-31T00:00:00"/>
    <x v="2"/>
    <s v="Utilities"/>
    <s v="MultiUtilities"/>
    <n v="11686135000"/>
    <n v="7951352000"/>
    <n v="767608000"/>
    <n v="0"/>
    <n v="1019045000"/>
    <n v="1786653000"/>
    <n v="3734783000"/>
    <n v="1948130000"/>
  </r>
  <r>
    <x v="418"/>
    <s v="Year 4"/>
    <d v="2015-12-31T00:00:00"/>
    <x v="3"/>
    <s v="Utilities"/>
    <s v="MultiUtilities"/>
    <n v="11024486000"/>
    <n v="7033633000"/>
    <n v="865817000"/>
    <n v="0"/>
    <n v="1124524000"/>
    <n v="1990341000"/>
    <n v="3990853000"/>
    <n v="2000512000"/>
  </r>
  <r>
    <x v="419"/>
    <s v="Year 1"/>
    <d v="2012-12-31T00:00:00"/>
    <x v="0"/>
    <s v="Financials"/>
    <s v="Property &amp; Casualty Insurance"/>
    <n v="7232397000"/>
    <n v="5165169000"/>
    <s v="0"/>
    <n v="0"/>
    <n v="1173955000"/>
    <n v="1173955000"/>
    <n v="2067228000"/>
    <n v="893273000"/>
  </r>
  <r>
    <x v="419"/>
    <s v="Year 2"/>
    <d v="2013-12-31T00:00:00"/>
    <x v="1"/>
    <s v="Financials"/>
    <s v="Property &amp; Casualty Insurance"/>
    <n v="7541234000"/>
    <n v="5106489000"/>
    <s v="0"/>
    <n v="0"/>
    <n v="1213178000"/>
    <n v="1213178000"/>
    <n v="2434745000"/>
    <n v="1221567000"/>
  </r>
  <r>
    <x v="419"/>
    <s v="Year 3"/>
    <d v="2014-12-31T00:00:00"/>
    <x v="2"/>
    <s v="Financials"/>
    <s v="Property &amp; Casualty Insurance"/>
    <n v="6602267000"/>
    <n v="4239474000"/>
    <s v="0"/>
    <n v="0"/>
    <n v="1341315000"/>
    <n v="1341315000"/>
    <n v="2362793000"/>
    <n v="1021478000"/>
  </r>
  <r>
    <x v="419"/>
    <s v="Year 4"/>
    <d v="2015-12-31T00:00:00"/>
    <x v="3"/>
    <s v="Financials"/>
    <s v="Property &amp; Casualty Insurance"/>
    <n v="9308926000"/>
    <n v="6199645000"/>
    <s v="0"/>
    <n v="0"/>
    <n v="1966939000"/>
    <n v="1966939000"/>
    <n v="3109281000"/>
    <n v="1142342000"/>
  </r>
  <r>
    <x v="420"/>
    <s v="Year 1"/>
    <d v="2013-03-30T00:00:00"/>
    <x v="1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Year 2"/>
    <d v="2014-03-29T00:00:00"/>
    <x v="2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Year 3"/>
    <d v="2015-03-28T00:00:00"/>
    <x v="3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s v="Year 4"/>
    <d v="2016-04-02T00:00:00"/>
    <x v="4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Year 1"/>
    <d v="2012-12-31T00:00:00"/>
    <x v="0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Year 2"/>
    <d v="2013-12-31T00:00:00"/>
    <x v="1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Year 3"/>
    <d v="2014-12-31T00:00:00"/>
    <x v="2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Year 4"/>
    <d v="2015-12-31T00:00:00"/>
    <x v="3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Year 1"/>
    <d v="2012-12-31T00:00:00"/>
    <x v="0"/>
    <s v="Health Care"/>
    <s v="Health Care Supplies"/>
    <n v="2928429000"/>
    <n v="1372042000"/>
    <n v="1148731000"/>
    <n v="0"/>
    <n v="0"/>
    <n v="1148731000"/>
    <n v="1556387000"/>
    <n v="407656000"/>
  </r>
  <r>
    <x v="422"/>
    <s v="Year 2"/>
    <d v="2013-12-31T00:00:00"/>
    <x v="1"/>
    <s v="Health Care"/>
    <s v="Health Care Supplies"/>
    <n v="2950800000"/>
    <n v="1373400000"/>
    <n v="1144800000"/>
    <n v="0"/>
    <n v="0"/>
    <n v="1144800000"/>
    <n v="1577400000"/>
    <n v="432600000"/>
  </r>
  <r>
    <x v="422"/>
    <s v="Year 3"/>
    <d v="2014-12-31T00:00:00"/>
    <x v="2"/>
    <s v="Health Care"/>
    <s v="Health Care Supplies"/>
    <n v="2922600000"/>
    <n v="1322800000"/>
    <n v="1143100000"/>
    <n v="0"/>
    <n v="0"/>
    <n v="1143100000"/>
    <n v="1599800000"/>
    <n v="456700000"/>
  </r>
  <r>
    <x v="422"/>
    <s v="Year 4"/>
    <d v="2015-12-31T00:00:00"/>
    <x v="3"/>
    <s v="Health Care"/>
    <s v="Health Care Supplies"/>
    <n v="2674300000"/>
    <n v="1157100000"/>
    <n v="1077300000"/>
    <n v="0"/>
    <n v="0"/>
    <n v="1077300000"/>
    <n v="1517200000"/>
    <n v="439900000"/>
  </r>
  <r>
    <x v="423"/>
    <s v="Year 1"/>
    <d v="2012-12-31T00:00:00"/>
    <x v="0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Year 2"/>
    <d v="2013-12-31T00:00:00"/>
    <x v="1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Year 3"/>
    <d v="2014-12-31T00:00:00"/>
    <x v="2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Year 4"/>
    <d v="2015-12-31T00:00:00"/>
    <x v="3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Year 1"/>
    <d v="2012-12-31T00:00:00"/>
    <x v="0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Year 2"/>
    <d v="2013-12-31T00:00:00"/>
    <x v="1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Year 3"/>
    <d v="2014-12-31T00:00:00"/>
    <x v="2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Year 4"/>
    <d v="2015-12-31T00:00:00"/>
    <x v="3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Year 1"/>
    <d v="2012-12-31T00:00:00"/>
    <x v="0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Year 2"/>
    <d v="2013-12-31T00:00:00"/>
    <x v="1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Year 3"/>
    <d v="2014-12-31T00:00:00"/>
    <x v="2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Year 4"/>
    <d v="2015-12-31T00:00:00"/>
    <x v="3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Year 1"/>
    <d v="2012-12-29T00:00:00"/>
    <x v="0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Year 2"/>
    <d v="2013-12-28T00:00:00"/>
    <x v="1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Year 3"/>
    <d v="2014-12-27T00:00:00"/>
    <x v="2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Year 4"/>
    <d v="2015-12-26T00:00:00"/>
    <x v="3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Year 1"/>
    <d v="2012-12-31T00:00:00"/>
    <x v="0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Year 2"/>
    <d v="2013-12-31T00:00:00"/>
    <x v="1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Year 3"/>
    <d v="2014-12-31T00:00:00"/>
    <x v="2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Year 4"/>
    <d v="2015-12-31T00:00:00"/>
    <x v="3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Year 1"/>
    <d v="2012-12-31T00:00:00"/>
    <x v="0"/>
    <s v="Financials"/>
    <s v="Regional Banks"/>
    <n v="2458592000"/>
    <n v="80146000"/>
    <n v="1579007000"/>
    <n v="0"/>
    <n v="31237000"/>
    <n v="1610244000"/>
    <n v="2378446000"/>
    <n v="768202000"/>
  </r>
  <r>
    <x v="428"/>
    <s v="Year 2"/>
    <d v="2013-12-31T00:00:00"/>
    <x v="1"/>
    <s v="Financials"/>
    <s v="Regional Banks"/>
    <n v="2278812000"/>
    <n v="58913000"/>
    <n v="1700064000"/>
    <n v="0"/>
    <n v="72761000"/>
    <n v="1772825000"/>
    <n v="2219899000"/>
    <n v="447074000"/>
  </r>
  <r>
    <x v="428"/>
    <s v="Year 3"/>
    <d v="2014-12-31T00:00:00"/>
    <x v="2"/>
    <s v="Financials"/>
    <s v="Regional Banks"/>
    <n v="2361631000"/>
    <n v="49736000"/>
    <n v="1654369000"/>
    <n v="0"/>
    <n v="87159000"/>
    <n v="1741528000"/>
    <n v="2311895000"/>
    <n v="570367000"/>
  </r>
  <r>
    <x v="428"/>
    <s v="Year 4"/>
    <d v="2015-12-31T00:00:00"/>
    <x v="3"/>
    <s v="Financials"/>
    <s v="Regional Banks"/>
    <n v="2210591000"/>
    <n v="49344000"/>
    <n v="1591239000"/>
    <n v="0"/>
    <n v="49282000"/>
    <n v="1640521000"/>
    <n v="2161247000"/>
    <n v="520726000"/>
  </r>
  <r>
    <x v="429"/>
    <s v="Year 1"/>
    <d v="2013-12-31T00:00:00"/>
    <x v="1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Year 2"/>
    <d v="2014-12-31T00:00:00"/>
    <x v="2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Year 3"/>
    <d v="2015-12-31T00:00:00"/>
    <x v="3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Year 4"/>
    <d v="2016-12-31T00:00:00"/>
    <x v="4"/>
    <s v="Health Care"/>
    <s v="Pharmaceuticals"/>
    <n v="4888000000"/>
    <n v="1666000000"/>
    <n v="1364000000"/>
    <n v="376000000"/>
    <n v="85000000"/>
    <n v="1825000000"/>
    <n v="3222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1"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_Revenue" fld="6" baseField="0" baseItem="0" numFmtId="164"/>
  </dataFields>
  <formats count="17">
    <format dxfId="25">
      <pivotArea dataOnly="0" labelOnly="1" grandCol="1" outline="0" fieldPosition="0"/>
    </format>
    <format dxfId="24">
      <pivotArea outline="0" collapsedLevelsAreSubtotals="1" fieldPosition="0"/>
    </format>
    <format dxfId="14">
      <pivotArea type="origin" dataOnly="0" labelOnly="1" outline="0" fieldPosition="0"/>
    </format>
    <format dxfId="13">
      <pivotArea field="3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Col="1" outline="0" fieldPosition="0"/>
    </format>
    <format dxfId="1">
      <pivotArea type="origin" dataOnly="0" labelOnly="1" outline="0" fieldPosition="0"/>
    </format>
    <format dxfId="0">
      <pivotArea field="3" type="button" dataOnly="0" labelOnly="1" outline="0" axis="axisCol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E14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7"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outline="0" axis="axisValues" fieldPosition="0"/>
    </format>
    <format dxfId="18">
      <pivotArea dataOnly="0" labelOnly="1" fieldPosition="0">
        <references count="1">
          <reference field="0" count="0"/>
        </references>
      </pivotArea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fieldPosition="0">
        <references count="1">
          <reference field="0" count="0"/>
        </references>
      </pivotArea>
    </format>
    <format dxfId="15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">
    <format dxfId="23">
      <pivotArea dataOnly="0" labelOnly="1" fieldPosition="0">
        <references count="1">
          <reference field="0" count="0"/>
        </references>
      </pivotArea>
    </format>
    <format dxfId="22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workbookViewId="0">
      <selection sqref="A1:N1"/>
    </sheetView>
  </sheetViews>
  <sheetFormatPr defaultRowHeight="15" x14ac:dyDescent="0.25"/>
  <cols>
    <col min="3" max="3" width="14" bestFit="1" customWidth="1"/>
    <col min="4" max="4" width="8.85546875" style="53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style="53" bestFit="1" customWidth="1"/>
    <col min="13" max="13" width="15.7109375" style="53" bestFit="1" customWidth="1"/>
    <col min="14" max="14" width="20" style="53" bestFit="1" customWidth="1"/>
    <col min="17" max="17" width="18.5703125" bestFit="1" customWidth="1"/>
    <col min="18" max="18" width="40.140625" bestFit="1" customWidth="1"/>
  </cols>
  <sheetData>
    <row r="1" spans="1:18" x14ac:dyDescent="0.25">
      <c r="A1" s="59" t="s">
        <v>0</v>
      </c>
      <c r="B1" s="59" t="s">
        <v>1</v>
      </c>
      <c r="C1" s="59" t="s">
        <v>2</v>
      </c>
      <c r="D1" s="60" t="s">
        <v>1</v>
      </c>
      <c r="E1" s="59" t="s">
        <v>3</v>
      </c>
      <c r="F1" s="59" t="s">
        <v>4</v>
      </c>
      <c r="G1" s="59" t="s">
        <v>574</v>
      </c>
      <c r="H1" s="59" t="s">
        <v>571</v>
      </c>
      <c r="I1" s="59" t="s">
        <v>570</v>
      </c>
      <c r="J1" s="59" t="s">
        <v>573</v>
      </c>
      <c r="K1" s="59" t="s">
        <v>572</v>
      </c>
      <c r="L1" s="60" t="s">
        <v>577</v>
      </c>
      <c r="M1" s="60" t="s">
        <v>578</v>
      </c>
      <c r="N1" s="60" t="s">
        <v>579</v>
      </c>
    </row>
    <row r="2" spans="1:18" x14ac:dyDescent="0.25">
      <c r="A2" t="s">
        <v>5</v>
      </c>
      <c r="B2" t="s">
        <v>6</v>
      </c>
      <c r="C2" s="1">
        <v>41274</v>
      </c>
      <c r="D2" s="52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52">
        <f t="shared" ref="L2:L65" si="0">SGA+R_and_D+OPE</f>
        <v>13822000000</v>
      </c>
      <c r="M2" s="52">
        <f t="shared" ref="M2:M65" si="1">Total_Revenue-COGS</f>
        <v>14356000000</v>
      </c>
      <c r="N2" s="52">
        <f t="shared" ref="N2:N65" si="2">Gross_Profit-TOPE</f>
        <v>534000000</v>
      </c>
      <c r="Q2" s="55" t="s">
        <v>586</v>
      </c>
      <c r="R2" s="56" t="s">
        <v>580</v>
      </c>
    </row>
    <row r="3" spans="1:18" x14ac:dyDescent="0.25">
      <c r="A3" t="s">
        <v>5</v>
      </c>
      <c r="B3" t="s">
        <v>9</v>
      </c>
      <c r="C3" s="1">
        <v>41639</v>
      </c>
      <c r="D3" s="52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52">
        <f t="shared" si="0"/>
        <v>13766000000</v>
      </c>
      <c r="M3" s="52">
        <f t="shared" si="1"/>
        <v>15724000000</v>
      </c>
      <c r="N3" s="52">
        <f t="shared" si="2"/>
        <v>1958000000</v>
      </c>
      <c r="Q3" s="31" t="s">
        <v>571</v>
      </c>
      <c r="R3" s="32" t="s">
        <v>581</v>
      </c>
    </row>
    <row r="4" spans="1:18" x14ac:dyDescent="0.25">
      <c r="A4" t="s">
        <v>5</v>
      </c>
      <c r="B4" t="s">
        <v>10</v>
      </c>
      <c r="C4" s="1">
        <v>42004</v>
      </c>
      <c r="D4" s="52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52">
        <f t="shared" si="0"/>
        <v>21981000000</v>
      </c>
      <c r="M4" s="52">
        <f t="shared" si="1"/>
        <v>27030000000</v>
      </c>
      <c r="N4" s="52">
        <f t="shared" si="2"/>
        <v>5049000000</v>
      </c>
      <c r="Q4" s="31" t="s">
        <v>570</v>
      </c>
      <c r="R4" s="32" t="s">
        <v>582</v>
      </c>
    </row>
    <row r="5" spans="1:18" x14ac:dyDescent="0.25">
      <c r="A5" t="s">
        <v>5</v>
      </c>
      <c r="B5" t="s">
        <v>11</v>
      </c>
      <c r="C5" s="1">
        <v>42369</v>
      </c>
      <c r="D5" s="52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52">
        <f t="shared" si="0"/>
        <v>22639000000</v>
      </c>
      <c r="M5" s="52">
        <f t="shared" si="1"/>
        <v>29894000000</v>
      </c>
      <c r="N5" s="52">
        <f t="shared" si="2"/>
        <v>7255000000</v>
      </c>
      <c r="Q5" s="31" t="s">
        <v>573</v>
      </c>
      <c r="R5" s="32" t="s">
        <v>584</v>
      </c>
    </row>
    <row r="6" spans="1:18" x14ac:dyDescent="0.25">
      <c r="A6" t="s">
        <v>12</v>
      </c>
      <c r="B6" t="s">
        <v>6</v>
      </c>
      <c r="C6" s="1">
        <v>41272</v>
      </c>
      <c r="D6" s="52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52">
        <f t="shared" si="0"/>
        <v>2440721000</v>
      </c>
      <c r="M6" s="52">
        <f t="shared" si="1"/>
        <v>3098036000</v>
      </c>
      <c r="N6" s="52">
        <f t="shared" si="2"/>
        <v>657315000</v>
      </c>
      <c r="Q6" s="31" t="s">
        <v>572</v>
      </c>
      <c r="R6" s="32" t="s">
        <v>583</v>
      </c>
    </row>
    <row r="7" spans="1:18" x14ac:dyDescent="0.25">
      <c r="A7" t="s">
        <v>12</v>
      </c>
      <c r="B7" t="s">
        <v>9</v>
      </c>
      <c r="C7" s="1">
        <v>41636</v>
      </c>
      <c r="D7" s="52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52">
        <f t="shared" si="0"/>
        <v>2591828000</v>
      </c>
      <c r="M7" s="52">
        <f t="shared" si="1"/>
        <v>3252146000</v>
      </c>
      <c r="N7" s="52">
        <f t="shared" si="2"/>
        <v>660318000</v>
      </c>
      <c r="Q7" s="33" t="s">
        <v>577</v>
      </c>
      <c r="R7" s="34" t="s">
        <v>585</v>
      </c>
    </row>
    <row r="8" spans="1:18" x14ac:dyDescent="0.25">
      <c r="A8" t="s">
        <v>12</v>
      </c>
      <c r="B8" t="s">
        <v>10</v>
      </c>
      <c r="C8" s="1">
        <v>42007</v>
      </c>
      <c r="D8" s="52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52">
        <f t="shared" si="0"/>
        <v>3601903000</v>
      </c>
      <c r="M8" s="52">
        <f t="shared" si="1"/>
        <v>4453613000</v>
      </c>
      <c r="N8" s="52">
        <f t="shared" si="2"/>
        <v>851710000</v>
      </c>
    </row>
    <row r="9" spans="1:18" x14ac:dyDescent="0.25">
      <c r="A9" t="s">
        <v>12</v>
      </c>
      <c r="B9" t="s">
        <v>11</v>
      </c>
      <c r="C9" s="1">
        <v>42371</v>
      </c>
      <c r="D9" s="52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52">
        <f t="shared" si="0"/>
        <v>3596992000</v>
      </c>
      <c r="M9" s="52">
        <f t="shared" si="1"/>
        <v>4422772000</v>
      </c>
      <c r="N9" s="52">
        <f t="shared" si="2"/>
        <v>825780000</v>
      </c>
    </row>
    <row r="10" spans="1:18" x14ac:dyDescent="0.25">
      <c r="A10" t="s">
        <v>15</v>
      </c>
      <c r="B10" t="s">
        <v>6</v>
      </c>
      <c r="C10" s="1">
        <v>41545</v>
      </c>
      <c r="D10" s="52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52">
        <f t="shared" si="0"/>
        <v>15305000000</v>
      </c>
      <c r="M10" s="52">
        <f t="shared" si="1"/>
        <v>64304000000</v>
      </c>
      <c r="N10" s="52">
        <f t="shared" si="2"/>
        <v>48999000000</v>
      </c>
    </row>
    <row r="11" spans="1:18" x14ac:dyDescent="0.25">
      <c r="A11" t="s">
        <v>15</v>
      </c>
      <c r="B11" t="s">
        <v>9</v>
      </c>
      <c r="C11" s="1">
        <v>41909</v>
      </c>
      <c r="D11" s="52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52">
        <f t="shared" si="0"/>
        <v>18034000000</v>
      </c>
      <c r="M11" s="52">
        <f t="shared" si="1"/>
        <v>70537000000</v>
      </c>
      <c r="N11" s="52">
        <f t="shared" si="2"/>
        <v>52503000000</v>
      </c>
    </row>
    <row r="12" spans="1:18" x14ac:dyDescent="0.25">
      <c r="A12" t="s">
        <v>15</v>
      </c>
      <c r="B12" t="s">
        <v>10</v>
      </c>
      <c r="C12" s="1">
        <v>42273</v>
      </c>
      <c r="D12" s="52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52">
        <f t="shared" si="0"/>
        <v>22396000000</v>
      </c>
      <c r="M12" s="52">
        <f t="shared" si="1"/>
        <v>93626000000</v>
      </c>
      <c r="N12" s="52">
        <f t="shared" si="2"/>
        <v>71230000000</v>
      </c>
      <c r="Q12" s="12"/>
    </row>
    <row r="13" spans="1:18" x14ac:dyDescent="0.25">
      <c r="A13" t="s">
        <v>15</v>
      </c>
      <c r="B13" t="s">
        <v>11</v>
      </c>
      <c r="C13" s="1">
        <v>42637</v>
      </c>
      <c r="D13" s="52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52">
        <f t="shared" si="0"/>
        <v>24239000000</v>
      </c>
      <c r="M13" s="52">
        <f t="shared" si="1"/>
        <v>84263000000</v>
      </c>
      <c r="N13" s="52">
        <f t="shared" si="2"/>
        <v>60024000000</v>
      </c>
    </row>
    <row r="14" spans="1:18" x14ac:dyDescent="0.25">
      <c r="A14" t="s">
        <v>18</v>
      </c>
      <c r="B14" t="s">
        <v>6</v>
      </c>
      <c r="C14" s="1">
        <v>41274</v>
      </c>
      <c r="D14" s="52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52">
        <f t="shared" si="0"/>
        <v>7767000000</v>
      </c>
      <c r="M14" s="52">
        <f t="shared" si="1"/>
        <v>13872000000</v>
      </c>
      <c r="N14" s="52">
        <f t="shared" si="2"/>
        <v>6105000000</v>
      </c>
    </row>
    <row r="15" spans="1:18" x14ac:dyDescent="0.25">
      <c r="A15" t="s">
        <v>18</v>
      </c>
      <c r="B15" t="s">
        <v>9</v>
      </c>
      <c r="C15" s="1">
        <v>41639</v>
      </c>
      <c r="D15" s="52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52">
        <f t="shared" si="0"/>
        <v>8207000000</v>
      </c>
      <c r="M15" s="52">
        <f t="shared" si="1"/>
        <v>14209000000</v>
      </c>
      <c r="N15" s="52">
        <f t="shared" si="2"/>
        <v>6002000000</v>
      </c>
    </row>
    <row r="16" spans="1:18" x14ac:dyDescent="0.25">
      <c r="A16" t="s">
        <v>18</v>
      </c>
      <c r="B16" t="s">
        <v>10</v>
      </c>
      <c r="C16" s="1">
        <v>42004</v>
      </c>
      <c r="D16" s="52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52">
        <f t="shared" si="0"/>
        <v>11771000000</v>
      </c>
      <c r="M16" s="52">
        <f t="shared" si="1"/>
        <v>15534000000</v>
      </c>
      <c r="N16" s="52">
        <f t="shared" si="2"/>
        <v>3763000000</v>
      </c>
    </row>
    <row r="17" spans="1:14" x14ac:dyDescent="0.25">
      <c r="A17" t="s">
        <v>18</v>
      </c>
      <c r="B17" t="s">
        <v>11</v>
      </c>
      <c r="C17" s="1">
        <v>42369</v>
      </c>
      <c r="D17" s="52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52">
        <f t="shared" si="0"/>
        <v>10672000000</v>
      </c>
      <c r="M17" s="52">
        <f t="shared" si="1"/>
        <v>18359000000</v>
      </c>
      <c r="N17" s="52">
        <f t="shared" si="2"/>
        <v>7687000000</v>
      </c>
    </row>
    <row r="18" spans="1:14" x14ac:dyDescent="0.25">
      <c r="A18" t="s">
        <v>21</v>
      </c>
      <c r="B18" t="s">
        <v>6</v>
      </c>
      <c r="C18" s="1">
        <v>41547</v>
      </c>
      <c r="D18" s="52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52">
        <f t="shared" si="0"/>
        <v>1609420000</v>
      </c>
      <c r="M18" s="52">
        <f t="shared" si="1"/>
        <v>2507819000</v>
      </c>
      <c r="N18" s="52">
        <f t="shared" si="2"/>
        <v>898399000</v>
      </c>
    </row>
    <row r="19" spans="1:14" x14ac:dyDescent="0.25">
      <c r="A19" t="s">
        <v>21</v>
      </c>
      <c r="B19" t="s">
        <v>9</v>
      </c>
      <c r="C19" s="1">
        <v>41912</v>
      </c>
      <c r="D19" s="52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52">
        <f t="shared" si="0"/>
        <v>2200275000</v>
      </c>
      <c r="M19" s="52">
        <f t="shared" si="1"/>
        <v>2982366000</v>
      </c>
      <c r="N19" s="52">
        <f t="shared" si="2"/>
        <v>782091000</v>
      </c>
    </row>
    <row r="20" spans="1:14" x14ac:dyDescent="0.25">
      <c r="A20" t="s">
        <v>21</v>
      </c>
      <c r="B20" t="s">
        <v>10</v>
      </c>
      <c r="C20" s="1">
        <v>42277</v>
      </c>
      <c r="D20" s="52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52">
        <f t="shared" si="0"/>
        <v>3107093000</v>
      </c>
      <c r="M20" s="52">
        <f t="shared" si="1"/>
        <v>3529313000</v>
      </c>
      <c r="N20" s="52">
        <f t="shared" si="2"/>
        <v>422220000</v>
      </c>
    </row>
    <row r="21" spans="1:14" x14ac:dyDescent="0.25">
      <c r="A21" t="s">
        <v>21</v>
      </c>
      <c r="B21" t="s">
        <v>11</v>
      </c>
      <c r="C21" s="1">
        <v>42643</v>
      </c>
      <c r="D21" s="52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52">
        <f t="shared" si="0"/>
        <v>2746832000</v>
      </c>
      <c r="M21" s="52">
        <f t="shared" si="1"/>
        <v>4272606000</v>
      </c>
      <c r="N21" s="52">
        <f t="shared" si="2"/>
        <v>1525774000</v>
      </c>
    </row>
    <row r="22" spans="1:14" x14ac:dyDescent="0.25">
      <c r="A22" t="s">
        <v>23</v>
      </c>
      <c r="B22" t="s">
        <v>6</v>
      </c>
      <c r="C22" s="1">
        <v>41274</v>
      </c>
      <c r="D22" s="52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52">
        <f t="shared" si="0"/>
        <v>8791000000</v>
      </c>
      <c r="M22" s="52">
        <f t="shared" si="1"/>
        <v>10151000000</v>
      </c>
      <c r="N22" s="52">
        <f t="shared" si="2"/>
        <v>1360000000</v>
      </c>
    </row>
    <row r="23" spans="1:14" x14ac:dyDescent="0.25">
      <c r="A23" t="s">
        <v>23</v>
      </c>
      <c r="B23" t="s">
        <v>9</v>
      </c>
      <c r="C23" s="1">
        <v>41639</v>
      </c>
      <c r="D23" s="52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52">
        <f t="shared" si="0"/>
        <v>8331000000</v>
      </c>
      <c r="M23" s="52">
        <f t="shared" si="1"/>
        <v>10464000000</v>
      </c>
      <c r="N23" s="52">
        <f t="shared" si="2"/>
        <v>2133000000</v>
      </c>
    </row>
    <row r="24" spans="1:14" x14ac:dyDescent="0.25">
      <c r="A24" t="s">
        <v>23</v>
      </c>
      <c r="B24" t="s">
        <v>10</v>
      </c>
      <c r="C24" s="1">
        <v>42004</v>
      </c>
      <c r="D24" s="52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52">
        <f t="shared" si="0"/>
        <v>8430000000</v>
      </c>
      <c r="M24" s="52">
        <f t="shared" si="1"/>
        <v>11029000000</v>
      </c>
      <c r="N24" s="52">
        <f t="shared" si="2"/>
        <v>2599000000</v>
      </c>
    </row>
    <row r="25" spans="1:14" x14ac:dyDescent="0.25">
      <c r="A25" t="s">
        <v>23</v>
      </c>
      <c r="B25" t="s">
        <v>11</v>
      </c>
      <c r="C25" s="1">
        <v>42369</v>
      </c>
      <c r="D25" s="52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52">
        <f t="shared" si="0"/>
        <v>8791000000</v>
      </c>
      <c r="M25" s="52">
        <f t="shared" si="1"/>
        <v>11658000000</v>
      </c>
      <c r="N25" s="52">
        <f t="shared" si="2"/>
        <v>2867000000</v>
      </c>
    </row>
    <row r="26" spans="1:14" x14ac:dyDescent="0.25">
      <c r="A26" t="s">
        <v>25</v>
      </c>
      <c r="B26" t="s">
        <v>6</v>
      </c>
      <c r="C26" s="1">
        <v>41607</v>
      </c>
      <c r="D26" s="52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52">
        <f t="shared" si="0"/>
        <v>3019463000</v>
      </c>
      <c r="M26" s="52">
        <f t="shared" si="1"/>
        <v>3468683000</v>
      </c>
      <c r="N26" s="52">
        <f t="shared" si="2"/>
        <v>449220000</v>
      </c>
    </row>
    <row r="27" spans="1:14" x14ac:dyDescent="0.25">
      <c r="A27" t="s">
        <v>25</v>
      </c>
      <c r="B27" t="s">
        <v>9</v>
      </c>
      <c r="C27" s="1">
        <v>41971</v>
      </c>
      <c r="D27" s="52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52">
        <f t="shared" si="0"/>
        <v>3092417000</v>
      </c>
      <c r="M27" s="52">
        <f t="shared" si="1"/>
        <v>3524985000</v>
      </c>
      <c r="N27" s="52">
        <f t="shared" si="2"/>
        <v>432568000</v>
      </c>
    </row>
    <row r="28" spans="1:14" x14ac:dyDescent="0.25">
      <c r="A28" t="s">
        <v>25</v>
      </c>
      <c r="B28" t="s">
        <v>10</v>
      </c>
      <c r="C28" s="1">
        <v>42335</v>
      </c>
      <c r="D28" s="52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52">
        <f t="shared" si="0"/>
        <v>3146540000</v>
      </c>
      <c r="M28" s="52">
        <f t="shared" si="1"/>
        <v>4051194000</v>
      </c>
      <c r="N28" s="52">
        <f t="shared" si="2"/>
        <v>904654000</v>
      </c>
    </row>
    <row r="29" spans="1:14" x14ac:dyDescent="0.25">
      <c r="A29" t="s">
        <v>25</v>
      </c>
      <c r="B29" t="s">
        <v>11</v>
      </c>
      <c r="C29" s="1">
        <v>42706</v>
      </c>
      <c r="D29" s="52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52">
        <f t="shared" si="0"/>
        <v>3542428000</v>
      </c>
      <c r="M29" s="52">
        <f t="shared" si="1"/>
        <v>5034522000</v>
      </c>
      <c r="N29" s="52">
        <f t="shared" si="2"/>
        <v>1492094000</v>
      </c>
    </row>
    <row r="30" spans="1:14" x14ac:dyDescent="0.25">
      <c r="A30" t="s">
        <v>27</v>
      </c>
      <c r="B30" t="s">
        <v>6</v>
      </c>
      <c r="C30" s="1">
        <v>41580</v>
      </c>
      <c r="D30" s="52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52">
        <f t="shared" si="0"/>
        <v>909488000</v>
      </c>
      <c r="M30" s="52">
        <f t="shared" si="1"/>
        <v>1692411000</v>
      </c>
      <c r="N30" s="52">
        <f t="shared" si="2"/>
        <v>782923000</v>
      </c>
    </row>
    <row r="31" spans="1:14" x14ac:dyDescent="0.25">
      <c r="A31" t="s">
        <v>27</v>
      </c>
      <c r="B31" t="s">
        <v>9</v>
      </c>
      <c r="C31" s="1">
        <v>41944</v>
      </c>
      <c r="D31" s="52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52">
        <f t="shared" si="0"/>
        <v>1040382000</v>
      </c>
      <c r="M31" s="52">
        <f t="shared" si="1"/>
        <v>1830188000</v>
      </c>
      <c r="N31" s="52">
        <f t="shared" si="2"/>
        <v>789806000</v>
      </c>
    </row>
    <row r="32" spans="1:14" x14ac:dyDescent="0.25">
      <c r="A32" t="s">
        <v>27</v>
      </c>
      <c r="B32" t="s">
        <v>10</v>
      </c>
      <c r="C32" s="1">
        <v>42308</v>
      </c>
      <c r="D32" s="52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52">
        <f t="shared" si="0"/>
        <v>1428421000</v>
      </c>
      <c r="M32" s="52">
        <f t="shared" si="1"/>
        <v>2259262000</v>
      </c>
      <c r="N32" s="52">
        <f t="shared" si="2"/>
        <v>830841000</v>
      </c>
    </row>
    <row r="33" spans="1:14" x14ac:dyDescent="0.25">
      <c r="A33" t="s">
        <v>27</v>
      </c>
      <c r="B33" t="s">
        <v>11</v>
      </c>
      <c r="C33" s="1">
        <v>42672</v>
      </c>
      <c r="D33" s="52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52">
        <f t="shared" si="0"/>
        <v>1185377000</v>
      </c>
      <c r="M33" s="52">
        <f t="shared" si="1"/>
        <v>2227173000</v>
      </c>
      <c r="N33" s="52">
        <f t="shared" si="2"/>
        <v>1041796000</v>
      </c>
    </row>
    <row r="34" spans="1:14" x14ac:dyDescent="0.25">
      <c r="A34" t="s">
        <v>29</v>
      </c>
      <c r="B34" t="s">
        <v>6</v>
      </c>
      <c r="C34" s="1">
        <v>41274</v>
      </c>
      <c r="D34" s="52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52">
        <f t="shared" si="0"/>
        <v>1665000000</v>
      </c>
      <c r="M34" s="52">
        <f t="shared" si="1"/>
        <v>3623000000</v>
      </c>
      <c r="N34" s="52">
        <f t="shared" si="2"/>
        <v>1958000000</v>
      </c>
    </row>
    <row r="35" spans="1:14" x14ac:dyDescent="0.25">
      <c r="A35" t="s">
        <v>29</v>
      </c>
      <c r="B35" t="s">
        <v>9</v>
      </c>
      <c r="C35" s="1">
        <v>41639</v>
      </c>
      <c r="D35" s="52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52">
        <f t="shared" si="0"/>
        <v>1759000000</v>
      </c>
      <c r="M35" s="52">
        <f t="shared" si="1"/>
        <v>3889000000</v>
      </c>
      <c r="N35" s="52">
        <f t="shared" si="2"/>
        <v>2130000000</v>
      </c>
    </row>
    <row r="36" spans="1:14" x14ac:dyDescent="0.25">
      <c r="A36" t="s">
        <v>29</v>
      </c>
      <c r="B36" t="s">
        <v>10</v>
      </c>
      <c r="C36" s="1">
        <v>42004</v>
      </c>
      <c r="D36" s="52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52">
        <f t="shared" si="0"/>
        <v>1907000000</v>
      </c>
      <c r="M36" s="52">
        <f t="shared" si="1"/>
        <v>4768000000</v>
      </c>
      <c r="N36" s="52">
        <f t="shared" si="2"/>
        <v>2861000000</v>
      </c>
    </row>
    <row r="37" spans="1:14" x14ac:dyDescent="0.25">
      <c r="A37" t="s">
        <v>29</v>
      </c>
      <c r="B37" t="s">
        <v>11</v>
      </c>
      <c r="C37" s="1">
        <v>42369</v>
      </c>
      <c r="D37" s="52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52">
        <f t="shared" si="0"/>
        <v>2010000000</v>
      </c>
      <c r="M37" s="52">
        <f t="shared" si="1"/>
        <v>4020000000</v>
      </c>
      <c r="N37" s="52">
        <f t="shared" si="2"/>
        <v>2010000000</v>
      </c>
    </row>
    <row r="38" spans="1:14" x14ac:dyDescent="0.25">
      <c r="A38" t="s">
        <v>32</v>
      </c>
      <c r="B38" t="s">
        <v>6</v>
      </c>
      <c r="C38" s="1">
        <v>41274</v>
      </c>
      <c r="D38" s="52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52">
        <f t="shared" si="0"/>
        <v>274935000</v>
      </c>
      <c r="M38" s="52">
        <f t="shared" si="1"/>
        <v>1249299000</v>
      </c>
      <c r="N38" s="52">
        <f t="shared" si="2"/>
        <v>974364000</v>
      </c>
    </row>
    <row r="39" spans="1:14" x14ac:dyDescent="0.25">
      <c r="A39" t="s">
        <v>32</v>
      </c>
      <c r="B39" t="s">
        <v>9</v>
      </c>
      <c r="C39" s="1">
        <v>41639</v>
      </c>
      <c r="D39" s="52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52">
        <f t="shared" si="0"/>
        <v>325234000</v>
      </c>
      <c r="M39" s="52">
        <f t="shared" si="1"/>
        <v>1424146000</v>
      </c>
      <c r="N39" s="52">
        <f t="shared" si="2"/>
        <v>1098912000</v>
      </c>
    </row>
    <row r="40" spans="1:14" x14ac:dyDescent="0.25">
      <c r="A40" t="s">
        <v>32</v>
      </c>
      <c r="B40" t="s">
        <v>10</v>
      </c>
      <c r="C40" s="1">
        <v>42004</v>
      </c>
      <c r="D40" s="52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52">
        <f t="shared" si="0"/>
        <v>560494000</v>
      </c>
      <c r="M40" s="52">
        <f t="shared" si="1"/>
        <v>1658961000</v>
      </c>
      <c r="N40" s="52">
        <f t="shared" si="2"/>
        <v>1098467000</v>
      </c>
    </row>
    <row r="41" spans="1:14" x14ac:dyDescent="0.25">
      <c r="A41" t="s">
        <v>32</v>
      </c>
      <c r="B41" t="s">
        <v>11</v>
      </c>
      <c r="C41" s="1">
        <v>42369</v>
      </c>
      <c r="D41" s="52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52">
        <f t="shared" si="0"/>
        <v>695186000</v>
      </c>
      <c r="M41" s="52">
        <f t="shared" si="1"/>
        <v>1957046000</v>
      </c>
      <c r="N41" s="52">
        <f t="shared" si="2"/>
        <v>1261860000</v>
      </c>
    </row>
    <row r="42" spans="1:14" x14ac:dyDescent="0.25">
      <c r="A42" t="s">
        <v>34</v>
      </c>
      <c r="B42" t="s">
        <v>6</v>
      </c>
      <c r="C42" s="1">
        <v>41305</v>
      </c>
      <c r="D42" s="52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52">
        <f t="shared" si="0"/>
        <v>1723900000</v>
      </c>
      <c r="M42" s="52">
        <f t="shared" si="1"/>
        <v>2073700000</v>
      </c>
      <c r="N42" s="52">
        <f t="shared" si="2"/>
        <v>349800000</v>
      </c>
    </row>
    <row r="43" spans="1:14" x14ac:dyDescent="0.25">
      <c r="A43" t="s">
        <v>34</v>
      </c>
      <c r="B43" t="s">
        <v>9</v>
      </c>
      <c r="C43" s="1">
        <v>41670</v>
      </c>
      <c r="D43" s="52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52">
        <f t="shared" si="0"/>
        <v>1702000000</v>
      </c>
      <c r="M43" s="52">
        <f t="shared" si="1"/>
        <v>1999600000</v>
      </c>
      <c r="N43" s="52">
        <f t="shared" si="2"/>
        <v>297600000</v>
      </c>
    </row>
    <row r="44" spans="1:14" x14ac:dyDescent="0.25">
      <c r="A44" t="s">
        <v>34</v>
      </c>
      <c r="B44" t="s">
        <v>10</v>
      </c>
      <c r="C44" s="1">
        <v>42035</v>
      </c>
      <c r="D44" s="52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52">
        <f t="shared" si="0"/>
        <v>2046300000</v>
      </c>
      <c r="M44" s="52">
        <f t="shared" si="1"/>
        <v>2170100000</v>
      </c>
      <c r="N44" s="52">
        <f t="shared" si="2"/>
        <v>123800000</v>
      </c>
    </row>
    <row r="45" spans="1:14" x14ac:dyDescent="0.25">
      <c r="A45" t="s">
        <v>34</v>
      </c>
      <c r="B45" t="s">
        <v>11</v>
      </c>
      <c r="C45" s="1">
        <v>42400</v>
      </c>
      <c r="D45" s="52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52">
        <f t="shared" si="0"/>
        <v>2132100000</v>
      </c>
      <c r="M45" s="52">
        <f t="shared" si="1"/>
        <v>2133400000</v>
      </c>
      <c r="N45" s="52">
        <f t="shared" si="2"/>
        <v>1300000</v>
      </c>
    </row>
    <row r="46" spans="1:14" x14ac:dyDescent="0.25">
      <c r="A46" t="s">
        <v>35</v>
      </c>
      <c r="B46" t="s">
        <v>6</v>
      </c>
      <c r="C46" s="1">
        <v>41274</v>
      </c>
      <c r="D46" s="52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52">
        <f t="shared" si="0"/>
        <v>1116000000</v>
      </c>
      <c r="M46" s="52">
        <f t="shared" si="1"/>
        <v>2304000000</v>
      </c>
      <c r="N46" s="52">
        <f t="shared" si="2"/>
        <v>1188000000</v>
      </c>
    </row>
    <row r="47" spans="1:14" x14ac:dyDescent="0.25">
      <c r="A47" t="s">
        <v>35</v>
      </c>
      <c r="B47" t="s">
        <v>9</v>
      </c>
      <c r="C47" s="1">
        <v>41639</v>
      </c>
      <c r="D47" s="52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52">
        <f t="shared" si="0"/>
        <v>1164000000</v>
      </c>
      <c r="M47" s="52">
        <f t="shared" si="1"/>
        <v>2348000000</v>
      </c>
      <c r="N47" s="52">
        <f t="shared" si="2"/>
        <v>1184000000</v>
      </c>
    </row>
    <row r="48" spans="1:14" x14ac:dyDescent="0.25">
      <c r="A48" t="s">
        <v>35</v>
      </c>
      <c r="B48" t="s">
        <v>10</v>
      </c>
      <c r="C48" s="1">
        <v>42004</v>
      </c>
      <c r="D48" s="52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52">
        <f t="shared" si="0"/>
        <v>1213000000</v>
      </c>
      <c r="M48" s="52">
        <f t="shared" si="1"/>
        <v>2467000000</v>
      </c>
      <c r="N48" s="52">
        <f t="shared" si="2"/>
        <v>1254000000</v>
      </c>
    </row>
    <row r="49" spans="1:14" x14ac:dyDescent="0.25">
      <c r="A49" t="s">
        <v>35</v>
      </c>
      <c r="B49" t="s">
        <v>11</v>
      </c>
      <c r="C49" s="1">
        <v>42369</v>
      </c>
      <c r="D49" s="52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52">
        <f t="shared" si="0"/>
        <v>1338000000</v>
      </c>
      <c r="M49" s="52">
        <f t="shared" si="1"/>
        <v>2597000000</v>
      </c>
      <c r="N49" s="52">
        <f t="shared" si="2"/>
        <v>1259000000</v>
      </c>
    </row>
    <row r="50" spans="1:14" x14ac:dyDescent="0.25">
      <c r="A50" t="s">
        <v>38</v>
      </c>
      <c r="B50" t="s">
        <v>6</v>
      </c>
      <c r="C50" s="1">
        <v>41274</v>
      </c>
      <c r="D50" s="52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52">
        <f t="shared" si="0"/>
        <v>5594000000</v>
      </c>
      <c r="M50" s="52">
        <f t="shared" si="1"/>
        <v>8550000000</v>
      </c>
      <c r="N50" s="52">
        <f t="shared" si="2"/>
        <v>2956000000</v>
      </c>
    </row>
    <row r="51" spans="1:14" x14ac:dyDescent="0.25">
      <c r="A51" t="s">
        <v>38</v>
      </c>
      <c r="B51" t="s">
        <v>9</v>
      </c>
      <c r="C51" s="1">
        <v>41639</v>
      </c>
      <c r="D51" s="52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52">
        <f t="shared" si="0"/>
        <v>5042300000</v>
      </c>
      <c r="M51" s="52">
        <f t="shared" si="1"/>
        <v>8091200000</v>
      </c>
      <c r="N51" s="52">
        <f t="shared" si="2"/>
        <v>3048900000</v>
      </c>
    </row>
    <row r="52" spans="1:14" x14ac:dyDescent="0.25">
      <c r="A52" t="s">
        <v>38</v>
      </c>
      <c r="B52" t="s">
        <v>10</v>
      </c>
      <c r="C52" s="1">
        <v>42004</v>
      </c>
      <c r="D52" s="52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52">
        <f t="shared" si="0"/>
        <v>5565500000</v>
      </c>
      <c r="M52" s="52">
        <f t="shared" si="1"/>
        <v>8692900000</v>
      </c>
      <c r="N52" s="52">
        <f t="shared" si="2"/>
        <v>3127400000</v>
      </c>
    </row>
    <row r="53" spans="1:14" x14ac:dyDescent="0.25">
      <c r="A53" t="s">
        <v>38</v>
      </c>
      <c r="B53" t="s">
        <v>11</v>
      </c>
      <c r="C53" s="1">
        <v>42369</v>
      </c>
      <c r="D53" s="52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52">
        <f t="shared" si="0"/>
        <v>5686200000</v>
      </c>
      <c r="M53" s="52">
        <f t="shared" si="1"/>
        <v>9019700000</v>
      </c>
      <c r="N53" s="52">
        <f t="shared" si="2"/>
        <v>3333500000</v>
      </c>
    </row>
    <row r="54" spans="1:14" x14ac:dyDescent="0.25">
      <c r="A54" t="s">
        <v>40</v>
      </c>
      <c r="B54" t="s">
        <v>6</v>
      </c>
      <c r="C54" s="1">
        <v>41274</v>
      </c>
      <c r="D54" s="52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576</v>
      </c>
      <c r="J54" s="2">
        <v>0</v>
      </c>
      <c r="K54" s="2">
        <v>3727000000</v>
      </c>
      <c r="L54" s="52">
        <f t="shared" si="0"/>
        <v>3727000000</v>
      </c>
      <c r="M54" s="52">
        <f t="shared" si="1"/>
        <v>8290000000</v>
      </c>
      <c r="N54" s="52">
        <f t="shared" si="2"/>
        <v>4563000000</v>
      </c>
    </row>
    <row r="55" spans="1:14" x14ac:dyDescent="0.25">
      <c r="A55" t="s">
        <v>40</v>
      </c>
      <c r="B55" t="s">
        <v>9</v>
      </c>
      <c r="C55" s="1">
        <v>41639</v>
      </c>
      <c r="D55" s="52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576</v>
      </c>
      <c r="J55" s="2">
        <v>0</v>
      </c>
      <c r="K55" s="2">
        <v>3489000000</v>
      </c>
      <c r="L55" s="52">
        <f t="shared" si="0"/>
        <v>3489000000</v>
      </c>
      <c r="M55" s="52">
        <f t="shared" si="1"/>
        <v>8598000000</v>
      </c>
      <c r="N55" s="52">
        <f t="shared" si="2"/>
        <v>5109000000</v>
      </c>
    </row>
    <row r="56" spans="1:14" x14ac:dyDescent="0.25">
      <c r="A56" t="s">
        <v>40</v>
      </c>
      <c r="B56" t="s">
        <v>10</v>
      </c>
      <c r="C56" s="1">
        <v>42004</v>
      </c>
      <c r="D56" s="52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576</v>
      </c>
      <c r="J56" s="2">
        <v>0</v>
      </c>
      <c r="K56" s="2">
        <v>3547000000</v>
      </c>
      <c r="L56" s="52">
        <f t="shared" si="0"/>
        <v>3547000000</v>
      </c>
      <c r="M56" s="52">
        <f t="shared" si="1"/>
        <v>8355000000</v>
      </c>
      <c r="N56" s="52">
        <f t="shared" si="2"/>
        <v>4808000000</v>
      </c>
    </row>
    <row r="57" spans="1:14" x14ac:dyDescent="0.25">
      <c r="A57" t="s">
        <v>40</v>
      </c>
      <c r="B57" t="s">
        <v>11</v>
      </c>
      <c r="C57" s="1">
        <v>42369</v>
      </c>
      <c r="D57" s="52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576</v>
      </c>
      <c r="J57" s="2">
        <v>0</v>
      </c>
      <c r="K57" s="2">
        <v>3672000000</v>
      </c>
      <c r="L57" s="52">
        <f t="shared" si="0"/>
        <v>3672000000</v>
      </c>
      <c r="M57" s="52">
        <f t="shared" si="1"/>
        <v>7823000000</v>
      </c>
      <c r="N57" s="52">
        <f t="shared" si="2"/>
        <v>4151000000</v>
      </c>
    </row>
    <row r="58" spans="1:14" x14ac:dyDescent="0.25">
      <c r="A58" t="s">
        <v>43</v>
      </c>
      <c r="B58" t="s">
        <v>6</v>
      </c>
      <c r="C58" s="1">
        <v>41274</v>
      </c>
      <c r="D58" s="52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52">
        <f t="shared" si="0"/>
        <v>21491000000</v>
      </c>
      <c r="M58" s="52">
        <f t="shared" si="1"/>
        <v>33469000000</v>
      </c>
      <c r="N58" s="52">
        <f t="shared" si="2"/>
        <v>11978000000</v>
      </c>
    </row>
    <row r="59" spans="1:14" x14ac:dyDescent="0.25">
      <c r="A59" t="s">
        <v>43</v>
      </c>
      <c r="B59" t="s">
        <v>9</v>
      </c>
      <c r="C59" s="1">
        <v>41639</v>
      </c>
      <c r="D59" s="52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52">
        <f t="shared" si="0"/>
        <v>22005000000</v>
      </c>
      <c r="M59" s="52">
        <f t="shared" si="1"/>
        <v>34214000000</v>
      </c>
      <c r="N59" s="52">
        <f t="shared" si="2"/>
        <v>12209000000</v>
      </c>
    </row>
    <row r="60" spans="1:14" x14ac:dyDescent="0.25">
      <c r="A60" t="s">
        <v>43</v>
      </c>
      <c r="B60" t="s">
        <v>10</v>
      </c>
      <c r="C60" s="1">
        <v>42004</v>
      </c>
      <c r="D60" s="52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52">
        <f t="shared" si="0"/>
        <v>18491000000</v>
      </c>
      <c r="M60" s="52">
        <f t="shared" si="1"/>
        <v>30795000000</v>
      </c>
      <c r="N60" s="52">
        <f t="shared" si="2"/>
        <v>12304000000</v>
      </c>
    </row>
    <row r="61" spans="1:14" x14ac:dyDescent="0.25">
      <c r="A61" t="s">
        <v>43</v>
      </c>
      <c r="B61" t="s">
        <v>11</v>
      </c>
      <c r="C61" s="1">
        <v>42369</v>
      </c>
      <c r="D61" s="52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52">
        <f t="shared" si="0"/>
        <v>16417000000</v>
      </c>
      <c r="M61" s="52">
        <f t="shared" si="1"/>
        <v>21746000000</v>
      </c>
      <c r="N61" s="52">
        <f t="shared" si="2"/>
        <v>5329000000</v>
      </c>
    </row>
    <row r="62" spans="1:14" x14ac:dyDescent="0.25">
      <c r="A62" t="s">
        <v>45</v>
      </c>
      <c r="B62" t="s">
        <v>6</v>
      </c>
      <c r="C62" s="1">
        <v>41274</v>
      </c>
      <c r="D62" s="52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52">
        <f t="shared" si="0"/>
        <v>386905000</v>
      </c>
      <c r="M62" s="52">
        <f t="shared" si="1"/>
        <v>572156000</v>
      </c>
      <c r="N62" s="52">
        <f t="shared" si="2"/>
        <v>185251000</v>
      </c>
    </row>
    <row r="63" spans="1:14" x14ac:dyDescent="0.25">
      <c r="A63" t="s">
        <v>45</v>
      </c>
      <c r="B63" t="s">
        <v>9</v>
      </c>
      <c r="C63" s="1">
        <v>41639</v>
      </c>
      <c r="D63" s="52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52">
        <f t="shared" si="0"/>
        <v>344983000</v>
      </c>
      <c r="M63" s="52">
        <f t="shared" si="1"/>
        <v>594002000</v>
      </c>
      <c r="N63" s="52">
        <f t="shared" si="2"/>
        <v>249019000</v>
      </c>
    </row>
    <row r="64" spans="1:14" x14ac:dyDescent="0.25">
      <c r="A64" t="s">
        <v>45</v>
      </c>
      <c r="B64" t="s">
        <v>10</v>
      </c>
      <c r="C64" s="1">
        <v>42004</v>
      </c>
      <c r="D64" s="52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52">
        <f t="shared" si="0"/>
        <v>339229000</v>
      </c>
      <c r="M64" s="52">
        <f t="shared" si="1"/>
        <v>603399000</v>
      </c>
      <c r="N64" s="52">
        <f t="shared" si="2"/>
        <v>264170000</v>
      </c>
    </row>
    <row r="65" spans="1:14" x14ac:dyDescent="0.25">
      <c r="A65" t="s">
        <v>45</v>
      </c>
      <c r="B65" t="s">
        <v>11</v>
      </c>
      <c r="C65" s="1">
        <v>42369</v>
      </c>
      <c r="D65" s="52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52">
        <f t="shared" si="0"/>
        <v>359847000</v>
      </c>
      <c r="M65" s="52">
        <f t="shared" si="1"/>
        <v>616062000</v>
      </c>
      <c r="N65" s="52">
        <f t="shared" si="2"/>
        <v>256215000</v>
      </c>
    </row>
    <row r="66" spans="1:14" x14ac:dyDescent="0.25">
      <c r="A66" t="s">
        <v>48</v>
      </c>
      <c r="B66" t="s">
        <v>6</v>
      </c>
      <c r="C66" s="1">
        <v>41639</v>
      </c>
      <c r="D66" s="52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576</v>
      </c>
      <c r="J66" s="2">
        <v>0</v>
      </c>
      <c r="K66" s="2">
        <v>1470287000</v>
      </c>
      <c r="L66" s="52">
        <f t="shared" ref="L66:L129" si="4">SGA+R_and_D+OPE</f>
        <v>1470287000</v>
      </c>
      <c r="M66" s="52">
        <f t="shared" ref="M66:M129" si="5">Total_Revenue-COGS</f>
        <v>2337721000</v>
      </c>
      <c r="N66" s="52">
        <f t="shared" ref="N66:N129" si="6">Gross_Profit-TOPE</f>
        <v>867434000</v>
      </c>
    </row>
    <row r="67" spans="1:14" x14ac:dyDescent="0.25">
      <c r="A67" t="s">
        <v>48</v>
      </c>
      <c r="B67" t="s">
        <v>9</v>
      </c>
      <c r="C67" s="1">
        <v>42004</v>
      </c>
      <c r="D67" s="52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576</v>
      </c>
      <c r="J67" s="2">
        <v>0</v>
      </c>
      <c r="K67" s="2">
        <v>1485558000</v>
      </c>
      <c r="L67" s="52">
        <f t="shared" si="4"/>
        <v>1485558000</v>
      </c>
      <c r="M67" s="52">
        <f t="shared" si="5"/>
        <v>2288090000</v>
      </c>
      <c r="N67" s="52">
        <f t="shared" si="6"/>
        <v>802532000</v>
      </c>
    </row>
    <row r="68" spans="1:14" x14ac:dyDescent="0.25">
      <c r="A68" t="s">
        <v>48</v>
      </c>
      <c r="B68" t="s">
        <v>10</v>
      </c>
      <c r="C68" s="1">
        <v>42369</v>
      </c>
      <c r="D68" s="52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576</v>
      </c>
      <c r="J68" s="2">
        <v>0</v>
      </c>
      <c r="K68" s="2">
        <v>1402573000</v>
      </c>
      <c r="L68" s="52">
        <f t="shared" si="4"/>
        <v>1402573000</v>
      </c>
      <c r="M68" s="52">
        <f t="shared" si="5"/>
        <v>1658870000</v>
      </c>
      <c r="N68" s="52">
        <f t="shared" si="6"/>
        <v>256297000</v>
      </c>
    </row>
    <row r="69" spans="1:14" x14ac:dyDescent="0.25">
      <c r="A69" t="s">
        <v>48</v>
      </c>
      <c r="B69" t="s">
        <v>11</v>
      </c>
      <c r="C69" s="1">
        <v>42735</v>
      </c>
      <c r="D69" s="52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576</v>
      </c>
      <c r="J69" s="2">
        <v>0</v>
      </c>
      <c r="K69" s="2">
        <v>1351314000</v>
      </c>
      <c r="L69" s="52">
        <f t="shared" si="4"/>
        <v>1351314000</v>
      </c>
      <c r="M69" s="52">
        <f t="shared" si="5"/>
        <v>2280552000</v>
      </c>
      <c r="N69" s="52">
        <f t="shared" si="6"/>
        <v>929238000</v>
      </c>
    </row>
    <row r="70" spans="1:14" x14ac:dyDescent="0.25">
      <c r="A70" t="s">
        <v>50</v>
      </c>
      <c r="B70" t="s">
        <v>6</v>
      </c>
      <c r="C70" s="1">
        <v>41274</v>
      </c>
      <c r="D70" s="52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52">
        <f t="shared" si="4"/>
        <v>529154000</v>
      </c>
      <c r="M70" s="52">
        <f t="shared" si="5"/>
        <v>844047000</v>
      </c>
      <c r="N70" s="52">
        <f t="shared" si="6"/>
        <v>314893000</v>
      </c>
    </row>
    <row r="71" spans="1:14" x14ac:dyDescent="0.25">
      <c r="A71" t="s">
        <v>50</v>
      </c>
      <c r="B71" t="s">
        <v>9</v>
      </c>
      <c r="C71" s="1">
        <v>41639</v>
      </c>
      <c r="D71" s="52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52">
        <f t="shared" si="4"/>
        <v>651024000</v>
      </c>
      <c r="M71" s="52">
        <f t="shared" si="5"/>
        <v>1066835000</v>
      </c>
      <c r="N71" s="52">
        <f t="shared" si="6"/>
        <v>415811000</v>
      </c>
    </row>
    <row r="72" spans="1:14" x14ac:dyDescent="0.25">
      <c r="A72" t="s">
        <v>50</v>
      </c>
      <c r="B72" t="s">
        <v>10</v>
      </c>
      <c r="C72" s="1">
        <v>42004</v>
      </c>
      <c r="D72" s="52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52">
        <f t="shared" si="4"/>
        <v>862223000</v>
      </c>
      <c r="M72" s="52">
        <f t="shared" si="5"/>
        <v>1352931000</v>
      </c>
      <c r="N72" s="52">
        <f t="shared" si="6"/>
        <v>490708000</v>
      </c>
    </row>
    <row r="73" spans="1:14" x14ac:dyDescent="0.25">
      <c r="A73" t="s">
        <v>50</v>
      </c>
      <c r="B73" t="s">
        <v>11</v>
      </c>
      <c r="C73" s="1">
        <v>42369</v>
      </c>
      <c r="D73" s="52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52">
        <f t="shared" si="4"/>
        <v>1004911000</v>
      </c>
      <c r="M73" s="52">
        <f t="shared" si="5"/>
        <v>1471828000</v>
      </c>
      <c r="N73" s="52">
        <f t="shared" si="6"/>
        <v>466917000</v>
      </c>
    </row>
    <row r="74" spans="1:14" x14ac:dyDescent="0.25">
      <c r="A74" t="s">
        <v>52</v>
      </c>
      <c r="B74" t="s">
        <v>6</v>
      </c>
      <c r="C74" s="1">
        <v>41274</v>
      </c>
      <c r="D74" s="52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52">
        <f t="shared" si="4"/>
        <v>387375000</v>
      </c>
      <c r="M74" s="52">
        <f t="shared" si="5"/>
        <v>898843000</v>
      </c>
      <c r="N74" s="52">
        <f t="shared" si="6"/>
        <v>511468000</v>
      </c>
    </row>
    <row r="75" spans="1:14" x14ac:dyDescent="0.25">
      <c r="A75" t="s">
        <v>52</v>
      </c>
      <c r="B75" t="s">
        <v>9</v>
      </c>
      <c r="C75" s="1">
        <v>41639</v>
      </c>
      <c r="D75" s="52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52">
        <f t="shared" si="4"/>
        <v>240435000</v>
      </c>
      <c r="M75" s="52">
        <f t="shared" si="5"/>
        <v>850471000</v>
      </c>
      <c r="N75" s="52">
        <f t="shared" si="6"/>
        <v>610036000</v>
      </c>
    </row>
    <row r="76" spans="1:14" x14ac:dyDescent="0.25">
      <c r="A76" t="s">
        <v>52</v>
      </c>
      <c r="B76" t="s">
        <v>10</v>
      </c>
      <c r="C76" s="1">
        <v>42004</v>
      </c>
      <c r="D76" s="52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52">
        <f t="shared" si="4"/>
        <v>443445000</v>
      </c>
      <c r="M76" s="52">
        <f t="shared" si="5"/>
        <v>770848000</v>
      </c>
      <c r="N76" s="52">
        <f t="shared" si="6"/>
        <v>327403000</v>
      </c>
    </row>
    <row r="77" spans="1:14" x14ac:dyDescent="0.25">
      <c r="A77" t="s">
        <v>52</v>
      </c>
      <c r="B77" t="s">
        <v>11</v>
      </c>
      <c r="C77" s="1">
        <v>42369</v>
      </c>
      <c r="D77" s="52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52">
        <f t="shared" si="4"/>
        <v>615145000</v>
      </c>
      <c r="M77" s="52">
        <f t="shared" si="5"/>
        <v>1196872000</v>
      </c>
      <c r="N77" s="52">
        <f t="shared" si="6"/>
        <v>581727000</v>
      </c>
    </row>
    <row r="78" spans="1:14" x14ac:dyDescent="0.25">
      <c r="A78" t="s">
        <v>55</v>
      </c>
      <c r="B78" t="s">
        <v>6</v>
      </c>
      <c r="C78" s="1">
        <v>41274</v>
      </c>
      <c r="D78" s="52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52">
        <f t="shared" si="4"/>
        <v>1806000000</v>
      </c>
      <c r="M78" s="52">
        <f t="shared" si="5"/>
        <v>2338000000</v>
      </c>
      <c r="N78" s="52">
        <f t="shared" si="6"/>
        <v>532000000</v>
      </c>
    </row>
    <row r="79" spans="1:14" x14ac:dyDescent="0.25">
      <c r="A79" t="s">
        <v>55</v>
      </c>
      <c r="B79" t="s">
        <v>9</v>
      </c>
      <c r="C79" s="1">
        <v>41639</v>
      </c>
      <c r="D79" s="52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52">
        <f t="shared" si="4"/>
        <v>1963000000</v>
      </c>
      <c r="M79" s="52">
        <f t="shared" si="5"/>
        <v>2801000000</v>
      </c>
      <c r="N79" s="52">
        <f t="shared" si="6"/>
        <v>838000000</v>
      </c>
    </row>
    <row r="80" spans="1:14" x14ac:dyDescent="0.25">
      <c r="A80" t="s">
        <v>55</v>
      </c>
      <c r="B80" t="s">
        <v>10</v>
      </c>
      <c r="C80" s="1">
        <v>42004</v>
      </c>
      <c r="D80" s="52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52">
        <f t="shared" si="4"/>
        <v>2111000000</v>
      </c>
      <c r="M80" s="52">
        <f t="shared" si="5"/>
        <v>3043000000</v>
      </c>
      <c r="N80" s="52">
        <f t="shared" si="6"/>
        <v>932000000</v>
      </c>
    </row>
    <row r="81" spans="1:14" x14ac:dyDescent="0.25">
      <c r="A81" t="s">
        <v>55</v>
      </c>
      <c r="B81" t="s">
        <v>11</v>
      </c>
      <c r="C81" s="1">
        <v>42369</v>
      </c>
      <c r="D81" s="52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52">
        <f t="shared" si="4"/>
        <v>2333000000</v>
      </c>
      <c r="M81" s="52">
        <f t="shared" si="5"/>
        <v>3663000000</v>
      </c>
      <c r="N81" s="52">
        <f t="shared" si="6"/>
        <v>1330000000</v>
      </c>
    </row>
    <row r="82" spans="1:14" x14ac:dyDescent="0.25">
      <c r="A82" t="s">
        <v>56</v>
      </c>
      <c r="B82" t="s">
        <v>6</v>
      </c>
      <c r="C82" s="1">
        <v>41274</v>
      </c>
      <c r="D82" s="52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576</v>
      </c>
      <c r="J82" s="2">
        <v>0</v>
      </c>
      <c r="K82" s="2">
        <v>8002000000</v>
      </c>
      <c r="L82" s="52">
        <f t="shared" si="4"/>
        <v>8002000000</v>
      </c>
      <c r="M82" s="52">
        <f t="shared" si="5"/>
        <v>11697000000</v>
      </c>
      <c r="N82" s="52">
        <f t="shared" si="6"/>
        <v>3695000000</v>
      </c>
    </row>
    <row r="83" spans="1:14" x14ac:dyDescent="0.25">
      <c r="A83" t="s">
        <v>56</v>
      </c>
      <c r="B83" t="s">
        <v>9</v>
      </c>
      <c r="C83" s="1">
        <v>41639</v>
      </c>
      <c r="D83" s="52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52">
        <f t="shared" si="4"/>
        <v>9667000000</v>
      </c>
      <c r="M83" s="52">
        <f t="shared" si="5"/>
        <v>14679000000</v>
      </c>
      <c r="N83" s="52">
        <f t="shared" si="6"/>
        <v>5012000000</v>
      </c>
    </row>
    <row r="84" spans="1:14" x14ac:dyDescent="0.25">
      <c r="A84" t="s">
        <v>56</v>
      </c>
      <c r="B84" t="s">
        <v>10</v>
      </c>
      <c r="C84" s="1">
        <v>42004</v>
      </c>
      <c r="D84" s="52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52">
        <f t="shared" si="4"/>
        <v>9395000000</v>
      </c>
      <c r="M84" s="52">
        <f t="shared" si="5"/>
        <v>14046000000</v>
      </c>
      <c r="N84" s="52">
        <f t="shared" si="6"/>
        <v>4651000000</v>
      </c>
    </row>
    <row r="85" spans="1:14" x14ac:dyDescent="0.25">
      <c r="A85" t="s">
        <v>56</v>
      </c>
      <c r="B85" t="s">
        <v>11</v>
      </c>
      <c r="C85" s="1">
        <v>42369</v>
      </c>
      <c r="D85" s="52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52">
        <f t="shared" si="4"/>
        <v>9206000000</v>
      </c>
      <c r="M85" s="52">
        <f t="shared" si="5"/>
        <v>12816000000</v>
      </c>
      <c r="N85" s="52">
        <f t="shared" si="6"/>
        <v>3610000000</v>
      </c>
    </row>
    <row r="86" spans="1:14" x14ac:dyDescent="0.25">
      <c r="A86" t="s">
        <v>57</v>
      </c>
      <c r="B86" t="s">
        <v>6</v>
      </c>
      <c r="C86" s="1">
        <v>41639</v>
      </c>
      <c r="D86" s="52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52">
        <f t="shared" si="4"/>
        <v>483100000</v>
      </c>
      <c r="M86" s="52">
        <f t="shared" si="5"/>
        <v>861500000</v>
      </c>
      <c r="N86" s="52">
        <f t="shared" si="6"/>
        <v>378400000</v>
      </c>
    </row>
    <row r="87" spans="1:14" x14ac:dyDescent="0.25">
      <c r="A87" t="s">
        <v>57</v>
      </c>
      <c r="B87" t="s">
        <v>9</v>
      </c>
      <c r="C87" s="1">
        <v>42004</v>
      </c>
      <c r="D87" s="52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52">
        <f t="shared" si="4"/>
        <v>527400000</v>
      </c>
      <c r="M87" s="52">
        <f t="shared" si="5"/>
        <v>853700000</v>
      </c>
      <c r="N87" s="52">
        <f t="shared" si="6"/>
        <v>326300000</v>
      </c>
    </row>
    <row r="88" spans="1:14" x14ac:dyDescent="0.25">
      <c r="A88" t="s">
        <v>57</v>
      </c>
      <c r="B88" t="s">
        <v>10</v>
      </c>
      <c r="C88" s="1">
        <v>42369</v>
      </c>
      <c r="D88" s="52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52">
        <f t="shared" si="4"/>
        <v>510500000</v>
      </c>
      <c r="M88" s="52">
        <f t="shared" si="5"/>
        <v>869100000</v>
      </c>
      <c r="N88" s="52">
        <f t="shared" si="6"/>
        <v>358600000</v>
      </c>
    </row>
    <row r="89" spans="1:14" x14ac:dyDescent="0.25">
      <c r="A89" t="s">
        <v>57</v>
      </c>
      <c r="B89" t="s">
        <v>11</v>
      </c>
      <c r="C89" s="1">
        <v>42735</v>
      </c>
      <c r="D89" s="52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52">
        <f t="shared" si="4"/>
        <v>559800000</v>
      </c>
      <c r="M89" s="52">
        <f t="shared" si="5"/>
        <v>985300000</v>
      </c>
      <c r="N89" s="52">
        <f t="shared" si="6"/>
        <v>425500000</v>
      </c>
    </row>
    <row r="90" spans="1:14" x14ac:dyDescent="0.25">
      <c r="A90" t="s">
        <v>59</v>
      </c>
      <c r="B90" t="s">
        <v>6</v>
      </c>
      <c r="C90" s="1">
        <v>41639</v>
      </c>
      <c r="D90" s="52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52">
        <f t="shared" si="4"/>
        <v>811236000</v>
      </c>
      <c r="M90" s="52">
        <f t="shared" si="5"/>
        <v>1373790000</v>
      </c>
      <c r="N90" s="52">
        <f t="shared" si="6"/>
        <v>562554000</v>
      </c>
    </row>
    <row r="91" spans="1:14" x14ac:dyDescent="0.25">
      <c r="A91" t="s">
        <v>59</v>
      </c>
      <c r="B91" t="s">
        <v>9</v>
      </c>
      <c r="C91" s="1">
        <v>42004</v>
      </c>
      <c r="D91" s="52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52">
        <f t="shared" si="4"/>
        <v>1164000000</v>
      </c>
      <c r="M91" s="52">
        <f t="shared" si="5"/>
        <v>2060000000</v>
      </c>
      <c r="N91" s="52">
        <f t="shared" si="6"/>
        <v>896000000</v>
      </c>
    </row>
    <row r="92" spans="1:14" x14ac:dyDescent="0.25">
      <c r="A92" t="s">
        <v>59</v>
      </c>
      <c r="B92" t="s">
        <v>10</v>
      </c>
      <c r="C92" s="1">
        <v>42369</v>
      </c>
      <c r="D92" s="52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52">
        <f t="shared" si="4"/>
        <v>1753000000</v>
      </c>
      <c r="M92" s="52">
        <f t="shared" si="5"/>
        <v>2371000000</v>
      </c>
      <c r="N92" s="52">
        <f t="shared" si="6"/>
        <v>618000000</v>
      </c>
    </row>
    <row r="93" spans="1:14" x14ac:dyDescent="0.25">
      <c r="A93" t="s">
        <v>59</v>
      </c>
      <c r="B93" t="s">
        <v>11</v>
      </c>
      <c r="C93" s="1">
        <v>42735</v>
      </c>
      <c r="D93" s="52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52">
        <f t="shared" si="4"/>
        <v>2069000000</v>
      </c>
      <c r="M93" s="52">
        <f t="shared" si="5"/>
        <v>2826000000</v>
      </c>
      <c r="N93" s="52">
        <f t="shared" si="6"/>
        <v>757000000</v>
      </c>
    </row>
    <row r="94" spans="1:14" x14ac:dyDescent="0.25">
      <c r="A94" t="s">
        <v>61</v>
      </c>
      <c r="B94" t="s">
        <v>6</v>
      </c>
      <c r="C94" s="1">
        <v>41574</v>
      </c>
      <c r="D94" s="52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52">
        <f t="shared" si="4"/>
        <v>2218000000</v>
      </c>
      <c r="M94" s="52">
        <f t="shared" si="5"/>
        <v>2991000000</v>
      </c>
      <c r="N94" s="52">
        <f t="shared" si="6"/>
        <v>773000000</v>
      </c>
    </row>
    <row r="95" spans="1:14" x14ac:dyDescent="0.25">
      <c r="A95" t="s">
        <v>61</v>
      </c>
      <c r="B95" t="s">
        <v>9</v>
      </c>
      <c r="C95" s="1">
        <v>41938</v>
      </c>
      <c r="D95" s="52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52">
        <f t="shared" si="4"/>
        <v>2323000000</v>
      </c>
      <c r="M95" s="52">
        <f t="shared" si="5"/>
        <v>3843000000</v>
      </c>
      <c r="N95" s="52">
        <f t="shared" si="6"/>
        <v>1520000000</v>
      </c>
    </row>
    <row r="96" spans="1:14" x14ac:dyDescent="0.25">
      <c r="A96" t="s">
        <v>61</v>
      </c>
      <c r="B96" t="s">
        <v>10</v>
      </c>
      <c r="C96" s="1">
        <v>42302</v>
      </c>
      <c r="D96" s="52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52">
        <f t="shared" si="4"/>
        <v>2259000000</v>
      </c>
      <c r="M96" s="52">
        <f t="shared" si="5"/>
        <v>3952000000</v>
      </c>
      <c r="N96" s="52">
        <f t="shared" si="6"/>
        <v>1693000000</v>
      </c>
    </row>
    <row r="97" spans="1:14" x14ac:dyDescent="0.25">
      <c r="A97" t="s">
        <v>61</v>
      </c>
      <c r="B97" t="s">
        <v>11</v>
      </c>
      <c r="C97" s="1">
        <v>42673</v>
      </c>
      <c r="D97" s="52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52">
        <f t="shared" si="4"/>
        <v>2359000000</v>
      </c>
      <c r="M97" s="52">
        <f t="shared" si="5"/>
        <v>4511000000</v>
      </c>
      <c r="N97" s="52">
        <f t="shared" si="6"/>
        <v>2152000000</v>
      </c>
    </row>
    <row r="98" spans="1:14" x14ac:dyDescent="0.25">
      <c r="A98" t="s">
        <v>63</v>
      </c>
      <c r="B98" t="s">
        <v>6</v>
      </c>
      <c r="C98" s="1">
        <v>41274</v>
      </c>
      <c r="D98" s="52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52">
        <f t="shared" si="4"/>
        <v>434209000</v>
      </c>
      <c r="M98" s="52">
        <f t="shared" si="5"/>
        <v>1180081000</v>
      </c>
      <c r="N98" s="52">
        <f t="shared" si="6"/>
        <v>745872000</v>
      </c>
    </row>
    <row r="99" spans="1:14" x14ac:dyDescent="0.25">
      <c r="A99" t="s">
        <v>63</v>
      </c>
      <c r="B99" t="s">
        <v>9</v>
      </c>
      <c r="C99" s="1">
        <v>41639</v>
      </c>
      <c r="D99" s="52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52">
        <f t="shared" si="4"/>
        <v>455415000</v>
      </c>
      <c r="M99" s="52">
        <f t="shared" si="5"/>
        <v>1270494000</v>
      </c>
      <c r="N99" s="52">
        <f t="shared" si="6"/>
        <v>815079000</v>
      </c>
    </row>
    <row r="100" spans="1:14" x14ac:dyDescent="0.25">
      <c r="A100" t="s">
        <v>63</v>
      </c>
      <c r="B100" t="s">
        <v>10</v>
      </c>
      <c r="C100" s="1">
        <v>42004</v>
      </c>
      <c r="D100" s="52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52">
        <f t="shared" si="4"/>
        <v>526361000</v>
      </c>
      <c r="M100" s="52">
        <f t="shared" si="5"/>
        <v>1424947000</v>
      </c>
      <c r="N100" s="52">
        <f t="shared" si="6"/>
        <v>898586000</v>
      </c>
    </row>
    <row r="101" spans="1:14" x14ac:dyDescent="0.25">
      <c r="A101" t="s">
        <v>63</v>
      </c>
      <c r="B101" t="s">
        <v>11</v>
      </c>
      <c r="C101" s="1">
        <v>42369</v>
      </c>
      <c r="D101" s="52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52">
        <f t="shared" si="4"/>
        <v>517299000</v>
      </c>
      <c r="M101" s="52">
        <f t="shared" si="5"/>
        <v>1425015000</v>
      </c>
      <c r="N101" s="52">
        <f t="shared" si="6"/>
        <v>907716000</v>
      </c>
    </row>
    <row r="102" spans="1:14" x14ac:dyDescent="0.25">
      <c r="A102" t="s">
        <v>65</v>
      </c>
      <c r="B102" t="s">
        <v>6</v>
      </c>
      <c r="C102" s="1">
        <v>41639</v>
      </c>
      <c r="D102" s="52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52">
        <f t="shared" si="4"/>
        <v>9463000000</v>
      </c>
      <c r="M102" s="52">
        <f t="shared" si="5"/>
        <v>15330000000</v>
      </c>
      <c r="N102" s="52">
        <f t="shared" si="6"/>
        <v>5867000000</v>
      </c>
    </row>
    <row r="103" spans="1:14" x14ac:dyDescent="0.25">
      <c r="A103" t="s">
        <v>65</v>
      </c>
      <c r="B103" t="s">
        <v>9</v>
      </c>
      <c r="C103" s="1">
        <v>42004</v>
      </c>
      <c r="D103" s="52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52">
        <f t="shared" si="4"/>
        <v>9450000000</v>
      </c>
      <c r="M103" s="52">
        <f t="shared" si="5"/>
        <v>15641000000</v>
      </c>
      <c r="N103" s="52">
        <f t="shared" si="6"/>
        <v>6191000000</v>
      </c>
    </row>
    <row r="104" spans="1:14" x14ac:dyDescent="0.25">
      <c r="A104" t="s">
        <v>65</v>
      </c>
      <c r="B104" t="s">
        <v>10</v>
      </c>
      <c r="C104" s="1">
        <v>42369</v>
      </c>
      <c r="D104" s="52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52">
        <f t="shared" si="4"/>
        <v>8965000000</v>
      </c>
      <c r="M104" s="52">
        <f t="shared" si="5"/>
        <v>17435000000</v>
      </c>
      <c r="N104" s="52">
        <f t="shared" si="6"/>
        <v>8470000000</v>
      </c>
    </row>
    <row r="105" spans="1:14" x14ac:dyDescent="0.25">
      <c r="A105" t="s">
        <v>65</v>
      </c>
      <c r="B105" t="s">
        <v>11</v>
      </c>
      <c r="C105" s="1">
        <v>42735</v>
      </c>
      <c r="D105" s="52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52">
        <f t="shared" si="4"/>
        <v>9035000000</v>
      </c>
      <c r="M105" s="52">
        <f t="shared" si="5"/>
        <v>18829000000</v>
      </c>
      <c r="N105" s="52">
        <f t="shared" si="6"/>
        <v>9794000000</v>
      </c>
    </row>
    <row r="106" spans="1:14" x14ac:dyDescent="0.25">
      <c r="A106" t="s">
        <v>66</v>
      </c>
      <c r="B106" t="s">
        <v>6</v>
      </c>
      <c r="C106" s="1">
        <v>41274</v>
      </c>
      <c r="D106" s="52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52">
        <f t="shared" si="4"/>
        <v>6804000000</v>
      </c>
      <c r="M106" s="52">
        <f t="shared" si="5"/>
        <v>8360000000</v>
      </c>
      <c r="N106" s="52">
        <f t="shared" si="6"/>
        <v>1556000000</v>
      </c>
    </row>
    <row r="107" spans="1:14" x14ac:dyDescent="0.25">
      <c r="A107" t="s">
        <v>66</v>
      </c>
      <c r="B107" t="s">
        <v>9</v>
      </c>
      <c r="C107" s="1">
        <v>41639</v>
      </c>
      <c r="D107" s="52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52">
        <f t="shared" si="4"/>
        <v>6994000000</v>
      </c>
      <c r="M107" s="52">
        <f t="shared" si="5"/>
        <v>9276000000</v>
      </c>
      <c r="N107" s="52">
        <f t="shared" si="6"/>
        <v>2282000000</v>
      </c>
    </row>
    <row r="108" spans="1:14" x14ac:dyDescent="0.25">
      <c r="A108" t="s">
        <v>66</v>
      </c>
      <c r="B108" t="s">
        <v>10</v>
      </c>
      <c r="C108" s="1">
        <v>42004</v>
      </c>
      <c r="D108" s="52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52">
        <f t="shared" si="4"/>
        <v>7411000000</v>
      </c>
      <c r="M108" s="52">
        <f t="shared" si="5"/>
        <v>10314000000</v>
      </c>
      <c r="N108" s="52">
        <f t="shared" si="6"/>
        <v>2903000000</v>
      </c>
    </row>
    <row r="109" spans="1:14" x14ac:dyDescent="0.25">
      <c r="A109" t="s">
        <v>66</v>
      </c>
      <c r="B109" t="s">
        <v>11</v>
      </c>
      <c r="C109" s="1">
        <v>42369</v>
      </c>
      <c r="D109" s="52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52">
        <f t="shared" si="4"/>
        <v>7380000000</v>
      </c>
      <c r="M109" s="52">
        <f t="shared" si="5"/>
        <v>9939000000</v>
      </c>
      <c r="N109" s="52">
        <f t="shared" si="6"/>
        <v>2559000000</v>
      </c>
    </row>
    <row r="110" spans="1:14" x14ac:dyDescent="0.25">
      <c r="A110" t="s">
        <v>68</v>
      </c>
      <c r="B110" t="s">
        <v>6</v>
      </c>
      <c r="C110" s="1">
        <v>41274</v>
      </c>
      <c r="D110" s="52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52">
        <f t="shared" si="4"/>
        <v>1033762000</v>
      </c>
      <c r="M110" s="52">
        <f t="shared" si="5"/>
        <v>2153481000</v>
      </c>
      <c r="N110" s="52">
        <f t="shared" si="6"/>
        <v>1119719000</v>
      </c>
    </row>
    <row r="111" spans="1:14" x14ac:dyDescent="0.25">
      <c r="A111" t="s">
        <v>68</v>
      </c>
      <c r="B111" t="s">
        <v>9</v>
      </c>
      <c r="C111" s="1">
        <v>41639</v>
      </c>
      <c r="D111" s="52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52">
        <f t="shared" si="4"/>
        <v>1287229000</v>
      </c>
      <c r="M111" s="52">
        <f t="shared" si="5"/>
        <v>2501534000</v>
      </c>
      <c r="N111" s="52">
        <f t="shared" si="6"/>
        <v>1214305000</v>
      </c>
    </row>
    <row r="112" spans="1:14" x14ac:dyDescent="0.25">
      <c r="A112" t="s">
        <v>68</v>
      </c>
      <c r="B112" t="s">
        <v>10</v>
      </c>
      <c r="C112" s="1">
        <v>42004</v>
      </c>
      <c r="D112" s="52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52">
        <f t="shared" si="4"/>
        <v>1518861000</v>
      </c>
      <c r="M112" s="52">
        <f t="shared" si="5"/>
        <v>3005783000</v>
      </c>
      <c r="N112" s="52">
        <f t="shared" si="6"/>
        <v>1486922000</v>
      </c>
    </row>
    <row r="113" spans="1:14" x14ac:dyDescent="0.25">
      <c r="A113" t="s">
        <v>68</v>
      </c>
      <c r="B113" t="s">
        <v>11</v>
      </c>
      <c r="C113" s="1">
        <v>42369</v>
      </c>
      <c r="D113" s="52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52">
        <f t="shared" si="4"/>
        <v>1849859000</v>
      </c>
      <c r="M113" s="52">
        <f t="shared" si="5"/>
        <v>3462648000</v>
      </c>
      <c r="N113" s="52">
        <f t="shared" si="6"/>
        <v>1612789000</v>
      </c>
    </row>
    <row r="114" spans="1:14" x14ac:dyDescent="0.25">
      <c r="A114" t="s">
        <v>70</v>
      </c>
      <c r="B114" t="s">
        <v>6</v>
      </c>
      <c r="C114" s="1">
        <v>41639</v>
      </c>
      <c r="D114" s="52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52">
        <f t="shared" si="4"/>
        <v>19526000000</v>
      </c>
      <c r="M114" s="52">
        <f t="shared" si="5"/>
        <v>20271000000</v>
      </c>
      <c r="N114" s="52">
        <f t="shared" si="6"/>
        <v>745000000</v>
      </c>
    </row>
    <row r="115" spans="1:14" x14ac:dyDescent="0.25">
      <c r="A115" t="s">
        <v>70</v>
      </c>
      <c r="B115" t="s">
        <v>9</v>
      </c>
      <c r="C115" s="1">
        <v>42004</v>
      </c>
      <c r="D115" s="52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52">
        <f t="shared" si="4"/>
        <v>26058000000</v>
      </c>
      <c r="M115" s="52">
        <f t="shared" si="5"/>
        <v>26236000000</v>
      </c>
      <c r="N115" s="52">
        <f t="shared" si="6"/>
        <v>178000000</v>
      </c>
    </row>
    <row r="116" spans="1:14" x14ac:dyDescent="0.25">
      <c r="A116" t="s">
        <v>70</v>
      </c>
      <c r="B116" t="s">
        <v>10</v>
      </c>
      <c r="C116" s="1">
        <v>42369</v>
      </c>
      <c r="D116" s="52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52">
        <f t="shared" si="4"/>
        <v>33122000000</v>
      </c>
      <c r="M116" s="52">
        <f t="shared" si="5"/>
        <v>35355000000</v>
      </c>
      <c r="N116" s="52">
        <f t="shared" si="6"/>
        <v>2233000000</v>
      </c>
    </row>
    <row r="117" spans="1:14" x14ac:dyDescent="0.25">
      <c r="A117" t="s">
        <v>70</v>
      </c>
      <c r="B117" t="s">
        <v>11</v>
      </c>
      <c r="C117" s="1">
        <v>42735</v>
      </c>
      <c r="D117" s="52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52">
        <f t="shared" si="4"/>
        <v>43536000000</v>
      </c>
      <c r="M117" s="52">
        <f t="shared" si="5"/>
        <v>47722000000</v>
      </c>
      <c r="N117" s="52">
        <f t="shared" si="6"/>
        <v>4186000000</v>
      </c>
    </row>
    <row r="118" spans="1:14" x14ac:dyDescent="0.25">
      <c r="A118" t="s">
        <v>72</v>
      </c>
      <c r="B118" t="s">
        <v>6</v>
      </c>
      <c r="C118" s="1">
        <v>41639</v>
      </c>
      <c r="D118" s="52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52">
        <f t="shared" si="4"/>
        <v>2019600000</v>
      </c>
      <c r="M118" s="52">
        <f t="shared" si="5"/>
        <v>2759900000</v>
      </c>
      <c r="N118" s="52">
        <f t="shared" si="6"/>
        <v>740300000</v>
      </c>
    </row>
    <row r="119" spans="1:14" x14ac:dyDescent="0.25">
      <c r="A119" t="s">
        <v>72</v>
      </c>
      <c r="B119" t="s">
        <v>9</v>
      </c>
      <c r="C119" s="1">
        <v>42004</v>
      </c>
      <c r="D119" s="52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52">
        <f t="shared" si="4"/>
        <v>2167900000</v>
      </c>
      <c r="M119" s="52">
        <f t="shared" si="5"/>
        <v>2988700000</v>
      </c>
      <c r="N119" s="52">
        <f t="shared" si="6"/>
        <v>820800000</v>
      </c>
    </row>
    <row r="120" spans="1:14" x14ac:dyDescent="0.25">
      <c r="A120" t="s">
        <v>72</v>
      </c>
      <c r="B120" t="s">
        <v>10</v>
      </c>
      <c r="C120" s="1">
        <v>42369</v>
      </c>
      <c r="D120" s="52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52">
        <f t="shared" si="4"/>
        <v>2373000000</v>
      </c>
      <c r="M120" s="52">
        <f t="shared" si="5"/>
        <v>3261500000</v>
      </c>
      <c r="N120" s="52">
        <f t="shared" si="6"/>
        <v>888500000</v>
      </c>
    </row>
    <row r="121" spans="1:14" x14ac:dyDescent="0.25">
      <c r="A121" t="s">
        <v>72</v>
      </c>
      <c r="B121" t="s">
        <v>11</v>
      </c>
      <c r="C121" s="1">
        <v>42735</v>
      </c>
      <c r="D121" s="52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52">
        <f t="shared" si="4"/>
        <v>2423700000</v>
      </c>
      <c r="M121" s="52">
        <f t="shared" si="5"/>
        <v>3313200000</v>
      </c>
      <c r="N121" s="52">
        <f t="shared" si="6"/>
        <v>889500000</v>
      </c>
    </row>
    <row r="122" spans="1:14" x14ac:dyDescent="0.25">
      <c r="A122" t="s">
        <v>74</v>
      </c>
      <c r="B122" t="s">
        <v>6</v>
      </c>
      <c r="C122" s="1">
        <v>41274</v>
      </c>
      <c r="D122" s="52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52">
        <f t="shared" si="4"/>
        <v>8913500000</v>
      </c>
      <c r="M122" s="52">
        <f t="shared" si="5"/>
        <v>13283600000</v>
      </c>
      <c r="N122" s="52">
        <f t="shared" si="6"/>
        <v>4370100000</v>
      </c>
    </row>
    <row r="123" spans="1:14" x14ac:dyDescent="0.25">
      <c r="A123" t="s">
        <v>74</v>
      </c>
      <c r="B123" t="s">
        <v>9</v>
      </c>
      <c r="C123" s="1">
        <v>41639</v>
      </c>
      <c r="D123" s="52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52">
        <f t="shared" si="4"/>
        <v>10198200000</v>
      </c>
      <c r="M123" s="52">
        <f t="shared" si="5"/>
        <v>14786400000</v>
      </c>
      <c r="N123" s="52">
        <f t="shared" si="6"/>
        <v>4588200000</v>
      </c>
    </row>
    <row r="124" spans="1:14" x14ac:dyDescent="0.25">
      <c r="A124" t="s">
        <v>74</v>
      </c>
      <c r="B124" t="s">
        <v>10</v>
      </c>
      <c r="C124" s="1">
        <v>42004</v>
      </c>
      <c r="D124" s="52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52">
        <f t="shared" si="4"/>
        <v>11969300000</v>
      </c>
      <c r="M124" s="52">
        <f t="shared" si="5"/>
        <v>17019200000</v>
      </c>
      <c r="N124" s="52">
        <f t="shared" si="6"/>
        <v>5049900000</v>
      </c>
    </row>
    <row r="125" spans="1:14" x14ac:dyDescent="0.25">
      <c r="A125" t="s">
        <v>74</v>
      </c>
      <c r="B125" t="s">
        <v>11</v>
      </c>
      <c r="C125" s="1">
        <v>42369</v>
      </c>
      <c r="D125" s="52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52">
        <f t="shared" si="4"/>
        <v>12764900000</v>
      </c>
      <c r="M125" s="52">
        <f t="shared" si="5"/>
        <v>18039600000</v>
      </c>
      <c r="N125" s="52">
        <f t="shared" si="6"/>
        <v>5274700000</v>
      </c>
    </row>
    <row r="126" spans="1:14" x14ac:dyDescent="0.25">
      <c r="A126" t="s">
        <v>76</v>
      </c>
      <c r="B126" t="s">
        <v>6</v>
      </c>
      <c r="C126" s="1">
        <v>41274</v>
      </c>
      <c r="D126" s="52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52">
        <f t="shared" si="4"/>
        <v>8214000000</v>
      </c>
      <c r="M126" s="52">
        <f t="shared" si="5"/>
        <v>13349000000</v>
      </c>
      <c r="N126" s="52">
        <f t="shared" si="6"/>
        <v>5135000000</v>
      </c>
    </row>
    <row r="127" spans="1:14" x14ac:dyDescent="0.25">
      <c r="A127" t="s">
        <v>76</v>
      </c>
      <c r="B127" t="s">
        <v>9</v>
      </c>
      <c r="C127" s="1">
        <v>41639</v>
      </c>
      <c r="D127" s="52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52">
        <f t="shared" si="4"/>
        <v>7152000000</v>
      </c>
      <c r="M127" s="52">
        <f t="shared" si="5"/>
        <v>11833000000</v>
      </c>
      <c r="N127" s="52">
        <f t="shared" si="6"/>
        <v>4681000000</v>
      </c>
    </row>
    <row r="128" spans="1:14" x14ac:dyDescent="0.25">
      <c r="A128" t="s">
        <v>76</v>
      </c>
      <c r="B128" t="s">
        <v>10</v>
      </c>
      <c r="C128" s="1">
        <v>42004</v>
      </c>
      <c r="D128" s="52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52">
        <f t="shared" si="4"/>
        <v>10815000000</v>
      </c>
      <c r="M128" s="52">
        <f t="shared" si="5"/>
        <v>10180000000</v>
      </c>
      <c r="N128" s="52">
        <f t="shared" si="6"/>
        <v>-635000000</v>
      </c>
    </row>
    <row r="129" spans="1:14" x14ac:dyDescent="0.25">
      <c r="A129" t="s">
        <v>76</v>
      </c>
      <c r="B129" t="s">
        <v>11</v>
      </c>
      <c r="C129" s="1">
        <v>42369</v>
      </c>
      <c r="D129" s="52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52">
        <f t="shared" si="4"/>
        <v>30163000000</v>
      </c>
      <c r="M129" s="52">
        <f t="shared" si="5"/>
        <v>4318000000</v>
      </c>
      <c r="N129" s="52">
        <f t="shared" si="6"/>
        <v>-25845000000</v>
      </c>
    </row>
    <row r="130" spans="1:14" x14ac:dyDescent="0.25">
      <c r="A130" t="s">
        <v>79</v>
      </c>
      <c r="B130" t="s">
        <v>6</v>
      </c>
      <c r="C130" s="1">
        <v>41639</v>
      </c>
      <c r="D130" s="52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52">
        <f t="shared" ref="L130:L193" si="8">SGA+R_and_D+OPE</f>
        <v>6183000000</v>
      </c>
      <c r="M130" s="52">
        <f t="shared" ref="M130:M193" si="9">Total_Revenue-COGS</f>
        <v>11639000000</v>
      </c>
      <c r="N130" s="52">
        <f t="shared" ref="N130:N193" si="10">Gross_Profit-TOPE</f>
        <v>5456000000</v>
      </c>
    </row>
    <row r="131" spans="1:14" x14ac:dyDescent="0.25">
      <c r="A131" t="s">
        <v>79</v>
      </c>
      <c r="B131" t="s">
        <v>9</v>
      </c>
      <c r="C131" s="1">
        <v>42004</v>
      </c>
      <c r="D131" s="52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52">
        <f t="shared" si="8"/>
        <v>7275000000</v>
      </c>
      <c r="M131" s="52">
        <f t="shared" si="9"/>
        <v>15153000000</v>
      </c>
      <c r="N131" s="52">
        <f t="shared" si="10"/>
        <v>7878000000</v>
      </c>
    </row>
    <row r="132" spans="1:14" x14ac:dyDescent="0.25">
      <c r="A132" t="s">
        <v>79</v>
      </c>
      <c r="B132" t="s">
        <v>10</v>
      </c>
      <c r="C132" s="1">
        <v>42369</v>
      </c>
      <c r="D132" s="52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52">
        <f t="shared" si="8"/>
        <v>6603000000</v>
      </c>
      <c r="M132" s="52">
        <f t="shared" si="9"/>
        <v>5513000000</v>
      </c>
      <c r="N132" s="52">
        <f t="shared" si="10"/>
        <v>-1090000000</v>
      </c>
    </row>
    <row r="133" spans="1:14" x14ac:dyDescent="0.25">
      <c r="A133" t="s">
        <v>79</v>
      </c>
      <c r="B133" t="s">
        <v>11</v>
      </c>
      <c r="C133" s="1">
        <v>42735</v>
      </c>
      <c r="D133" s="52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52">
        <f t="shared" si="8"/>
        <v>6395000000</v>
      </c>
      <c r="M133" s="52">
        <f t="shared" si="9"/>
        <v>4969000000</v>
      </c>
      <c r="N133" s="52">
        <f t="shared" si="10"/>
        <v>-1426000000</v>
      </c>
    </row>
    <row r="134" spans="1:14" x14ac:dyDescent="0.25">
      <c r="A134" t="s">
        <v>80</v>
      </c>
      <c r="B134" t="s">
        <v>6</v>
      </c>
      <c r="C134" s="1">
        <v>41547</v>
      </c>
      <c r="D134" s="52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52">
        <f t="shared" si="8"/>
        <v>1152300000</v>
      </c>
      <c r="M134" s="52">
        <f t="shared" si="9"/>
        <v>2708300000</v>
      </c>
      <c r="N134" s="52">
        <f t="shared" si="10"/>
        <v>1556000000</v>
      </c>
    </row>
    <row r="135" spans="1:14" x14ac:dyDescent="0.25">
      <c r="A135" t="s">
        <v>80</v>
      </c>
      <c r="B135" t="s">
        <v>9</v>
      </c>
      <c r="C135" s="1">
        <v>41912</v>
      </c>
      <c r="D135" s="52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52">
        <f t="shared" si="8"/>
        <v>1147200000</v>
      </c>
      <c r="M135" s="52">
        <f t="shared" si="9"/>
        <v>2809100000</v>
      </c>
      <c r="N135" s="52">
        <f t="shared" si="10"/>
        <v>1661900000</v>
      </c>
    </row>
    <row r="136" spans="1:14" x14ac:dyDescent="0.25">
      <c r="A136" t="s">
        <v>80</v>
      </c>
      <c r="B136" t="s">
        <v>10</v>
      </c>
      <c r="C136" s="1">
        <v>42277</v>
      </c>
      <c r="D136" s="52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52">
        <f t="shared" si="8"/>
        <v>1032400000</v>
      </c>
      <c r="M136" s="52">
        <f t="shared" si="9"/>
        <v>2955900000</v>
      </c>
      <c r="N136" s="52">
        <f t="shared" si="10"/>
        <v>1923500000</v>
      </c>
    </row>
    <row r="137" spans="1:14" x14ac:dyDescent="0.25">
      <c r="A137" t="s">
        <v>80</v>
      </c>
      <c r="B137" t="s">
        <v>11</v>
      </c>
      <c r="C137" s="1">
        <v>42643</v>
      </c>
      <c r="D137" s="52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52">
        <f t="shared" si="8"/>
        <v>929600000</v>
      </c>
      <c r="M137" s="52">
        <f t="shared" si="9"/>
        <v>3121700000</v>
      </c>
      <c r="N137" s="52">
        <f t="shared" si="10"/>
        <v>2192100000</v>
      </c>
    </row>
    <row r="138" spans="1:14" x14ac:dyDescent="0.25">
      <c r="A138" t="s">
        <v>82</v>
      </c>
      <c r="B138" t="s">
        <v>6</v>
      </c>
      <c r="C138" s="1">
        <v>41274</v>
      </c>
      <c r="D138" s="52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52">
        <f t="shared" si="8"/>
        <v>512900000</v>
      </c>
      <c r="M138" s="52">
        <f t="shared" si="9"/>
        <v>1343200000</v>
      </c>
      <c r="N138" s="52">
        <f t="shared" si="10"/>
        <v>830300000</v>
      </c>
    </row>
    <row r="139" spans="1:14" x14ac:dyDescent="0.25">
      <c r="A139" t="s">
        <v>82</v>
      </c>
      <c r="B139" t="s">
        <v>9</v>
      </c>
      <c r="C139" s="1">
        <v>41639</v>
      </c>
      <c r="D139" s="52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52">
        <f t="shared" si="8"/>
        <v>548000000</v>
      </c>
      <c r="M139" s="52">
        <f t="shared" si="9"/>
        <v>1450800000</v>
      </c>
      <c r="N139" s="52">
        <f t="shared" si="10"/>
        <v>902800000</v>
      </c>
    </row>
    <row r="140" spans="1:14" x14ac:dyDescent="0.25">
      <c r="A140" t="s">
        <v>82</v>
      </c>
      <c r="B140" t="s">
        <v>10</v>
      </c>
      <c r="C140" s="1">
        <v>42004</v>
      </c>
      <c r="D140" s="52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52">
        <f t="shared" si="8"/>
        <v>645100000</v>
      </c>
      <c r="M140" s="52">
        <f t="shared" si="9"/>
        <v>1693800000</v>
      </c>
      <c r="N140" s="52">
        <f t="shared" si="10"/>
        <v>1048700000</v>
      </c>
    </row>
    <row r="141" spans="1:14" x14ac:dyDescent="0.25">
      <c r="A141" t="s">
        <v>82</v>
      </c>
      <c r="B141" t="s">
        <v>11</v>
      </c>
      <c r="C141" s="1">
        <v>42369</v>
      </c>
      <c r="D141" s="52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52">
        <f t="shared" si="8"/>
        <v>669100000</v>
      </c>
      <c r="M141" s="52">
        <f t="shared" si="9"/>
        <v>1779500000</v>
      </c>
      <c r="N141" s="52">
        <f t="shared" si="10"/>
        <v>1110400000</v>
      </c>
    </row>
    <row r="142" spans="1:14" x14ac:dyDescent="0.25">
      <c r="A142" t="s">
        <v>84</v>
      </c>
      <c r="B142" t="s">
        <v>6</v>
      </c>
      <c r="C142" s="1">
        <v>41274</v>
      </c>
      <c r="D142" s="52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52">
        <f t="shared" si="8"/>
        <v>2654000000</v>
      </c>
      <c r="M142" s="52">
        <f t="shared" si="9"/>
        <v>3299000000</v>
      </c>
      <c r="N142" s="52">
        <f t="shared" si="10"/>
        <v>645000000</v>
      </c>
    </row>
    <row r="143" spans="1:14" x14ac:dyDescent="0.25">
      <c r="A143" t="s">
        <v>84</v>
      </c>
      <c r="B143" t="s">
        <v>9</v>
      </c>
      <c r="C143" s="1">
        <v>41639</v>
      </c>
      <c r="D143" s="52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52">
        <f t="shared" si="8"/>
        <v>2621000000</v>
      </c>
      <c r="M143" s="52">
        <f t="shared" si="9"/>
        <v>3746000000</v>
      </c>
      <c r="N143" s="52">
        <f t="shared" si="10"/>
        <v>1125000000</v>
      </c>
    </row>
    <row r="144" spans="1:14" x14ac:dyDescent="0.25">
      <c r="A144" t="s">
        <v>84</v>
      </c>
      <c r="B144" t="s">
        <v>10</v>
      </c>
      <c r="C144" s="1">
        <v>42004</v>
      </c>
      <c r="D144" s="52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52">
        <f t="shared" si="8"/>
        <v>2584000000</v>
      </c>
      <c r="M144" s="52">
        <f t="shared" si="9"/>
        <v>4769000000</v>
      </c>
      <c r="N144" s="52">
        <f t="shared" si="10"/>
        <v>2185000000</v>
      </c>
    </row>
    <row r="145" spans="1:14" x14ac:dyDescent="0.25">
      <c r="A145" t="s">
        <v>84</v>
      </c>
      <c r="B145" t="s">
        <v>11</v>
      </c>
      <c r="C145" s="1">
        <v>42369</v>
      </c>
      <c r="D145" s="52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52">
        <f t="shared" si="8"/>
        <v>2497000000</v>
      </c>
      <c r="M145" s="52">
        <f t="shared" si="9"/>
        <v>4465000000</v>
      </c>
      <c r="N145" s="52">
        <f t="shared" si="10"/>
        <v>1968000000</v>
      </c>
    </row>
    <row r="146" spans="1:14" x14ac:dyDescent="0.25">
      <c r="A146" t="s">
        <v>86</v>
      </c>
      <c r="B146" t="s">
        <v>6</v>
      </c>
      <c r="C146" s="1">
        <v>41274</v>
      </c>
      <c r="D146" s="52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52">
        <f t="shared" si="8"/>
        <v>1743000000</v>
      </c>
      <c r="M146" s="52">
        <f t="shared" si="9"/>
        <v>3194000000</v>
      </c>
      <c r="N146" s="52">
        <f t="shared" si="10"/>
        <v>1451000000</v>
      </c>
    </row>
    <row r="147" spans="1:14" x14ac:dyDescent="0.25">
      <c r="A147" t="s">
        <v>86</v>
      </c>
      <c r="B147" t="s">
        <v>9</v>
      </c>
      <c r="C147" s="1">
        <v>41639</v>
      </c>
      <c r="D147" s="52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52">
        <f t="shared" si="8"/>
        <v>1680000000</v>
      </c>
      <c r="M147" s="52">
        <f t="shared" si="9"/>
        <v>3052000000</v>
      </c>
      <c r="N147" s="52">
        <f t="shared" si="10"/>
        <v>1372000000</v>
      </c>
    </row>
    <row r="148" spans="1:14" x14ac:dyDescent="0.25">
      <c r="A148" t="s">
        <v>86</v>
      </c>
      <c r="B148" t="s">
        <v>10</v>
      </c>
      <c r="C148" s="1">
        <v>42004</v>
      </c>
      <c r="D148" s="52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52">
        <f t="shared" si="8"/>
        <v>1700000000</v>
      </c>
      <c r="M148" s="52">
        <f t="shared" si="9"/>
        <v>2883000000</v>
      </c>
      <c r="N148" s="52">
        <f t="shared" si="10"/>
        <v>1183000000</v>
      </c>
    </row>
    <row r="149" spans="1:14" x14ac:dyDescent="0.25">
      <c r="A149" t="s">
        <v>86</v>
      </c>
      <c r="B149" t="s">
        <v>11</v>
      </c>
      <c r="C149" s="1">
        <v>42369</v>
      </c>
      <c r="D149" s="52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52">
        <f t="shared" si="8"/>
        <v>1760000000</v>
      </c>
      <c r="M149" s="52">
        <f t="shared" si="9"/>
        <v>3079000000</v>
      </c>
      <c r="N149" s="52">
        <f t="shared" si="10"/>
        <v>1319000000</v>
      </c>
    </row>
    <row r="150" spans="1:14" x14ac:dyDescent="0.25">
      <c r="A150" t="s">
        <v>88</v>
      </c>
      <c r="B150" t="s">
        <v>6</v>
      </c>
      <c r="C150" s="1">
        <v>42309</v>
      </c>
      <c r="D150" s="52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52">
        <f t="shared" si="8"/>
        <v>1784000000</v>
      </c>
      <c r="M150" s="52">
        <f t="shared" si="9"/>
        <v>3553000000</v>
      </c>
      <c r="N150" s="52">
        <f t="shared" si="10"/>
        <v>1769000000</v>
      </c>
    </row>
    <row r="151" spans="1:14" x14ac:dyDescent="0.25">
      <c r="A151" t="s">
        <v>88</v>
      </c>
      <c r="B151" t="s">
        <v>9</v>
      </c>
      <c r="C151" s="1">
        <v>42673</v>
      </c>
      <c r="D151" s="52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52">
        <f t="shared" si="8"/>
        <v>5353000000</v>
      </c>
      <c r="M151" s="52">
        <f t="shared" si="9"/>
        <v>5940000000</v>
      </c>
      <c r="N151" s="52">
        <f t="shared" si="10"/>
        <v>587000000</v>
      </c>
    </row>
    <row r="152" spans="1:14" x14ac:dyDescent="0.25">
      <c r="A152" t="s">
        <v>89</v>
      </c>
      <c r="B152" t="s">
        <v>6</v>
      </c>
      <c r="C152" s="1">
        <v>41274</v>
      </c>
      <c r="D152" s="52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52">
        <f t="shared" si="8"/>
        <v>1148900000</v>
      </c>
      <c r="M152" s="52">
        <f t="shared" si="9"/>
        <v>1528200000</v>
      </c>
      <c r="N152" s="52">
        <f t="shared" si="10"/>
        <v>379300000</v>
      </c>
    </row>
    <row r="153" spans="1:14" x14ac:dyDescent="0.25">
      <c r="A153" t="s">
        <v>89</v>
      </c>
      <c r="B153" t="s">
        <v>9</v>
      </c>
      <c r="C153" s="1">
        <v>41636</v>
      </c>
      <c r="D153" s="52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52">
        <f t="shared" si="8"/>
        <v>1174200000</v>
      </c>
      <c r="M153" s="52">
        <f t="shared" si="9"/>
        <v>1637700000</v>
      </c>
      <c r="N153" s="52">
        <f t="shared" si="10"/>
        <v>463500000</v>
      </c>
    </row>
    <row r="154" spans="1:14" x14ac:dyDescent="0.25">
      <c r="A154" t="s">
        <v>89</v>
      </c>
      <c r="B154" t="s">
        <v>10</v>
      </c>
      <c r="C154" s="1">
        <v>42007</v>
      </c>
      <c r="D154" s="52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52">
        <f t="shared" si="8"/>
        <v>1158900000</v>
      </c>
      <c r="M154" s="52">
        <f t="shared" si="9"/>
        <v>1651200000</v>
      </c>
      <c r="N154" s="52">
        <f t="shared" si="10"/>
        <v>492300000</v>
      </c>
    </row>
    <row r="155" spans="1:14" x14ac:dyDescent="0.25">
      <c r="A155" t="s">
        <v>89</v>
      </c>
      <c r="B155" t="s">
        <v>11</v>
      </c>
      <c r="C155" s="1">
        <v>42371</v>
      </c>
      <c r="D155" s="52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52">
        <f t="shared" si="8"/>
        <v>1108100000</v>
      </c>
      <c r="M155" s="52">
        <f t="shared" si="9"/>
        <v>1645800000</v>
      </c>
      <c r="N155" s="52">
        <f t="shared" si="10"/>
        <v>537700000</v>
      </c>
    </row>
    <row r="156" spans="1:14" x14ac:dyDescent="0.25">
      <c r="A156" t="s">
        <v>91</v>
      </c>
      <c r="B156" t="s">
        <v>6</v>
      </c>
      <c r="C156" s="1">
        <v>41274</v>
      </c>
      <c r="D156" s="52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52">
        <f t="shared" si="8"/>
        <v>601160000</v>
      </c>
      <c r="M156" s="52">
        <f t="shared" si="9"/>
        <v>1524426000</v>
      </c>
      <c r="N156" s="52">
        <f t="shared" si="10"/>
        <v>923266000</v>
      </c>
    </row>
    <row r="157" spans="1:14" x14ac:dyDescent="0.25">
      <c r="A157" t="s">
        <v>91</v>
      </c>
      <c r="B157" t="s">
        <v>9</v>
      </c>
      <c r="C157" s="1">
        <v>41639</v>
      </c>
      <c r="D157" s="52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52">
        <f t="shared" si="8"/>
        <v>641000000</v>
      </c>
      <c r="M157" s="52">
        <f t="shared" si="9"/>
        <v>1590000000</v>
      </c>
      <c r="N157" s="52">
        <f t="shared" si="10"/>
        <v>949000000</v>
      </c>
    </row>
    <row r="158" spans="1:14" x14ac:dyDescent="0.25">
      <c r="A158" t="s">
        <v>91</v>
      </c>
      <c r="B158" t="s">
        <v>10</v>
      </c>
      <c r="C158" s="1">
        <v>42004</v>
      </c>
      <c r="D158" s="52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52">
        <f t="shared" si="8"/>
        <v>660000000</v>
      </c>
      <c r="M158" s="52">
        <f t="shared" si="9"/>
        <v>1661000000</v>
      </c>
      <c r="N158" s="52">
        <f t="shared" si="10"/>
        <v>1001000000</v>
      </c>
    </row>
    <row r="159" spans="1:14" x14ac:dyDescent="0.25">
      <c r="A159" t="s">
        <v>91</v>
      </c>
      <c r="B159" t="s">
        <v>11</v>
      </c>
      <c r="C159" s="1">
        <v>42369</v>
      </c>
      <c r="D159" s="52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52">
        <f t="shared" si="8"/>
        <v>683000000</v>
      </c>
      <c r="M159" s="52">
        <f t="shared" si="9"/>
        <v>1755000000</v>
      </c>
      <c r="N159" s="52">
        <f t="shared" si="10"/>
        <v>1072000000</v>
      </c>
    </row>
    <row r="160" spans="1:14" x14ac:dyDescent="0.25">
      <c r="A160" t="s">
        <v>93</v>
      </c>
      <c r="B160" t="s">
        <v>6</v>
      </c>
      <c r="C160" s="1">
        <v>41274</v>
      </c>
      <c r="D160" s="52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52">
        <f t="shared" si="8"/>
        <v>25104000000</v>
      </c>
      <c r="M160" s="52">
        <f t="shared" si="9"/>
        <v>33301000000</v>
      </c>
      <c r="N160" s="52">
        <f t="shared" si="10"/>
        <v>8197000000</v>
      </c>
    </row>
    <row r="161" spans="1:14" x14ac:dyDescent="0.25">
      <c r="A161" t="s">
        <v>93</v>
      </c>
      <c r="B161" t="s">
        <v>9</v>
      </c>
      <c r="C161" s="1">
        <v>41639</v>
      </c>
      <c r="D161" s="52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52">
        <f t="shared" si="8"/>
        <v>24982000000</v>
      </c>
      <c r="M161" s="52">
        <f t="shared" si="9"/>
        <v>34386000000</v>
      </c>
      <c r="N161" s="52">
        <f t="shared" si="10"/>
        <v>9404000000</v>
      </c>
    </row>
    <row r="162" spans="1:14" x14ac:dyDescent="0.25">
      <c r="A162" t="s">
        <v>93</v>
      </c>
      <c r="B162" t="s">
        <v>10</v>
      </c>
      <c r="C162" s="1">
        <v>42004</v>
      </c>
      <c r="D162" s="52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52">
        <f t="shared" si="8"/>
        <v>25197000000</v>
      </c>
      <c r="M162" s="52">
        <f t="shared" si="9"/>
        <v>35522000000</v>
      </c>
      <c r="N162" s="52">
        <f t="shared" si="10"/>
        <v>10325000000</v>
      </c>
    </row>
    <row r="163" spans="1:14" x14ac:dyDescent="0.25">
      <c r="A163" t="s">
        <v>93</v>
      </c>
      <c r="B163" t="s">
        <v>11</v>
      </c>
      <c r="C163" s="1">
        <v>42369</v>
      </c>
      <c r="D163" s="52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52">
        <f t="shared" si="8"/>
        <v>24880000000</v>
      </c>
      <c r="M163" s="52">
        <f t="shared" si="9"/>
        <v>33966000000</v>
      </c>
      <c r="N163" s="52">
        <f t="shared" si="10"/>
        <v>9086000000</v>
      </c>
    </row>
    <row r="164" spans="1:14" x14ac:dyDescent="0.25">
      <c r="A164" t="s">
        <v>95</v>
      </c>
      <c r="B164" t="s">
        <v>6</v>
      </c>
      <c r="C164" s="1">
        <v>41517</v>
      </c>
      <c r="D164" s="52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52">
        <f t="shared" si="8"/>
        <v>607600000</v>
      </c>
      <c r="M164" s="52">
        <f t="shared" si="9"/>
        <v>837600000</v>
      </c>
      <c r="N164" s="52">
        <f t="shared" si="10"/>
        <v>230000000</v>
      </c>
    </row>
    <row r="165" spans="1:14" x14ac:dyDescent="0.25">
      <c r="A165" t="s">
        <v>95</v>
      </c>
      <c r="B165" t="s">
        <v>9</v>
      </c>
      <c r="C165" s="1">
        <v>41882</v>
      </c>
      <c r="D165" s="52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52">
        <f t="shared" si="8"/>
        <v>680300000</v>
      </c>
      <c r="M165" s="52">
        <f t="shared" si="9"/>
        <v>979200000</v>
      </c>
      <c r="N165" s="52">
        <f t="shared" si="10"/>
        <v>298900000</v>
      </c>
    </row>
    <row r="166" spans="1:14" x14ac:dyDescent="0.25">
      <c r="A166" t="s">
        <v>95</v>
      </c>
      <c r="B166" t="s">
        <v>10</v>
      </c>
      <c r="C166" s="1">
        <v>42247</v>
      </c>
      <c r="D166" s="52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52">
        <f t="shared" si="8"/>
        <v>756900000</v>
      </c>
      <c r="M166" s="52">
        <f t="shared" si="9"/>
        <v>1145600000</v>
      </c>
      <c r="N166" s="52">
        <f t="shared" si="10"/>
        <v>388700000</v>
      </c>
    </row>
    <row r="167" spans="1:14" x14ac:dyDescent="0.25">
      <c r="A167" t="s">
        <v>95</v>
      </c>
      <c r="B167" t="s">
        <v>11</v>
      </c>
      <c r="C167" s="1">
        <v>42613</v>
      </c>
      <c r="D167" s="52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52">
        <f t="shared" si="8"/>
        <v>946000000</v>
      </c>
      <c r="M167" s="52">
        <f t="shared" si="9"/>
        <v>1436200000</v>
      </c>
      <c r="N167" s="52">
        <f t="shared" si="10"/>
        <v>490200000</v>
      </c>
    </row>
    <row r="168" spans="1:14" x14ac:dyDescent="0.25">
      <c r="A168" t="s">
        <v>96</v>
      </c>
      <c r="B168" t="s">
        <v>6</v>
      </c>
      <c r="C168" s="1">
        <v>41517</v>
      </c>
      <c r="D168" s="52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52">
        <f t="shared" si="8"/>
        <v>2967837000</v>
      </c>
      <c r="M168" s="52">
        <f t="shared" si="9"/>
        <v>4740935000</v>
      </c>
      <c r="N168" s="52">
        <f t="shared" si="10"/>
        <v>1773098000</v>
      </c>
    </row>
    <row r="169" spans="1:14" x14ac:dyDescent="0.25">
      <c r="A169" t="s">
        <v>96</v>
      </c>
      <c r="B169" t="s">
        <v>9</v>
      </c>
      <c r="C169" s="1">
        <v>41881</v>
      </c>
      <c r="D169" s="52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52">
        <f t="shared" si="8"/>
        <v>3104684000</v>
      </c>
      <c r="M169" s="52">
        <f t="shared" si="9"/>
        <v>4934907000</v>
      </c>
      <c r="N169" s="52">
        <f t="shared" si="10"/>
        <v>1830223000</v>
      </c>
    </row>
    <row r="170" spans="1:14" x14ac:dyDescent="0.25">
      <c r="A170" t="s">
        <v>96</v>
      </c>
      <c r="B170" t="s">
        <v>10</v>
      </c>
      <c r="C170" s="1">
        <v>42245</v>
      </c>
      <c r="D170" s="52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52">
        <f t="shared" si="8"/>
        <v>3373980000</v>
      </c>
      <c r="M170" s="52">
        <f t="shared" si="9"/>
        <v>5327031000</v>
      </c>
      <c r="N170" s="52">
        <f t="shared" si="10"/>
        <v>1953051000</v>
      </c>
    </row>
    <row r="171" spans="1:14" x14ac:dyDescent="0.25">
      <c r="A171" t="s">
        <v>96</v>
      </c>
      <c r="B171" t="s">
        <v>11</v>
      </c>
      <c r="C171" s="1">
        <v>42609</v>
      </c>
      <c r="D171" s="52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52">
        <f t="shared" si="8"/>
        <v>3548341000</v>
      </c>
      <c r="M171" s="52">
        <f t="shared" si="9"/>
        <v>5608736000</v>
      </c>
      <c r="N171" s="52">
        <f t="shared" si="10"/>
        <v>2060395000</v>
      </c>
    </row>
    <row r="172" spans="1:14" x14ac:dyDescent="0.25">
      <c r="A172" t="s">
        <v>97</v>
      </c>
      <c r="B172" t="s">
        <v>6</v>
      </c>
      <c r="C172" s="1">
        <v>41639</v>
      </c>
      <c r="D172" s="52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52">
        <f t="shared" si="8"/>
        <v>6813000000</v>
      </c>
      <c r="M172" s="52">
        <f t="shared" si="9"/>
        <v>13355000000</v>
      </c>
      <c r="N172" s="52">
        <f t="shared" si="10"/>
        <v>6542000000</v>
      </c>
    </row>
    <row r="173" spans="1:14" x14ac:dyDescent="0.25">
      <c r="A173" t="s">
        <v>97</v>
      </c>
      <c r="B173" t="s">
        <v>9</v>
      </c>
      <c r="C173" s="1">
        <v>42004</v>
      </c>
      <c r="D173" s="52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52">
        <f t="shared" si="8"/>
        <v>6527000000</v>
      </c>
      <c r="M173" s="52">
        <f t="shared" si="9"/>
        <v>14010000000</v>
      </c>
      <c r="N173" s="52">
        <f t="shared" si="10"/>
        <v>7483000000</v>
      </c>
    </row>
    <row r="174" spans="1:14" x14ac:dyDescent="0.25">
      <c r="A174" t="s">
        <v>97</v>
      </c>
      <c r="B174" t="s">
        <v>10</v>
      </c>
      <c r="C174" s="1">
        <v>42369</v>
      </c>
      <c r="D174" s="52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52">
        <f t="shared" si="8"/>
        <v>6582000000</v>
      </c>
      <c r="M174" s="52">
        <f t="shared" si="9"/>
        <v>14026000000</v>
      </c>
      <c r="N174" s="52">
        <f t="shared" si="10"/>
        <v>7444000000</v>
      </c>
    </row>
    <row r="175" spans="1:14" x14ac:dyDescent="0.25">
      <c r="A175" t="s">
        <v>97</v>
      </c>
      <c r="B175" t="s">
        <v>11</v>
      </c>
      <c r="C175" s="1">
        <v>42735</v>
      </c>
      <c r="D175" s="52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52">
        <f t="shared" si="8"/>
        <v>7940000000</v>
      </c>
      <c r="M175" s="52">
        <f t="shared" si="9"/>
        <v>13781000000</v>
      </c>
      <c r="N175" s="52">
        <f t="shared" si="10"/>
        <v>5841000000</v>
      </c>
    </row>
    <row r="176" spans="1:14" x14ac:dyDescent="0.25">
      <c r="A176" t="s">
        <v>98</v>
      </c>
      <c r="B176" t="s">
        <v>6</v>
      </c>
      <c r="C176" s="1">
        <v>41274</v>
      </c>
      <c r="D176" s="52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52">
        <f t="shared" si="8"/>
        <v>80262000000</v>
      </c>
      <c r="M176" s="52">
        <f t="shared" si="9"/>
        <v>96325000000</v>
      </c>
      <c r="N176" s="52">
        <f t="shared" si="10"/>
        <v>16063000000</v>
      </c>
    </row>
    <row r="177" spans="1:14" x14ac:dyDescent="0.25">
      <c r="A177" t="s">
        <v>98</v>
      </c>
      <c r="B177" t="s">
        <v>9</v>
      </c>
      <c r="C177" s="1">
        <v>41639</v>
      </c>
      <c r="D177" s="52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52">
        <f t="shared" si="8"/>
        <v>72770000000</v>
      </c>
      <c r="M177" s="52">
        <f t="shared" si="9"/>
        <v>98663000000</v>
      </c>
      <c r="N177" s="52">
        <f t="shared" si="10"/>
        <v>25893000000</v>
      </c>
    </row>
    <row r="178" spans="1:14" x14ac:dyDescent="0.25">
      <c r="A178" t="s">
        <v>98</v>
      </c>
      <c r="B178" t="s">
        <v>10</v>
      </c>
      <c r="C178" s="1">
        <v>42004</v>
      </c>
      <c r="D178" s="52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52">
        <f t="shared" si="8"/>
        <v>77392000000</v>
      </c>
      <c r="M178" s="52">
        <f t="shared" si="9"/>
        <v>92525000000</v>
      </c>
      <c r="N178" s="52">
        <f t="shared" si="10"/>
        <v>15133000000</v>
      </c>
    </row>
    <row r="179" spans="1:14" x14ac:dyDescent="0.25">
      <c r="A179" t="s">
        <v>98</v>
      </c>
      <c r="B179" t="s">
        <v>11</v>
      </c>
      <c r="C179" s="1">
        <v>42369</v>
      </c>
      <c r="D179" s="52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52">
        <f t="shared" si="8"/>
        <v>60353000000</v>
      </c>
      <c r="M179" s="52">
        <f t="shared" si="9"/>
        <v>90852000000</v>
      </c>
      <c r="N179" s="52">
        <f t="shared" si="10"/>
        <v>30499000000</v>
      </c>
    </row>
    <row r="180" spans="1:14" x14ac:dyDescent="0.25">
      <c r="A180" t="s">
        <v>100</v>
      </c>
      <c r="B180" t="s">
        <v>6</v>
      </c>
      <c r="C180" s="1">
        <v>41274</v>
      </c>
      <c r="D180" s="52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52">
        <f t="shared" si="8"/>
        <v>4364000000</v>
      </c>
      <c r="M180" s="52">
        <f t="shared" si="9"/>
        <v>7134000000</v>
      </c>
      <c r="N180" s="52">
        <f t="shared" si="10"/>
        <v>2770000000</v>
      </c>
    </row>
    <row r="181" spans="1:14" x14ac:dyDescent="0.25">
      <c r="A181" t="s">
        <v>100</v>
      </c>
      <c r="B181" t="s">
        <v>9</v>
      </c>
      <c r="C181" s="1">
        <v>41639</v>
      </c>
      <c r="D181" s="52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52">
        <f t="shared" si="8"/>
        <v>3666000000</v>
      </c>
      <c r="M181" s="52">
        <f t="shared" si="9"/>
        <v>4162000000</v>
      </c>
      <c r="N181" s="52">
        <f t="shared" si="10"/>
        <v>496000000</v>
      </c>
    </row>
    <row r="182" spans="1:14" x14ac:dyDescent="0.25">
      <c r="A182" t="s">
        <v>100</v>
      </c>
      <c r="B182" t="s">
        <v>10</v>
      </c>
      <c r="C182" s="1">
        <v>42004</v>
      </c>
      <c r="D182" s="52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52">
        <f t="shared" si="8"/>
        <v>3925000000</v>
      </c>
      <c r="M182" s="52">
        <f t="shared" si="9"/>
        <v>4581000000</v>
      </c>
      <c r="N182" s="52">
        <f t="shared" si="10"/>
        <v>656000000</v>
      </c>
    </row>
    <row r="183" spans="1:14" x14ac:dyDescent="0.25">
      <c r="A183" t="s">
        <v>100</v>
      </c>
      <c r="B183" t="s">
        <v>11</v>
      </c>
      <c r="C183" s="1">
        <v>42369</v>
      </c>
      <c r="D183" s="52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52">
        <f t="shared" si="8"/>
        <v>3697000000</v>
      </c>
      <c r="M183" s="52">
        <f t="shared" si="9"/>
        <v>4146000000</v>
      </c>
      <c r="N183" s="52">
        <f t="shared" si="10"/>
        <v>449000000</v>
      </c>
    </row>
    <row r="184" spans="1:14" x14ac:dyDescent="0.25">
      <c r="A184" t="s">
        <v>101</v>
      </c>
      <c r="B184" t="s">
        <v>6</v>
      </c>
      <c r="C184" s="1">
        <v>41335</v>
      </c>
      <c r="D184" s="52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52">
        <f t="shared" si="8"/>
        <v>2750537000</v>
      </c>
      <c r="M184" s="52">
        <f t="shared" si="9"/>
        <v>4388755000</v>
      </c>
      <c r="N184" s="52">
        <f t="shared" si="10"/>
        <v>1638218000</v>
      </c>
    </row>
    <row r="185" spans="1:14" x14ac:dyDescent="0.25">
      <c r="A185" t="s">
        <v>101</v>
      </c>
      <c r="B185" t="s">
        <v>9</v>
      </c>
      <c r="C185" s="1">
        <v>41699</v>
      </c>
      <c r="D185" s="52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52">
        <f t="shared" si="8"/>
        <v>2950995000</v>
      </c>
      <c r="M185" s="52">
        <f t="shared" si="9"/>
        <v>4565582000</v>
      </c>
      <c r="N185" s="52">
        <f t="shared" si="10"/>
        <v>1614587000</v>
      </c>
    </row>
    <row r="186" spans="1:14" x14ac:dyDescent="0.25">
      <c r="A186" t="s">
        <v>101</v>
      </c>
      <c r="B186" t="s">
        <v>10</v>
      </c>
      <c r="C186" s="1">
        <v>42063</v>
      </c>
      <c r="D186" s="52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52">
        <f t="shared" si="8"/>
        <v>3065486000</v>
      </c>
      <c r="M186" s="52">
        <f t="shared" si="9"/>
        <v>4619779000</v>
      </c>
      <c r="N186" s="52">
        <f t="shared" si="10"/>
        <v>1554293000</v>
      </c>
    </row>
    <row r="187" spans="1:14" x14ac:dyDescent="0.25">
      <c r="A187" t="s">
        <v>101</v>
      </c>
      <c r="B187" t="s">
        <v>11</v>
      </c>
      <c r="C187" s="1">
        <v>42427</v>
      </c>
      <c r="D187" s="52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52">
        <f t="shared" si="8"/>
        <v>3205407000</v>
      </c>
      <c r="M187" s="52">
        <f t="shared" si="9"/>
        <v>4620310000</v>
      </c>
      <c r="N187" s="52">
        <f t="shared" si="10"/>
        <v>1414903000</v>
      </c>
    </row>
    <row r="188" spans="1:14" x14ac:dyDescent="0.25">
      <c r="A188" t="s">
        <v>102</v>
      </c>
      <c r="B188" t="s">
        <v>6</v>
      </c>
      <c r="C188" s="1">
        <v>41274</v>
      </c>
      <c r="D188" s="52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52">
        <f t="shared" si="8"/>
        <v>6817000000</v>
      </c>
      <c r="M188" s="52">
        <f t="shared" si="9"/>
        <v>10308000000</v>
      </c>
      <c r="N188" s="52">
        <f t="shared" si="10"/>
        <v>3491000000</v>
      </c>
    </row>
    <row r="189" spans="1:14" x14ac:dyDescent="0.25">
      <c r="A189" t="s">
        <v>102</v>
      </c>
      <c r="B189" t="s">
        <v>9</v>
      </c>
      <c r="C189" s="1">
        <v>41639</v>
      </c>
      <c r="D189" s="52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52">
        <f t="shared" si="8"/>
        <v>6323000000</v>
      </c>
      <c r="M189" s="52">
        <f t="shared" si="9"/>
        <v>10242000000</v>
      </c>
      <c r="N189" s="52">
        <f t="shared" si="10"/>
        <v>3919000000</v>
      </c>
    </row>
    <row r="190" spans="1:14" x14ac:dyDescent="0.25">
      <c r="A190" t="s">
        <v>102</v>
      </c>
      <c r="B190" t="s">
        <v>10</v>
      </c>
      <c r="C190" s="1">
        <v>42004</v>
      </c>
      <c r="D190" s="52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52">
        <f t="shared" si="8"/>
        <v>6057000000</v>
      </c>
      <c r="M190" s="52">
        <f t="shared" si="9"/>
        <v>9759000000</v>
      </c>
      <c r="N190" s="52">
        <f t="shared" si="10"/>
        <v>3702000000</v>
      </c>
    </row>
    <row r="191" spans="1:14" x14ac:dyDescent="0.25">
      <c r="A191" t="s">
        <v>102</v>
      </c>
      <c r="B191" t="s">
        <v>11</v>
      </c>
      <c r="C191" s="1">
        <v>42369</v>
      </c>
      <c r="D191" s="52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52">
        <f t="shared" si="8"/>
        <v>6529000000</v>
      </c>
      <c r="M191" s="52">
        <f t="shared" si="9"/>
        <v>10113000000</v>
      </c>
      <c r="N191" s="52">
        <f t="shared" si="10"/>
        <v>3584000000</v>
      </c>
    </row>
    <row r="192" spans="1:14" x14ac:dyDescent="0.25">
      <c r="A192" t="s">
        <v>103</v>
      </c>
      <c r="B192" t="s">
        <v>6</v>
      </c>
      <c r="C192" s="1">
        <v>40971</v>
      </c>
      <c r="D192" s="52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52">
        <f t="shared" si="8"/>
        <v>8755000000</v>
      </c>
      <c r="M192" s="52">
        <f t="shared" si="9"/>
        <v>10984000000</v>
      </c>
      <c r="N192" s="52">
        <f t="shared" si="10"/>
        <v>2229000000</v>
      </c>
    </row>
    <row r="193" spans="1:14" x14ac:dyDescent="0.25">
      <c r="A193" t="s">
        <v>103</v>
      </c>
      <c r="B193" t="s">
        <v>9</v>
      </c>
      <c r="C193" s="1">
        <v>41671</v>
      </c>
      <c r="D193" s="52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52">
        <f t="shared" si="8"/>
        <v>8106000000</v>
      </c>
      <c r="M193" s="52">
        <f t="shared" si="9"/>
        <v>9399000000</v>
      </c>
      <c r="N193" s="52">
        <f t="shared" si="10"/>
        <v>1293000000</v>
      </c>
    </row>
    <row r="194" spans="1:14" x14ac:dyDescent="0.25">
      <c r="A194" t="s">
        <v>103</v>
      </c>
      <c r="B194" t="s">
        <v>10</v>
      </c>
      <c r="C194" s="1">
        <v>42035</v>
      </c>
      <c r="D194" s="52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52">
        <f t="shared" ref="L194:L257" si="12">SGA+R_and_D+OPE</f>
        <v>7592000000</v>
      </c>
      <c r="M194" s="52">
        <f t="shared" ref="M194:M257" si="13">Total_Revenue-COGS</f>
        <v>9047000000</v>
      </c>
      <c r="N194" s="52">
        <f t="shared" ref="N194:N257" si="14">Gross_Profit-TOPE</f>
        <v>1455000000</v>
      </c>
    </row>
    <row r="195" spans="1:14" x14ac:dyDescent="0.25">
      <c r="A195" t="s">
        <v>103</v>
      </c>
      <c r="B195" t="s">
        <v>11</v>
      </c>
      <c r="C195" s="1">
        <v>42399</v>
      </c>
      <c r="D195" s="52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52">
        <f t="shared" si="12"/>
        <v>7618000000</v>
      </c>
      <c r="M195" s="52">
        <f t="shared" si="13"/>
        <v>9191000000</v>
      </c>
      <c r="N195" s="52">
        <f t="shared" si="14"/>
        <v>1573000000</v>
      </c>
    </row>
    <row r="196" spans="1:14" x14ac:dyDescent="0.25">
      <c r="A196" t="s">
        <v>105</v>
      </c>
      <c r="B196" t="s">
        <v>6</v>
      </c>
      <c r="C196" s="1">
        <v>41639</v>
      </c>
      <c r="D196" s="52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52">
        <f t="shared" si="12"/>
        <v>1216000000</v>
      </c>
      <c r="M196" s="52">
        <f t="shared" si="13"/>
        <v>1855100000</v>
      </c>
      <c r="N196" s="52">
        <f t="shared" si="14"/>
        <v>639100000</v>
      </c>
    </row>
    <row r="197" spans="1:14" x14ac:dyDescent="0.25">
      <c r="A197" t="s">
        <v>105</v>
      </c>
      <c r="B197" t="s">
        <v>9</v>
      </c>
      <c r="C197" s="1">
        <v>42004</v>
      </c>
      <c r="D197" s="52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52">
        <f t="shared" si="12"/>
        <v>1283500000</v>
      </c>
      <c r="M197" s="52">
        <f t="shared" si="13"/>
        <v>2065000000</v>
      </c>
      <c r="N197" s="52">
        <f t="shared" si="14"/>
        <v>781500000</v>
      </c>
    </row>
    <row r="198" spans="1:14" x14ac:dyDescent="0.25">
      <c r="A198" t="s">
        <v>105</v>
      </c>
      <c r="B198" t="s">
        <v>10</v>
      </c>
      <c r="C198" s="1">
        <v>42369</v>
      </c>
      <c r="D198" s="52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52">
        <f t="shared" si="12"/>
        <v>1271300000</v>
      </c>
      <c r="M198" s="52">
        <f t="shared" si="13"/>
        <v>2114800000</v>
      </c>
      <c r="N198" s="52">
        <f t="shared" si="14"/>
        <v>843500000</v>
      </c>
    </row>
    <row r="199" spans="1:14" x14ac:dyDescent="0.25">
      <c r="A199" t="s">
        <v>105</v>
      </c>
      <c r="B199" t="s">
        <v>11</v>
      </c>
      <c r="C199" s="1">
        <v>42735</v>
      </c>
      <c r="D199" s="52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52">
        <f t="shared" si="12"/>
        <v>1394700000</v>
      </c>
      <c r="M199" s="52">
        <f t="shared" si="13"/>
        <v>2342300000</v>
      </c>
      <c r="N199" s="52">
        <f t="shared" si="14"/>
        <v>947600000</v>
      </c>
    </row>
    <row r="200" spans="1:14" x14ac:dyDescent="0.25">
      <c r="A200" t="s">
        <v>106</v>
      </c>
      <c r="B200" t="s">
        <v>6</v>
      </c>
      <c r="C200" s="1">
        <v>41547</v>
      </c>
      <c r="D200" s="52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52">
        <f t="shared" si="12"/>
        <v>2916000000</v>
      </c>
      <c r="M200" s="52">
        <f t="shared" si="13"/>
        <v>4171000000</v>
      </c>
      <c r="N200" s="52">
        <f t="shared" si="14"/>
        <v>1255000000</v>
      </c>
    </row>
    <row r="201" spans="1:14" x14ac:dyDescent="0.25">
      <c r="A201" t="s">
        <v>106</v>
      </c>
      <c r="B201" t="s">
        <v>9</v>
      </c>
      <c r="C201" s="1">
        <v>41912</v>
      </c>
      <c r="D201" s="52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52">
        <f t="shared" si="12"/>
        <v>2695000000</v>
      </c>
      <c r="M201" s="52">
        <f t="shared" si="13"/>
        <v>4301000000</v>
      </c>
      <c r="N201" s="52">
        <f t="shared" si="14"/>
        <v>1606000000</v>
      </c>
    </row>
    <row r="202" spans="1:14" x14ac:dyDescent="0.25">
      <c r="A202" t="s">
        <v>106</v>
      </c>
      <c r="B202" t="s">
        <v>10</v>
      </c>
      <c r="C202" s="1">
        <v>42277</v>
      </c>
      <c r="D202" s="52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52">
        <f t="shared" si="12"/>
        <v>3195000000</v>
      </c>
      <c r="M202" s="52">
        <f t="shared" si="13"/>
        <v>4695000000</v>
      </c>
      <c r="N202" s="52">
        <f t="shared" si="14"/>
        <v>1500000000</v>
      </c>
    </row>
    <row r="203" spans="1:14" x14ac:dyDescent="0.25">
      <c r="A203" t="s">
        <v>106</v>
      </c>
      <c r="B203" t="s">
        <v>11</v>
      </c>
      <c r="C203" s="1">
        <v>42643</v>
      </c>
      <c r="D203" s="52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52">
        <f t="shared" si="12"/>
        <v>3833000000</v>
      </c>
      <c r="M203" s="52">
        <f t="shared" si="13"/>
        <v>5991000000</v>
      </c>
      <c r="N203" s="52">
        <f t="shared" si="14"/>
        <v>2158000000</v>
      </c>
    </row>
    <row r="204" spans="1:14" x14ac:dyDescent="0.25">
      <c r="A204" t="s">
        <v>107</v>
      </c>
      <c r="B204" t="s">
        <v>6</v>
      </c>
      <c r="C204" s="1">
        <v>41639</v>
      </c>
      <c r="D204" s="52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52">
        <f t="shared" si="12"/>
        <v>1862000000</v>
      </c>
      <c r="M204" s="52">
        <f t="shared" si="13"/>
        <v>3811000000</v>
      </c>
      <c r="N204" s="52">
        <f t="shared" si="14"/>
        <v>1949000000</v>
      </c>
    </row>
    <row r="205" spans="1:14" x14ac:dyDescent="0.25">
      <c r="A205" t="s">
        <v>107</v>
      </c>
      <c r="B205" t="s">
        <v>9</v>
      </c>
      <c r="C205" s="1">
        <v>42004</v>
      </c>
      <c r="D205" s="52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52">
        <f t="shared" si="12"/>
        <v>1946000000</v>
      </c>
      <c r="M205" s="52">
        <f t="shared" si="13"/>
        <v>4805000000</v>
      </c>
      <c r="N205" s="52">
        <f t="shared" si="14"/>
        <v>2859000000</v>
      </c>
    </row>
    <row r="206" spans="1:14" x14ac:dyDescent="0.25">
      <c r="A206" t="s">
        <v>107</v>
      </c>
      <c r="B206" t="s">
        <v>10</v>
      </c>
      <c r="C206" s="1">
        <v>42369</v>
      </c>
      <c r="D206" s="52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52">
        <f t="shared" si="12"/>
        <v>1435000000</v>
      </c>
      <c r="M206" s="52">
        <f t="shared" si="13"/>
        <v>1327000000</v>
      </c>
      <c r="N206" s="52">
        <f t="shared" si="14"/>
        <v>-108000000</v>
      </c>
    </row>
    <row r="207" spans="1:14" x14ac:dyDescent="0.25">
      <c r="A207" t="s">
        <v>107</v>
      </c>
      <c r="B207" t="s">
        <v>11</v>
      </c>
      <c r="C207" s="1">
        <v>42735</v>
      </c>
      <c r="D207" s="52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52">
        <f t="shared" si="12"/>
        <v>1199000000</v>
      </c>
      <c r="M207" s="52">
        <f t="shared" si="13"/>
        <v>-132000000</v>
      </c>
      <c r="N207" s="52">
        <f t="shared" si="14"/>
        <v>-1331000000</v>
      </c>
    </row>
    <row r="208" spans="1:14" x14ac:dyDescent="0.25">
      <c r="A208" t="s">
        <v>109</v>
      </c>
      <c r="B208" t="s">
        <v>6</v>
      </c>
      <c r="C208" s="1">
        <v>41639</v>
      </c>
      <c r="D208" s="52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52">
        <f t="shared" si="12"/>
        <v>3584000000</v>
      </c>
      <c r="M208" s="52">
        <f t="shared" si="13"/>
        <v>6074500000</v>
      </c>
      <c r="N208" s="52">
        <f t="shared" si="14"/>
        <v>2490500000</v>
      </c>
    </row>
    <row r="209" spans="1:14" x14ac:dyDescent="0.25">
      <c r="A209" t="s">
        <v>109</v>
      </c>
      <c r="B209" t="s">
        <v>9</v>
      </c>
      <c r="C209" s="1">
        <v>42004</v>
      </c>
      <c r="D209" s="52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52">
        <f t="shared" si="12"/>
        <v>4576600000</v>
      </c>
      <c r="M209" s="52">
        <f t="shared" si="13"/>
        <v>8532300000</v>
      </c>
      <c r="N209" s="52">
        <f t="shared" si="14"/>
        <v>3955700000</v>
      </c>
    </row>
    <row r="210" spans="1:14" x14ac:dyDescent="0.25">
      <c r="A210" t="s">
        <v>109</v>
      </c>
      <c r="B210" t="s">
        <v>10</v>
      </c>
      <c r="C210" s="1">
        <v>42369</v>
      </c>
      <c r="D210" s="52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52">
        <f t="shared" si="12"/>
        <v>4539000000</v>
      </c>
      <c r="M210" s="52">
        <f t="shared" si="13"/>
        <v>9523400000</v>
      </c>
      <c r="N210" s="52">
        <f t="shared" si="14"/>
        <v>4984400000</v>
      </c>
    </row>
    <row r="211" spans="1:14" x14ac:dyDescent="0.25">
      <c r="A211" t="s">
        <v>109</v>
      </c>
      <c r="B211" t="s">
        <v>11</v>
      </c>
      <c r="C211" s="1">
        <v>42735</v>
      </c>
      <c r="D211" s="52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52">
        <f t="shared" si="12"/>
        <v>4331800000</v>
      </c>
      <c r="M211" s="52">
        <f t="shared" si="13"/>
        <v>9970100000</v>
      </c>
      <c r="N211" s="52">
        <f t="shared" si="14"/>
        <v>5638300000</v>
      </c>
    </row>
    <row r="212" spans="1:14" x14ac:dyDescent="0.25">
      <c r="A212" t="s">
        <v>110</v>
      </c>
      <c r="B212" t="s">
        <v>6</v>
      </c>
      <c r="C212" s="1">
        <v>41274</v>
      </c>
      <c r="D212" s="52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52">
        <f t="shared" si="12"/>
        <v>771200000</v>
      </c>
      <c r="M212" s="52">
        <f t="shared" si="13"/>
        <v>1561700000</v>
      </c>
      <c r="N212" s="52">
        <f t="shared" si="14"/>
        <v>790500000</v>
      </c>
    </row>
    <row r="213" spans="1:14" x14ac:dyDescent="0.25">
      <c r="A213" t="s">
        <v>110</v>
      </c>
      <c r="B213" t="s">
        <v>9</v>
      </c>
      <c r="C213" s="1">
        <v>41639</v>
      </c>
      <c r="D213" s="52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52">
        <f t="shared" si="12"/>
        <v>797300000</v>
      </c>
      <c r="M213" s="52">
        <f t="shared" si="13"/>
        <v>1592700000</v>
      </c>
      <c r="N213" s="52">
        <f t="shared" si="14"/>
        <v>795400000</v>
      </c>
    </row>
    <row r="214" spans="1:14" x14ac:dyDescent="0.25">
      <c r="A214" t="s">
        <v>110</v>
      </c>
      <c r="B214" t="s">
        <v>10</v>
      </c>
      <c r="C214" s="1">
        <v>42004</v>
      </c>
      <c r="D214" s="52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52">
        <f t="shared" si="12"/>
        <v>827900000</v>
      </c>
      <c r="M214" s="52">
        <f t="shared" si="13"/>
        <v>1666500000</v>
      </c>
      <c r="N214" s="52">
        <f t="shared" si="14"/>
        <v>838600000</v>
      </c>
    </row>
    <row r="215" spans="1:14" x14ac:dyDescent="0.25">
      <c r="A215" t="s">
        <v>110</v>
      </c>
      <c r="B215" t="s">
        <v>11</v>
      </c>
      <c r="C215" s="1">
        <v>42369</v>
      </c>
      <c r="D215" s="52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52">
        <f t="shared" si="12"/>
        <v>931500000</v>
      </c>
      <c r="M215" s="52">
        <f t="shared" si="13"/>
        <v>1536700000</v>
      </c>
      <c r="N215" s="52">
        <f t="shared" si="14"/>
        <v>605200000</v>
      </c>
    </row>
    <row r="216" spans="1:14" x14ac:dyDescent="0.25">
      <c r="A216" t="s">
        <v>112</v>
      </c>
      <c r="B216" t="s">
        <v>6</v>
      </c>
      <c r="C216" s="1">
        <v>41274</v>
      </c>
      <c r="D216" s="52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52">
        <f t="shared" si="12"/>
        <v>8921000000</v>
      </c>
      <c r="M216" s="52">
        <f t="shared" si="13"/>
        <v>13011000000</v>
      </c>
      <c r="N216" s="52">
        <f t="shared" si="14"/>
        <v>4090000000</v>
      </c>
    </row>
    <row r="217" spans="1:14" x14ac:dyDescent="0.25">
      <c r="A217" t="s">
        <v>112</v>
      </c>
      <c r="B217" t="s">
        <v>9</v>
      </c>
      <c r="C217" s="1">
        <v>41639</v>
      </c>
      <c r="D217" s="52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52">
        <f t="shared" si="12"/>
        <v>8670000000</v>
      </c>
      <c r="M217" s="52">
        <f t="shared" si="13"/>
        <v>11766000000</v>
      </c>
      <c r="N217" s="52">
        <f t="shared" si="14"/>
        <v>3096000000</v>
      </c>
    </row>
    <row r="218" spans="1:14" x14ac:dyDescent="0.25">
      <c r="A218" t="s">
        <v>112</v>
      </c>
      <c r="B218" t="s">
        <v>10</v>
      </c>
      <c r="C218" s="1">
        <v>42004</v>
      </c>
      <c r="D218" s="52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52">
        <f t="shared" si="12"/>
        <v>9356000000</v>
      </c>
      <c r="M218" s="52">
        <f t="shared" si="13"/>
        <v>11947000000</v>
      </c>
      <c r="N218" s="52">
        <f t="shared" si="14"/>
        <v>2591000000</v>
      </c>
    </row>
    <row r="219" spans="1:14" x14ac:dyDescent="0.25">
      <c r="A219" t="s">
        <v>112</v>
      </c>
      <c r="B219" t="s">
        <v>11</v>
      </c>
      <c r="C219" s="1">
        <v>42369</v>
      </c>
      <c r="D219" s="52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52">
        <f t="shared" si="12"/>
        <v>10761000000</v>
      </c>
      <c r="M219" s="52">
        <f t="shared" si="13"/>
        <v>12651000000</v>
      </c>
      <c r="N219" s="52">
        <f t="shared" si="14"/>
        <v>1890000000</v>
      </c>
    </row>
    <row r="220" spans="1:14" x14ac:dyDescent="0.25">
      <c r="A220" t="s">
        <v>113</v>
      </c>
      <c r="B220" t="s">
        <v>6</v>
      </c>
      <c r="C220" s="1">
        <v>41274</v>
      </c>
      <c r="D220" s="52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52">
        <f t="shared" si="12"/>
        <v>3810000000</v>
      </c>
      <c r="M220" s="52">
        <f t="shared" si="13"/>
        <v>4900000000</v>
      </c>
      <c r="N220" s="52">
        <f t="shared" si="14"/>
        <v>1090000000</v>
      </c>
    </row>
    <row r="221" spans="1:14" x14ac:dyDescent="0.25">
      <c r="A221" t="s">
        <v>113</v>
      </c>
      <c r="B221" t="s">
        <v>9</v>
      </c>
      <c r="C221" s="1">
        <v>41639</v>
      </c>
      <c r="D221" s="52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52">
        <f t="shared" si="12"/>
        <v>3949000000</v>
      </c>
      <c r="M221" s="52">
        <f t="shared" si="13"/>
        <v>4969000000</v>
      </c>
      <c r="N221" s="52">
        <f t="shared" si="14"/>
        <v>1020000000</v>
      </c>
    </row>
    <row r="222" spans="1:14" x14ac:dyDescent="0.25">
      <c r="A222" t="s">
        <v>113</v>
      </c>
      <c r="B222" t="s">
        <v>10</v>
      </c>
      <c r="C222" s="1">
        <v>42004</v>
      </c>
      <c r="D222" s="52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52">
        <f t="shared" si="12"/>
        <v>4072000000</v>
      </c>
      <c r="M222" s="52">
        <f t="shared" si="13"/>
        <v>5170000000</v>
      </c>
      <c r="N222" s="52">
        <f t="shared" si="14"/>
        <v>1098000000</v>
      </c>
    </row>
    <row r="223" spans="1:14" x14ac:dyDescent="0.25">
      <c r="A223" t="s">
        <v>113</v>
      </c>
      <c r="B223" t="s">
        <v>11</v>
      </c>
      <c r="C223" s="1">
        <v>42369</v>
      </c>
      <c r="D223" s="52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52">
        <f t="shared" si="12"/>
        <v>4367000000</v>
      </c>
      <c r="M223" s="52">
        <f t="shared" si="13"/>
        <v>5304000000</v>
      </c>
      <c r="N223" s="52">
        <f t="shared" si="14"/>
        <v>937000000</v>
      </c>
    </row>
    <row r="224" spans="1:14" x14ac:dyDescent="0.25">
      <c r="A224" t="s">
        <v>114</v>
      </c>
      <c r="B224" t="s">
        <v>6</v>
      </c>
      <c r="C224" s="1">
        <v>41639</v>
      </c>
      <c r="D224" s="52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52">
        <f t="shared" si="12"/>
        <v>702300000</v>
      </c>
      <c r="M224" s="52">
        <f t="shared" si="13"/>
        <v>1557500000</v>
      </c>
      <c r="N224" s="52">
        <f t="shared" si="14"/>
        <v>855200000</v>
      </c>
    </row>
    <row r="225" spans="1:14" x14ac:dyDescent="0.25">
      <c r="A225" t="s">
        <v>114</v>
      </c>
      <c r="B225" t="s">
        <v>9</v>
      </c>
      <c r="C225" s="1">
        <v>42004</v>
      </c>
      <c r="D225" s="52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52">
        <f t="shared" si="12"/>
        <v>792700000</v>
      </c>
      <c r="M225" s="52">
        <f t="shared" si="13"/>
        <v>1756400000</v>
      </c>
      <c r="N225" s="52">
        <f t="shared" si="14"/>
        <v>963700000</v>
      </c>
    </row>
    <row r="226" spans="1:14" x14ac:dyDescent="0.25">
      <c r="A226" t="s">
        <v>114</v>
      </c>
      <c r="B226" t="s">
        <v>10</v>
      </c>
      <c r="C226" s="1">
        <v>42369</v>
      </c>
      <c r="D226" s="52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52">
        <f t="shared" si="12"/>
        <v>763400000</v>
      </c>
      <c r="M226" s="52">
        <f t="shared" si="13"/>
        <v>1703100000</v>
      </c>
      <c r="N226" s="52">
        <f t="shared" si="14"/>
        <v>939700000</v>
      </c>
    </row>
    <row r="227" spans="1:14" x14ac:dyDescent="0.25">
      <c r="A227" t="s">
        <v>114</v>
      </c>
      <c r="B227" t="s">
        <v>11</v>
      </c>
      <c r="C227" s="1">
        <v>42735</v>
      </c>
      <c r="D227" s="52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52">
        <f t="shared" si="12"/>
        <v>1707200000</v>
      </c>
      <c r="M227" s="52">
        <f t="shared" si="13"/>
        <v>1933100000</v>
      </c>
      <c r="N227" s="52">
        <f t="shared" si="14"/>
        <v>225900000</v>
      </c>
    </row>
    <row r="228" spans="1:14" x14ac:dyDescent="0.25">
      <c r="A228" t="s">
        <v>116</v>
      </c>
      <c r="B228" t="s">
        <v>6</v>
      </c>
      <c r="C228" s="1">
        <v>41274</v>
      </c>
      <c r="D228" s="52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52">
        <f t="shared" si="12"/>
        <v>539657000</v>
      </c>
      <c r="M228" s="52">
        <f t="shared" si="13"/>
        <v>1179978000</v>
      </c>
      <c r="N228" s="52">
        <f t="shared" si="14"/>
        <v>640321000</v>
      </c>
    </row>
    <row r="229" spans="1:14" x14ac:dyDescent="0.25">
      <c r="A229" t="s">
        <v>116</v>
      </c>
      <c r="B229" t="s">
        <v>9</v>
      </c>
      <c r="C229" s="1">
        <v>41639</v>
      </c>
      <c r="D229" s="52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52">
        <f t="shared" si="12"/>
        <v>677710000</v>
      </c>
      <c r="M229" s="52">
        <f t="shared" si="13"/>
        <v>1364136000</v>
      </c>
      <c r="N229" s="52">
        <f t="shared" si="14"/>
        <v>686426000</v>
      </c>
    </row>
    <row r="230" spans="1:14" x14ac:dyDescent="0.25">
      <c r="A230" t="s">
        <v>116</v>
      </c>
      <c r="B230" t="s">
        <v>10</v>
      </c>
      <c r="C230" s="1">
        <v>42004</v>
      </c>
      <c r="D230" s="52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52">
        <f t="shared" si="12"/>
        <v>730650000</v>
      </c>
      <c r="M230" s="52">
        <f t="shared" si="13"/>
        <v>1532472000</v>
      </c>
      <c r="N230" s="52">
        <f t="shared" si="14"/>
        <v>801822000</v>
      </c>
    </row>
    <row r="231" spans="1:14" x14ac:dyDescent="0.25">
      <c r="A231" t="s">
        <v>116</v>
      </c>
      <c r="B231" t="s">
        <v>11</v>
      </c>
      <c r="C231" s="1">
        <v>42369</v>
      </c>
      <c r="D231" s="52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52">
        <f t="shared" si="12"/>
        <v>737120000</v>
      </c>
      <c r="M231" s="52">
        <f t="shared" si="13"/>
        <v>1586485000</v>
      </c>
      <c r="N231" s="52">
        <f t="shared" si="14"/>
        <v>849365000</v>
      </c>
    </row>
    <row r="232" spans="1:14" x14ac:dyDescent="0.25">
      <c r="A232" t="s">
        <v>117</v>
      </c>
      <c r="B232" t="s">
        <v>6</v>
      </c>
      <c r="C232" s="1">
        <v>41420</v>
      </c>
      <c r="D232" s="52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52">
        <f t="shared" si="12"/>
        <v>2065900000</v>
      </c>
      <c r="M232" s="52">
        <f t="shared" si="13"/>
        <v>3364900000</v>
      </c>
      <c r="N232" s="52">
        <f t="shared" si="14"/>
        <v>1299000000</v>
      </c>
    </row>
    <row r="233" spans="1:14" x14ac:dyDescent="0.25">
      <c r="A233" t="s">
        <v>117</v>
      </c>
      <c r="B233" t="s">
        <v>9</v>
      </c>
      <c r="C233" s="1">
        <v>41784</v>
      </c>
      <c r="D233" s="52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52">
        <f t="shared" si="12"/>
        <v>1778900000</v>
      </c>
      <c r="M233" s="52">
        <f t="shared" si="13"/>
        <v>2927400000</v>
      </c>
      <c r="N233" s="52">
        <f t="shared" si="14"/>
        <v>1148500000</v>
      </c>
    </row>
    <row r="234" spans="1:14" x14ac:dyDescent="0.25">
      <c r="A234" t="s">
        <v>117</v>
      </c>
      <c r="B234" t="s">
        <v>10</v>
      </c>
      <c r="C234" s="1">
        <v>42155</v>
      </c>
      <c r="D234" s="52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52">
        <f t="shared" si="12"/>
        <v>1545300000</v>
      </c>
      <c r="M234" s="52">
        <f t="shared" si="13"/>
        <v>2875600000</v>
      </c>
      <c r="N234" s="52">
        <f t="shared" si="14"/>
        <v>1330300000</v>
      </c>
    </row>
    <row r="235" spans="1:14" x14ac:dyDescent="0.25">
      <c r="A235" t="s">
        <v>117</v>
      </c>
      <c r="B235" t="s">
        <v>11</v>
      </c>
      <c r="C235" s="1">
        <v>42519</v>
      </c>
      <c r="D235" s="52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52">
        <f t="shared" si="12"/>
        <v>2209400000</v>
      </c>
      <c r="M235" s="52">
        <f t="shared" si="13"/>
        <v>3090800000</v>
      </c>
      <c r="N235" s="52">
        <f t="shared" si="14"/>
        <v>881400000</v>
      </c>
    </row>
    <row r="236" spans="1:14" x14ac:dyDescent="0.25">
      <c r="A236" t="s">
        <v>119</v>
      </c>
      <c r="B236" t="s">
        <v>6</v>
      </c>
      <c r="C236" s="1">
        <v>41455</v>
      </c>
      <c r="D236" s="52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52">
        <f t="shared" si="12"/>
        <v>3033000000</v>
      </c>
      <c r="M236" s="52">
        <f t="shared" si="13"/>
        <v>4921000000</v>
      </c>
      <c r="N236" s="52">
        <f t="shared" si="14"/>
        <v>1888000000</v>
      </c>
    </row>
    <row r="237" spans="1:14" x14ac:dyDescent="0.25">
      <c r="A237" t="s">
        <v>119</v>
      </c>
      <c r="B237" t="s">
        <v>9</v>
      </c>
      <c r="C237" s="1">
        <v>41820</v>
      </c>
      <c r="D237" s="52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52">
        <f t="shared" si="12"/>
        <v>3251000000</v>
      </c>
      <c r="M237" s="52">
        <f t="shared" si="13"/>
        <v>5161000000</v>
      </c>
      <c r="N237" s="52">
        <f t="shared" si="14"/>
        <v>1910000000</v>
      </c>
    </row>
    <row r="238" spans="1:14" x14ac:dyDescent="0.25">
      <c r="A238" t="s">
        <v>119</v>
      </c>
      <c r="B238" t="s">
        <v>10</v>
      </c>
      <c r="C238" s="1">
        <v>42185</v>
      </c>
      <c r="D238" s="52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52">
        <f t="shared" si="12"/>
        <v>3521000000</v>
      </c>
      <c r="M238" s="52">
        <f t="shared" si="13"/>
        <v>5712000000</v>
      </c>
      <c r="N238" s="52">
        <f t="shared" si="14"/>
        <v>2191000000</v>
      </c>
    </row>
    <row r="239" spans="1:14" x14ac:dyDescent="0.25">
      <c r="A239" t="s">
        <v>119</v>
      </c>
      <c r="B239" t="s">
        <v>11</v>
      </c>
      <c r="C239" s="1">
        <v>42551</v>
      </c>
      <c r="D239" s="52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52">
        <f t="shared" si="12"/>
        <v>4107000000</v>
      </c>
      <c r="M239" s="52">
        <f t="shared" si="13"/>
        <v>6543000000</v>
      </c>
      <c r="N239" s="52">
        <f t="shared" si="14"/>
        <v>2436000000</v>
      </c>
    </row>
    <row r="240" spans="1:14" x14ac:dyDescent="0.25">
      <c r="A240" t="s">
        <v>120</v>
      </c>
      <c r="B240" t="s">
        <v>6</v>
      </c>
      <c r="C240" s="1">
        <v>41639</v>
      </c>
      <c r="D240" s="52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52">
        <f t="shared" si="12"/>
        <v>8574000000</v>
      </c>
      <c r="M240" s="52">
        <f t="shared" si="13"/>
        <v>14202000000</v>
      </c>
      <c r="N240" s="52">
        <f t="shared" si="14"/>
        <v>5628000000</v>
      </c>
    </row>
    <row r="241" spans="1:14" x14ac:dyDescent="0.25">
      <c r="A241" t="s">
        <v>120</v>
      </c>
      <c r="B241" t="s">
        <v>9</v>
      </c>
      <c r="C241" s="1">
        <v>42004</v>
      </c>
      <c r="D241" s="52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52">
        <f t="shared" si="12"/>
        <v>10528000000</v>
      </c>
      <c r="M241" s="52">
        <f t="shared" si="13"/>
        <v>13842000000</v>
      </c>
      <c r="N241" s="52">
        <f t="shared" si="14"/>
        <v>3314000000</v>
      </c>
    </row>
    <row r="242" spans="1:14" x14ac:dyDescent="0.25">
      <c r="A242" t="s">
        <v>120</v>
      </c>
      <c r="B242" t="s">
        <v>10</v>
      </c>
      <c r="C242" s="1">
        <v>42369</v>
      </c>
      <c r="D242" s="52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52">
        <f t="shared" si="12"/>
        <v>9093000000</v>
      </c>
      <c r="M242" s="52">
        <f t="shared" si="13"/>
        <v>12878000000</v>
      </c>
      <c r="N242" s="52">
        <f t="shared" si="14"/>
        <v>3785000000</v>
      </c>
    </row>
    <row r="243" spans="1:14" x14ac:dyDescent="0.25">
      <c r="A243" t="s">
        <v>120</v>
      </c>
      <c r="B243" t="s">
        <v>11</v>
      </c>
      <c r="C243" s="1">
        <v>42735</v>
      </c>
      <c r="D243" s="52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52">
        <f t="shared" si="12"/>
        <v>8539000000</v>
      </c>
      <c r="M243" s="52">
        <f t="shared" si="13"/>
        <v>9632000000</v>
      </c>
      <c r="N243" s="52">
        <f t="shared" si="14"/>
        <v>1093000000</v>
      </c>
    </row>
    <row r="244" spans="1:14" x14ac:dyDescent="0.25">
      <c r="A244" t="s">
        <v>122</v>
      </c>
      <c r="B244" t="s">
        <v>6</v>
      </c>
      <c r="C244" s="1">
        <v>41274</v>
      </c>
      <c r="D244" s="52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52">
        <f t="shared" si="12"/>
        <v>2102000000</v>
      </c>
      <c r="M244" s="52">
        <f t="shared" si="13"/>
        <v>5316000000</v>
      </c>
      <c r="N244" s="52">
        <f t="shared" si="14"/>
        <v>3214000000</v>
      </c>
    </row>
    <row r="245" spans="1:14" x14ac:dyDescent="0.25">
      <c r="A245" t="s">
        <v>122</v>
      </c>
      <c r="B245" t="s">
        <v>9</v>
      </c>
      <c r="C245" s="1">
        <v>41639</v>
      </c>
      <c r="D245" s="52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52">
        <f t="shared" si="12"/>
        <v>2226000000</v>
      </c>
      <c r="M245" s="52">
        <f t="shared" si="13"/>
        <v>6739000000</v>
      </c>
      <c r="N245" s="52">
        <f t="shared" si="14"/>
        <v>4513000000</v>
      </c>
    </row>
    <row r="246" spans="1:14" x14ac:dyDescent="0.25">
      <c r="A246" t="s">
        <v>122</v>
      </c>
      <c r="B246" t="s">
        <v>10</v>
      </c>
      <c r="C246" s="1">
        <v>42004</v>
      </c>
      <c r="D246" s="52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52">
        <f t="shared" si="12"/>
        <v>2327000000</v>
      </c>
      <c r="M246" s="52">
        <f t="shared" si="13"/>
        <v>5930000000</v>
      </c>
      <c r="N246" s="52">
        <f t="shared" si="14"/>
        <v>3603000000</v>
      </c>
    </row>
    <row r="247" spans="1:14" x14ac:dyDescent="0.25">
      <c r="A247" t="s">
        <v>122</v>
      </c>
      <c r="B247" t="s">
        <v>11</v>
      </c>
      <c r="C247" s="1">
        <v>42369</v>
      </c>
      <c r="D247" s="52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52">
        <f t="shared" si="12"/>
        <v>2390000000</v>
      </c>
      <c r="M247" s="52">
        <f t="shared" si="13"/>
        <v>6019000000</v>
      </c>
      <c r="N247" s="52">
        <f t="shared" si="14"/>
        <v>3629000000</v>
      </c>
    </row>
    <row r="248" spans="1:14" x14ac:dyDescent="0.25">
      <c r="A248" t="s">
        <v>123</v>
      </c>
      <c r="B248" t="s">
        <v>6</v>
      </c>
      <c r="C248" s="1">
        <v>41274</v>
      </c>
      <c r="D248" s="52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576</v>
      </c>
      <c r="J248" s="2">
        <v>0</v>
      </c>
      <c r="K248" s="2">
        <v>169645000</v>
      </c>
      <c r="L248" s="52">
        <f t="shared" si="12"/>
        <v>169645000</v>
      </c>
      <c r="M248" s="52">
        <f t="shared" si="13"/>
        <v>768671000</v>
      </c>
      <c r="N248" s="52">
        <f t="shared" si="14"/>
        <v>599026000</v>
      </c>
    </row>
    <row r="249" spans="1:14" x14ac:dyDescent="0.25">
      <c r="A249" t="s">
        <v>123</v>
      </c>
      <c r="B249" t="s">
        <v>9</v>
      </c>
      <c r="C249" s="1">
        <v>41639</v>
      </c>
      <c r="D249" s="52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576</v>
      </c>
      <c r="J249" s="2">
        <v>0</v>
      </c>
      <c r="K249" s="2">
        <v>190390000</v>
      </c>
      <c r="L249" s="52">
        <f t="shared" si="12"/>
        <v>190390000</v>
      </c>
      <c r="M249" s="52">
        <f t="shared" si="13"/>
        <v>891095000</v>
      </c>
      <c r="N249" s="52">
        <f t="shared" si="14"/>
        <v>700705000</v>
      </c>
    </row>
    <row r="250" spans="1:14" x14ac:dyDescent="0.25">
      <c r="A250" t="s">
        <v>123</v>
      </c>
      <c r="B250" t="s">
        <v>10</v>
      </c>
      <c r="C250" s="1">
        <v>42004</v>
      </c>
      <c r="D250" s="52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576</v>
      </c>
      <c r="J250" s="2">
        <v>0</v>
      </c>
      <c r="K250" s="2">
        <v>265101000</v>
      </c>
      <c r="L250" s="52">
        <f t="shared" si="12"/>
        <v>265101000</v>
      </c>
      <c r="M250" s="52">
        <f t="shared" si="13"/>
        <v>999696000</v>
      </c>
      <c r="N250" s="52">
        <f t="shared" si="14"/>
        <v>734595000</v>
      </c>
    </row>
    <row r="251" spans="1:14" x14ac:dyDescent="0.25">
      <c r="A251" t="s">
        <v>123</v>
      </c>
      <c r="B251" t="s">
        <v>11</v>
      </c>
      <c r="C251" s="1">
        <v>42369</v>
      </c>
      <c r="D251" s="52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576</v>
      </c>
      <c r="J251" s="2">
        <v>0</v>
      </c>
      <c r="K251" s="2">
        <v>314096000</v>
      </c>
      <c r="L251" s="52">
        <f t="shared" si="12"/>
        <v>314096000</v>
      </c>
      <c r="M251" s="52">
        <f t="shared" si="13"/>
        <v>1139269000</v>
      </c>
      <c r="N251" s="52">
        <f t="shared" si="14"/>
        <v>825173000</v>
      </c>
    </row>
    <row r="252" spans="1:14" x14ac:dyDescent="0.25">
      <c r="A252" t="s">
        <v>125</v>
      </c>
      <c r="B252" t="s">
        <v>6</v>
      </c>
      <c r="C252" s="1">
        <v>41274</v>
      </c>
      <c r="D252" s="52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52">
        <f t="shared" si="12"/>
        <v>835164000</v>
      </c>
      <c r="M252" s="52">
        <f t="shared" si="13"/>
        <v>1703691000</v>
      </c>
      <c r="N252" s="52">
        <f t="shared" si="14"/>
        <v>868527000</v>
      </c>
    </row>
    <row r="253" spans="1:14" x14ac:dyDescent="0.25">
      <c r="A253" t="s">
        <v>125</v>
      </c>
      <c r="B253" t="s">
        <v>9</v>
      </c>
      <c r="C253" s="1">
        <v>41639</v>
      </c>
      <c r="D253" s="52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52">
        <f t="shared" si="12"/>
        <v>954861000</v>
      </c>
      <c r="M253" s="52">
        <f t="shared" si="13"/>
        <v>1874734000</v>
      </c>
      <c r="N253" s="52">
        <f t="shared" si="14"/>
        <v>919873000</v>
      </c>
    </row>
    <row r="254" spans="1:14" x14ac:dyDescent="0.25">
      <c r="A254" t="s">
        <v>125</v>
      </c>
      <c r="B254" t="s">
        <v>10</v>
      </c>
      <c r="C254" s="1">
        <v>42004</v>
      </c>
      <c r="D254" s="52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52">
        <f t="shared" si="12"/>
        <v>1243077000</v>
      </c>
      <c r="M254" s="52">
        <f t="shared" si="13"/>
        <v>2232150000</v>
      </c>
      <c r="N254" s="52">
        <f t="shared" si="14"/>
        <v>989073000</v>
      </c>
    </row>
    <row r="255" spans="1:14" x14ac:dyDescent="0.25">
      <c r="A255" t="s">
        <v>125</v>
      </c>
      <c r="B255" t="s">
        <v>11</v>
      </c>
      <c r="C255" s="1">
        <v>42369</v>
      </c>
      <c r="D255" s="52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52">
        <f t="shared" si="12"/>
        <v>1347099000</v>
      </c>
      <c r="M255" s="52">
        <f t="shared" si="13"/>
        <v>2342425000</v>
      </c>
      <c r="N255" s="52">
        <f t="shared" si="14"/>
        <v>995326000</v>
      </c>
    </row>
    <row r="256" spans="1:14" x14ac:dyDescent="0.25">
      <c r="A256" t="s">
        <v>126</v>
      </c>
      <c r="B256" t="s">
        <v>6</v>
      </c>
      <c r="C256" s="1">
        <v>41608</v>
      </c>
      <c r="D256" s="52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52">
        <f t="shared" si="12"/>
        <v>3469000000</v>
      </c>
      <c r="M256" s="52">
        <f t="shared" si="13"/>
        <v>4811000000</v>
      </c>
      <c r="N256" s="52">
        <f t="shared" si="14"/>
        <v>1342000000</v>
      </c>
    </row>
    <row r="257" spans="1:14" x14ac:dyDescent="0.25">
      <c r="A257" t="s">
        <v>126</v>
      </c>
      <c r="B257" t="s">
        <v>9</v>
      </c>
      <c r="C257" s="1">
        <v>41973</v>
      </c>
      <c r="D257" s="52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52">
        <f t="shared" si="12"/>
        <v>3691000000</v>
      </c>
      <c r="M257" s="52">
        <f t="shared" si="13"/>
        <v>5463000000</v>
      </c>
      <c r="N257" s="52">
        <f t="shared" si="14"/>
        <v>1772000000</v>
      </c>
    </row>
    <row r="258" spans="1:14" x14ac:dyDescent="0.25">
      <c r="A258" t="s">
        <v>126</v>
      </c>
      <c r="B258" t="s">
        <v>10</v>
      </c>
      <c r="C258" s="1">
        <v>42338</v>
      </c>
      <c r="D258" s="52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52">
        <f t="shared" ref="L258:L321" si="16">SGA+R_and_D+OPE</f>
        <v>3693000000</v>
      </c>
      <c r="M258" s="52">
        <f t="shared" ref="M258:M321" si="17">Total_Revenue-COGS</f>
        <v>6267000000</v>
      </c>
      <c r="N258" s="52">
        <f t="shared" ref="N258:N321" si="18">Gross_Profit-TOPE</f>
        <v>2574000000</v>
      </c>
    </row>
    <row r="259" spans="1:14" x14ac:dyDescent="0.25">
      <c r="A259" t="s">
        <v>126</v>
      </c>
      <c r="B259" t="s">
        <v>11</v>
      </c>
      <c r="C259" s="1">
        <v>42704</v>
      </c>
      <c r="D259" s="52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52">
        <f t="shared" si="16"/>
        <v>3935000000</v>
      </c>
      <c r="M259" s="52">
        <f t="shared" si="17"/>
        <v>7006000000</v>
      </c>
      <c r="N259" s="52">
        <f t="shared" si="18"/>
        <v>3071000000</v>
      </c>
    </row>
    <row r="260" spans="1:14" x14ac:dyDescent="0.25">
      <c r="A260" t="s">
        <v>128</v>
      </c>
      <c r="B260" t="s">
        <v>6</v>
      </c>
      <c r="C260" s="1">
        <v>41639</v>
      </c>
      <c r="D260" s="52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52">
        <f t="shared" si="16"/>
        <v>4173500000</v>
      </c>
      <c r="M260" s="52">
        <f t="shared" si="17"/>
        <v>6153500000</v>
      </c>
      <c r="N260" s="52">
        <f t="shared" si="18"/>
        <v>1980000000</v>
      </c>
    </row>
    <row r="261" spans="1:14" x14ac:dyDescent="0.25">
      <c r="A261" t="s">
        <v>128</v>
      </c>
      <c r="B261" t="s">
        <v>9</v>
      </c>
      <c r="C261" s="1">
        <v>42004</v>
      </c>
      <c r="D261" s="52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52">
        <f t="shared" si="16"/>
        <v>4716800000</v>
      </c>
      <c r="M261" s="52">
        <f t="shared" si="17"/>
        <v>7284500000</v>
      </c>
      <c r="N261" s="52">
        <f t="shared" si="18"/>
        <v>2567700000</v>
      </c>
    </row>
    <row r="262" spans="1:14" x14ac:dyDescent="0.25">
      <c r="A262" t="s">
        <v>128</v>
      </c>
      <c r="B262" t="s">
        <v>10</v>
      </c>
      <c r="C262" s="1">
        <v>42369</v>
      </c>
      <c r="D262" s="52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52">
        <f t="shared" si="16"/>
        <v>6281700000</v>
      </c>
      <c r="M262" s="52">
        <f t="shared" si="17"/>
        <v>8835900000</v>
      </c>
      <c r="N262" s="52">
        <f t="shared" si="18"/>
        <v>2554200000</v>
      </c>
    </row>
    <row r="263" spans="1:14" x14ac:dyDescent="0.25">
      <c r="A263" t="s">
        <v>128</v>
      </c>
      <c r="B263" t="s">
        <v>11</v>
      </c>
      <c r="C263" s="1">
        <v>42735</v>
      </c>
      <c r="D263" s="52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52">
        <f t="shared" si="16"/>
        <v>7586800000</v>
      </c>
      <c r="M263" s="52">
        <f t="shared" si="17"/>
        <v>10791200000</v>
      </c>
      <c r="N263" s="52">
        <f t="shared" si="18"/>
        <v>3204400000</v>
      </c>
    </row>
    <row r="264" spans="1:14" x14ac:dyDescent="0.25">
      <c r="A264" t="s">
        <v>129</v>
      </c>
      <c r="B264" t="s">
        <v>6</v>
      </c>
      <c r="C264" s="1">
        <v>41636</v>
      </c>
      <c r="D264" s="52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52">
        <f t="shared" si="16"/>
        <v>1820014000</v>
      </c>
      <c r="M264" s="52">
        <f t="shared" si="17"/>
        <v>2396026000</v>
      </c>
      <c r="N264" s="52">
        <f t="shared" si="18"/>
        <v>576012000</v>
      </c>
    </row>
    <row r="265" spans="1:14" x14ac:dyDescent="0.25">
      <c r="A265" t="s">
        <v>129</v>
      </c>
      <c r="B265" t="s">
        <v>9</v>
      </c>
      <c r="C265" s="1">
        <v>42007</v>
      </c>
      <c r="D265" s="52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52">
        <f t="shared" si="16"/>
        <v>2035242000</v>
      </c>
      <c r="M265" s="52">
        <f t="shared" si="17"/>
        <v>2798326000</v>
      </c>
      <c r="N265" s="52">
        <f t="shared" si="18"/>
        <v>763084000</v>
      </c>
    </row>
    <row r="266" spans="1:14" x14ac:dyDescent="0.25">
      <c r="A266" t="s">
        <v>129</v>
      </c>
      <c r="B266" t="s">
        <v>10</v>
      </c>
      <c r="C266" s="1">
        <v>42371</v>
      </c>
      <c r="D266" s="52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52">
        <f t="shared" si="16"/>
        <v>2893350000</v>
      </c>
      <c r="M266" s="52">
        <f t="shared" si="17"/>
        <v>3674486000</v>
      </c>
      <c r="N266" s="52">
        <f t="shared" si="18"/>
        <v>781136000</v>
      </c>
    </row>
    <row r="267" spans="1:14" x14ac:dyDescent="0.25">
      <c r="A267" t="s">
        <v>129</v>
      </c>
      <c r="B267" t="s">
        <v>11</v>
      </c>
      <c r="C267" s="1">
        <v>42735</v>
      </c>
      <c r="D267" s="52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52">
        <f t="shared" si="16"/>
        <v>3106344000</v>
      </c>
      <c r="M267" s="52">
        <f t="shared" si="17"/>
        <v>4017357000</v>
      </c>
      <c r="N267" s="52">
        <f t="shared" si="18"/>
        <v>911013000</v>
      </c>
    </row>
    <row r="268" spans="1:14" x14ac:dyDescent="0.25">
      <c r="A268" t="s">
        <v>131</v>
      </c>
      <c r="B268" t="s">
        <v>6</v>
      </c>
      <c r="C268" s="1">
        <v>41274</v>
      </c>
      <c r="D268" s="52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52">
        <f t="shared" si="16"/>
        <v>200900000</v>
      </c>
      <c r="M268" s="52">
        <f t="shared" si="17"/>
        <v>3113300000</v>
      </c>
      <c r="N268" s="52">
        <f t="shared" si="18"/>
        <v>2912400000</v>
      </c>
    </row>
    <row r="269" spans="1:14" x14ac:dyDescent="0.25">
      <c r="A269" t="s">
        <v>131</v>
      </c>
      <c r="B269" t="s">
        <v>9</v>
      </c>
      <c r="C269" s="1">
        <v>41639</v>
      </c>
      <c r="D269" s="52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52">
        <f t="shared" si="16"/>
        <v>150200000</v>
      </c>
      <c r="M269" s="52">
        <f t="shared" si="17"/>
        <v>2520200000</v>
      </c>
      <c r="N269" s="52">
        <f t="shared" si="18"/>
        <v>2370000000</v>
      </c>
    </row>
    <row r="270" spans="1:14" x14ac:dyDescent="0.25">
      <c r="A270" t="s">
        <v>131</v>
      </c>
      <c r="B270" t="s">
        <v>10</v>
      </c>
      <c r="C270" s="1">
        <v>42004</v>
      </c>
      <c r="D270" s="52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52">
        <f t="shared" si="16"/>
        <v>205200000</v>
      </c>
      <c r="M270" s="52">
        <f t="shared" si="17"/>
        <v>1778500000</v>
      </c>
      <c r="N270" s="52">
        <f t="shared" si="18"/>
        <v>1573300000</v>
      </c>
    </row>
    <row r="271" spans="1:14" x14ac:dyDescent="0.25">
      <c r="A271" t="s">
        <v>131</v>
      </c>
      <c r="B271" t="s">
        <v>11</v>
      </c>
      <c r="C271" s="1">
        <v>42369</v>
      </c>
      <c r="D271" s="52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52">
        <f t="shared" si="16"/>
        <v>319000000</v>
      </c>
      <c r="M271" s="52">
        <f t="shared" si="17"/>
        <v>1547100000</v>
      </c>
      <c r="N271" s="52">
        <f t="shared" si="18"/>
        <v>1228100000</v>
      </c>
    </row>
    <row r="272" spans="1:14" x14ac:dyDescent="0.25">
      <c r="A272" t="s">
        <v>133</v>
      </c>
      <c r="B272" t="s">
        <v>6</v>
      </c>
      <c r="C272" s="1">
        <v>41274</v>
      </c>
      <c r="D272" s="52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52">
        <f t="shared" si="16"/>
        <v>3870000000</v>
      </c>
      <c r="M272" s="52">
        <f t="shared" si="17"/>
        <v>5138000000</v>
      </c>
      <c r="N272" s="52">
        <f t="shared" si="18"/>
        <v>1268000000</v>
      </c>
    </row>
    <row r="273" spans="1:14" x14ac:dyDescent="0.25">
      <c r="A273" t="s">
        <v>133</v>
      </c>
      <c r="B273" t="s">
        <v>9</v>
      </c>
      <c r="C273" s="1">
        <v>41639</v>
      </c>
      <c r="D273" s="52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52">
        <f t="shared" si="16"/>
        <v>3723000000</v>
      </c>
      <c r="M273" s="52">
        <f t="shared" si="17"/>
        <v>4917000000</v>
      </c>
      <c r="N273" s="52">
        <f t="shared" si="18"/>
        <v>1194000000</v>
      </c>
    </row>
    <row r="274" spans="1:14" x14ac:dyDescent="0.25">
      <c r="A274" t="s">
        <v>133</v>
      </c>
      <c r="B274" t="s">
        <v>10</v>
      </c>
      <c r="C274" s="1">
        <v>42004</v>
      </c>
      <c r="D274" s="52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52">
        <f t="shared" si="16"/>
        <v>3711000000</v>
      </c>
      <c r="M274" s="52">
        <f t="shared" si="17"/>
        <v>5182000000</v>
      </c>
      <c r="N274" s="52">
        <f t="shared" si="18"/>
        <v>1471000000</v>
      </c>
    </row>
    <row r="275" spans="1:14" x14ac:dyDescent="0.25">
      <c r="A275" t="s">
        <v>133</v>
      </c>
      <c r="B275" t="s">
        <v>11</v>
      </c>
      <c r="C275" s="1">
        <v>42369</v>
      </c>
      <c r="D275" s="52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52">
        <f t="shared" si="16"/>
        <v>3561000000</v>
      </c>
      <c r="M275" s="52">
        <f t="shared" si="17"/>
        <v>5039000000</v>
      </c>
      <c r="N275" s="52">
        <f t="shared" si="18"/>
        <v>1478000000</v>
      </c>
    </row>
    <row r="276" spans="1:14" x14ac:dyDescent="0.25">
      <c r="A276" t="s">
        <v>135</v>
      </c>
      <c r="B276" t="s">
        <v>6</v>
      </c>
      <c r="C276" s="1">
        <v>41274</v>
      </c>
      <c r="D276" s="52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52">
        <f t="shared" si="16"/>
        <v>746300000</v>
      </c>
      <c r="M276" s="52">
        <f t="shared" si="17"/>
        <v>1291400000</v>
      </c>
      <c r="N276" s="52">
        <f t="shared" si="18"/>
        <v>545100000</v>
      </c>
    </row>
    <row r="277" spans="1:14" x14ac:dyDescent="0.25">
      <c r="A277" t="s">
        <v>135</v>
      </c>
      <c r="B277" t="s">
        <v>9</v>
      </c>
      <c r="C277" s="1">
        <v>41639</v>
      </c>
      <c r="D277" s="52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52">
        <f t="shared" si="16"/>
        <v>815800000</v>
      </c>
      <c r="M277" s="52">
        <f t="shared" si="17"/>
        <v>1438000000</v>
      </c>
      <c r="N277" s="52">
        <f t="shared" si="18"/>
        <v>622200000</v>
      </c>
    </row>
    <row r="278" spans="1:14" x14ac:dyDescent="0.25">
      <c r="A278" t="s">
        <v>135</v>
      </c>
      <c r="B278" t="s">
        <v>10</v>
      </c>
      <c r="C278" s="1">
        <v>42004</v>
      </c>
      <c r="D278" s="52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52">
        <f t="shared" si="16"/>
        <v>811700000</v>
      </c>
      <c r="M278" s="52">
        <f t="shared" si="17"/>
        <v>1452900000</v>
      </c>
      <c r="N278" s="52">
        <f t="shared" si="18"/>
        <v>641200000</v>
      </c>
    </row>
    <row r="279" spans="1:14" x14ac:dyDescent="0.25">
      <c r="A279" t="s">
        <v>135</v>
      </c>
      <c r="B279" t="s">
        <v>11</v>
      </c>
      <c r="C279" s="1">
        <v>42369</v>
      </c>
      <c r="D279" s="52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52">
        <f t="shared" si="16"/>
        <v>837600000</v>
      </c>
      <c r="M279" s="52">
        <f t="shared" si="17"/>
        <v>1511800000</v>
      </c>
      <c r="N279" s="52">
        <f t="shared" si="18"/>
        <v>674200000</v>
      </c>
    </row>
    <row r="280" spans="1:14" x14ac:dyDescent="0.25">
      <c r="A280" t="s">
        <v>137</v>
      </c>
      <c r="B280" t="s">
        <v>6</v>
      </c>
      <c r="C280" s="1">
        <v>41274</v>
      </c>
      <c r="D280" s="52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52">
        <f t="shared" si="16"/>
        <v>3534000000</v>
      </c>
      <c r="M280" s="52">
        <f t="shared" si="17"/>
        <v>5235000000</v>
      </c>
      <c r="N280" s="52">
        <f t="shared" si="18"/>
        <v>1701000000</v>
      </c>
    </row>
    <row r="281" spans="1:14" x14ac:dyDescent="0.25">
      <c r="A281" t="s">
        <v>137</v>
      </c>
      <c r="B281" t="s">
        <v>9</v>
      </c>
      <c r="C281" s="1">
        <v>41639</v>
      </c>
      <c r="D281" s="52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52">
        <f t="shared" si="16"/>
        <v>3589000000</v>
      </c>
      <c r="M281" s="52">
        <f t="shared" si="17"/>
        <v>6150000000</v>
      </c>
      <c r="N281" s="52">
        <f t="shared" si="18"/>
        <v>2561000000</v>
      </c>
    </row>
    <row r="282" spans="1:14" x14ac:dyDescent="0.25">
      <c r="A282" t="s">
        <v>137</v>
      </c>
      <c r="B282" t="s">
        <v>10</v>
      </c>
      <c r="C282" s="1">
        <v>42004</v>
      </c>
      <c r="D282" s="52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52">
        <f t="shared" si="16"/>
        <v>3469000000</v>
      </c>
      <c r="M282" s="52">
        <f t="shared" si="17"/>
        <v>7076000000</v>
      </c>
      <c r="N282" s="52">
        <f t="shared" si="18"/>
        <v>3607000000</v>
      </c>
    </row>
    <row r="283" spans="1:14" x14ac:dyDescent="0.25">
      <c r="A283" t="s">
        <v>137</v>
      </c>
      <c r="B283" t="s">
        <v>11</v>
      </c>
      <c r="C283" s="1">
        <v>42369</v>
      </c>
      <c r="D283" s="52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52">
        <f t="shared" si="16"/>
        <v>2563000000</v>
      </c>
      <c r="M283" s="52">
        <f t="shared" si="17"/>
        <v>2469000000</v>
      </c>
      <c r="N283" s="52">
        <f t="shared" si="18"/>
        <v>-94000000</v>
      </c>
    </row>
    <row r="284" spans="1:14" x14ac:dyDescent="0.25">
      <c r="A284" t="s">
        <v>139</v>
      </c>
      <c r="B284" t="s">
        <v>6</v>
      </c>
      <c r="C284" s="1">
        <v>41274</v>
      </c>
      <c r="D284" s="52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52">
        <f t="shared" si="16"/>
        <v>1042251000</v>
      </c>
      <c r="M284" s="52">
        <f t="shared" si="17"/>
        <v>1717571000</v>
      </c>
      <c r="N284" s="52">
        <f t="shared" si="18"/>
        <v>675320000</v>
      </c>
    </row>
    <row r="285" spans="1:14" x14ac:dyDescent="0.25">
      <c r="A285" t="s">
        <v>139</v>
      </c>
      <c r="B285" t="s">
        <v>9</v>
      </c>
      <c r="C285" s="1">
        <v>41639</v>
      </c>
      <c r="D285" s="52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52">
        <f t="shared" si="16"/>
        <v>1153445000</v>
      </c>
      <c r="M285" s="52">
        <f t="shared" si="17"/>
        <v>1836095000</v>
      </c>
      <c r="N285" s="52">
        <f t="shared" si="18"/>
        <v>682650000</v>
      </c>
    </row>
    <row r="286" spans="1:14" x14ac:dyDescent="0.25">
      <c r="A286" t="s">
        <v>139</v>
      </c>
      <c r="B286" t="s">
        <v>10</v>
      </c>
      <c r="C286" s="1">
        <v>42004</v>
      </c>
      <c r="D286" s="52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52">
        <f t="shared" si="16"/>
        <v>1259234000</v>
      </c>
      <c r="M286" s="52">
        <f t="shared" si="17"/>
        <v>2007652000</v>
      </c>
      <c r="N286" s="52">
        <f t="shared" si="18"/>
        <v>748418000</v>
      </c>
    </row>
    <row r="287" spans="1:14" x14ac:dyDescent="0.25">
      <c r="A287" t="s">
        <v>139</v>
      </c>
      <c r="B287" t="s">
        <v>11</v>
      </c>
      <c r="C287" s="1">
        <v>42369</v>
      </c>
      <c r="D287" s="52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52">
        <f t="shared" si="16"/>
        <v>1410170000</v>
      </c>
      <c r="M287" s="52">
        <f t="shared" si="17"/>
        <v>2268480000</v>
      </c>
      <c r="N287" s="52">
        <f t="shared" si="18"/>
        <v>858310000</v>
      </c>
    </row>
    <row r="288" spans="1:14" x14ac:dyDescent="0.25">
      <c r="A288" t="s">
        <v>141</v>
      </c>
      <c r="B288" t="s">
        <v>6</v>
      </c>
      <c r="C288" s="1">
        <v>41639</v>
      </c>
      <c r="D288" s="52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52">
        <f t="shared" si="16"/>
        <v>1901000000</v>
      </c>
      <c r="M288" s="52">
        <f t="shared" si="17"/>
        <v>2810000000</v>
      </c>
      <c r="N288" s="52">
        <f t="shared" si="18"/>
        <v>909000000</v>
      </c>
    </row>
    <row r="289" spans="1:14" x14ac:dyDescent="0.25">
      <c r="A289" t="s">
        <v>141</v>
      </c>
      <c r="B289" t="s">
        <v>9</v>
      </c>
      <c r="C289" s="1">
        <v>42004</v>
      </c>
      <c r="D289" s="52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52">
        <f t="shared" si="16"/>
        <v>2164000000</v>
      </c>
      <c r="M289" s="52">
        <f t="shared" si="17"/>
        <v>3135000000</v>
      </c>
      <c r="N289" s="52">
        <f t="shared" si="18"/>
        <v>971000000</v>
      </c>
    </row>
    <row r="290" spans="1:14" x14ac:dyDescent="0.25">
      <c r="A290" t="s">
        <v>141</v>
      </c>
      <c r="B290" t="s">
        <v>10</v>
      </c>
      <c r="C290" s="1">
        <v>42369</v>
      </c>
      <c r="D290" s="52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52">
        <f t="shared" si="16"/>
        <v>2214000000</v>
      </c>
      <c r="M290" s="52">
        <f t="shared" si="17"/>
        <v>3328000000</v>
      </c>
      <c r="N290" s="52">
        <f t="shared" si="18"/>
        <v>1114000000</v>
      </c>
    </row>
    <row r="291" spans="1:14" x14ac:dyDescent="0.25">
      <c r="A291" t="s">
        <v>141</v>
      </c>
      <c r="B291" t="s">
        <v>11</v>
      </c>
      <c r="C291" s="1">
        <v>42735</v>
      </c>
      <c r="D291" s="52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52">
        <f t="shared" si="16"/>
        <v>6993000000</v>
      </c>
      <c r="M291" s="52">
        <f t="shared" si="17"/>
        <v>10348000000</v>
      </c>
      <c r="N291" s="52">
        <f t="shared" si="18"/>
        <v>3355000000</v>
      </c>
    </row>
    <row r="292" spans="1:14" x14ac:dyDescent="0.25">
      <c r="A292" t="s">
        <v>143</v>
      </c>
      <c r="B292" t="s">
        <v>6</v>
      </c>
      <c r="C292" s="1">
        <v>41274</v>
      </c>
      <c r="D292" s="52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576</v>
      </c>
      <c r="J292" s="2">
        <v>0</v>
      </c>
      <c r="K292" s="2">
        <v>8742000000</v>
      </c>
      <c r="L292" s="52">
        <f t="shared" si="16"/>
        <v>8742000000</v>
      </c>
      <c r="M292" s="52">
        <f t="shared" si="17"/>
        <v>11219000000</v>
      </c>
      <c r="N292" s="52">
        <f t="shared" si="18"/>
        <v>2477000000</v>
      </c>
    </row>
    <row r="293" spans="1:14" x14ac:dyDescent="0.25">
      <c r="A293" t="s">
        <v>143</v>
      </c>
      <c r="B293" t="s">
        <v>9</v>
      </c>
      <c r="C293" s="1">
        <v>41639</v>
      </c>
      <c r="D293" s="52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576</v>
      </c>
      <c r="J293" s="2">
        <v>0</v>
      </c>
      <c r="K293" s="2">
        <v>9339000000</v>
      </c>
      <c r="L293" s="52">
        <f t="shared" si="16"/>
        <v>9339000000</v>
      </c>
      <c r="M293" s="52">
        <f t="shared" si="17"/>
        <v>11515000000</v>
      </c>
      <c r="N293" s="52">
        <f t="shared" si="18"/>
        <v>2176000000</v>
      </c>
    </row>
    <row r="294" spans="1:14" x14ac:dyDescent="0.25">
      <c r="A294" t="s">
        <v>143</v>
      </c>
      <c r="B294" t="s">
        <v>10</v>
      </c>
      <c r="C294" s="1">
        <v>42004</v>
      </c>
      <c r="D294" s="52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576</v>
      </c>
      <c r="J294" s="2">
        <v>0</v>
      </c>
      <c r="K294" s="2">
        <v>10276000000</v>
      </c>
      <c r="L294" s="52">
        <f t="shared" si="16"/>
        <v>10276000000</v>
      </c>
      <c r="M294" s="52">
        <f t="shared" si="17"/>
        <v>13580000000</v>
      </c>
      <c r="N294" s="52">
        <f t="shared" si="18"/>
        <v>3304000000</v>
      </c>
    </row>
    <row r="295" spans="1:14" x14ac:dyDescent="0.25">
      <c r="A295" t="s">
        <v>143</v>
      </c>
      <c r="B295" t="s">
        <v>11</v>
      </c>
      <c r="C295" s="1">
        <v>42369</v>
      </c>
      <c r="D295" s="52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576</v>
      </c>
      <c r="J295" s="2">
        <v>0</v>
      </c>
      <c r="K295" s="2">
        <v>11259000000</v>
      </c>
      <c r="L295" s="52">
        <f t="shared" si="16"/>
        <v>11259000000</v>
      </c>
      <c r="M295" s="52">
        <f t="shared" si="17"/>
        <v>14586000000</v>
      </c>
      <c r="N295" s="52">
        <f t="shared" si="18"/>
        <v>3327000000</v>
      </c>
    </row>
    <row r="296" spans="1:14" x14ac:dyDescent="0.25">
      <c r="A296" t="s">
        <v>144</v>
      </c>
      <c r="B296" t="s">
        <v>6</v>
      </c>
      <c r="C296" s="1">
        <v>41274</v>
      </c>
      <c r="D296" s="52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576</v>
      </c>
      <c r="J296" s="2">
        <v>0</v>
      </c>
      <c r="K296" s="2">
        <v>14000000</v>
      </c>
      <c r="L296" s="52">
        <f t="shared" si="16"/>
        <v>14000000</v>
      </c>
      <c r="M296" s="52">
        <f t="shared" si="17"/>
        <v>634000000</v>
      </c>
      <c r="N296" s="52">
        <f t="shared" si="18"/>
        <v>620000000</v>
      </c>
    </row>
    <row r="297" spans="1:14" x14ac:dyDescent="0.25">
      <c r="A297" t="s">
        <v>144</v>
      </c>
      <c r="B297" t="s">
        <v>9</v>
      </c>
      <c r="C297" s="1">
        <v>41639</v>
      </c>
      <c r="D297" s="52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576</v>
      </c>
      <c r="J297" s="2">
        <v>0</v>
      </c>
      <c r="K297" s="2">
        <v>15000000</v>
      </c>
      <c r="L297" s="52">
        <f t="shared" si="16"/>
        <v>15000000</v>
      </c>
      <c r="M297" s="52">
        <f t="shared" si="17"/>
        <v>783000000</v>
      </c>
      <c r="N297" s="52">
        <f t="shared" si="18"/>
        <v>768000000</v>
      </c>
    </row>
    <row r="298" spans="1:14" x14ac:dyDescent="0.25">
      <c r="A298" t="s">
        <v>144</v>
      </c>
      <c r="B298" t="s">
        <v>10</v>
      </c>
      <c r="C298" s="1">
        <v>42004</v>
      </c>
      <c r="D298" s="52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576</v>
      </c>
      <c r="J298" s="2">
        <v>0</v>
      </c>
      <c r="K298" s="2">
        <v>14000000</v>
      </c>
      <c r="L298" s="52">
        <f t="shared" si="16"/>
        <v>14000000</v>
      </c>
      <c r="M298" s="52">
        <f t="shared" si="17"/>
        <v>788000000</v>
      </c>
      <c r="N298" s="52">
        <f t="shared" si="18"/>
        <v>774000000</v>
      </c>
    </row>
    <row r="299" spans="1:14" x14ac:dyDescent="0.25">
      <c r="A299" t="s">
        <v>144</v>
      </c>
      <c r="B299" t="s">
        <v>11</v>
      </c>
      <c r="C299" s="1">
        <v>42369</v>
      </c>
      <c r="D299" s="52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576</v>
      </c>
      <c r="J299" s="2">
        <v>0</v>
      </c>
      <c r="K299" s="2">
        <v>13000000</v>
      </c>
      <c r="L299" s="52">
        <f t="shared" si="16"/>
        <v>13000000</v>
      </c>
      <c r="M299" s="52">
        <f t="shared" si="17"/>
        <v>947000000</v>
      </c>
      <c r="N299" s="52">
        <f t="shared" si="18"/>
        <v>934000000</v>
      </c>
    </row>
    <row r="300" spans="1:14" x14ac:dyDescent="0.25">
      <c r="A300" t="s">
        <v>145</v>
      </c>
      <c r="B300" t="s">
        <v>6</v>
      </c>
      <c r="C300" s="1">
        <v>41274</v>
      </c>
      <c r="D300" s="52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52">
        <f t="shared" si="16"/>
        <v>6043000000</v>
      </c>
      <c r="M300" s="52">
        <f t="shared" si="17"/>
        <v>9932000000</v>
      </c>
      <c r="N300" s="52">
        <f t="shared" si="18"/>
        <v>3889000000</v>
      </c>
    </row>
    <row r="301" spans="1:14" x14ac:dyDescent="0.25">
      <c r="A301" t="s">
        <v>145</v>
      </c>
      <c r="B301" t="s">
        <v>9</v>
      </c>
      <c r="C301" s="1">
        <v>41639</v>
      </c>
      <c r="D301" s="52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52">
        <f t="shared" si="16"/>
        <v>6645000000</v>
      </c>
      <c r="M301" s="52">
        <f t="shared" si="17"/>
        <v>10201000000</v>
      </c>
      <c r="N301" s="52">
        <f t="shared" si="18"/>
        <v>3556000000</v>
      </c>
    </row>
    <row r="302" spans="1:14" x14ac:dyDescent="0.25">
      <c r="A302" t="s">
        <v>145</v>
      </c>
      <c r="B302" t="s">
        <v>10</v>
      </c>
      <c r="C302" s="1">
        <v>42004</v>
      </c>
      <c r="D302" s="52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52">
        <f t="shared" si="16"/>
        <v>6552000000</v>
      </c>
      <c r="M302" s="52">
        <f t="shared" si="17"/>
        <v>10109000000</v>
      </c>
      <c r="N302" s="52">
        <f t="shared" si="18"/>
        <v>3557000000</v>
      </c>
    </row>
    <row r="303" spans="1:14" x14ac:dyDescent="0.25">
      <c r="A303" t="s">
        <v>145</v>
      </c>
      <c r="B303" t="s">
        <v>11</v>
      </c>
      <c r="C303" s="1">
        <v>42369</v>
      </c>
      <c r="D303" s="52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52">
        <f t="shared" si="16"/>
        <v>6610000000</v>
      </c>
      <c r="M303" s="52">
        <f t="shared" si="17"/>
        <v>9399000000</v>
      </c>
      <c r="N303" s="52">
        <f t="shared" si="18"/>
        <v>2789000000</v>
      </c>
    </row>
    <row r="304" spans="1:14" x14ac:dyDescent="0.25">
      <c r="A304" t="s">
        <v>146</v>
      </c>
      <c r="B304" t="s">
        <v>6</v>
      </c>
      <c r="C304" s="1">
        <v>41455</v>
      </c>
      <c r="D304" s="52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52">
        <f t="shared" si="16"/>
        <v>1421000000</v>
      </c>
      <c r="M304" s="52">
        <f t="shared" si="17"/>
        <v>2391000000</v>
      </c>
      <c r="N304" s="52">
        <f t="shared" si="18"/>
        <v>970000000</v>
      </c>
    </row>
    <row r="305" spans="1:14" x14ac:dyDescent="0.25">
      <c r="A305" t="s">
        <v>146</v>
      </c>
      <c r="B305" t="s">
        <v>9</v>
      </c>
      <c r="C305" s="1">
        <v>41820</v>
      </c>
      <c r="D305" s="52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52">
        <f t="shared" si="16"/>
        <v>1379000000</v>
      </c>
      <c r="M305" s="52">
        <f t="shared" si="17"/>
        <v>2356000000</v>
      </c>
      <c r="N305" s="52">
        <f t="shared" si="18"/>
        <v>977000000</v>
      </c>
    </row>
    <row r="306" spans="1:14" x14ac:dyDescent="0.25">
      <c r="A306" t="s">
        <v>146</v>
      </c>
      <c r="B306" t="s">
        <v>10</v>
      </c>
      <c r="C306" s="1">
        <v>42185</v>
      </c>
      <c r="D306" s="52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52">
        <f t="shared" si="16"/>
        <v>1457000000</v>
      </c>
      <c r="M306" s="52">
        <f t="shared" si="17"/>
        <v>2465000000</v>
      </c>
      <c r="N306" s="52">
        <f t="shared" si="18"/>
        <v>1008000000</v>
      </c>
    </row>
    <row r="307" spans="1:14" x14ac:dyDescent="0.25">
      <c r="A307" t="s">
        <v>146</v>
      </c>
      <c r="B307" t="s">
        <v>11</v>
      </c>
      <c r="C307" s="1">
        <v>42551</v>
      </c>
      <c r="D307" s="52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52">
        <f t="shared" si="16"/>
        <v>1534000000</v>
      </c>
      <c r="M307" s="52">
        <f t="shared" si="17"/>
        <v>2598000000</v>
      </c>
      <c r="N307" s="52">
        <f t="shared" si="18"/>
        <v>1064000000</v>
      </c>
    </row>
    <row r="308" spans="1:14" x14ac:dyDescent="0.25">
      <c r="A308" t="s">
        <v>147</v>
      </c>
      <c r="B308" t="s">
        <v>6</v>
      </c>
      <c r="C308" s="1">
        <v>41639</v>
      </c>
      <c r="D308" s="52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52">
        <f t="shared" si="16"/>
        <v>1716000000</v>
      </c>
      <c r="M308" s="52">
        <f t="shared" si="17"/>
        <v>2611000000</v>
      </c>
      <c r="N308" s="52">
        <f t="shared" si="18"/>
        <v>895000000</v>
      </c>
    </row>
    <row r="309" spans="1:14" x14ac:dyDescent="0.25">
      <c r="A309" t="s">
        <v>147</v>
      </c>
      <c r="B309" t="s">
        <v>9</v>
      </c>
      <c r="C309" s="1">
        <v>42004</v>
      </c>
      <c r="D309" s="52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52">
        <f t="shared" si="16"/>
        <v>1638000000</v>
      </c>
      <c r="M309" s="52">
        <f t="shared" si="17"/>
        <v>2562000000</v>
      </c>
      <c r="N309" s="52">
        <f t="shared" si="18"/>
        <v>924000000</v>
      </c>
    </row>
    <row r="310" spans="1:14" x14ac:dyDescent="0.25">
      <c r="A310" t="s">
        <v>147</v>
      </c>
      <c r="B310" t="s">
        <v>10</v>
      </c>
      <c r="C310" s="1">
        <v>42369</v>
      </c>
      <c r="D310" s="52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52">
        <f t="shared" si="16"/>
        <v>2006000000</v>
      </c>
      <c r="M310" s="52">
        <f t="shared" si="17"/>
        <v>2776000000</v>
      </c>
      <c r="N310" s="52">
        <f t="shared" si="18"/>
        <v>770000000</v>
      </c>
    </row>
    <row r="311" spans="1:14" x14ac:dyDescent="0.25">
      <c r="A311" t="s">
        <v>147</v>
      </c>
      <c r="B311" t="s">
        <v>11</v>
      </c>
      <c r="C311" s="1">
        <v>42735</v>
      </c>
      <c r="D311" s="52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52">
        <f t="shared" si="16"/>
        <v>2084000000</v>
      </c>
      <c r="M311" s="52">
        <f t="shared" si="17"/>
        <v>2920000000</v>
      </c>
      <c r="N311" s="52">
        <f t="shared" si="18"/>
        <v>836000000</v>
      </c>
    </row>
    <row r="312" spans="1:14" x14ac:dyDescent="0.25">
      <c r="A312" t="s">
        <v>148</v>
      </c>
      <c r="B312" t="s">
        <v>6</v>
      </c>
      <c r="C312" s="1">
        <v>41639</v>
      </c>
      <c r="D312" s="52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52">
        <f t="shared" si="16"/>
        <v>299787000</v>
      </c>
      <c r="M312" s="52">
        <f t="shared" si="17"/>
        <v>854769000</v>
      </c>
      <c r="N312" s="52">
        <f t="shared" si="18"/>
        <v>554982000</v>
      </c>
    </row>
    <row r="313" spans="1:14" x14ac:dyDescent="0.25">
      <c r="A313" t="s">
        <v>148</v>
      </c>
      <c r="B313" t="s">
        <v>9</v>
      </c>
      <c r="C313" s="1">
        <v>42004</v>
      </c>
      <c r="D313" s="52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52">
        <f t="shared" si="16"/>
        <v>384371000</v>
      </c>
      <c r="M313" s="52">
        <f t="shared" si="17"/>
        <v>1117756000</v>
      </c>
      <c r="N313" s="52">
        <f t="shared" si="18"/>
        <v>733385000</v>
      </c>
    </row>
    <row r="314" spans="1:14" x14ac:dyDescent="0.25">
      <c r="A314" t="s">
        <v>148</v>
      </c>
      <c r="B314" t="s">
        <v>10</v>
      </c>
      <c r="C314" s="1">
        <v>42369</v>
      </c>
      <c r="D314" s="52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52">
        <f t="shared" si="16"/>
        <v>380582000</v>
      </c>
      <c r="M314" s="52">
        <f t="shared" si="17"/>
        <v>1174287000</v>
      </c>
      <c r="N314" s="52">
        <f t="shared" si="18"/>
        <v>793705000</v>
      </c>
    </row>
    <row r="315" spans="1:14" x14ac:dyDescent="0.25">
      <c r="A315" t="s">
        <v>148</v>
      </c>
      <c r="B315" t="s">
        <v>11</v>
      </c>
      <c r="C315" s="1">
        <v>42735</v>
      </c>
      <c r="D315" s="52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52">
        <f t="shared" si="16"/>
        <v>422608000</v>
      </c>
      <c r="M315" s="52">
        <f t="shared" si="17"/>
        <v>498214000</v>
      </c>
      <c r="N315" s="52">
        <f t="shared" si="18"/>
        <v>75606000</v>
      </c>
    </row>
    <row r="316" spans="1:14" x14ac:dyDescent="0.25">
      <c r="A316" t="s">
        <v>150</v>
      </c>
      <c r="B316" t="s">
        <v>6</v>
      </c>
      <c r="C316" s="1">
        <v>41639</v>
      </c>
      <c r="D316" s="52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52">
        <f t="shared" si="16"/>
        <v>2540000000</v>
      </c>
      <c r="M316" s="52">
        <f t="shared" si="17"/>
        <v>4280000000</v>
      </c>
      <c r="N316" s="52">
        <f t="shared" si="18"/>
        <v>1740000000</v>
      </c>
    </row>
    <row r="317" spans="1:14" x14ac:dyDescent="0.25">
      <c r="A317" t="s">
        <v>150</v>
      </c>
      <c r="B317" t="s">
        <v>9</v>
      </c>
      <c r="C317" s="1">
        <v>42004</v>
      </c>
      <c r="D317" s="52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52">
        <f t="shared" si="16"/>
        <v>2866000000</v>
      </c>
      <c r="M317" s="52">
        <f t="shared" si="17"/>
        <v>4861000000</v>
      </c>
      <c r="N317" s="52">
        <f t="shared" si="18"/>
        <v>1995000000</v>
      </c>
    </row>
    <row r="318" spans="1:14" x14ac:dyDescent="0.25">
      <c r="A318" t="s">
        <v>150</v>
      </c>
      <c r="B318" t="s">
        <v>10</v>
      </c>
      <c r="C318" s="1">
        <v>42369</v>
      </c>
      <c r="D318" s="52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52">
        <f t="shared" si="16"/>
        <v>2904000000</v>
      </c>
      <c r="M318" s="52">
        <f t="shared" si="17"/>
        <v>4947000000</v>
      </c>
      <c r="N318" s="52">
        <f t="shared" si="18"/>
        <v>2043000000</v>
      </c>
    </row>
    <row r="319" spans="1:14" x14ac:dyDescent="0.25">
      <c r="A319" t="s">
        <v>150</v>
      </c>
      <c r="B319" t="s">
        <v>11</v>
      </c>
      <c r="C319" s="1">
        <v>42735</v>
      </c>
      <c r="D319" s="52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52">
        <f t="shared" si="16"/>
        <v>2825000000</v>
      </c>
      <c r="M319" s="52">
        <f t="shared" si="17"/>
        <v>4452000000</v>
      </c>
      <c r="N319" s="52">
        <f t="shared" si="18"/>
        <v>1627000000</v>
      </c>
    </row>
    <row r="320" spans="1:14" x14ac:dyDescent="0.25">
      <c r="A320" t="s">
        <v>152</v>
      </c>
      <c r="B320" t="s">
        <v>6</v>
      </c>
      <c r="C320" s="1">
        <v>41639</v>
      </c>
      <c r="D320" s="52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52">
        <f t="shared" si="16"/>
        <v>862000000</v>
      </c>
      <c r="M320" s="52">
        <f t="shared" si="17"/>
        <v>2004000000</v>
      </c>
      <c r="N320" s="52">
        <f t="shared" si="18"/>
        <v>1142000000</v>
      </c>
    </row>
    <row r="321" spans="1:14" x14ac:dyDescent="0.25">
      <c r="A321" t="s">
        <v>152</v>
      </c>
      <c r="B321" t="s">
        <v>9</v>
      </c>
      <c r="C321" s="1">
        <v>42004</v>
      </c>
      <c r="D321" s="52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52">
        <f t="shared" si="16"/>
        <v>937000000</v>
      </c>
      <c r="M321" s="52">
        <f t="shared" si="17"/>
        <v>2089000000</v>
      </c>
      <c r="N321" s="52">
        <f t="shared" si="18"/>
        <v>1152000000</v>
      </c>
    </row>
    <row r="322" spans="1:14" x14ac:dyDescent="0.25">
      <c r="A322" t="s">
        <v>152</v>
      </c>
      <c r="B322" t="s">
        <v>10</v>
      </c>
      <c r="C322" s="1">
        <v>42369</v>
      </c>
      <c r="D322" s="52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52">
        <f t="shared" ref="L322:L385" si="20">SGA+R_and_D+OPE</f>
        <v>1012000000</v>
      </c>
      <c r="M322" s="52">
        <f t="shared" ref="M322:M385" si="21">Total_Revenue-COGS</f>
        <v>2175000000</v>
      </c>
      <c r="N322" s="52">
        <f t="shared" ref="N322:N385" si="22">Gross_Profit-TOPE</f>
        <v>1163000000</v>
      </c>
    </row>
    <row r="323" spans="1:14" x14ac:dyDescent="0.25">
      <c r="A323" t="s">
        <v>152</v>
      </c>
      <c r="B323" t="s">
        <v>11</v>
      </c>
      <c r="C323" s="1">
        <v>42735</v>
      </c>
      <c r="D323" s="52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52">
        <f t="shared" si="20"/>
        <v>1092000000</v>
      </c>
      <c r="M323" s="52">
        <f t="shared" si="21"/>
        <v>2389000000</v>
      </c>
      <c r="N323" s="52">
        <f t="shared" si="22"/>
        <v>1297000000</v>
      </c>
    </row>
    <row r="324" spans="1:14" x14ac:dyDescent="0.25">
      <c r="A324" t="s">
        <v>153</v>
      </c>
      <c r="B324" t="s">
        <v>6</v>
      </c>
      <c r="C324" s="1">
        <v>41274</v>
      </c>
      <c r="D324" s="52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52">
        <f t="shared" si="20"/>
        <v>1193000000</v>
      </c>
      <c r="M324" s="52">
        <f t="shared" si="21"/>
        <v>1329000000</v>
      </c>
      <c r="N324" s="52">
        <f t="shared" si="22"/>
        <v>136000000</v>
      </c>
    </row>
    <row r="325" spans="1:14" x14ac:dyDescent="0.25">
      <c r="A325" t="s">
        <v>153</v>
      </c>
      <c r="B325" t="s">
        <v>9</v>
      </c>
      <c r="C325" s="1">
        <v>41639</v>
      </c>
      <c r="D325" s="52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52">
        <f t="shared" si="20"/>
        <v>1591000000</v>
      </c>
      <c r="M325" s="52">
        <f t="shared" si="21"/>
        <v>1868000000</v>
      </c>
      <c r="N325" s="52">
        <f t="shared" si="22"/>
        <v>277000000</v>
      </c>
    </row>
    <row r="326" spans="1:14" x14ac:dyDescent="0.25">
      <c r="A326" t="s">
        <v>153</v>
      </c>
      <c r="B326" t="s">
        <v>10</v>
      </c>
      <c r="C326" s="1">
        <v>42004</v>
      </c>
      <c r="D326" s="52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52">
        <f t="shared" si="20"/>
        <v>3418000000</v>
      </c>
      <c r="M326" s="52">
        <f t="shared" si="21"/>
        <v>3882000000</v>
      </c>
      <c r="N326" s="52">
        <f t="shared" si="22"/>
        <v>464000000</v>
      </c>
    </row>
    <row r="327" spans="1:14" x14ac:dyDescent="0.25">
      <c r="A327" t="s">
        <v>153</v>
      </c>
      <c r="B327" t="s">
        <v>11</v>
      </c>
      <c r="C327" s="1">
        <v>42369</v>
      </c>
      <c r="D327" s="52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52">
        <f t="shared" si="20"/>
        <v>4813000000</v>
      </c>
      <c r="M327" s="52">
        <f t="shared" si="21"/>
        <v>5518000000</v>
      </c>
      <c r="N327" s="52">
        <f t="shared" si="22"/>
        <v>705000000</v>
      </c>
    </row>
    <row r="328" spans="1:14" x14ac:dyDescent="0.25">
      <c r="A328" t="s">
        <v>154</v>
      </c>
      <c r="B328" t="s">
        <v>6</v>
      </c>
      <c r="C328" s="1">
        <v>41274</v>
      </c>
      <c r="D328" s="52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52">
        <f t="shared" si="20"/>
        <v>1415000000</v>
      </c>
      <c r="M328" s="52">
        <f t="shared" si="21"/>
        <v>2705000000</v>
      </c>
      <c r="N328" s="52">
        <f t="shared" si="22"/>
        <v>1290000000</v>
      </c>
    </row>
    <row r="329" spans="1:14" x14ac:dyDescent="0.25">
      <c r="A329" t="s">
        <v>154</v>
      </c>
      <c r="B329" t="s">
        <v>9</v>
      </c>
      <c r="C329" s="1">
        <v>41639</v>
      </c>
      <c r="D329" s="52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52">
        <f t="shared" si="20"/>
        <v>1341000000</v>
      </c>
      <c r="M329" s="52">
        <f t="shared" si="21"/>
        <v>2351000000</v>
      </c>
      <c r="N329" s="52">
        <f t="shared" si="22"/>
        <v>1010000000</v>
      </c>
    </row>
    <row r="330" spans="1:14" x14ac:dyDescent="0.25">
      <c r="A330" t="s">
        <v>154</v>
      </c>
      <c r="B330" t="s">
        <v>10</v>
      </c>
      <c r="C330" s="1">
        <v>42004</v>
      </c>
      <c r="D330" s="52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52">
        <f t="shared" si="20"/>
        <v>1401000000</v>
      </c>
      <c r="M330" s="52">
        <f t="shared" si="21"/>
        <v>2336000000</v>
      </c>
      <c r="N330" s="52">
        <f t="shared" si="22"/>
        <v>935000000</v>
      </c>
    </row>
    <row r="331" spans="1:14" x14ac:dyDescent="0.25">
      <c r="A331" t="s">
        <v>154</v>
      </c>
      <c r="B331" t="s">
        <v>11</v>
      </c>
      <c r="C331" s="1">
        <v>42369</v>
      </c>
      <c r="D331" s="52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52">
        <f t="shared" si="20"/>
        <v>1344000000</v>
      </c>
      <c r="M331" s="52">
        <f t="shared" si="21"/>
        <v>2277000000</v>
      </c>
      <c r="N331" s="52">
        <f t="shared" si="22"/>
        <v>933000000</v>
      </c>
    </row>
    <row r="332" spans="1:14" x14ac:dyDescent="0.25">
      <c r="A332" t="s">
        <v>155</v>
      </c>
      <c r="B332" t="s">
        <v>6</v>
      </c>
      <c r="C332" s="1">
        <v>41274</v>
      </c>
      <c r="D332" s="52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52">
        <f t="shared" si="20"/>
        <v>16212000000</v>
      </c>
      <c r="M332" s="52">
        <f t="shared" si="21"/>
        <v>22368000000</v>
      </c>
      <c r="N332" s="52">
        <f t="shared" si="22"/>
        <v>6156000000</v>
      </c>
    </row>
    <row r="333" spans="1:14" x14ac:dyDescent="0.25">
      <c r="A333" t="s">
        <v>155</v>
      </c>
      <c r="B333" t="s">
        <v>9</v>
      </c>
      <c r="C333" s="1">
        <v>41639</v>
      </c>
      <c r="D333" s="52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52">
        <f t="shared" si="20"/>
        <v>15806000000</v>
      </c>
      <c r="M333" s="52">
        <f t="shared" si="21"/>
        <v>22935000000</v>
      </c>
      <c r="N333" s="52">
        <f t="shared" si="22"/>
        <v>7129000000</v>
      </c>
    </row>
    <row r="334" spans="1:14" x14ac:dyDescent="0.25">
      <c r="A334" t="s">
        <v>155</v>
      </c>
      <c r="B334" t="s">
        <v>10</v>
      </c>
      <c r="C334" s="1">
        <v>42004</v>
      </c>
      <c r="D334" s="52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52">
        <f t="shared" si="20"/>
        <v>15721000000</v>
      </c>
      <c r="M334" s="52">
        <f t="shared" si="21"/>
        <v>22781000000</v>
      </c>
      <c r="N334" s="52">
        <f t="shared" si="22"/>
        <v>7060000000</v>
      </c>
    </row>
    <row r="335" spans="1:14" x14ac:dyDescent="0.25">
      <c r="A335" t="s">
        <v>155</v>
      </c>
      <c r="B335" t="s">
        <v>11</v>
      </c>
      <c r="C335" s="1">
        <v>42369</v>
      </c>
      <c r="D335" s="52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52">
        <f t="shared" si="20"/>
        <v>17532000000</v>
      </c>
      <c r="M335" s="52">
        <f t="shared" si="21"/>
        <v>23947000000</v>
      </c>
      <c r="N335" s="52">
        <f t="shared" si="22"/>
        <v>6415000000</v>
      </c>
    </row>
    <row r="336" spans="1:14" x14ac:dyDescent="0.25">
      <c r="A336" t="s">
        <v>156</v>
      </c>
      <c r="B336" t="s">
        <v>6</v>
      </c>
      <c r="C336" s="1">
        <v>41274</v>
      </c>
      <c r="D336" s="52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52">
        <f t="shared" si="20"/>
        <v>621518000</v>
      </c>
      <c r="M336" s="52">
        <f t="shared" si="21"/>
        <v>914492000</v>
      </c>
      <c r="N336" s="52">
        <f t="shared" si="22"/>
        <v>292974000</v>
      </c>
    </row>
    <row r="337" spans="1:14" x14ac:dyDescent="0.25">
      <c r="A337" t="s">
        <v>156</v>
      </c>
      <c r="B337" t="s">
        <v>9</v>
      </c>
      <c r="C337" s="1">
        <v>41639</v>
      </c>
      <c r="D337" s="52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52">
        <f t="shared" si="20"/>
        <v>798703000</v>
      </c>
      <c r="M337" s="52">
        <f t="shared" si="21"/>
        <v>1345997000</v>
      </c>
      <c r="N337" s="52">
        <f t="shared" si="22"/>
        <v>547294000</v>
      </c>
    </row>
    <row r="338" spans="1:14" x14ac:dyDescent="0.25">
      <c r="A338" t="s">
        <v>156</v>
      </c>
      <c r="B338" t="s">
        <v>10</v>
      </c>
      <c r="C338" s="1">
        <v>42004</v>
      </c>
      <c r="D338" s="52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52">
        <f t="shared" si="20"/>
        <v>762362000</v>
      </c>
      <c r="M338" s="52">
        <f t="shared" si="21"/>
        <v>1648131000</v>
      </c>
      <c r="N338" s="52">
        <f t="shared" si="22"/>
        <v>885769000</v>
      </c>
    </row>
    <row r="339" spans="1:14" x14ac:dyDescent="0.25">
      <c r="A339" t="s">
        <v>156</v>
      </c>
      <c r="B339" t="s">
        <v>11</v>
      </c>
      <c r="C339" s="1">
        <v>42369</v>
      </c>
      <c r="D339" s="52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52">
        <f t="shared" si="20"/>
        <v>734464000</v>
      </c>
      <c r="M339" s="52">
        <f t="shared" si="21"/>
        <v>776156000</v>
      </c>
      <c r="N339" s="52">
        <f t="shared" si="22"/>
        <v>41692000</v>
      </c>
    </row>
    <row r="340" spans="1:14" x14ac:dyDescent="0.25">
      <c r="A340" t="s">
        <v>157</v>
      </c>
      <c r="B340" t="s">
        <v>6</v>
      </c>
      <c r="C340" s="1">
        <v>41547</v>
      </c>
      <c r="D340" s="52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52">
        <f t="shared" si="20"/>
        <v>495000000</v>
      </c>
      <c r="M340" s="52">
        <f t="shared" si="21"/>
        <v>1371000000</v>
      </c>
      <c r="N340" s="52">
        <f t="shared" si="22"/>
        <v>876000000</v>
      </c>
    </row>
    <row r="341" spans="1:14" x14ac:dyDescent="0.25">
      <c r="A341" t="s">
        <v>157</v>
      </c>
      <c r="B341" t="s">
        <v>9</v>
      </c>
      <c r="C341" s="1">
        <v>41912</v>
      </c>
      <c r="D341" s="52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52">
        <f t="shared" si="20"/>
        <v>594000000</v>
      </c>
      <c r="M341" s="52">
        <f t="shared" si="21"/>
        <v>1510000000</v>
      </c>
      <c r="N341" s="52">
        <f t="shared" si="22"/>
        <v>916000000</v>
      </c>
    </row>
    <row r="342" spans="1:14" x14ac:dyDescent="0.25">
      <c r="A342" t="s">
        <v>157</v>
      </c>
      <c r="B342" t="s">
        <v>10</v>
      </c>
      <c r="C342" s="1">
        <v>42277</v>
      </c>
      <c r="D342" s="52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52">
        <f t="shared" si="20"/>
        <v>606000000</v>
      </c>
      <c r="M342" s="52">
        <f t="shared" si="21"/>
        <v>1614000000</v>
      </c>
      <c r="N342" s="52">
        <f t="shared" si="22"/>
        <v>1008000000</v>
      </c>
    </row>
    <row r="343" spans="1:14" x14ac:dyDescent="0.25">
      <c r="A343" t="s">
        <v>157</v>
      </c>
      <c r="B343" t="s">
        <v>11</v>
      </c>
      <c r="C343" s="1">
        <v>42643</v>
      </c>
      <c r="D343" s="52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52">
        <f t="shared" si="20"/>
        <v>638000000</v>
      </c>
      <c r="M343" s="52">
        <f t="shared" si="21"/>
        <v>1617000000</v>
      </c>
      <c r="N343" s="52">
        <f t="shared" si="22"/>
        <v>979000000</v>
      </c>
    </row>
    <row r="344" spans="1:14" x14ac:dyDescent="0.25">
      <c r="A344" t="s">
        <v>159</v>
      </c>
      <c r="B344" t="s">
        <v>6</v>
      </c>
      <c r="C344" s="1">
        <v>41578</v>
      </c>
      <c r="D344" s="52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52">
        <f t="shared" si="20"/>
        <v>699801000</v>
      </c>
      <c r="M344" s="52">
        <f t="shared" si="21"/>
        <v>1026808000</v>
      </c>
      <c r="N344" s="52">
        <f t="shared" si="22"/>
        <v>327007000</v>
      </c>
    </row>
    <row r="345" spans="1:14" x14ac:dyDescent="0.25">
      <c r="A345" t="s">
        <v>159</v>
      </c>
      <c r="B345" t="s">
        <v>9</v>
      </c>
      <c r="C345" s="1">
        <v>41943</v>
      </c>
      <c r="D345" s="52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52">
        <f t="shared" si="20"/>
        <v>785084000</v>
      </c>
      <c r="M345" s="52">
        <f t="shared" si="21"/>
        <v>1091570000</v>
      </c>
      <c r="N345" s="52">
        <f t="shared" si="22"/>
        <v>306486000</v>
      </c>
    </row>
    <row r="346" spans="1:14" x14ac:dyDescent="0.25">
      <c r="A346" t="s">
        <v>159</v>
      </c>
      <c r="B346" t="s">
        <v>10</v>
      </c>
      <c r="C346" s="1">
        <v>42308</v>
      </c>
      <c r="D346" s="52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52">
        <f t="shared" si="20"/>
        <v>833591000</v>
      </c>
      <c r="M346" s="52">
        <f t="shared" si="21"/>
        <v>1070262000</v>
      </c>
      <c r="N346" s="52">
        <f t="shared" si="22"/>
        <v>236671000</v>
      </c>
    </row>
    <row r="347" spans="1:14" x14ac:dyDescent="0.25">
      <c r="A347" t="s">
        <v>159</v>
      </c>
      <c r="B347" t="s">
        <v>11</v>
      </c>
      <c r="C347" s="1">
        <v>42674</v>
      </c>
      <c r="D347" s="52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52">
        <f t="shared" si="20"/>
        <v>848999000</v>
      </c>
      <c r="M347" s="52">
        <f t="shared" si="21"/>
        <v>1173079000</v>
      </c>
      <c r="N347" s="52">
        <f t="shared" si="22"/>
        <v>324080000</v>
      </c>
    </row>
    <row r="348" spans="1:14" x14ac:dyDescent="0.25">
      <c r="A348" t="s">
        <v>161</v>
      </c>
      <c r="B348" t="s">
        <v>6</v>
      </c>
      <c r="C348" s="1">
        <v>41518</v>
      </c>
      <c r="D348" s="52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52">
        <f t="shared" si="20"/>
        <v>10104000000</v>
      </c>
      <c r="M348" s="52">
        <f t="shared" si="21"/>
        <v>13208000000</v>
      </c>
      <c r="N348" s="52">
        <f t="shared" si="22"/>
        <v>3104000000</v>
      </c>
    </row>
    <row r="349" spans="1:14" x14ac:dyDescent="0.25">
      <c r="A349" t="s">
        <v>161</v>
      </c>
      <c r="B349" t="s">
        <v>9</v>
      </c>
      <c r="C349" s="1">
        <v>41882</v>
      </c>
      <c r="D349" s="52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52">
        <f t="shared" si="20"/>
        <v>10899000000</v>
      </c>
      <c r="M349" s="52">
        <f t="shared" si="21"/>
        <v>14182000000</v>
      </c>
      <c r="N349" s="52">
        <f t="shared" si="22"/>
        <v>3283000000</v>
      </c>
    </row>
    <row r="350" spans="1:14" x14ac:dyDescent="0.25">
      <c r="A350" t="s">
        <v>161</v>
      </c>
      <c r="B350" t="s">
        <v>10</v>
      </c>
      <c r="C350" s="1">
        <v>42246</v>
      </c>
      <c r="D350" s="52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52">
        <f t="shared" si="20"/>
        <v>11445000000</v>
      </c>
      <c r="M350" s="52">
        <f t="shared" si="21"/>
        <v>15134000000</v>
      </c>
      <c r="N350" s="52">
        <f t="shared" si="22"/>
        <v>3689000000</v>
      </c>
    </row>
    <row r="351" spans="1:14" x14ac:dyDescent="0.25">
      <c r="A351" t="s">
        <v>161</v>
      </c>
      <c r="B351" t="s">
        <v>11</v>
      </c>
      <c r="C351" s="1">
        <v>42610</v>
      </c>
      <c r="D351" s="52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52">
        <f t="shared" si="20"/>
        <v>12068000000</v>
      </c>
      <c r="M351" s="52">
        <f t="shared" si="21"/>
        <v>15818000000</v>
      </c>
      <c r="N351" s="52">
        <f t="shared" si="22"/>
        <v>3750000000</v>
      </c>
    </row>
    <row r="352" spans="1:14" x14ac:dyDescent="0.25">
      <c r="A352" t="s">
        <v>163</v>
      </c>
      <c r="B352" t="s">
        <v>6</v>
      </c>
      <c r="C352" s="1">
        <v>37802</v>
      </c>
      <c r="D352" s="52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52">
        <f t="shared" si="20"/>
        <v>2475000</v>
      </c>
      <c r="M352" s="52">
        <f t="shared" si="21"/>
        <v>1319000</v>
      </c>
      <c r="N352" s="52">
        <f t="shared" si="22"/>
        <v>-1156000</v>
      </c>
    </row>
    <row r="353" spans="1:14" x14ac:dyDescent="0.25">
      <c r="A353" t="s">
        <v>163</v>
      </c>
      <c r="B353" t="s">
        <v>9</v>
      </c>
      <c r="C353" s="1">
        <v>38168</v>
      </c>
      <c r="D353" s="52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52">
        <f t="shared" si="20"/>
        <v>4133000</v>
      </c>
      <c r="M353" s="52">
        <f t="shared" si="21"/>
        <v>1372000</v>
      </c>
      <c r="N353" s="52">
        <f t="shared" si="22"/>
        <v>-2761000</v>
      </c>
    </row>
    <row r="354" spans="1:14" x14ac:dyDescent="0.25">
      <c r="A354" t="s">
        <v>163</v>
      </c>
      <c r="B354" t="s">
        <v>10</v>
      </c>
      <c r="C354" s="1">
        <v>38776</v>
      </c>
      <c r="D354" s="52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52">
        <f t="shared" si="20"/>
        <v>15359000</v>
      </c>
      <c r="M354" s="52">
        <f t="shared" si="21"/>
        <v>4054000</v>
      </c>
      <c r="N354" s="52">
        <f t="shared" si="22"/>
        <v>-11305000</v>
      </c>
    </row>
    <row r="355" spans="1:14" x14ac:dyDescent="0.25">
      <c r="A355" t="s">
        <v>163</v>
      </c>
      <c r="B355" t="s">
        <v>11</v>
      </c>
      <c r="C355" s="1">
        <v>39141</v>
      </c>
      <c r="D355" s="52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52">
        <f t="shared" si="20"/>
        <v>25853000</v>
      </c>
      <c r="M355" s="52">
        <f t="shared" si="21"/>
        <v>15165000</v>
      </c>
      <c r="N355" s="52">
        <f t="shared" si="22"/>
        <v>-10688000</v>
      </c>
    </row>
    <row r="356" spans="1:14" x14ac:dyDescent="0.25">
      <c r="A356" t="s">
        <v>165</v>
      </c>
      <c r="B356" t="s">
        <v>6</v>
      </c>
      <c r="C356" s="1">
        <v>41483</v>
      </c>
      <c r="D356" s="52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52">
        <f t="shared" si="20"/>
        <v>1781000000</v>
      </c>
      <c r="M356" s="52">
        <f t="shared" si="21"/>
        <v>2912000000</v>
      </c>
      <c r="N356" s="52">
        <f t="shared" si="22"/>
        <v>1131000000</v>
      </c>
    </row>
    <row r="357" spans="1:14" x14ac:dyDescent="0.25">
      <c r="A357" t="s">
        <v>165</v>
      </c>
      <c r="B357" t="s">
        <v>9</v>
      </c>
      <c r="C357" s="1">
        <v>41854</v>
      </c>
      <c r="D357" s="52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52">
        <f t="shared" si="20"/>
        <v>1649000000</v>
      </c>
      <c r="M357" s="52">
        <f t="shared" si="21"/>
        <v>2971000000</v>
      </c>
      <c r="N357" s="52">
        <f t="shared" si="22"/>
        <v>1322000000</v>
      </c>
    </row>
    <row r="358" spans="1:14" x14ac:dyDescent="0.25">
      <c r="A358" t="s">
        <v>165</v>
      </c>
      <c r="B358" t="s">
        <v>10</v>
      </c>
      <c r="C358" s="1">
        <v>42218</v>
      </c>
      <c r="D358" s="52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52">
        <f t="shared" si="20"/>
        <v>1626000000</v>
      </c>
      <c r="M358" s="52">
        <f t="shared" si="21"/>
        <v>2782000000</v>
      </c>
      <c r="N358" s="52">
        <f t="shared" si="22"/>
        <v>1156000000</v>
      </c>
    </row>
    <row r="359" spans="1:14" x14ac:dyDescent="0.25">
      <c r="A359" t="s">
        <v>165</v>
      </c>
      <c r="B359" t="s">
        <v>11</v>
      </c>
      <c r="C359" s="1">
        <v>42582</v>
      </c>
      <c r="D359" s="52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52">
        <f t="shared" si="20"/>
        <v>1789000000</v>
      </c>
      <c r="M359" s="52">
        <f t="shared" si="21"/>
        <v>2780000000</v>
      </c>
      <c r="N359" s="52">
        <f t="shared" si="22"/>
        <v>991000000</v>
      </c>
    </row>
    <row r="360" spans="1:14" x14ac:dyDescent="0.25">
      <c r="A360" t="s">
        <v>166</v>
      </c>
      <c r="B360" t="s">
        <v>6</v>
      </c>
      <c r="C360" s="1">
        <v>41305</v>
      </c>
      <c r="D360" s="52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52">
        <f t="shared" si="20"/>
        <v>2477326000</v>
      </c>
      <c r="M360" s="52">
        <f t="shared" si="21"/>
        <v>2366616000</v>
      </c>
      <c r="N360" s="52">
        <f t="shared" si="22"/>
        <v>-110710000</v>
      </c>
    </row>
    <row r="361" spans="1:14" x14ac:dyDescent="0.25">
      <c r="A361" t="s">
        <v>166</v>
      </c>
      <c r="B361" t="s">
        <v>9</v>
      </c>
      <c r="C361" s="1">
        <v>41670</v>
      </c>
      <c r="D361" s="52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52">
        <f t="shared" si="20"/>
        <v>3388649000</v>
      </c>
      <c r="M361" s="52">
        <f t="shared" si="21"/>
        <v>3102575000</v>
      </c>
      <c r="N361" s="52">
        <f t="shared" si="22"/>
        <v>-286074000</v>
      </c>
    </row>
    <row r="362" spans="1:14" x14ac:dyDescent="0.25">
      <c r="A362" t="s">
        <v>166</v>
      </c>
      <c r="B362" t="s">
        <v>10</v>
      </c>
      <c r="C362" s="1">
        <v>42035</v>
      </c>
      <c r="D362" s="52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52">
        <f t="shared" si="20"/>
        <v>4229949000</v>
      </c>
      <c r="M362" s="52">
        <f t="shared" si="21"/>
        <v>4084316000</v>
      </c>
      <c r="N362" s="52">
        <f t="shared" si="22"/>
        <v>-145633000</v>
      </c>
    </row>
    <row r="363" spans="1:14" x14ac:dyDescent="0.25">
      <c r="A363" t="s">
        <v>166</v>
      </c>
      <c r="B363" t="s">
        <v>11</v>
      </c>
      <c r="C363" s="1">
        <v>42400</v>
      </c>
      <c r="D363" s="52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52">
        <f t="shared" si="20"/>
        <v>4897745000</v>
      </c>
      <c r="M363" s="52">
        <f t="shared" si="21"/>
        <v>5012668000</v>
      </c>
      <c r="N363" s="52">
        <f t="shared" si="22"/>
        <v>114923000</v>
      </c>
    </row>
    <row r="364" spans="1:14" x14ac:dyDescent="0.25">
      <c r="A364" t="s">
        <v>167</v>
      </c>
      <c r="B364" t="s">
        <v>6</v>
      </c>
      <c r="C364" s="1">
        <v>41482</v>
      </c>
      <c r="D364" s="52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52">
        <f t="shared" si="20"/>
        <v>18139000000</v>
      </c>
      <c r="M364" s="52">
        <f t="shared" si="21"/>
        <v>29440000000</v>
      </c>
      <c r="N364" s="52">
        <f t="shared" si="22"/>
        <v>11301000000</v>
      </c>
    </row>
    <row r="365" spans="1:14" x14ac:dyDescent="0.25">
      <c r="A365" t="s">
        <v>167</v>
      </c>
      <c r="B365" t="s">
        <v>9</v>
      </c>
      <c r="C365" s="1">
        <v>41846</v>
      </c>
      <c r="D365" s="52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52">
        <f t="shared" si="20"/>
        <v>18006000000</v>
      </c>
      <c r="M365" s="52">
        <f t="shared" si="21"/>
        <v>27769000000</v>
      </c>
      <c r="N365" s="52">
        <f t="shared" si="22"/>
        <v>9763000000</v>
      </c>
    </row>
    <row r="366" spans="1:14" x14ac:dyDescent="0.25">
      <c r="A366" t="s">
        <v>167</v>
      </c>
      <c r="B366" t="s">
        <v>10</v>
      </c>
      <c r="C366" s="1">
        <v>42210</v>
      </c>
      <c r="D366" s="52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52">
        <f t="shared" si="20"/>
        <v>18427000000</v>
      </c>
      <c r="M366" s="52">
        <f t="shared" si="21"/>
        <v>29681000000</v>
      </c>
      <c r="N366" s="52">
        <f t="shared" si="22"/>
        <v>11254000000</v>
      </c>
    </row>
    <row r="367" spans="1:14" x14ac:dyDescent="0.25">
      <c r="A367" t="s">
        <v>167</v>
      </c>
      <c r="B367" t="s">
        <v>11</v>
      </c>
      <c r="C367" s="1">
        <v>42581</v>
      </c>
      <c r="D367" s="52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52">
        <f t="shared" si="20"/>
        <v>18032000000</v>
      </c>
      <c r="M367" s="52">
        <f t="shared" si="21"/>
        <v>30960000000</v>
      </c>
      <c r="N367" s="52">
        <f t="shared" si="22"/>
        <v>12928000000</v>
      </c>
    </row>
    <row r="368" spans="1:14" x14ac:dyDescent="0.25">
      <c r="A368" t="s">
        <v>169</v>
      </c>
      <c r="B368" t="s">
        <v>6</v>
      </c>
      <c r="C368" s="1">
        <v>42097</v>
      </c>
      <c r="D368" s="52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52">
        <f t="shared" si="20"/>
        <v>331265000</v>
      </c>
      <c r="M368" s="52">
        <f t="shared" si="21"/>
        <v>787445000</v>
      </c>
      <c r="N368" s="52">
        <f t="shared" si="22"/>
        <v>456180000</v>
      </c>
    </row>
    <row r="369" spans="1:14" x14ac:dyDescent="0.25">
      <c r="A369" t="s">
        <v>169</v>
      </c>
      <c r="B369" t="s">
        <v>9</v>
      </c>
      <c r="C369" s="1">
        <v>42461</v>
      </c>
      <c r="D369" s="52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52">
        <f t="shared" si="20"/>
        <v>369486000</v>
      </c>
      <c r="M369" s="52">
        <f t="shared" si="21"/>
        <v>674816000</v>
      </c>
      <c r="N369" s="52">
        <f t="shared" si="22"/>
        <v>305330000</v>
      </c>
    </row>
    <row r="370" spans="1:14" x14ac:dyDescent="0.25">
      <c r="A370" t="s">
        <v>171</v>
      </c>
      <c r="B370" t="s">
        <v>6</v>
      </c>
      <c r="C370" s="1">
        <v>41639</v>
      </c>
      <c r="D370" s="52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52">
        <f t="shared" si="20"/>
        <v>4622000000</v>
      </c>
      <c r="M370" s="52">
        <f t="shared" si="21"/>
        <v>8095000000</v>
      </c>
      <c r="N370" s="52">
        <f t="shared" si="22"/>
        <v>3473000000</v>
      </c>
    </row>
    <row r="371" spans="1:14" x14ac:dyDescent="0.25">
      <c r="A371" t="s">
        <v>171</v>
      </c>
      <c r="B371" t="s">
        <v>9</v>
      </c>
      <c r="C371" s="1">
        <v>41999</v>
      </c>
      <c r="D371" s="52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52">
        <f t="shared" si="20"/>
        <v>4956000000</v>
      </c>
      <c r="M371" s="52">
        <f t="shared" si="21"/>
        <v>8569000000</v>
      </c>
      <c r="N371" s="52">
        <f t="shared" si="22"/>
        <v>3613000000</v>
      </c>
    </row>
    <row r="372" spans="1:14" x14ac:dyDescent="0.25">
      <c r="A372" t="s">
        <v>171</v>
      </c>
      <c r="B372" t="s">
        <v>10</v>
      </c>
      <c r="C372" s="1">
        <v>42363</v>
      </c>
      <c r="D372" s="52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52">
        <f t="shared" si="20"/>
        <v>4934000000</v>
      </c>
      <c r="M372" s="52">
        <f t="shared" si="21"/>
        <v>8518000000</v>
      </c>
      <c r="N372" s="52">
        <f t="shared" si="22"/>
        <v>3584000000</v>
      </c>
    </row>
    <row r="373" spans="1:14" x14ac:dyDescent="0.25">
      <c r="A373" t="s">
        <v>171</v>
      </c>
      <c r="B373" t="s">
        <v>11</v>
      </c>
      <c r="C373" s="1">
        <v>42734</v>
      </c>
      <c r="D373" s="52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52">
        <f t="shared" si="20"/>
        <v>4898000000</v>
      </c>
      <c r="M373" s="52">
        <f t="shared" si="21"/>
        <v>8287000000</v>
      </c>
      <c r="N373" s="52">
        <f t="shared" si="22"/>
        <v>3389000000</v>
      </c>
    </row>
    <row r="374" spans="1:14" x14ac:dyDescent="0.25">
      <c r="A374" t="s">
        <v>173</v>
      </c>
      <c r="B374" t="s">
        <v>6</v>
      </c>
      <c r="C374" s="1">
        <v>41425</v>
      </c>
      <c r="D374" s="52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52">
        <f t="shared" si="20"/>
        <v>1187331000</v>
      </c>
      <c r="M374" s="52">
        <f t="shared" si="21"/>
        <v>1753309000</v>
      </c>
      <c r="N374" s="52">
        <f t="shared" si="22"/>
        <v>565978000</v>
      </c>
    </row>
    <row r="375" spans="1:14" x14ac:dyDescent="0.25">
      <c r="A375" t="s">
        <v>173</v>
      </c>
      <c r="B375" t="s">
        <v>9</v>
      </c>
      <c r="C375" s="1">
        <v>41790</v>
      </c>
      <c r="D375" s="52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52">
        <f t="shared" si="20"/>
        <v>1147039000</v>
      </c>
      <c r="M375" s="52">
        <f t="shared" si="21"/>
        <v>1749759000</v>
      </c>
      <c r="N375" s="52">
        <f t="shared" si="22"/>
        <v>602720000</v>
      </c>
    </row>
    <row r="376" spans="1:14" x14ac:dyDescent="0.25">
      <c r="A376" t="s">
        <v>173</v>
      </c>
      <c r="B376" t="s">
        <v>10</v>
      </c>
      <c r="C376" s="1">
        <v>42155</v>
      </c>
      <c r="D376" s="52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52">
        <f t="shared" si="20"/>
        <v>1224930000</v>
      </c>
      <c r="M376" s="52">
        <f t="shared" si="21"/>
        <v>1921337000</v>
      </c>
      <c r="N376" s="52">
        <f t="shared" si="22"/>
        <v>696407000</v>
      </c>
    </row>
    <row r="377" spans="1:14" x14ac:dyDescent="0.25">
      <c r="A377" t="s">
        <v>173</v>
      </c>
      <c r="B377" t="s">
        <v>11</v>
      </c>
      <c r="C377" s="1">
        <v>42521</v>
      </c>
      <c r="D377" s="52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52">
        <f t="shared" si="20"/>
        <v>1348122000</v>
      </c>
      <c r="M377" s="52">
        <f t="shared" si="21"/>
        <v>2129870000</v>
      </c>
      <c r="N377" s="52">
        <f t="shared" si="22"/>
        <v>781748000</v>
      </c>
    </row>
    <row r="378" spans="1:14" x14ac:dyDescent="0.25">
      <c r="A378" t="s">
        <v>175</v>
      </c>
      <c r="B378" t="s">
        <v>6</v>
      </c>
      <c r="C378" s="1">
        <v>41274</v>
      </c>
      <c r="D378" s="52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52">
        <f t="shared" si="20"/>
        <v>8024000000</v>
      </c>
      <c r="M378" s="52">
        <f t="shared" si="21"/>
        <v>10737000000</v>
      </c>
      <c r="N378" s="52">
        <f t="shared" si="22"/>
        <v>2713000000</v>
      </c>
    </row>
    <row r="379" spans="1:14" x14ac:dyDescent="0.25">
      <c r="A379" t="s">
        <v>175</v>
      </c>
      <c r="B379" t="s">
        <v>9</v>
      </c>
      <c r="C379" s="1">
        <v>41639</v>
      </c>
      <c r="D379" s="52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52">
        <f t="shared" si="20"/>
        <v>8043000000</v>
      </c>
      <c r="M379" s="52">
        <f t="shared" si="21"/>
        <v>10588000000</v>
      </c>
      <c r="N379" s="52">
        <f t="shared" si="22"/>
        <v>2545000000</v>
      </c>
    </row>
    <row r="380" spans="1:14" x14ac:dyDescent="0.25">
      <c r="A380" t="s">
        <v>175</v>
      </c>
      <c r="B380" t="s">
        <v>10</v>
      </c>
      <c r="C380" s="1">
        <v>42004</v>
      </c>
      <c r="D380" s="52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52">
        <f t="shared" si="20"/>
        <v>7775000000</v>
      </c>
      <c r="M380" s="52">
        <f t="shared" si="21"/>
        <v>10185000000</v>
      </c>
      <c r="N380" s="52">
        <f t="shared" si="22"/>
        <v>2410000000</v>
      </c>
    </row>
    <row r="381" spans="1:14" x14ac:dyDescent="0.25">
      <c r="A381" t="s">
        <v>175</v>
      </c>
      <c r="B381" t="s">
        <v>11</v>
      </c>
      <c r="C381" s="1">
        <v>42369</v>
      </c>
      <c r="D381" s="52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52">
        <f t="shared" si="20"/>
        <v>7517000000</v>
      </c>
      <c r="M381" s="52">
        <f t="shared" si="21"/>
        <v>10122000000</v>
      </c>
      <c r="N381" s="52">
        <f t="shared" si="22"/>
        <v>2605000000</v>
      </c>
    </row>
    <row r="382" spans="1:14" x14ac:dyDescent="0.25">
      <c r="A382" t="s">
        <v>178</v>
      </c>
      <c r="B382" t="s">
        <v>6</v>
      </c>
      <c r="C382" s="1">
        <v>41274</v>
      </c>
      <c r="D382" s="52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52">
        <f t="shared" si="20"/>
        <v>1706735000</v>
      </c>
      <c r="M382" s="52">
        <f t="shared" si="21"/>
        <v>3068231000</v>
      </c>
      <c r="N382" s="52">
        <f t="shared" si="22"/>
        <v>1361496000</v>
      </c>
    </row>
    <row r="383" spans="1:14" x14ac:dyDescent="0.25">
      <c r="A383" t="s">
        <v>178</v>
      </c>
      <c r="B383" t="s">
        <v>9</v>
      </c>
      <c r="C383" s="1">
        <v>41639</v>
      </c>
      <c r="D383" s="52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52">
        <f t="shared" si="20"/>
        <v>1899800000</v>
      </c>
      <c r="M383" s="52">
        <f t="shared" si="21"/>
        <v>3577700000</v>
      </c>
      <c r="N383" s="52">
        <f t="shared" si="22"/>
        <v>1677900000</v>
      </c>
    </row>
    <row r="384" spans="1:14" x14ac:dyDescent="0.25">
      <c r="A384" t="s">
        <v>178</v>
      </c>
      <c r="B384" t="s">
        <v>10</v>
      </c>
      <c r="C384" s="1">
        <v>42004</v>
      </c>
      <c r="D384" s="52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52">
        <f t="shared" si="20"/>
        <v>2236700000</v>
      </c>
      <c r="M384" s="52">
        <f t="shared" si="21"/>
        <v>4121600000</v>
      </c>
      <c r="N384" s="52">
        <f t="shared" si="22"/>
        <v>1884900000</v>
      </c>
    </row>
    <row r="385" spans="1:14" x14ac:dyDescent="0.25">
      <c r="A385" t="s">
        <v>178</v>
      </c>
      <c r="B385" t="s">
        <v>11</v>
      </c>
      <c r="C385" s="1">
        <v>42369</v>
      </c>
      <c r="D385" s="52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52">
        <f t="shared" si="20"/>
        <v>2833800000</v>
      </c>
      <c r="M385" s="52">
        <f t="shared" si="21"/>
        <v>4975800000</v>
      </c>
      <c r="N385" s="52">
        <f t="shared" si="22"/>
        <v>2142000000</v>
      </c>
    </row>
    <row r="386" spans="1:14" x14ac:dyDescent="0.25">
      <c r="A386" t="s">
        <v>179</v>
      </c>
      <c r="B386" t="s">
        <v>6</v>
      </c>
      <c r="C386" s="1">
        <v>41639</v>
      </c>
      <c r="D386" s="52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52">
        <f t="shared" ref="L386:L449" si="24">SGA+R_and_D+OPE</f>
        <v>2034922000</v>
      </c>
      <c r="M386" s="52">
        <f t="shared" ref="M386:M449" si="25">Total_Revenue-COGS</f>
        <v>2415639000</v>
      </c>
      <c r="N386" s="52">
        <f t="shared" ref="N386:N449" si="26">Gross_Profit-TOPE</f>
        <v>380717000</v>
      </c>
    </row>
    <row r="387" spans="1:14" x14ac:dyDescent="0.25">
      <c r="A387" t="s">
        <v>179</v>
      </c>
      <c r="B387" t="s">
        <v>9</v>
      </c>
      <c r="C387" s="1">
        <v>42004</v>
      </c>
      <c r="D387" s="52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52">
        <f t="shared" si="24"/>
        <v>2193581000</v>
      </c>
      <c r="M387" s="52">
        <f t="shared" si="25"/>
        <v>2522637000</v>
      </c>
      <c r="N387" s="52">
        <f t="shared" si="26"/>
        <v>329056000</v>
      </c>
    </row>
    <row r="388" spans="1:14" x14ac:dyDescent="0.25">
      <c r="A388" t="s">
        <v>179</v>
      </c>
      <c r="B388" t="s">
        <v>10</v>
      </c>
      <c r="C388" s="1">
        <v>42369</v>
      </c>
      <c r="D388" s="52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52">
        <f t="shared" si="24"/>
        <v>2143597000</v>
      </c>
      <c r="M388" s="52">
        <f t="shared" si="25"/>
        <v>2661230000</v>
      </c>
      <c r="N388" s="52">
        <f t="shared" si="26"/>
        <v>517633000</v>
      </c>
    </row>
    <row r="389" spans="1:14" x14ac:dyDescent="0.25">
      <c r="A389" t="s">
        <v>179</v>
      </c>
      <c r="B389" t="s">
        <v>11</v>
      </c>
      <c r="C389" s="1">
        <v>42735</v>
      </c>
      <c r="D389" s="52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52">
        <f t="shared" si="24"/>
        <v>2138444000</v>
      </c>
      <c r="M389" s="52">
        <f t="shared" si="25"/>
        <v>2858724000</v>
      </c>
      <c r="N389" s="52">
        <f t="shared" si="26"/>
        <v>720280000</v>
      </c>
    </row>
    <row r="390" spans="1:14" x14ac:dyDescent="0.25">
      <c r="A390" t="s">
        <v>180</v>
      </c>
      <c r="B390" t="s">
        <v>6</v>
      </c>
      <c r="C390" s="1">
        <v>41639</v>
      </c>
      <c r="D390" s="52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576</v>
      </c>
      <c r="J390" s="2">
        <v>0</v>
      </c>
      <c r="K390" s="2">
        <v>0</v>
      </c>
      <c r="L390" s="52">
        <f t="shared" si="24"/>
        <v>0</v>
      </c>
      <c r="M390" s="52">
        <f t="shared" si="25"/>
        <v>23783000000</v>
      </c>
      <c r="N390" s="52">
        <f t="shared" si="26"/>
        <v>23783000000</v>
      </c>
    </row>
    <row r="391" spans="1:14" x14ac:dyDescent="0.25">
      <c r="A391" t="s">
        <v>180</v>
      </c>
      <c r="B391" t="s">
        <v>9</v>
      </c>
      <c r="C391" s="1">
        <v>42004</v>
      </c>
      <c r="D391" s="52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576</v>
      </c>
      <c r="J391" s="2">
        <v>0</v>
      </c>
      <c r="K391" s="2">
        <v>0</v>
      </c>
      <c r="L391" s="52">
        <f t="shared" si="24"/>
        <v>0</v>
      </c>
      <c r="M391" s="52">
        <f t="shared" si="25"/>
        <v>25367000000</v>
      </c>
      <c r="N391" s="52">
        <f t="shared" si="26"/>
        <v>25367000000</v>
      </c>
    </row>
    <row r="392" spans="1:14" x14ac:dyDescent="0.25">
      <c r="A392" t="s">
        <v>180</v>
      </c>
      <c r="B392" t="s">
        <v>10</v>
      </c>
      <c r="C392" s="1">
        <v>42369</v>
      </c>
      <c r="D392" s="52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576</v>
      </c>
      <c r="J392" s="2">
        <v>0</v>
      </c>
      <c r="K392" s="2">
        <v>0</v>
      </c>
      <c r="L392" s="52">
        <f t="shared" si="24"/>
        <v>0</v>
      </c>
      <c r="M392" s="52">
        <f t="shared" si="25"/>
        <v>26528000000</v>
      </c>
      <c r="N392" s="52">
        <f t="shared" si="26"/>
        <v>26528000000</v>
      </c>
    </row>
    <row r="393" spans="1:14" x14ac:dyDescent="0.25">
      <c r="A393" t="s">
        <v>180</v>
      </c>
      <c r="B393" t="s">
        <v>11</v>
      </c>
      <c r="C393" s="1">
        <v>42735</v>
      </c>
      <c r="D393" s="52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576</v>
      </c>
      <c r="J393" s="2">
        <v>0</v>
      </c>
      <c r="K393" s="2">
        <v>0</v>
      </c>
      <c r="L393" s="52">
        <f t="shared" si="24"/>
        <v>0</v>
      </c>
      <c r="M393" s="52">
        <f t="shared" si="25"/>
        <v>28857000000</v>
      </c>
      <c r="N393" s="52">
        <f t="shared" si="26"/>
        <v>28857000000</v>
      </c>
    </row>
    <row r="394" spans="1:14" x14ac:dyDescent="0.25">
      <c r="A394" t="s">
        <v>182</v>
      </c>
      <c r="B394" t="s">
        <v>6</v>
      </c>
      <c r="C394" s="1">
        <v>41274</v>
      </c>
      <c r="D394" s="52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52">
        <f t="shared" si="24"/>
        <v>30513000000</v>
      </c>
      <c r="M394" s="52">
        <f t="shared" si="25"/>
        <v>67254000000</v>
      </c>
      <c r="N394" s="52">
        <f t="shared" si="26"/>
        <v>36741000000</v>
      </c>
    </row>
    <row r="395" spans="1:14" x14ac:dyDescent="0.25">
      <c r="A395" t="s">
        <v>182</v>
      </c>
      <c r="B395" t="s">
        <v>9</v>
      </c>
      <c r="C395" s="1">
        <v>41639</v>
      </c>
      <c r="D395" s="52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52">
        <f t="shared" si="24"/>
        <v>31759000000</v>
      </c>
      <c r="M395" s="52">
        <f t="shared" si="25"/>
        <v>60833000000</v>
      </c>
      <c r="N395" s="52">
        <f t="shared" si="26"/>
        <v>29074000000</v>
      </c>
    </row>
    <row r="396" spans="1:14" x14ac:dyDescent="0.25">
      <c r="A396" t="s">
        <v>182</v>
      </c>
      <c r="B396" t="s">
        <v>10</v>
      </c>
      <c r="C396" s="1">
        <v>42004</v>
      </c>
      <c r="D396" s="52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52">
        <f t="shared" si="24"/>
        <v>33827000000</v>
      </c>
      <c r="M396" s="52">
        <f t="shared" si="25"/>
        <v>55538000000</v>
      </c>
      <c r="N396" s="52">
        <f t="shared" si="26"/>
        <v>21711000000</v>
      </c>
    </row>
    <row r="397" spans="1:14" x14ac:dyDescent="0.25">
      <c r="A397" t="s">
        <v>182</v>
      </c>
      <c r="B397" t="s">
        <v>11</v>
      </c>
      <c r="C397" s="1">
        <v>42369</v>
      </c>
      <c r="D397" s="52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52">
        <f t="shared" si="24"/>
        <v>37510000000</v>
      </c>
      <c r="M397" s="52">
        <f t="shared" si="25"/>
        <v>37140000000</v>
      </c>
      <c r="N397" s="52">
        <f t="shared" si="26"/>
        <v>-370000000</v>
      </c>
    </row>
    <row r="398" spans="1:14" x14ac:dyDescent="0.25">
      <c r="A398" t="s">
        <v>183</v>
      </c>
      <c r="B398" t="s">
        <v>6</v>
      </c>
      <c r="C398" s="1">
        <v>41274</v>
      </c>
      <c r="D398" s="52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52">
        <f t="shared" si="24"/>
        <v>713111000</v>
      </c>
      <c r="M398" s="52">
        <f t="shared" si="25"/>
        <v>1476071000</v>
      </c>
      <c r="N398" s="52">
        <f t="shared" si="26"/>
        <v>762960000</v>
      </c>
    </row>
    <row r="399" spans="1:14" x14ac:dyDescent="0.25">
      <c r="A399" t="s">
        <v>183</v>
      </c>
      <c r="B399" t="s">
        <v>9</v>
      </c>
      <c r="C399" s="1">
        <v>41639</v>
      </c>
      <c r="D399" s="52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52">
        <f t="shared" si="24"/>
        <v>948470000</v>
      </c>
      <c r="M399" s="52">
        <f t="shared" si="25"/>
        <v>1864483000</v>
      </c>
      <c r="N399" s="52">
        <f t="shared" si="26"/>
        <v>916013000</v>
      </c>
    </row>
    <row r="400" spans="1:14" x14ac:dyDescent="0.25">
      <c r="A400" t="s">
        <v>183</v>
      </c>
      <c r="B400" t="s">
        <v>10</v>
      </c>
      <c r="C400" s="1">
        <v>42004</v>
      </c>
      <c r="D400" s="52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52">
        <f t="shared" si="24"/>
        <v>1190973000</v>
      </c>
      <c r="M400" s="52">
        <f t="shared" si="25"/>
        <v>2121773000</v>
      </c>
      <c r="N400" s="52">
        <f t="shared" si="26"/>
        <v>930800000</v>
      </c>
    </row>
    <row r="401" spans="1:14" x14ac:dyDescent="0.25">
      <c r="A401" t="s">
        <v>183</v>
      </c>
      <c r="B401" t="s">
        <v>11</v>
      </c>
      <c r="C401" s="1">
        <v>42369</v>
      </c>
      <c r="D401" s="52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52">
        <f t="shared" si="24"/>
        <v>1461587000</v>
      </c>
      <c r="M401" s="52">
        <f t="shared" si="25"/>
        <v>1262214000</v>
      </c>
      <c r="N401" s="52">
        <f t="shared" si="26"/>
        <v>-199373000</v>
      </c>
    </row>
    <row r="402" spans="1:14" x14ac:dyDescent="0.25">
      <c r="A402" t="s">
        <v>184</v>
      </c>
      <c r="B402" t="s">
        <v>6</v>
      </c>
      <c r="C402" s="1">
        <v>41274</v>
      </c>
      <c r="D402" s="52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52">
        <f t="shared" si="24"/>
        <v>1677000000</v>
      </c>
      <c r="M402" s="52">
        <f t="shared" si="25"/>
        <v>4535000000</v>
      </c>
      <c r="N402" s="52">
        <f t="shared" si="26"/>
        <v>2858000000</v>
      </c>
    </row>
    <row r="403" spans="1:14" x14ac:dyDescent="0.25">
      <c r="A403" t="s">
        <v>184</v>
      </c>
      <c r="B403" t="s">
        <v>9</v>
      </c>
      <c r="C403" s="1">
        <v>41639</v>
      </c>
      <c r="D403" s="52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52">
        <f t="shared" si="24"/>
        <v>1771000000</v>
      </c>
      <c r="M403" s="52">
        <f t="shared" si="25"/>
        <v>5087000000</v>
      </c>
      <c r="N403" s="52">
        <f t="shared" si="26"/>
        <v>3316000000</v>
      </c>
    </row>
    <row r="404" spans="1:14" x14ac:dyDescent="0.25">
      <c r="A404" t="s">
        <v>184</v>
      </c>
      <c r="B404" t="s">
        <v>10</v>
      </c>
      <c r="C404" s="1">
        <v>42004</v>
      </c>
      <c r="D404" s="52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52">
        <f t="shared" si="24"/>
        <v>1834000000</v>
      </c>
      <c r="M404" s="52">
        <f t="shared" si="25"/>
        <v>4555000000</v>
      </c>
      <c r="N404" s="52">
        <f t="shared" si="26"/>
        <v>2721000000</v>
      </c>
    </row>
    <row r="405" spans="1:14" x14ac:dyDescent="0.25">
      <c r="A405" t="s">
        <v>184</v>
      </c>
      <c r="B405" t="s">
        <v>11</v>
      </c>
      <c r="C405" s="1">
        <v>42369</v>
      </c>
      <c r="D405" s="52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52">
        <f t="shared" si="24"/>
        <v>1946000000</v>
      </c>
      <c r="M405" s="52">
        <f t="shared" si="25"/>
        <v>5482000000</v>
      </c>
      <c r="N405" s="52">
        <f t="shared" si="26"/>
        <v>3536000000</v>
      </c>
    </row>
    <row r="406" spans="1:14" x14ac:dyDescent="0.25">
      <c r="A406" t="s">
        <v>185</v>
      </c>
      <c r="B406" t="s">
        <v>6</v>
      </c>
      <c r="C406" s="1">
        <v>41639</v>
      </c>
      <c r="D406" s="52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52">
        <f t="shared" si="24"/>
        <v>13007000000</v>
      </c>
      <c r="M406" s="52">
        <f t="shared" si="25"/>
        <v>16809000000</v>
      </c>
      <c r="N406" s="52">
        <f t="shared" si="26"/>
        <v>3802000000</v>
      </c>
    </row>
    <row r="407" spans="1:14" x14ac:dyDescent="0.25">
      <c r="A407" t="s">
        <v>185</v>
      </c>
      <c r="B407" t="s">
        <v>9</v>
      </c>
      <c r="C407" s="1">
        <v>42004</v>
      </c>
      <c r="D407" s="52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52">
        <f t="shared" si="24"/>
        <v>14473000000</v>
      </c>
      <c r="M407" s="52">
        <f t="shared" si="25"/>
        <v>17395000000</v>
      </c>
      <c r="N407" s="52">
        <f t="shared" si="26"/>
        <v>2922000000</v>
      </c>
    </row>
    <row r="408" spans="1:14" x14ac:dyDescent="0.25">
      <c r="A408" t="s">
        <v>185</v>
      </c>
      <c r="B408" t="s">
        <v>10</v>
      </c>
      <c r="C408" s="1">
        <v>42369</v>
      </c>
      <c r="D408" s="52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52">
        <f t="shared" si="24"/>
        <v>15771000000</v>
      </c>
      <c r="M408" s="52">
        <f t="shared" si="25"/>
        <v>23608000000</v>
      </c>
      <c r="N408" s="52">
        <f t="shared" si="26"/>
        <v>7837000000</v>
      </c>
    </row>
    <row r="409" spans="1:14" x14ac:dyDescent="0.25">
      <c r="A409" t="s">
        <v>185</v>
      </c>
      <c r="B409" t="s">
        <v>11</v>
      </c>
      <c r="C409" s="1">
        <v>42735</v>
      </c>
      <c r="D409" s="52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52">
        <f t="shared" si="24"/>
        <v>16747000000</v>
      </c>
      <c r="M409" s="52">
        <f t="shared" si="25"/>
        <v>23699000000</v>
      </c>
      <c r="N409" s="52">
        <f t="shared" si="26"/>
        <v>6952000000</v>
      </c>
    </row>
    <row r="410" spans="1:14" x14ac:dyDescent="0.25">
      <c r="A410" t="s">
        <v>186</v>
      </c>
      <c r="B410" t="s">
        <v>6</v>
      </c>
      <c r="C410" s="1">
        <v>41639</v>
      </c>
      <c r="D410" s="52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52">
        <f t="shared" si="24"/>
        <v>8601000000</v>
      </c>
      <c r="M410" s="52">
        <f t="shared" si="25"/>
        <v>11356000000</v>
      </c>
      <c r="N410" s="52">
        <f t="shared" si="26"/>
        <v>2755000000</v>
      </c>
    </row>
    <row r="411" spans="1:14" x14ac:dyDescent="0.25">
      <c r="A411" t="s">
        <v>186</v>
      </c>
      <c r="B411" t="s">
        <v>9</v>
      </c>
      <c r="C411" s="1">
        <v>42004</v>
      </c>
      <c r="D411" s="52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52">
        <f t="shared" si="24"/>
        <v>7494000000</v>
      </c>
      <c r="M411" s="52">
        <f t="shared" si="25"/>
        <v>11383000000</v>
      </c>
      <c r="N411" s="52">
        <f t="shared" si="26"/>
        <v>3889000000</v>
      </c>
    </row>
    <row r="412" spans="1:14" x14ac:dyDescent="0.25">
      <c r="A412" t="s">
        <v>186</v>
      </c>
      <c r="B412" t="s">
        <v>10</v>
      </c>
      <c r="C412" s="1">
        <v>42369</v>
      </c>
      <c r="D412" s="52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52">
        <f t="shared" si="24"/>
        <v>6972000000</v>
      </c>
      <c r="M412" s="52">
        <f t="shared" si="25"/>
        <v>10018000000</v>
      </c>
      <c r="N412" s="52">
        <f t="shared" si="26"/>
        <v>3046000000</v>
      </c>
    </row>
    <row r="413" spans="1:14" x14ac:dyDescent="0.25">
      <c r="A413" t="s">
        <v>186</v>
      </c>
      <c r="B413" t="s">
        <v>11</v>
      </c>
      <c r="C413" s="1">
        <v>42735</v>
      </c>
      <c r="D413" s="52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52">
        <f t="shared" si="24"/>
        <v>6646000000</v>
      </c>
      <c r="M413" s="52">
        <f t="shared" si="25"/>
        <v>10125000000</v>
      </c>
      <c r="N413" s="52">
        <f t="shared" si="26"/>
        <v>3479000000</v>
      </c>
    </row>
    <row r="414" spans="1:14" x14ac:dyDescent="0.25">
      <c r="A414" t="s">
        <v>188</v>
      </c>
      <c r="B414" t="s">
        <v>6</v>
      </c>
      <c r="C414" s="1">
        <v>41578</v>
      </c>
      <c r="D414" s="52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52">
        <f t="shared" si="24"/>
        <v>5903400000</v>
      </c>
      <c r="M414" s="52">
        <f t="shared" si="25"/>
        <v>12128100000</v>
      </c>
      <c r="N414" s="52">
        <f t="shared" si="26"/>
        <v>6224700000</v>
      </c>
    </row>
    <row r="415" spans="1:14" x14ac:dyDescent="0.25">
      <c r="A415" t="s">
        <v>188</v>
      </c>
      <c r="B415" t="s">
        <v>9</v>
      </c>
      <c r="C415" s="1">
        <v>41943</v>
      </c>
      <c r="D415" s="52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52">
        <f t="shared" si="24"/>
        <v>5829700000</v>
      </c>
      <c r="M415" s="52">
        <f t="shared" si="25"/>
        <v>11291100000</v>
      </c>
      <c r="N415" s="52">
        <f t="shared" si="26"/>
        <v>5461400000</v>
      </c>
    </row>
    <row r="416" spans="1:14" x14ac:dyDescent="0.25">
      <c r="A416" t="s">
        <v>188</v>
      </c>
      <c r="B416" t="s">
        <v>10</v>
      </c>
      <c r="C416" s="1">
        <v>42308</v>
      </c>
      <c r="D416" s="52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52">
        <f t="shared" si="24"/>
        <v>5259500000</v>
      </c>
      <c r="M416" s="52">
        <f t="shared" si="25"/>
        <v>8719600000</v>
      </c>
      <c r="N416" s="52">
        <f t="shared" si="26"/>
        <v>3460100000</v>
      </c>
    </row>
    <row r="417" spans="1:14" x14ac:dyDescent="0.25">
      <c r="A417" t="s">
        <v>188</v>
      </c>
      <c r="B417" t="s">
        <v>11</v>
      </c>
      <c r="C417" s="1">
        <v>42674</v>
      </c>
      <c r="D417" s="52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52">
        <f t="shared" si="24"/>
        <v>5407400000</v>
      </c>
      <c r="M417" s="52">
        <f t="shared" si="25"/>
        <v>8395100000</v>
      </c>
      <c r="N417" s="52">
        <f t="shared" si="26"/>
        <v>2987700000</v>
      </c>
    </row>
    <row r="418" spans="1:14" x14ac:dyDescent="0.25">
      <c r="A418" t="s">
        <v>189</v>
      </c>
      <c r="B418" t="s">
        <v>6</v>
      </c>
      <c r="C418" s="1">
        <v>41243</v>
      </c>
      <c r="D418" s="52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52">
        <f t="shared" si="24"/>
        <v>3900000000</v>
      </c>
      <c r="M418" s="52">
        <f t="shared" si="25"/>
        <v>8139000000</v>
      </c>
      <c r="N418" s="52">
        <f t="shared" si="26"/>
        <v>4239000000</v>
      </c>
    </row>
    <row r="419" spans="1:14" x14ac:dyDescent="0.25">
      <c r="A419" t="s">
        <v>189</v>
      </c>
      <c r="B419" t="s">
        <v>9</v>
      </c>
      <c r="C419" s="1">
        <v>41639</v>
      </c>
      <c r="D419" s="52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52">
        <f t="shared" si="24"/>
        <v>4280000000</v>
      </c>
      <c r="M419" s="52">
        <f t="shared" si="25"/>
        <v>8672000000</v>
      </c>
      <c r="N419" s="52">
        <f t="shared" si="26"/>
        <v>4392000000</v>
      </c>
    </row>
    <row r="420" spans="1:14" x14ac:dyDescent="0.25">
      <c r="A420" t="s">
        <v>189</v>
      </c>
      <c r="B420" t="s">
        <v>10</v>
      </c>
      <c r="C420" s="1">
        <v>42004</v>
      </c>
      <c r="D420" s="52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52">
        <f t="shared" si="24"/>
        <v>4783000000</v>
      </c>
      <c r="M420" s="52">
        <f t="shared" si="25"/>
        <v>8997000000</v>
      </c>
      <c r="N420" s="52">
        <f t="shared" si="26"/>
        <v>4214000000</v>
      </c>
    </row>
    <row r="421" spans="1:14" x14ac:dyDescent="0.25">
      <c r="A421" t="s">
        <v>189</v>
      </c>
      <c r="B421" t="s">
        <v>11</v>
      </c>
      <c r="C421" s="1">
        <v>42369</v>
      </c>
      <c r="D421" s="52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52">
        <f t="shared" si="24"/>
        <v>5127000000</v>
      </c>
      <c r="M421" s="52">
        <f t="shared" si="25"/>
        <v>9379000000</v>
      </c>
      <c r="N421" s="52">
        <f t="shared" si="26"/>
        <v>4252000000</v>
      </c>
    </row>
    <row r="422" spans="1:14" x14ac:dyDescent="0.25">
      <c r="A422" t="s">
        <v>190</v>
      </c>
      <c r="B422" t="s">
        <v>6</v>
      </c>
      <c r="C422" s="1">
        <v>41306</v>
      </c>
      <c r="D422" s="52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52">
        <f t="shared" si="24"/>
        <v>3430125000</v>
      </c>
      <c r="M422" s="52">
        <f t="shared" si="25"/>
        <v>5085401000</v>
      </c>
      <c r="N422" s="52">
        <f t="shared" si="26"/>
        <v>1655276000</v>
      </c>
    </row>
    <row r="423" spans="1:14" x14ac:dyDescent="0.25">
      <c r="A423" t="s">
        <v>190</v>
      </c>
      <c r="B423" t="s">
        <v>9</v>
      </c>
      <c r="C423" s="1">
        <v>41670</v>
      </c>
      <c r="D423" s="52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52">
        <f t="shared" si="24"/>
        <v>3699557000</v>
      </c>
      <c r="M423" s="52">
        <f t="shared" si="25"/>
        <v>5435742000</v>
      </c>
      <c r="N423" s="52">
        <f t="shared" si="26"/>
        <v>1736185000</v>
      </c>
    </row>
    <row r="424" spans="1:14" x14ac:dyDescent="0.25">
      <c r="A424" t="s">
        <v>190</v>
      </c>
      <c r="B424" t="s">
        <v>10</v>
      </c>
      <c r="C424" s="1">
        <v>42034</v>
      </c>
      <c r="D424" s="52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52">
        <f t="shared" si="24"/>
        <v>4033414000</v>
      </c>
      <c r="M424" s="52">
        <f t="shared" si="25"/>
        <v>5802507000</v>
      </c>
      <c r="N424" s="52">
        <f t="shared" si="26"/>
        <v>1769093000</v>
      </c>
    </row>
    <row r="425" spans="1:14" x14ac:dyDescent="0.25">
      <c r="A425" t="s">
        <v>190</v>
      </c>
      <c r="B425" t="s">
        <v>11</v>
      </c>
      <c r="C425" s="1">
        <v>42398</v>
      </c>
      <c r="D425" s="52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52">
        <f t="shared" si="24"/>
        <v>4365797000</v>
      </c>
      <c r="M425" s="52">
        <f t="shared" si="25"/>
        <v>6306091000</v>
      </c>
      <c r="N425" s="52">
        <f t="shared" si="26"/>
        <v>1940294000</v>
      </c>
    </row>
    <row r="426" spans="1:14" x14ac:dyDescent="0.25">
      <c r="A426" t="s">
        <v>192</v>
      </c>
      <c r="B426" t="s">
        <v>6</v>
      </c>
      <c r="C426" s="1">
        <v>41274</v>
      </c>
      <c r="D426" s="52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52">
        <f t="shared" si="24"/>
        <v>1817000000</v>
      </c>
      <c r="M426" s="52">
        <f t="shared" si="25"/>
        <v>3018000000</v>
      </c>
      <c r="N426" s="52">
        <f t="shared" si="26"/>
        <v>1201000000</v>
      </c>
    </row>
    <row r="427" spans="1:14" x14ac:dyDescent="0.25">
      <c r="A427" t="s">
        <v>192</v>
      </c>
      <c r="B427" t="s">
        <v>9</v>
      </c>
      <c r="C427" s="1">
        <v>41639</v>
      </c>
      <c r="D427" s="52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52">
        <f t="shared" si="24"/>
        <v>1819000000</v>
      </c>
      <c r="M427" s="52">
        <f t="shared" si="25"/>
        <v>2820000000</v>
      </c>
      <c r="N427" s="52">
        <f t="shared" si="26"/>
        <v>1001000000</v>
      </c>
    </row>
    <row r="428" spans="1:14" x14ac:dyDescent="0.25">
      <c r="A428" t="s">
        <v>192</v>
      </c>
      <c r="B428" t="s">
        <v>10</v>
      </c>
      <c r="C428" s="1">
        <v>42004</v>
      </c>
      <c r="D428" s="52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52">
        <f t="shared" si="24"/>
        <v>1815000000</v>
      </c>
      <c r="M428" s="52">
        <f t="shared" si="25"/>
        <v>2798000000</v>
      </c>
      <c r="N428" s="52">
        <f t="shared" si="26"/>
        <v>983000000</v>
      </c>
    </row>
    <row r="429" spans="1:14" x14ac:dyDescent="0.25">
      <c r="A429" t="s">
        <v>192</v>
      </c>
      <c r="B429" t="s">
        <v>11</v>
      </c>
      <c r="C429" s="1">
        <v>42369</v>
      </c>
      <c r="D429" s="52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52">
        <f t="shared" si="24"/>
        <v>1437000000</v>
      </c>
      <c r="M429" s="52">
        <f t="shared" si="25"/>
        <v>2836000000</v>
      </c>
      <c r="N429" s="52">
        <f t="shared" si="26"/>
        <v>1399000000</v>
      </c>
    </row>
    <row r="430" spans="1:14" x14ac:dyDescent="0.25">
      <c r="A430" t="s">
        <v>194</v>
      </c>
      <c r="B430" t="s">
        <v>6</v>
      </c>
      <c r="C430" s="1">
        <v>41547</v>
      </c>
      <c r="D430" s="52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52">
        <f t="shared" si="24"/>
        <v>649900000</v>
      </c>
      <c r="M430" s="52">
        <f t="shared" si="25"/>
        <v>1405800000</v>
      </c>
      <c r="N430" s="52">
        <f t="shared" si="26"/>
        <v>755900000</v>
      </c>
    </row>
    <row r="431" spans="1:14" x14ac:dyDescent="0.25">
      <c r="A431" t="s">
        <v>194</v>
      </c>
      <c r="B431" t="s">
        <v>9</v>
      </c>
      <c r="C431" s="1">
        <v>41912</v>
      </c>
      <c r="D431" s="52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52">
        <f t="shared" si="24"/>
        <v>826900000</v>
      </c>
      <c r="M431" s="52">
        <f t="shared" si="25"/>
        <v>1756300000</v>
      </c>
      <c r="N431" s="52">
        <f t="shared" si="26"/>
        <v>929400000</v>
      </c>
    </row>
    <row r="432" spans="1:14" x14ac:dyDescent="0.25">
      <c r="A432" t="s">
        <v>194</v>
      </c>
      <c r="B432" t="s">
        <v>10</v>
      </c>
      <c r="C432" s="1">
        <v>42277</v>
      </c>
      <c r="D432" s="52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52">
        <f t="shared" si="24"/>
        <v>1003000000</v>
      </c>
      <c r="M432" s="52">
        <f t="shared" si="25"/>
        <v>2288300000</v>
      </c>
      <c r="N432" s="52">
        <f t="shared" si="26"/>
        <v>1285300000</v>
      </c>
    </row>
    <row r="433" spans="1:14" x14ac:dyDescent="0.25">
      <c r="A433" t="s">
        <v>194</v>
      </c>
      <c r="B433" t="s">
        <v>11</v>
      </c>
      <c r="C433" s="1">
        <v>42643</v>
      </c>
      <c r="D433" s="52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52">
        <f t="shared" si="24"/>
        <v>1100300000</v>
      </c>
      <c r="M433" s="52">
        <f t="shared" si="25"/>
        <v>2654800000</v>
      </c>
      <c r="N433" s="52">
        <f t="shared" si="26"/>
        <v>1554500000</v>
      </c>
    </row>
    <row r="434" spans="1:14" x14ac:dyDescent="0.25">
      <c r="A434" t="s">
        <v>196</v>
      </c>
      <c r="B434" t="s">
        <v>6</v>
      </c>
      <c r="C434" s="1">
        <v>41274</v>
      </c>
      <c r="D434" s="52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52">
        <f t="shared" si="24"/>
        <v>6319100000</v>
      </c>
      <c r="M434" s="52">
        <f t="shared" si="25"/>
        <v>9414300000</v>
      </c>
      <c r="N434" s="52">
        <f t="shared" si="26"/>
        <v>3095200000</v>
      </c>
    </row>
    <row r="435" spans="1:14" x14ac:dyDescent="0.25">
      <c r="A435" t="s">
        <v>196</v>
      </c>
      <c r="B435" t="s">
        <v>9</v>
      </c>
      <c r="C435" s="1">
        <v>41639</v>
      </c>
      <c r="D435" s="52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52">
        <f t="shared" si="24"/>
        <v>6221500000</v>
      </c>
      <c r="M435" s="52">
        <f t="shared" si="25"/>
        <v>9342000000</v>
      </c>
      <c r="N435" s="52">
        <f t="shared" si="26"/>
        <v>3120500000</v>
      </c>
    </row>
    <row r="436" spans="1:14" x14ac:dyDescent="0.25">
      <c r="A436" t="s">
        <v>196</v>
      </c>
      <c r="B436" t="s">
        <v>10</v>
      </c>
      <c r="C436" s="1">
        <v>42004</v>
      </c>
      <c r="D436" s="52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52">
        <f t="shared" si="24"/>
        <v>6546000000</v>
      </c>
      <c r="M436" s="52">
        <f t="shared" si="25"/>
        <v>9892600000</v>
      </c>
      <c r="N436" s="52">
        <f t="shared" si="26"/>
        <v>3346600000</v>
      </c>
    </row>
    <row r="437" spans="1:14" x14ac:dyDescent="0.25">
      <c r="A437" t="s">
        <v>196</v>
      </c>
      <c r="B437" t="s">
        <v>11</v>
      </c>
      <c r="C437" s="1">
        <v>42369</v>
      </c>
      <c r="D437" s="52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52">
        <f t="shared" si="24"/>
        <v>7293400000</v>
      </c>
      <c r="M437" s="52">
        <f t="shared" si="25"/>
        <v>10762500000</v>
      </c>
      <c r="N437" s="52">
        <f t="shared" si="26"/>
        <v>3469100000</v>
      </c>
    </row>
    <row r="438" spans="1:14" x14ac:dyDescent="0.25">
      <c r="A438" t="s">
        <v>197</v>
      </c>
      <c r="B438" t="s">
        <v>6</v>
      </c>
      <c r="C438" s="1">
        <v>41545</v>
      </c>
      <c r="D438" s="52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52">
        <f t="shared" si="24"/>
        <v>10557000000</v>
      </c>
      <c r="M438" s="52">
        <f t="shared" si="25"/>
        <v>20007000000</v>
      </c>
      <c r="N438" s="52">
        <f t="shared" si="26"/>
        <v>9450000000</v>
      </c>
    </row>
    <row r="439" spans="1:14" x14ac:dyDescent="0.25">
      <c r="A439" t="s">
        <v>197</v>
      </c>
      <c r="B439" t="s">
        <v>9</v>
      </c>
      <c r="C439" s="1">
        <v>41909</v>
      </c>
      <c r="D439" s="52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52">
        <f t="shared" si="24"/>
        <v>10853000000</v>
      </c>
      <c r="M439" s="52">
        <f t="shared" si="25"/>
        <v>22393000000</v>
      </c>
      <c r="N439" s="52">
        <f t="shared" si="26"/>
        <v>11540000000</v>
      </c>
    </row>
    <row r="440" spans="1:14" x14ac:dyDescent="0.25">
      <c r="A440" t="s">
        <v>197</v>
      </c>
      <c r="B440" t="s">
        <v>10</v>
      </c>
      <c r="C440" s="1">
        <v>42280</v>
      </c>
      <c r="D440" s="52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52">
        <f t="shared" si="24"/>
        <v>10877000000</v>
      </c>
      <c r="M440" s="52">
        <f t="shared" si="25"/>
        <v>24101000000</v>
      </c>
      <c r="N440" s="52">
        <f t="shared" si="26"/>
        <v>13224000000</v>
      </c>
    </row>
    <row r="441" spans="1:14" x14ac:dyDescent="0.25">
      <c r="A441" t="s">
        <v>197</v>
      </c>
      <c r="B441" t="s">
        <v>11</v>
      </c>
      <c r="C441" s="1">
        <v>42644</v>
      </c>
      <c r="D441" s="52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52">
        <f t="shared" si="24"/>
        <v>11281000000</v>
      </c>
      <c r="M441" s="52">
        <f t="shared" si="25"/>
        <v>25639000000</v>
      </c>
      <c r="N441" s="52">
        <f t="shared" si="26"/>
        <v>14358000000</v>
      </c>
    </row>
    <row r="442" spans="1:14" x14ac:dyDescent="0.25">
      <c r="A442" t="s">
        <v>199</v>
      </c>
      <c r="B442" t="s">
        <v>6</v>
      </c>
      <c r="C442" s="1">
        <v>41639</v>
      </c>
      <c r="D442" s="52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52">
        <f t="shared" si="24"/>
        <v>1874000000</v>
      </c>
      <c r="M442" s="52">
        <f t="shared" si="25"/>
        <v>3846000000</v>
      </c>
      <c r="N442" s="52">
        <f t="shared" si="26"/>
        <v>1972000000</v>
      </c>
    </row>
    <row r="443" spans="1:14" x14ac:dyDescent="0.25">
      <c r="A443" t="s">
        <v>199</v>
      </c>
      <c r="B443" t="s">
        <v>9</v>
      </c>
      <c r="C443" s="1">
        <v>42004</v>
      </c>
      <c r="D443" s="52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52">
        <f t="shared" si="24"/>
        <v>2021000000</v>
      </c>
      <c r="M443" s="52">
        <f t="shared" si="25"/>
        <v>4141000000</v>
      </c>
      <c r="N443" s="52">
        <f t="shared" si="26"/>
        <v>2120000000</v>
      </c>
    </row>
    <row r="444" spans="1:14" x14ac:dyDescent="0.25">
      <c r="A444" t="s">
        <v>199</v>
      </c>
      <c r="B444" t="s">
        <v>10</v>
      </c>
      <c r="C444" s="1">
        <v>42369</v>
      </c>
      <c r="D444" s="52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52">
        <f t="shared" si="24"/>
        <v>1999000000</v>
      </c>
      <c r="M444" s="52">
        <f t="shared" si="25"/>
        <v>4051000000</v>
      </c>
      <c r="N444" s="52">
        <f t="shared" si="26"/>
        <v>2052000000</v>
      </c>
    </row>
    <row r="445" spans="1:14" x14ac:dyDescent="0.25">
      <c r="A445" t="s">
        <v>199</v>
      </c>
      <c r="B445" t="s">
        <v>11</v>
      </c>
      <c r="C445" s="1">
        <v>42735</v>
      </c>
      <c r="D445" s="52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52">
        <f t="shared" si="24"/>
        <v>2012000000</v>
      </c>
      <c r="M445" s="52">
        <f t="shared" si="25"/>
        <v>4065000000</v>
      </c>
      <c r="N445" s="52">
        <f t="shared" si="26"/>
        <v>2053000000</v>
      </c>
    </row>
    <row r="446" spans="1:14" x14ac:dyDescent="0.25">
      <c r="A446" t="s">
        <v>200</v>
      </c>
      <c r="B446" t="s">
        <v>6</v>
      </c>
      <c r="C446" s="1">
        <v>41639</v>
      </c>
      <c r="D446" s="52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52">
        <f t="shared" si="24"/>
        <v>1874000000</v>
      </c>
      <c r="M446" s="52">
        <f t="shared" si="25"/>
        <v>3846000000</v>
      </c>
      <c r="N446" s="52">
        <f t="shared" si="26"/>
        <v>1972000000</v>
      </c>
    </row>
    <row r="447" spans="1:14" x14ac:dyDescent="0.25">
      <c r="A447" t="s">
        <v>200</v>
      </c>
      <c r="B447" t="s">
        <v>9</v>
      </c>
      <c r="C447" s="1">
        <v>42004</v>
      </c>
      <c r="D447" s="52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52">
        <f t="shared" si="24"/>
        <v>2021000000</v>
      </c>
      <c r="M447" s="52">
        <f t="shared" si="25"/>
        <v>4141000000</v>
      </c>
      <c r="N447" s="52">
        <f t="shared" si="26"/>
        <v>2120000000</v>
      </c>
    </row>
    <row r="448" spans="1:14" x14ac:dyDescent="0.25">
      <c r="A448" t="s">
        <v>200</v>
      </c>
      <c r="B448" t="s">
        <v>10</v>
      </c>
      <c r="C448" s="1">
        <v>42369</v>
      </c>
      <c r="D448" s="52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52">
        <f t="shared" si="24"/>
        <v>1999000000</v>
      </c>
      <c r="M448" s="52">
        <f t="shared" si="25"/>
        <v>4051000000</v>
      </c>
      <c r="N448" s="52">
        <f t="shared" si="26"/>
        <v>2052000000</v>
      </c>
    </row>
    <row r="449" spans="1:14" x14ac:dyDescent="0.25">
      <c r="A449" t="s">
        <v>200</v>
      </c>
      <c r="B449" t="s">
        <v>11</v>
      </c>
      <c r="C449" s="1">
        <v>42735</v>
      </c>
      <c r="D449" s="52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52">
        <f t="shared" si="24"/>
        <v>2012000000</v>
      </c>
      <c r="M449" s="52">
        <f t="shared" si="25"/>
        <v>4065000000</v>
      </c>
      <c r="N449" s="52">
        <f t="shared" si="26"/>
        <v>2053000000</v>
      </c>
    </row>
    <row r="450" spans="1:14" x14ac:dyDescent="0.25">
      <c r="A450" t="s">
        <v>201</v>
      </c>
      <c r="B450" t="s">
        <v>6</v>
      </c>
      <c r="C450" s="1">
        <v>41639</v>
      </c>
      <c r="D450" s="52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52">
        <f t="shared" ref="L450:L513" si="28">SGA+R_and_D+OPE</f>
        <v>1013000000</v>
      </c>
      <c r="M450" s="52">
        <f t="shared" ref="M450:M513" si="29">Total_Revenue-COGS</f>
        <v>2777000000</v>
      </c>
      <c r="N450" s="52">
        <f t="shared" ref="N450:N513" si="30">Gross_Profit-TOPE</f>
        <v>1764000000</v>
      </c>
    </row>
    <row r="451" spans="1:14" x14ac:dyDescent="0.25">
      <c r="A451" t="s">
        <v>201</v>
      </c>
      <c r="B451" t="s">
        <v>9</v>
      </c>
      <c r="C451" s="1">
        <v>42004</v>
      </c>
      <c r="D451" s="52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52">
        <f t="shared" si="28"/>
        <v>1130000000</v>
      </c>
      <c r="M451" s="52">
        <f t="shared" si="29"/>
        <v>3028000000</v>
      </c>
      <c r="N451" s="52">
        <f t="shared" si="30"/>
        <v>1898000000</v>
      </c>
    </row>
    <row r="452" spans="1:14" x14ac:dyDescent="0.25">
      <c r="A452" t="s">
        <v>201</v>
      </c>
      <c r="B452" t="s">
        <v>10</v>
      </c>
      <c r="C452" s="1">
        <v>42369</v>
      </c>
      <c r="D452" s="52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52">
        <f t="shared" si="28"/>
        <v>1110000000</v>
      </c>
      <c r="M452" s="52">
        <f t="shared" si="29"/>
        <v>3010000000</v>
      </c>
      <c r="N452" s="52">
        <f t="shared" si="30"/>
        <v>1900000000</v>
      </c>
    </row>
    <row r="453" spans="1:14" x14ac:dyDescent="0.25">
      <c r="A453" t="s">
        <v>201</v>
      </c>
      <c r="B453" t="s">
        <v>11</v>
      </c>
      <c r="C453" s="1">
        <v>42735</v>
      </c>
      <c r="D453" s="52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52">
        <f t="shared" si="28"/>
        <v>1279000000</v>
      </c>
      <c r="M453" s="52">
        <f t="shared" si="29"/>
        <v>3554000000</v>
      </c>
      <c r="N453" s="52">
        <f t="shared" si="30"/>
        <v>2275000000</v>
      </c>
    </row>
    <row r="454" spans="1:14" x14ac:dyDescent="0.25">
      <c r="A454" t="s">
        <v>202</v>
      </c>
      <c r="B454" t="s">
        <v>6</v>
      </c>
      <c r="C454" s="1">
        <v>41274</v>
      </c>
      <c r="D454" s="52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52">
        <f t="shared" si="28"/>
        <v>451091000</v>
      </c>
      <c r="M454" s="52">
        <f t="shared" si="29"/>
        <v>817169000</v>
      </c>
      <c r="N454" s="52">
        <f t="shared" si="30"/>
        <v>366078000</v>
      </c>
    </row>
    <row r="455" spans="1:14" x14ac:dyDescent="0.25">
      <c r="A455" t="s">
        <v>202</v>
      </c>
      <c r="B455" t="s">
        <v>9</v>
      </c>
      <c r="C455" s="1">
        <v>41639</v>
      </c>
      <c r="D455" s="52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52">
        <f t="shared" si="28"/>
        <v>544787000</v>
      </c>
      <c r="M455" s="52">
        <f t="shared" si="29"/>
        <v>926599000</v>
      </c>
      <c r="N455" s="52">
        <f t="shared" si="30"/>
        <v>381812000</v>
      </c>
    </row>
    <row r="456" spans="1:14" x14ac:dyDescent="0.25">
      <c r="A456" t="s">
        <v>202</v>
      </c>
      <c r="B456" t="s">
        <v>10</v>
      </c>
      <c r="C456" s="1">
        <v>42004</v>
      </c>
      <c r="D456" s="52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52">
        <f t="shared" si="28"/>
        <v>627981000</v>
      </c>
      <c r="M456" s="52">
        <f t="shared" si="29"/>
        <v>1013117000</v>
      </c>
      <c r="N456" s="52">
        <f t="shared" si="30"/>
        <v>385136000</v>
      </c>
    </row>
    <row r="457" spans="1:14" x14ac:dyDescent="0.25">
      <c r="A457" t="s">
        <v>202</v>
      </c>
      <c r="B457" t="s">
        <v>11</v>
      </c>
      <c r="C457" s="1">
        <v>42369</v>
      </c>
      <c r="D457" s="52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52">
        <f t="shared" si="28"/>
        <v>710143000</v>
      </c>
      <c r="M457" s="52">
        <f t="shared" si="29"/>
        <v>1112054000</v>
      </c>
      <c r="N457" s="52">
        <f t="shared" si="30"/>
        <v>401911000</v>
      </c>
    </row>
    <row r="458" spans="1:14" x14ac:dyDescent="0.25">
      <c r="A458" t="s">
        <v>203</v>
      </c>
      <c r="B458" t="s">
        <v>6</v>
      </c>
      <c r="C458" s="1">
        <v>41307</v>
      </c>
      <c r="D458" s="52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52">
        <f t="shared" si="28"/>
        <v>1732600000</v>
      </c>
      <c r="M458" s="52">
        <f t="shared" si="29"/>
        <v>2652700000</v>
      </c>
      <c r="N458" s="52">
        <f t="shared" si="30"/>
        <v>920100000</v>
      </c>
    </row>
    <row r="459" spans="1:14" x14ac:dyDescent="0.25">
      <c r="A459" t="s">
        <v>203</v>
      </c>
      <c r="B459" t="s">
        <v>9</v>
      </c>
      <c r="C459" s="1">
        <v>41671</v>
      </c>
      <c r="D459" s="52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52">
        <f t="shared" si="28"/>
        <v>1819500000</v>
      </c>
      <c r="M459" s="52">
        <f t="shared" si="29"/>
        <v>2789800000</v>
      </c>
      <c r="N459" s="52">
        <f t="shared" si="30"/>
        <v>970300000</v>
      </c>
    </row>
    <row r="460" spans="1:14" x14ac:dyDescent="0.25">
      <c r="A460" t="s">
        <v>203</v>
      </c>
      <c r="B460" t="s">
        <v>10</v>
      </c>
      <c r="C460" s="1">
        <v>42035</v>
      </c>
      <c r="D460" s="52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52">
        <f t="shared" si="28"/>
        <v>1993800000</v>
      </c>
      <c r="M460" s="52">
        <f t="shared" si="29"/>
        <v>3034000000</v>
      </c>
      <c r="N460" s="52">
        <f t="shared" si="30"/>
        <v>1040200000</v>
      </c>
    </row>
    <row r="461" spans="1:14" x14ac:dyDescent="0.25">
      <c r="A461" t="s">
        <v>203</v>
      </c>
      <c r="B461" t="s">
        <v>11</v>
      </c>
      <c r="C461" s="1">
        <v>42399</v>
      </c>
      <c r="D461" s="52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52">
        <f t="shared" si="28"/>
        <v>3607000000</v>
      </c>
      <c r="M461" s="52">
        <f t="shared" si="29"/>
        <v>4656700000</v>
      </c>
      <c r="N461" s="52">
        <f t="shared" si="30"/>
        <v>1049700000</v>
      </c>
    </row>
    <row r="462" spans="1:14" x14ac:dyDescent="0.25">
      <c r="A462" t="s">
        <v>204</v>
      </c>
      <c r="B462" t="s">
        <v>6</v>
      </c>
      <c r="C462" s="1">
        <v>41274</v>
      </c>
      <c r="D462" s="52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576</v>
      </c>
      <c r="I462" s="2">
        <v>1123200000</v>
      </c>
      <c r="J462" s="2">
        <v>0</v>
      </c>
      <c r="K462" s="2">
        <v>78300000</v>
      </c>
      <c r="L462" s="52">
        <f t="shared" si="28"/>
        <v>1201500000</v>
      </c>
      <c r="M462" s="52">
        <f t="shared" si="29"/>
        <v>1663000000</v>
      </c>
      <c r="N462" s="52">
        <f t="shared" si="30"/>
        <v>461500000</v>
      </c>
    </row>
    <row r="463" spans="1:14" x14ac:dyDescent="0.25">
      <c r="A463" t="s">
        <v>204</v>
      </c>
      <c r="B463" t="s">
        <v>9</v>
      </c>
      <c r="C463" s="1">
        <v>41639</v>
      </c>
      <c r="D463" s="52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576</v>
      </c>
      <c r="I463" s="2">
        <v>1058000000</v>
      </c>
      <c r="J463" s="2">
        <v>0</v>
      </c>
      <c r="K463" s="2">
        <v>60400000</v>
      </c>
      <c r="L463" s="52">
        <f t="shared" si="28"/>
        <v>1118400000</v>
      </c>
      <c r="M463" s="52">
        <f t="shared" si="29"/>
        <v>1558400000</v>
      </c>
      <c r="N463" s="52">
        <f t="shared" si="30"/>
        <v>440000000</v>
      </c>
    </row>
    <row r="464" spans="1:14" x14ac:dyDescent="0.25">
      <c r="A464" t="s">
        <v>204</v>
      </c>
      <c r="B464" t="s">
        <v>10</v>
      </c>
      <c r="C464" s="1">
        <v>42004</v>
      </c>
      <c r="D464" s="52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576</v>
      </c>
      <c r="I464" s="2">
        <v>1105700000</v>
      </c>
      <c r="J464" s="2">
        <v>0</v>
      </c>
      <c r="K464" s="2">
        <v>52500000</v>
      </c>
      <c r="L464" s="52">
        <f t="shared" si="28"/>
        <v>1158200000</v>
      </c>
      <c r="M464" s="52">
        <f t="shared" si="29"/>
        <v>1584500000</v>
      </c>
      <c r="N464" s="52">
        <f t="shared" si="30"/>
        <v>426300000</v>
      </c>
    </row>
    <row r="465" spans="1:14" x14ac:dyDescent="0.25">
      <c r="A465" t="s">
        <v>204</v>
      </c>
      <c r="B465" t="s">
        <v>11</v>
      </c>
      <c r="C465" s="1">
        <v>42369</v>
      </c>
      <c r="D465" s="52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576</v>
      </c>
      <c r="I465" s="2">
        <v>1209100000</v>
      </c>
      <c r="J465" s="2">
        <v>0</v>
      </c>
      <c r="K465" s="2">
        <v>58700000</v>
      </c>
      <c r="L465" s="52">
        <f t="shared" si="28"/>
        <v>1267800000</v>
      </c>
      <c r="M465" s="52">
        <f t="shared" si="29"/>
        <v>1637100000</v>
      </c>
      <c r="N465" s="52">
        <f t="shared" si="30"/>
        <v>369300000</v>
      </c>
    </row>
    <row r="466" spans="1:14" x14ac:dyDescent="0.25">
      <c r="A466" t="s">
        <v>206</v>
      </c>
      <c r="B466" t="s">
        <v>6</v>
      </c>
      <c r="C466" s="1">
        <v>41639</v>
      </c>
      <c r="D466" s="52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52">
        <f t="shared" si="28"/>
        <v>1616921000</v>
      </c>
      <c r="M466" s="52">
        <f t="shared" si="29"/>
        <v>2778591000</v>
      </c>
      <c r="N466" s="52">
        <f t="shared" si="30"/>
        <v>1161670000</v>
      </c>
    </row>
    <row r="467" spans="1:14" x14ac:dyDescent="0.25">
      <c r="A467" t="s">
        <v>206</v>
      </c>
      <c r="B467" t="s">
        <v>9</v>
      </c>
      <c r="C467" s="1">
        <v>42004</v>
      </c>
      <c r="D467" s="52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52">
        <f t="shared" si="28"/>
        <v>1758765000</v>
      </c>
      <c r="M467" s="52">
        <f t="shared" si="29"/>
        <v>2974249000</v>
      </c>
      <c r="N467" s="52">
        <f t="shared" si="30"/>
        <v>1215484000</v>
      </c>
    </row>
    <row r="468" spans="1:14" x14ac:dyDescent="0.25">
      <c r="A468" t="s">
        <v>206</v>
      </c>
      <c r="B468" t="s">
        <v>10</v>
      </c>
      <c r="C468" s="1">
        <v>42369</v>
      </c>
      <c r="D468" s="52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52">
        <f t="shared" si="28"/>
        <v>1647382000</v>
      </c>
      <c r="M468" s="52">
        <f t="shared" si="29"/>
        <v>2568144000</v>
      </c>
      <c r="N468" s="52">
        <f t="shared" si="30"/>
        <v>920762000</v>
      </c>
    </row>
    <row r="469" spans="1:14" x14ac:dyDescent="0.25">
      <c r="A469" t="s">
        <v>206</v>
      </c>
      <c r="B469" t="s">
        <v>11</v>
      </c>
      <c r="C469" s="1">
        <v>42735</v>
      </c>
      <c r="D469" s="52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52">
        <f t="shared" si="28"/>
        <v>1757523000</v>
      </c>
      <c r="M469" s="52">
        <f t="shared" si="29"/>
        <v>2471969000</v>
      </c>
      <c r="N469" s="52">
        <f t="shared" si="30"/>
        <v>714446000</v>
      </c>
    </row>
    <row r="470" spans="1:14" x14ac:dyDescent="0.25">
      <c r="A470" t="s">
        <v>207</v>
      </c>
      <c r="B470" t="s">
        <v>6</v>
      </c>
      <c r="C470" s="1">
        <v>41639</v>
      </c>
      <c r="D470" s="52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52">
        <f t="shared" si="28"/>
        <v>2452000000</v>
      </c>
      <c r="M470" s="52">
        <f t="shared" si="29"/>
        <v>3498000000</v>
      </c>
      <c r="N470" s="52">
        <f t="shared" si="30"/>
        <v>1046000000</v>
      </c>
    </row>
    <row r="471" spans="1:14" x14ac:dyDescent="0.25">
      <c r="A471" t="s">
        <v>207</v>
      </c>
      <c r="B471" t="s">
        <v>9</v>
      </c>
      <c r="C471" s="1">
        <v>42004</v>
      </c>
      <c r="D471" s="52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52">
        <f t="shared" si="28"/>
        <v>2450000000</v>
      </c>
      <c r="M471" s="52">
        <f t="shared" si="29"/>
        <v>3630000000</v>
      </c>
      <c r="N471" s="52">
        <f t="shared" si="30"/>
        <v>1180000000</v>
      </c>
    </row>
    <row r="472" spans="1:14" x14ac:dyDescent="0.25">
      <c r="A472" t="s">
        <v>207</v>
      </c>
      <c r="B472" t="s">
        <v>10</v>
      </c>
      <c r="C472" s="1">
        <v>42369</v>
      </c>
      <c r="D472" s="52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52">
        <f t="shared" si="28"/>
        <v>2425000000</v>
      </c>
      <c r="M472" s="52">
        <f t="shared" si="29"/>
        <v>3723000000</v>
      </c>
      <c r="N472" s="52">
        <f t="shared" si="30"/>
        <v>1298000000</v>
      </c>
    </row>
    <row r="473" spans="1:14" x14ac:dyDescent="0.25">
      <c r="A473" t="s">
        <v>207</v>
      </c>
      <c r="B473" t="s">
        <v>11</v>
      </c>
      <c r="C473" s="1">
        <v>42735</v>
      </c>
      <c r="D473" s="52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52">
        <f t="shared" si="28"/>
        <v>2425000000</v>
      </c>
      <c r="M473" s="52">
        <f t="shared" si="29"/>
        <v>3858000000</v>
      </c>
      <c r="N473" s="52">
        <f t="shared" si="30"/>
        <v>1433000000</v>
      </c>
    </row>
    <row r="474" spans="1:14" x14ac:dyDescent="0.25">
      <c r="A474" t="s">
        <v>209</v>
      </c>
      <c r="B474" t="s">
        <v>6</v>
      </c>
      <c r="C474" s="1">
        <v>41420</v>
      </c>
      <c r="D474" s="52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52">
        <f t="shared" si="28"/>
        <v>903500000</v>
      </c>
      <c r="M474" s="52">
        <f t="shared" si="29"/>
        <v>1304400000</v>
      </c>
      <c r="N474" s="52">
        <f t="shared" si="30"/>
        <v>400900000</v>
      </c>
    </row>
    <row r="475" spans="1:14" x14ac:dyDescent="0.25">
      <c r="A475" t="s">
        <v>209</v>
      </c>
      <c r="B475" t="s">
        <v>9</v>
      </c>
      <c r="C475" s="1">
        <v>41784</v>
      </c>
      <c r="D475" s="52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52">
        <f t="shared" si="28"/>
        <v>969800000</v>
      </c>
      <c r="M475" s="52">
        <f t="shared" si="29"/>
        <v>1295100000</v>
      </c>
      <c r="N475" s="52">
        <f t="shared" si="30"/>
        <v>325300000</v>
      </c>
    </row>
    <row r="476" spans="1:14" x14ac:dyDescent="0.25">
      <c r="A476" t="s">
        <v>209</v>
      </c>
      <c r="B476" t="s">
        <v>10</v>
      </c>
      <c r="C476" s="1">
        <v>42155</v>
      </c>
      <c r="D476" s="52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52">
        <f t="shared" si="28"/>
        <v>992800000</v>
      </c>
      <c r="M476" s="52">
        <f t="shared" si="29"/>
        <v>1422500000</v>
      </c>
      <c r="N476" s="52">
        <f t="shared" si="30"/>
        <v>429700000</v>
      </c>
    </row>
    <row r="477" spans="1:14" x14ac:dyDescent="0.25">
      <c r="A477" t="s">
        <v>209</v>
      </c>
      <c r="B477" t="s">
        <v>11</v>
      </c>
      <c r="C477" s="1">
        <v>42519</v>
      </c>
      <c r="D477" s="52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52">
        <f t="shared" si="28"/>
        <v>913100000</v>
      </c>
      <c r="M477" s="52">
        <f t="shared" si="29"/>
        <v>1541100000</v>
      </c>
      <c r="N477" s="52">
        <f t="shared" si="30"/>
        <v>628000000</v>
      </c>
    </row>
    <row r="478" spans="1:14" x14ac:dyDescent="0.25">
      <c r="A478" t="s">
        <v>210</v>
      </c>
      <c r="B478" t="s">
        <v>6</v>
      </c>
      <c r="C478" s="1">
        <v>41274</v>
      </c>
      <c r="D478" s="52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52">
        <f t="shared" si="28"/>
        <v>3110000000</v>
      </c>
      <c r="M478" s="52">
        <f t="shared" si="29"/>
        <v>6677000000</v>
      </c>
      <c r="N478" s="52">
        <f t="shared" si="30"/>
        <v>3567000000</v>
      </c>
    </row>
    <row r="479" spans="1:14" x14ac:dyDescent="0.25">
      <c r="A479" t="s">
        <v>210</v>
      </c>
      <c r="B479" t="s">
        <v>9</v>
      </c>
      <c r="C479" s="1">
        <v>41639</v>
      </c>
      <c r="D479" s="52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52">
        <f t="shared" si="28"/>
        <v>3942000000</v>
      </c>
      <c r="M479" s="52">
        <f t="shared" si="29"/>
        <v>9211000000</v>
      </c>
      <c r="N479" s="52">
        <f t="shared" si="30"/>
        <v>5269000000</v>
      </c>
    </row>
    <row r="480" spans="1:14" x14ac:dyDescent="0.25">
      <c r="A480" t="s">
        <v>210</v>
      </c>
      <c r="B480" t="s">
        <v>10</v>
      </c>
      <c r="C480" s="1">
        <v>42004</v>
      </c>
      <c r="D480" s="52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52">
        <f t="shared" si="28"/>
        <v>4279000000</v>
      </c>
      <c r="M480" s="52">
        <f t="shared" si="29"/>
        <v>9602000000</v>
      </c>
      <c r="N480" s="52">
        <f t="shared" si="30"/>
        <v>5323000000</v>
      </c>
    </row>
    <row r="481" spans="1:14" x14ac:dyDescent="0.25">
      <c r="A481" t="s">
        <v>210</v>
      </c>
      <c r="B481" t="s">
        <v>11</v>
      </c>
      <c r="C481" s="1">
        <v>42369</v>
      </c>
      <c r="D481" s="52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52">
        <f t="shared" si="28"/>
        <v>4279000000</v>
      </c>
      <c r="M481" s="52">
        <f t="shared" si="29"/>
        <v>9731000000</v>
      </c>
      <c r="N481" s="52">
        <f t="shared" si="30"/>
        <v>5452000000</v>
      </c>
    </row>
    <row r="482" spans="1:14" x14ac:dyDescent="0.25">
      <c r="A482" t="s">
        <v>211</v>
      </c>
      <c r="B482" t="s">
        <v>6</v>
      </c>
      <c r="C482" s="1">
        <v>41274</v>
      </c>
      <c r="D482" s="52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52">
        <f t="shared" si="28"/>
        <v>1231848000</v>
      </c>
      <c r="M482" s="52">
        <f t="shared" si="29"/>
        <v>2602731000</v>
      </c>
      <c r="N482" s="52">
        <f t="shared" si="30"/>
        <v>1370883000</v>
      </c>
    </row>
    <row r="483" spans="1:14" x14ac:dyDescent="0.25">
      <c r="A483" t="s">
        <v>211</v>
      </c>
      <c r="B483" t="s">
        <v>9</v>
      </c>
      <c r="C483" s="1">
        <v>41639</v>
      </c>
      <c r="D483" s="52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52">
        <f t="shared" si="28"/>
        <v>2045245000</v>
      </c>
      <c r="M483" s="52">
        <f t="shared" si="29"/>
        <v>3565673000</v>
      </c>
      <c r="N483" s="52">
        <f t="shared" si="30"/>
        <v>1520428000</v>
      </c>
    </row>
    <row r="484" spans="1:14" x14ac:dyDescent="0.25">
      <c r="A484" t="s">
        <v>211</v>
      </c>
      <c r="B484" t="s">
        <v>10</v>
      </c>
      <c r="C484" s="1">
        <v>42004</v>
      </c>
      <c r="D484" s="52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52">
        <f t="shared" si="28"/>
        <v>1869441000</v>
      </c>
      <c r="M484" s="52">
        <f t="shared" si="29"/>
        <v>3675801000</v>
      </c>
      <c r="N484" s="52">
        <f t="shared" si="30"/>
        <v>1806360000</v>
      </c>
    </row>
    <row r="485" spans="1:14" x14ac:dyDescent="0.25">
      <c r="A485" t="s">
        <v>211</v>
      </c>
      <c r="B485" t="s">
        <v>11</v>
      </c>
      <c r="C485" s="1">
        <v>42369</v>
      </c>
      <c r="D485" s="52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52">
        <f t="shared" si="28"/>
        <v>2585159000</v>
      </c>
      <c r="M485" s="52">
        <f t="shared" si="29"/>
        <v>3957003000</v>
      </c>
      <c r="N485" s="52">
        <f t="shared" si="30"/>
        <v>1371844000</v>
      </c>
    </row>
    <row r="486" spans="1:14" x14ac:dyDescent="0.25">
      <c r="A486" t="s">
        <v>212</v>
      </c>
      <c r="B486" t="s">
        <v>6</v>
      </c>
      <c r="C486" s="1">
        <v>41639</v>
      </c>
      <c r="D486" s="52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52">
        <f t="shared" si="28"/>
        <v>5523000000</v>
      </c>
      <c r="M486" s="52">
        <f t="shared" si="29"/>
        <v>8129000000</v>
      </c>
      <c r="N486" s="52">
        <f t="shared" si="30"/>
        <v>2606000000</v>
      </c>
    </row>
    <row r="487" spans="1:14" x14ac:dyDescent="0.25">
      <c r="A487" t="s">
        <v>212</v>
      </c>
      <c r="B487" t="s">
        <v>9</v>
      </c>
      <c r="C487" s="1">
        <v>42004</v>
      </c>
      <c r="D487" s="52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52">
        <f t="shared" si="28"/>
        <v>11609000000</v>
      </c>
      <c r="M487" s="52">
        <f t="shared" si="29"/>
        <v>18306000000</v>
      </c>
      <c r="N487" s="52">
        <f t="shared" si="30"/>
        <v>6697000000</v>
      </c>
    </row>
    <row r="488" spans="1:14" x14ac:dyDescent="0.25">
      <c r="A488" t="s">
        <v>212</v>
      </c>
      <c r="B488" t="s">
        <v>10</v>
      </c>
      <c r="C488" s="1">
        <v>42369</v>
      </c>
      <c r="D488" s="52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52">
        <f t="shared" si="28"/>
        <v>10870000000</v>
      </c>
      <c r="M488" s="52">
        <f t="shared" si="29"/>
        <v>11041000000</v>
      </c>
      <c r="N488" s="52">
        <f t="shared" si="30"/>
        <v>171000000</v>
      </c>
    </row>
    <row r="489" spans="1:14" x14ac:dyDescent="0.25">
      <c r="A489" t="s">
        <v>212</v>
      </c>
      <c r="B489" t="s">
        <v>11</v>
      </c>
      <c r="C489" s="1">
        <v>42735</v>
      </c>
      <c r="D489" s="52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52">
        <f t="shared" si="28"/>
        <v>8268000000</v>
      </c>
      <c r="M489" s="52">
        <f t="shared" si="29"/>
        <v>10615000000</v>
      </c>
      <c r="N489" s="52">
        <f t="shared" si="30"/>
        <v>2347000000</v>
      </c>
    </row>
    <row r="490" spans="1:14" x14ac:dyDescent="0.25">
      <c r="A490" t="s">
        <v>213</v>
      </c>
      <c r="B490" t="s">
        <v>6</v>
      </c>
      <c r="C490" s="1">
        <v>41364</v>
      </c>
      <c r="D490" s="52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52">
        <f t="shared" si="28"/>
        <v>2261000000</v>
      </c>
      <c r="M490" s="52">
        <f t="shared" si="29"/>
        <v>2409000000</v>
      </c>
      <c r="N490" s="52">
        <f t="shared" si="30"/>
        <v>148000000</v>
      </c>
    </row>
    <row r="491" spans="1:14" x14ac:dyDescent="0.25">
      <c r="A491" t="s">
        <v>213</v>
      </c>
      <c r="B491" t="s">
        <v>9</v>
      </c>
      <c r="C491" s="1">
        <v>41729</v>
      </c>
      <c r="D491" s="52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52">
        <f t="shared" si="28"/>
        <v>2196000000</v>
      </c>
      <c r="M491" s="52">
        <f t="shared" si="29"/>
        <v>2228000000</v>
      </c>
      <c r="N491" s="52">
        <f t="shared" si="30"/>
        <v>32000000</v>
      </c>
    </row>
    <row r="492" spans="1:14" x14ac:dyDescent="0.25">
      <c r="A492" t="s">
        <v>213</v>
      </c>
      <c r="B492" t="s">
        <v>10</v>
      </c>
      <c r="C492" s="1">
        <v>42094</v>
      </c>
      <c r="D492" s="52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52">
        <f t="shared" si="28"/>
        <v>2138000000</v>
      </c>
      <c r="M492" s="52">
        <f t="shared" si="29"/>
        <v>3086000000</v>
      </c>
      <c r="N492" s="52">
        <f t="shared" si="30"/>
        <v>948000000</v>
      </c>
    </row>
    <row r="493" spans="1:14" x14ac:dyDescent="0.25">
      <c r="A493" t="s">
        <v>213</v>
      </c>
      <c r="B493" t="s">
        <v>11</v>
      </c>
      <c r="C493" s="1">
        <v>42460</v>
      </c>
      <c r="D493" s="52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52">
        <f t="shared" si="28"/>
        <v>2144000000</v>
      </c>
      <c r="M493" s="52">
        <f t="shared" si="29"/>
        <v>3042000000</v>
      </c>
      <c r="N493" s="52">
        <f t="shared" si="30"/>
        <v>898000000</v>
      </c>
    </row>
    <row r="494" spans="1:14" x14ac:dyDescent="0.25">
      <c r="A494" t="s">
        <v>214</v>
      </c>
      <c r="B494" t="s">
        <v>6</v>
      </c>
      <c r="C494" s="1">
        <v>41639</v>
      </c>
      <c r="D494" s="52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52">
        <f t="shared" si="28"/>
        <v>4311000000</v>
      </c>
      <c r="M494" s="52">
        <f t="shared" si="29"/>
        <v>6765000000</v>
      </c>
      <c r="N494" s="52">
        <f t="shared" si="30"/>
        <v>2454000000</v>
      </c>
    </row>
    <row r="495" spans="1:14" x14ac:dyDescent="0.25">
      <c r="A495" t="s">
        <v>214</v>
      </c>
      <c r="B495" t="s">
        <v>9</v>
      </c>
      <c r="C495" s="1">
        <v>42004</v>
      </c>
      <c r="D495" s="52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52">
        <f t="shared" si="28"/>
        <v>4651000000</v>
      </c>
      <c r="M495" s="52">
        <f t="shared" si="29"/>
        <v>7127000000</v>
      </c>
      <c r="N495" s="52">
        <f t="shared" si="30"/>
        <v>2476000000</v>
      </c>
    </row>
    <row r="496" spans="1:14" x14ac:dyDescent="0.25">
      <c r="A496" t="s">
        <v>214</v>
      </c>
      <c r="B496" t="s">
        <v>10</v>
      </c>
      <c r="C496" s="1">
        <v>42369</v>
      </c>
      <c r="D496" s="52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52">
        <f t="shared" si="28"/>
        <v>4624000000</v>
      </c>
      <c r="M496" s="52">
        <f t="shared" si="29"/>
        <v>6821000000</v>
      </c>
      <c r="N496" s="52">
        <f t="shared" si="30"/>
        <v>2197000000</v>
      </c>
    </row>
    <row r="497" spans="1:14" x14ac:dyDescent="0.25">
      <c r="A497" t="s">
        <v>214</v>
      </c>
      <c r="B497" t="s">
        <v>11</v>
      </c>
      <c r="C497" s="1">
        <v>42735</v>
      </c>
      <c r="D497" s="52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52">
        <f t="shared" si="28"/>
        <v>4647000000</v>
      </c>
      <c r="M497" s="52">
        <f t="shared" si="29"/>
        <v>6972000000</v>
      </c>
      <c r="N497" s="52">
        <f t="shared" si="30"/>
        <v>2325000000</v>
      </c>
    </row>
    <row r="498" spans="1:14" x14ac:dyDescent="0.25">
      <c r="A498" t="s">
        <v>215</v>
      </c>
      <c r="B498" t="s">
        <v>6</v>
      </c>
      <c r="C498" s="1">
        <v>41274</v>
      </c>
      <c r="D498" s="52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52">
        <f t="shared" si="28"/>
        <v>4018300000</v>
      </c>
      <c r="M498" s="52">
        <f t="shared" si="29"/>
        <v>5453300000</v>
      </c>
      <c r="N498" s="52">
        <f t="shared" si="30"/>
        <v>1435000000</v>
      </c>
    </row>
    <row r="499" spans="1:14" x14ac:dyDescent="0.25">
      <c r="A499" t="s">
        <v>215</v>
      </c>
      <c r="B499" t="s">
        <v>9</v>
      </c>
      <c r="C499" s="1">
        <v>41639</v>
      </c>
      <c r="D499" s="52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52">
        <f t="shared" si="28"/>
        <v>4360300000</v>
      </c>
      <c r="M499" s="52">
        <f t="shared" si="29"/>
        <v>6092200000</v>
      </c>
      <c r="N499" s="52">
        <f t="shared" si="30"/>
        <v>1731900000</v>
      </c>
    </row>
    <row r="500" spans="1:14" x14ac:dyDescent="0.25">
      <c r="A500" t="s">
        <v>215</v>
      </c>
      <c r="B500" t="s">
        <v>10</v>
      </c>
      <c r="C500" s="1">
        <v>42004</v>
      </c>
      <c r="D500" s="52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52">
        <f t="shared" si="28"/>
        <v>4577600000</v>
      </c>
      <c r="M500" s="52">
        <f t="shared" si="29"/>
        <v>6601400000</v>
      </c>
      <c r="N500" s="52">
        <f t="shared" si="30"/>
        <v>2023800000</v>
      </c>
    </row>
    <row r="501" spans="1:14" x14ac:dyDescent="0.25">
      <c r="A501" t="s">
        <v>215</v>
      </c>
      <c r="B501" t="s">
        <v>11</v>
      </c>
      <c r="C501" s="1">
        <v>42369</v>
      </c>
      <c r="D501" s="52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52">
        <f t="shared" si="28"/>
        <v>4345500000</v>
      </c>
      <c r="M501" s="52">
        <f t="shared" si="29"/>
        <v>6321600000</v>
      </c>
      <c r="N501" s="52">
        <f t="shared" si="30"/>
        <v>1976100000</v>
      </c>
    </row>
    <row r="502" spans="1:14" x14ac:dyDescent="0.25">
      <c r="A502" t="s">
        <v>216</v>
      </c>
      <c r="B502" t="s">
        <v>6</v>
      </c>
      <c r="C502" s="1">
        <v>41639</v>
      </c>
      <c r="D502" s="52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52">
        <f t="shared" si="28"/>
        <v>2919000000</v>
      </c>
      <c r="M502" s="52">
        <f t="shared" si="29"/>
        <v>5163000000</v>
      </c>
      <c r="N502" s="52">
        <f t="shared" si="30"/>
        <v>2244000000</v>
      </c>
    </row>
    <row r="503" spans="1:14" x14ac:dyDescent="0.25">
      <c r="A503" t="s">
        <v>216</v>
      </c>
      <c r="B503" t="s">
        <v>9</v>
      </c>
      <c r="C503" s="1">
        <v>42004</v>
      </c>
      <c r="D503" s="52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52">
        <f t="shared" si="28"/>
        <v>2948000000</v>
      </c>
      <c r="M503" s="52">
        <f t="shared" si="29"/>
        <v>5112000000</v>
      </c>
      <c r="N503" s="52">
        <f t="shared" si="30"/>
        <v>2164000000</v>
      </c>
    </row>
    <row r="504" spans="1:14" x14ac:dyDescent="0.25">
      <c r="A504" t="s">
        <v>216</v>
      </c>
      <c r="B504" t="s">
        <v>10</v>
      </c>
      <c r="C504" s="1">
        <v>42369</v>
      </c>
      <c r="D504" s="52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52">
        <f t="shared" si="28"/>
        <v>3067000000</v>
      </c>
      <c r="M504" s="52">
        <f t="shared" si="29"/>
        <v>5494000000</v>
      </c>
      <c r="N504" s="52">
        <f t="shared" si="30"/>
        <v>2427000000</v>
      </c>
    </row>
    <row r="505" spans="1:14" x14ac:dyDescent="0.25">
      <c r="A505" t="s">
        <v>216</v>
      </c>
      <c r="B505" t="s">
        <v>11</v>
      </c>
      <c r="C505" s="1">
        <v>42735</v>
      </c>
      <c r="D505" s="52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52">
        <f t="shared" si="28"/>
        <v>3247000000</v>
      </c>
      <c r="M505" s="52">
        <f t="shared" si="29"/>
        <v>5718000000</v>
      </c>
      <c r="N505" s="52">
        <f t="shared" si="30"/>
        <v>2471000000</v>
      </c>
    </row>
    <row r="506" spans="1:14" x14ac:dyDescent="0.25">
      <c r="A506" t="s">
        <v>217</v>
      </c>
      <c r="B506" t="s">
        <v>6</v>
      </c>
      <c r="C506" s="1">
        <v>41274</v>
      </c>
      <c r="D506" s="52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52">
        <f t="shared" si="28"/>
        <v>833500000</v>
      </c>
      <c r="M506" s="52">
        <f t="shared" si="29"/>
        <v>1313500000</v>
      </c>
      <c r="N506" s="52">
        <f t="shared" si="30"/>
        <v>480000000</v>
      </c>
    </row>
    <row r="507" spans="1:14" x14ac:dyDescent="0.25">
      <c r="A507" t="s">
        <v>217</v>
      </c>
      <c r="B507" t="s">
        <v>9</v>
      </c>
      <c r="C507" s="1">
        <v>41639</v>
      </c>
      <c r="D507" s="52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52">
        <f t="shared" si="28"/>
        <v>905400000</v>
      </c>
      <c r="M507" s="52">
        <f t="shared" si="29"/>
        <v>1516600000</v>
      </c>
      <c r="N507" s="52">
        <f t="shared" si="30"/>
        <v>611200000</v>
      </c>
    </row>
    <row r="508" spans="1:14" x14ac:dyDescent="0.25">
      <c r="A508" t="s">
        <v>217</v>
      </c>
      <c r="B508" t="s">
        <v>10</v>
      </c>
      <c r="C508" s="1">
        <v>42004</v>
      </c>
      <c r="D508" s="52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52">
        <f t="shared" si="28"/>
        <v>953500000</v>
      </c>
      <c r="M508" s="52">
        <f t="shared" si="29"/>
        <v>1591700000</v>
      </c>
      <c r="N508" s="52">
        <f t="shared" si="30"/>
        <v>638200000</v>
      </c>
    </row>
    <row r="509" spans="1:14" x14ac:dyDescent="0.25">
      <c r="A509" t="s">
        <v>217</v>
      </c>
      <c r="B509" t="s">
        <v>11</v>
      </c>
      <c r="C509" s="1">
        <v>42369</v>
      </c>
      <c r="D509" s="52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52">
        <f t="shared" si="28"/>
        <v>1082300000</v>
      </c>
      <c r="M509" s="52">
        <f t="shared" si="29"/>
        <v>1776200000</v>
      </c>
      <c r="N509" s="52">
        <f t="shared" si="30"/>
        <v>693900000</v>
      </c>
    </row>
    <row r="510" spans="1:14" x14ac:dyDescent="0.25">
      <c r="A510" t="s">
        <v>218</v>
      </c>
      <c r="B510" t="s">
        <v>6</v>
      </c>
      <c r="C510" s="1">
        <v>41274</v>
      </c>
      <c r="D510" s="52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52">
        <f t="shared" si="28"/>
        <v>1858000000</v>
      </c>
      <c r="M510" s="52">
        <f t="shared" si="29"/>
        <v>4115000000</v>
      </c>
      <c r="N510" s="52">
        <f t="shared" si="30"/>
        <v>2257000000</v>
      </c>
    </row>
    <row r="511" spans="1:14" x14ac:dyDescent="0.25">
      <c r="A511" t="s">
        <v>218</v>
      </c>
      <c r="B511" t="s">
        <v>9</v>
      </c>
      <c r="C511" s="1">
        <v>41639</v>
      </c>
      <c r="D511" s="52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52">
        <f t="shared" si="28"/>
        <v>1931000000</v>
      </c>
      <c r="M511" s="52">
        <f t="shared" si="29"/>
        <v>4217000000</v>
      </c>
      <c r="N511" s="52">
        <f t="shared" si="30"/>
        <v>2286000000</v>
      </c>
    </row>
    <row r="512" spans="1:14" x14ac:dyDescent="0.25">
      <c r="A512" t="s">
        <v>218</v>
      </c>
      <c r="B512" t="s">
        <v>10</v>
      </c>
      <c r="C512" s="1">
        <v>42004</v>
      </c>
      <c r="D512" s="52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52">
        <f t="shared" si="28"/>
        <v>2042000000</v>
      </c>
      <c r="M512" s="52">
        <f t="shared" si="29"/>
        <v>4671000000</v>
      </c>
      <c r="N512" s="52">
        <f t="shared" si="30"/>
        <v>2629000000</v>
      </c>
    </row>
    <row r="513" spans="1:14" x14ac:dyDescent="0.25">
      <c r="A513" t="s">
        <v>218</v>
      </c>
      <c r="B513" t="s">
        <v>11</v>
      </c>
      <c r="C513" s="1">
        <v>42369</v>
      </c>
      <c r="D513" s="52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52">
        <f t="shared" si="28"/>
        <v>2255000000</v>
      </c>
      <c r="M513" s="52">
        <f t="shared" si="29"/>
        <v>4268000000</v>
      </c>
      <c r="N513" s="52">
        <f t="shared" si="30"/>
        <v>2013000000</v>
      </c>
    </row>
    <row r="514" spans="1:14" x14ac:dyDescent="0.25">
      <c r="A514" t="s">
        <v>219</v>
      </c>
      <c r="B514" t="s">
        <v>6</v>
      </c>
      <c r="C514" s="1">
        <v>41455</v>
      </c>
      <c r="D514" s="52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52">
        <f t="shared" ref="L514:L577" si="32">SGA+R_and_D+OPE</f>
        <v>6597000000</v>
      </c>
      <c r="M514" s="52">
        <f t="shared" ref="M514:M577" si="33">Total_Revenue-COGS</f>
        <v>8155800000</v>
      </c>
      <c r="N514" s="52">
        <f t="shared" ref="N514:N577" si="34">Gross_Profit-TOPE</f>
        <v>1558800000</v>
      </c>
    </row>
    <row r="515" spans="1:14" x14ac:dyDescent="0.25">
      <c r="A515" t="s">
        <v>219</v>
      </c>
      <c r="B515" t="s">
        <v>9</v>
      </c>
      <c r="C515" s="1">
        <v>41820</v>
      </c>
      <c r="D515" s="52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52">
        <f t="shared" si="32"/>
        <v>6985900000</v>
      </c>
      <c r="M515" s="52">
        <f t="shared" si="33"/>
        <v>8810600000</v>
      </c>
      <c r="N515" s="52">
        <f t="shared" si="34"/>
        <v>1824700000</v>
      </c>
    </row>
    <row r="516" spans="1:14" x14ac:dyDescent="0.25">
      <c r="A516" t="s">
        <v>219</v>
      </c>
      <c r="B516" t="s">
        <v>10</v>
      </c>
      <c r="C516" s="1">
        <v>42185</v>
      </c>
      <c r="D516" s="52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52">
        <f t="shared" si="32"/>
        <v>7073500000</v>
      </c>
      <c r="M516" s="52">
        <f t="shared" si="33"/>
        <v>8679800000</v>
      </c>
      <c r="N516" s="52">
        <f t="shared" si="34"/>
        <v>1606300000</v>
      </c>
    </row>
    <row r="517" spans="1:14" x14ac:dyDescent="0.25">
      <c r="A517" t="s">
        <v>219</v>
      </c>
      <c r="B517" t="s">
        <v>11</v>
      </c>
      <c r="C517" s="1">
        <v>42551</v>
      </c>
      <c r="D517" s="52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52">
        <f t="shared" si="32"/>
        <v>7337800000</v>
      </c>
      <c r="M517" s="52">
        <f t="shared" si="33"/>
        <v>9081200000</v>
      </c>
      <c r="N517" s="52">
        <f t="shared" si="34"/>
        <v>1743400000</v>
      </c>
    </row>
    <row r="518" spans="1:14" x14ac:dyDescent="0.25">
      <c r="A518" t="s">
        <v>220</v>
      </c>
      <c r="B518" t="s">
        <v>6</v>
      </c>
      <c r="C518" s="1">
        <v>41274</v>
      </c>
      <c r="D518" s="52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52">
        <f t="shared" si="32"/>
        <v>842000000</v>
      </c>
      <c r="M518" s="52">
        <f t="shared" si="33"/>
        <v>1762000000</v>
      </c>
      <c r="N518" s="52">
        <f t="shared" si="34"/>
        <v>920000000</v>
      </c>
    </row>
    <row r="519" spans="1:14" x14ac:dyDescent="0.25">
      <c r="A519" t="s">
        <v>220</v>
      </c>
      <c r="B519" t="s">
        <v>9</v>
      </c>
      <c r="C519" s="1">
        <v>41639</v>
      </c>
      <c r="D519" s="52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52">
        <f t="shared" si="32"/>
        <v>838000000</v>
      </c>
      <c r="M519" s="52">
        <f t="shared" si="33"/>
        <v>2776000000</v>
      </c>
      <c r="N519" s="52">
        <f t="shared" si="34"/>
        <v>1938000000</v>
      </c>
    </row>
    <row r="520" spans="1:14" x14ac:dyDescent="0.25">
      <c r="A520" t="s">
        <v>220</v>
      </c>
      <c r="B520" t="s">
        <v>10</v>
      </c>
      <c r="C520" s="1">
        <v>42004</v>
      </c>
      <c r="D520" s="52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52">
        <f t="shared" si="32"/>
        <v>982000000</v>
      </c>
      <c r="M520" s="52">
        <f t="shared" si="33"/>
        <v>2221000000</v>
      </c>
      <c r="N520" s="52">
        <f t="shared" si="34"/>
        <v>1239000000</v>
      </c>
    </row>
    <row r="521" spans="1:14" x14ac:dyDescent="0.25">
      <c r="A521" t="s">
        <v>220</v>
      </c>
      <c r="B521" t="s">
        <v>11</v>
      </c>
      <c r="C521" s="1">
        <v>42369</v>
      </c>
      <c r="D521" s="52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52">
        <f t="shared" si="32"/>
        <v>1013000000</v>
      </c>
      <c r="M521" s="52">
        <f t="shared" si="33"/>
        <v>2580000000</v>
      </c>
      <c r="N521" s="52">
        <f t="shared" si="34"/>
        <v>1567000000</v>
      </c>
    </row>
    <row r="522" spans="1:14" x14ac:dyDescent="0.25">
      <c r="A522" t="s">
        <v>221</v>
      </c>
      <c r="B522" t="s">
        <v>6</v>
      </c>
      <c r="C522" s="1">
        <v>41547</v>
      </c>
      <c r="D522" s="52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52">
        <f t="shared" si="32"/>
        <v>6010000000</v>
      </c>
      <c r="M522" s="52">
        <f t="shared" si="33"/>
        <v>9952000000</v>
      </c>
      <c r="N522" s="52">
        <f t="shared" si="34"/>
        <v>3942000000</v>
      </c>
    </row>
    <row r="523" spans="1:14" x14ac:dyDescent="0.25">
      <c r="A523" t="s">
        <v>221</v>
      </c>
      <c r="B523" t="s">
        <v>9</v>
      </c>
      <c r="C523" s="1">
        <v>41912</v>
      </c>
      <c r="D523" s="52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52">
        <f t="shared" si="32"/>
        <v>4375000000</v>
      </c>
      <c r="M523" s="52">
        <f t="shared" si="33"/>
        <v>7762000000</v>
      </c>
      <c r="N523" s="52">
        <f t="shared" si="34"/>
        <v>3387000000</v>
      </c>
    </row>
    <row r="524" spans="1:14" x14ac:dyDescent="0.25">
      <c r="A524" t="s">
        <v>221</v>
      </c>
      <c r="B524" t="s">
        <v>10</v>
      </c>
      <c r="C524" s="1">
        <v>42277</v>
      </c>
      <c r="D524" s="52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52">
        <f t="shared" si="32"/>
        <v>4065000000</v>
      </c>
      <c r="M524" s="52">
        <f t="shared" si="33"/>
        <v>7008000000</v>
      </c>
      <c r="N524" s="52">
        <f t="shared" si="34"/>
        <v>2943000000</v>
      </c>
    </row>
    <row r="525" spans="1:14" x14ac:dyDescent="0.25">
      <c r="A525" t="s">
        <v>221</v>
      </c>
      <c r="B525" t="s">
        <v>11</v>
      </c>
      <c r="C525" s="1">
        <v>42643</v>
      </c>
      <c r="D525" s="52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52">
        <f t="shared" si="32"/>
        <v>3758000000</v>
      </c>
      <c r="M525" s="52">
        <f t="shared" si="33"/>
        <v>6262000000</v>
      </c>
      <c r="N525" s="52">
        <f t="shared" si="34"/>
        <v>2504000000</v>
      </c>
    </row>
    <row r="526" spans="1:14" x14ac:dyDescent="0.25">
      <c r="A526" t="s">
        <v>222</v>
      </c>
      <c r="B526" t="s">
        <v>6</v>
      </c>
      <c r="C526" s="1">
        <v>41274</v>
      </c>
      <c r="D526" s="52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52">
        <f t="shared" si="32"/>
        <v>7032137000</v>
      </c>
      <c r="M526" s="52">
        <f t="shared" si="33"/>
        <v>9983208000</v>
      </c>
      <c r="N526" s="52">
        <f t="shared" si="34"/>
        <v>2951071000</v>
      </c>
    </row>
    <row r="527" spans="1:14" x14ac:dyDescent="0.25">
      <c r="A527" t="s">
        <v>222</v>
      </c>
      <c r="B527" t="s">
        <v>9</v>
      </c>
      <c r="C527" s="1">
        <v>41639</v>
      </c>
      <c r="D527" s="52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52">
        <f t="shared" si="32"/>
        <v>8222072000</v>
      </c>
      <c r="M527" s="52">
        <f t="shared" si="33"/>
        <v>12420225000</v>
      </c>
      <c r="N527" s="52">
        <f t="shared" si="34"/>
        <v>4198153000</v>
      </c>
    </row>
    <row r="528" spans="1:14" x14ac:dyDescent="0.25">
      <c r="A528" t="s">
        <v>222</v>
      </c>
      <c r="B528" t="s">
        <v>10</v>
      </c>
      <c r="C528" s="1">
        <v>42004</v>
      </c>
      <c r="D528" s="52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52">
        <f t="shared" si="32"/>
        <v>9282675000</v>
      </c>
      <c r="M528" s="52">
        <f t="shared" si="33"/>
        <v>15500951000</v>
      </c>
      <c r="N528" s="52">
        <f t="shared" si="34"/>
        <v>6218276000</v>
      </c>
    </row>
    <row r="529" spans="1:14" x14ac:dyDescent="0.25">
      <c r="A529" t="s">
        <v>222</v>
      </c>
      <c r="B529" t="s">
        <v>11</v>
      </c>
      <c r="C529" s="1">
        <v>42369</v>
      </c>
      <c r="D529" s="52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52">
        <f t="shared" si="32"/>
        <v>6487964000</v>
      </c>
      <c r="M529" s="52">
        <f t="shared" si="33"/>
        <v>6579671000</v>
      </c>
      <c r="N529" s="52">
        <f t="shared" si="34"/>
        <v>91707000</v>
      </c>
    </row>
    <row r="530" spans="1:14" x14ac:dyDescent="0.25">
      <c r="A530" t="s">
        <v>223</v>
      </c>
      <c r="B530" t="s">
        <v>6</v>
      </c>
      <c r="C530" s="1">
        <v>41274</v>
      </c>
      <c r="D530" s="52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52">
        <f t="shared" si="32"/>
        <v>531180000</v>
      </c>
      <c r="M530" s="52">
        <f t="shared" si="33"/>
        <v>942759000</v>
      </c>
      <c r="N530" s="52">
        <f t="shared" si="34"/>
        <v>411579000</v>
      </c>
    </row>
    <row r="531" spans="1:14" x14ac:dyDescent="0.25">
      <c r="A531" t="s">
        <v>223</v>
      </c>
      <c r="B531" t="s">
        <v>9</v>
      </c>
      <c r="C531" s="1">
        <v>41639</v>
      </c>
      <c r="D531" s="52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52">
        <f t="shared" si="32"/>
        <v>621413000</v>
      </c>
      <c r="M531" s="52">
        <f t="shared" si="33"/>
        <v>1088363000</v>
      </c>
      <c r="N531" s="52">
        <f t="shared" si="34"/>
        <v>466950000</v>
      </c>
    </row>
    <row r="532" spans="1:14" x14ac:dyDescent="0.25">
      <c r="A532" t="s">
        <v>223</v>
      </c>
      <c r="B532" t="s">
        <v>10</v>
      </c>
      <c r="C532" s="1">
        <v>42004</v>
      </c>
      <c r="D532" s="52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52">
        <f t="shared" si="32"/>
        <v>734119000</v>
      </c>
      <c r="M532" s="52">
        <f t="shared" si="33"/>
        <v>1245891000</v>
      </c>
      <c r="N532" s="52">
        <f t="shared" si="34"/>
        <v>511772000</v>
      </c>
    </row>
    <row r="533" spans="1:14" x14ac:dyDescent="0.25">
      <c r="A533" t="s">
        <v>223</v>
      </c>
      <c r="B533" t="s">
        <v>11</v>
      </c>
      <c r="C533" s="1">
        <v>42369</v>
      </c>
      <c r="D533" s="52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52">
        <f t="shared" si="32"/>
        <v>825296000</v>
      </c>
      <c r="M533" s="52">
        <f t="shared" si="33"/>
        <v>1434361000</v>
      </c>
      <c r="N533" s="52">
        <f t="shared" si="34"/>
        <v>609065000</v>
      </c>
    </row>
    <row r="534" spans="1:14" x14ac:dyDescent="0.25">
      <c r="A534" t="s">
        <v>224</v>
      </c>
      <c r="B534" t="s">
        <v>6</v>
      </c>
      <c r="C534" s="1">
        <v>41274</v>
      </c>
      <c r="D534" s="52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52">
        <f t="shared" si="32"/>
        <v>607902000</v>
      </c>
      <c r="M534" s="52">
        <f t="shared" si="33"/>
        <v>1121995000</v>
      </c>
      <c r="N534" s="52">
        <f t="shared" si="34"/>
        <v>514093000</v>
      </c>
    </row>
    <row r="535" spans="1:14" x14ac:dyDescent="0.25">
      <c r="A535" t="s">
        <v>224</v>
      </c>
      <c r="B535" t="s">
        <v>9</v>
      </c>
      <c r="C535" s="1">
        <v>41639</v>
      </c>
      <c r="D535" s="52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52">
        <f t="shared" si="32"/>
        <v>1041152000</v>
      </c>
      <c r="M535" s="52">
        <f t="shared" si="33"/>
        <v>1553474000</v>
      </c>
      <c r="N535" s="52">
        <f t="shared" si="34"/>
        <v>512322000</v>
      </c>
    </row>
    <row r="536" spans="1:14" x14ac:dyDescent="0.25">
      <c r="A536" t="s">
        <v>224</v>
      </c>
      <c r="B536" t="s">
        <v>10</v>
      </c>
      <c r="C536" s="1">
        <v>42004</v>
      </c>
      <c r="D536" s="52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52">
        <f t="shared" si="32"/>
        <v>809809000</v>
      </c>
      <c r="M536" s="52">
        <f t="shared" si="33"/>
        <v>1731184000</v>
      </c>
      <c r="N536" s="52">
        <f t="shared" si="34"/>
        <v>921375000</v>
      </c>
    </row>
    <row r="537" spans="1:14" x14ac:dyDescent="0.25">
      <c r="A537" t="s">
        <v>224</v>
      </c>
      <c r="B537" t="s">
        <v>11</v>
      </c>
      <c r="C537" s="1">
        <v>42369</v>
      </c>
      <c r="D537" s="52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52">
        <f t="shared" si="32"/>
        <v>830977000</v>
      </c>
      <c r="M537" s="52">
        <f t="shared" si="33"/>
        <v>1839797000</v>
      </c>
      <c r="N537" s="52">
        <f t="shared" si="34"/>
        <v>1008820000</v>
      </c>
    </row>
    <row r="538" spans="1:14" x14ac:dyDescent="0.25">
      <c r="A538" t="s">
        <v>225</v>
      </c>
      <c r="B538" t="s">
        <v>6</v>
      </c>
      <c r="C538" s="1">
        <v>41639</v>
      </c>
      <c r="D538" s="52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52">
        <f t="shared" si="32"/>
        <v>853981000</v>
      </c>
      <c r="M538" s="52">
        <f t="shared" si="33"/>
        <v>1504616000</v>
      </c>
      <c r="N538" s="52">
        <f t="shared" si="34"/>
        <v>650635000</v>
      </c>
    </row>
    <row r="539" spans="1:14" x14ac:dyDescent="0.25">
      <c r="A539" t="s">
        <v>225</v>
      </c>
      <c r="B539" t="s">
        <v>9</v>
      </c>
      <c r="C539" s="1">
        <v>42004</v>
      </c>
      <c r="D539" s="52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52">
        <f t="shared" si="32"/>
        <v>917432000</v>
      </c>
      <c r="M539" s="52">
        <f t="shared" si="33"/>
        <v>1944794000</v>
      </c>
      <c r="N539" s="52">
        <f t="shared" si="34"/>
        <v>1027362000</v>
      </c>
    </row>
    <row r="540" spans="1:14" x14ac:dyDescent="0.25">
      <c r="A540" t="s">
        <v>225</v>
      </c>
      <c r="B540" t="s">
        <v>10</v>
      </c>
      <c r="C540" s="1">
        <v>42369</v>
      </c>
      <c r="D540" s="52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52">
        <f t="shared" si="32"/>
        <v>1069141000</v>
      </c>
      <c r="M540" s="52">
        <f t="shared" si="33"/>
        <v>1430957000</v>
      </c>
      <c r="N540" s="52">
        <f t="shared" si="34"/>
        <v>361816000</v>
      </c>
    </row>
    <row r="541" spans="1:14" x14ac:dyDescent="0.25">
      <c r="A541" t="s">
        <v>225</v>
      </c>
      <c r="B541" t="s">
        <v>11</v>
      </c>
      <c r="C541" s="1">
        <v>42735</v>
      </c>
      <c r="D541" s="52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52">
        <f t="shared" si="32"/>
        <v>1200667000</v>
      </c>
      <c r="M541" s="52">
        <f t="shared" si="33"/>
        <v>1243430000</v>
      </c>
      <c r="N541" s="52">
        <f t="shared" si="34"/>
        <v>42763000</v>
      </c>
    </row>
    <row r="542" spans="1:14" x14ac:dyDescent="0.25">
      <c r="A542" t="s">
        <v>226</v>
      </c>
      <c r="B542" t="s">
        <v>6</v>
      </c>
      <c r="C542" s="1">
        <v>41274</v>
      </c>
      <c r="D542" s="52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52">
        <f t="shared" si="32"/>
        <v>1488147000</v>
      </c>
      <c r="M542" s="52">
        <f t="shared" si="33"/>
        <v>2606353000</v>
      </c>
      <c r="N542" s="52">
        <f t="shared" si="34"/>
        <v>1118206000</v>
      </c>
    </row>
    <row r="543" spans="1:14" x14ac:dyDescent="0.25">
      <c r="A543" t="s">
        <v>226</v>
      </c>
      <c r="B543" t="s">
        <v>9</v>
      </c>
      <c r="C543" s="1">
        <v>41639</v>
      </c>
      <c r="D543" s="52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52">
        <f t="shared" si="32"/>
        <v>1773829000</v>
      </c>
      <c r="M543" s="52">
        <f t="shared" si="33"/>
        <v>3303264000</v>
      </c>
      <c r="N543" s="52">
        <f t="shared" si="34"/>
        <v>1529435000</v>
      </c>
    </row>
    <row r="544" spans="1:14" x14ac:dyDescent="0.25">
      <c r="A544" t="s">
        <v>226</v>
      </c>
      <c r="B544" t="s">
        <v>10</v>
      </c>
      <c r="C544" s="1">
        <v>42004</v>
      </c>
      <c r="D544" s="52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52">
        <f t="shared" si="32"/>
        <v>1659868000</v>
      </c>
      <c r="M544" s="52">
        <f t="shared" si="33"/>
        <v>3292717000</v>
      </c>
      <c r="N544" s="52">
        <f t="shared" si="34"/>
        <v>1632849000</v>
      </c>
    </row>
    <row r="545" spans="1:14" x14ac:dyDescent="0.25">
      <c r="A545" t="s">
        <v>226</v>
      </c>
      <c r="B545" t="s">
        <v>11</v>
      </c>
      <c r="C545" s="1">
        <v>42369</v>
      </c>
      <c r="D545" s="52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52">
        <f t="shared" si="32"/>
        <v>1774469000</v>
      </c>
      <c r="M545" s="52">
        <f t="shared" si="33"/>
        <v>3538633000</v>
      </c>
      <c r="N545" s="52">
        <f t="shared" si="34"/>
        <v>1764164000</v>
      </c>
    </row>
    <row r="546" spans="1:14" x14ac:dyDescent="0.25">
      <c r="A546" t="s">
        <v>227</v>
      </c>
      <c r="B546" t="s">
        <v>6</v>
      </c>
      <c r="C546" s="1">
        <v>41274</v>
      </c>
      <c r="D546" s="52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52">
        <f t="shared" si="32"/>
        <v>193746000</v>
      </c>
      <c r="M546" s="52">
        <f t="shared" si="33"/>
        <v>362986000</v>
      </c>
      <c r="N546" s="52">
        <f t="shared" si="34"/>
        <v>169240000</v>
      </c>
    </row>
    <row r="547" spans="1:14" x14ac:dyDescent="0.25">
      <c r="A547" t="s">
        <v>227</v>
      </c>
      <c r="B547" t="s">
        <v>9</v>
      </c>
      <c r="C547" s="1">
        <v>41639</v>
      </c>
      <c r="D547" s="52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52">
        <f t="shared" si="32"/>
        <v>219104000</v>
      </c>
      <c r="M547" s="52">
        <f t="shared" si="33"/>
        <v>413254000</v>
      </c>
      <c r="N547" s="52">
        <f t="shared" si="34"/>
        <v>194150000</v>
      </c>
    </row>
    <row r="548" spans="1:14" x14ac:dyDescent="0.25">
      <c r="A548" t="s">
        <v>227</v>
      </c>
      <c r="B548" t="s">
        <v>10</v>
      </c>
      <c r="C548" s="1">
        <v>42004</v>
      </c>
      <c r="D548" s="52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52">
        <f t="shared" si="32"/>
        <v>401470000</v>
      </c>
      <c r="M548" s="52">
        <f t="shared" si="33"/>
        <v>658392000</v>
      </c>
      <c r="N548" s="52">
        <f t="shared" si="34"/>
        <v>256922000</v>
      </c>
    </row>
    <row r="549" spans="1:14" x14ac:dyDescent="0.25">
      <c r="A549" t="s">
        <v>227</v>
      </c>
      <c r="B549" t="s">
        <v>11</v>
      </c>
      <c r="C549" s="1">
        <v>42369</v>
      </c>
      <c r="D549" s="52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52">
        <f t="shared" si="32"/>
        <v>493513000</v>
      </c>
      <c r="M549" s="52">
        <f t="shared" si="33"/>
        <v>830899000</v>
      </c>
      <c r="N549" s="52">
        <f t="shared" si="34"/>
        <v>337386000</v>
      </c>
    </row>
    <row r="550" spans="1:14" x14ac:dyDescent="0.25">
      <c r="A550" t="s">
        <v>229</v>
      </c>
      <c r="B550" t="s">
        <v>6</v>
      </c>
      <c r="C550" s="1">
        <v>41274</v>
      </c>
      <c r="D550" s="52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576</v>
      </c>
      <c r="I550" s="2">
        <v>921000000</v>
      </c>
      <c r="J550" s="2">
        <v>0</v>
      </c>
      <c r="K550" s="2">
        <v>471000000</v>
      </c>
      <c r="L550" s="52">
        <f t="shared" si="32"/>
        <v>1392000000</v>
      </c>
      <c r="M550" s="52">
        <f t="shared" si="33"/>
        <v>1365000000</v>
      </c>
      <c r="N550" s="52">
        <f t="shared" si="34"/>
        <v>-27000000</v>
      </c>
    </row>
    <row r="551" spans="1:14" x14ac:dyDescent="0.25">
      <c r="A551" t="s">
        <v>229</v>
      </c>
      <c r="B551" t="s">
        <v>9</v>
      </c>
      <c r="C551" s="1">
        <v>41639</v>
      </c>
      <c r="D551" s="52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576</v>
      </c>
      <c r="I551" s="2">
        <v>888000000</v>
      </c>
      <c r="J551" s="2">
        <v>0</v>
      </c>
      <c r="K551" s="2">
        <v>256000000</v>
      </c>
      <c r="L551" s="52">
        <f t="shared" si="32"/>
        <v>1144000000</v>
      </c>
      <c r="M551" s="52">
        <f t="shared" si="33"/>
        <v>1466000000</v>
      </c>
      <c r="N551" s="52">
        <f t="shared" si="34"/>
        <v>322000000</v>
      </c>
    </row>
    <row r="552" spans="1:14" x14ac:dyDescent="0.25">
      <c r="A552" t="s">
        <v>229</v>
      </c>
      <c r="B552" t="s">
        <v>10</v>
      </c>
      <c r="C552" s="1">
        <v>42004</v>
      </c>
      <c r="D552" s="52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576</v>
      </c>
      <c r="I552" s="2">
        <v>958000000</v>
      </c>
      <c r="J552" s="2">
        <v>0</v>
      </c>
      <c r="K552" s="2">
        <v>136000000</v>
      </c>
      <c r="L552" s="52">
        <f t="shared" si="32"/>
        <v>1094000000</v>
      </c>
      <c r="M552" s="52">
        <f t="shared" si="33"/>
        <v>1665000000</v>
      </c>
      <c r="N552" s="52">
        <f t="shared" si="34"/>
        <v>571000000</v>
      </c>
    </row>
    <row r="553" spans="1:14" x14ac:dyDescent="0.25">
      <c r="A553" t="s">
        <v>229</v>
      </c>
      <c r="B553" t="s">
        <v>11</v>
      </c>
      <c r="C553" s="1">
        <v>42369</v>
      </c>
      <c r="D553" s="52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576</v>
      </c>
      <c r="I553" s="2">
        <v>1048000000</v>
      </c>
      <c r="J553" s="2">
        <v>0</v>
      </c>
      <c r="K553" s="2">
        <v>61000000</v>
      </c>
      <c r="L553" s="52">
        <f t="shared" si="32"/>
        <v>1109000000</v>
      </c>
      <c r="M553" s="52">
        <f t="shared" si="33"/>
        <v>1403000000</v>
      </c>
      <c r="N553" s="52">
        <f t="shared" si="34"/>
        <v>294000000</v>
      </c>
    </row>
    <row r="554" spans="1:14" x14ac:dyDescent="0.25">
      <c r="A554" t="s">
        <v>231</v>
      </c>
      <c r="B554" t="s">
        <v>6</v>
      </c>
      <c r="C554" s="1">
        <v>41274</v>
      </c>
      <c r="D554" s="52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52">
        <f t="shared" si="32"/>
        <v>3333000000</v>
      </c>
      <c r="M554" s="52">
        <f t="shared" si="33"/>
        <v>4863000000</v>
      </c>
      <c r="N554" s="52">
        <f t="shared" si="34"/>
        <v>1530000000</v>
      </c>
    </row>
    <row r="555" spans="1:14" x14ac:dyDescent="0.25">
      <c r="A555" t="s">
        <v>231</v>
      </c>
      <c r="B555" t="s">
        <v>9</v>
      </c>
      <c r="C555" s="1">
        <v>41639</v>
      </c>
      <c r="D555" s="52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52">
        <f t="shared" si="32"/>
        <v>4530000000</v>
      </c>
      <c r="M555" s="52">
        <f t="shared" si="33"/>
        <v>6677000000</v>
      </c>
      <c r="N555" s="52">
        <f t="shared" si="34"/>
        <v>2147000000</v>
      </c>
    </row>
    <row r="556" spans="1:14" x14ac:dyDescent="0.25">
      <c r="A556" t="s">
        <v>231</v>
      </c>
      <c r="B556" t="s">
        <v>10</v>
      </c>
      <c r="C556" s="1">
        <v>42004</v>
      </c>
      <c r="D556" s="52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52">
        <f t="shared" si="32"/>
        <v>4457000000</v>
      </c>
      <c r="M556" s="52">
        <f t="shared" si="33"/>
        <v>6906000000</v>
      </c>
      <c r="N556" s="52">
        <f t="shared" si="34"/>
        <v>2449000000</v>
      </c>
    </row>
    <row r="557" spans="1:14" x14ac:dyDescent="0.25">
      <c r="A557" t="s">
        <v>231</v>
      </c>
      <c r="B557" t="s">
        <v>11</v>
      </c>
      <c r="C557" s="1">
        <v>42369</v>
      </c>
      <c r="D557" s="52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52">
        <f t="shared" si="32"/>
        <v>4221000000</v>
      </c>
      <c r="M557" s="52">
        <f t="shared" si="33"/>
        <v>6563000000</v>
      </c>
      <c r="N557" s="52">
        <f t="shared" si="34"/>
        <v>2342000000</v>
      </c>
    </row>
    <row r="558" spans="1:14" x14ac:dyDescent="0.25">
      <c r="A558" t="s">
        <v>232</v>
      </c>
      <c r="B558" t="s">
        <v>6</v>
      </c>
      <c r="C558" s="1">
        <v>41274</v>
      </c>
      <c r="D558" s="52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52">
        <f t="shared" si="32"/>
        <v>2061747000</v>
      </c>
      <c r="M558" s="52">
        <f t="shared" si="33"/>
        <v>3718452000</v>
      </c>
      <c r="N558" s="52">
        <f t="shared" si="34"/>
        <v>1656705000</v>
      </c>
    </row>
    <row r="559" spans="1:14" x14ac:dyDescent="0.25">
      <c r="A559" t="s">
        <v>232</v>
      </c>
      <c r="B559" t="s">
        <v>9</v>
      </c>
      <c r="C559" s="1">
        <v>41639</v>
      </c>
      <c r="D559" s="52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52">
        <f t="shared" si="32"/>
        <v>2149095000</v>
      </c>
      <c r="M559" s="52">
        <f t="shared" si="33"/>
        <v>3802062000</v>
      </c>
      <c r="N559" s="52">
        <f t="shared" si="34"/>
        <v>1652967000</v>
      </c>
    </row>
    <row r="560" spans="1:14" x14ac:dyDescent="0.25">
      <c r="A560" t="s">
        <v>232</v>
      </c>
      <c r="B560" t="s">
        <v>10</v>
      </c>
      <c r="C560" s="1">
        <v>42004</v>
      </c>
      <c r="D560" s="52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52">
        <f t="shared" si="32"/>
        <v>2182093000</v>
      </c>
      <c r="M560" s="52">
        <f t="shared" si="33"/>
        <v>4368734000</v>
      </c>
      <c r="N560" s="52">
        <f t="shared" si="34"/>
        <v>2186641000</v>
      </c>
    </row>
    <row r="561" spans="1:14" x14ac:dyDescent="0.25">
      <c r="A561" t="s">
        <v>232</v>
      </c>
      <c r="B561" t="s">
        <v>11</v>
      </c>
      <c r="C561" s="1">
        <v>42369</v>
      </c>
      <c r="D561" s="52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52">
        <f t="shared" si="32"/>
        <v>2412274000</v>
      </c>
      <c r="M561" s="52">
        <f t="shared" si="33"/>
        <v>4063978000</v>
      </c>
      <c r="N561" s="52">
        <f t="shared" si="34"/>
        <v>1651704000</v>
      </c>
    </row>
    <row r="562" spans="1:14" x14ac:dyDescent="0.25">
      <c r="A562" t="s">
        <v>233</v>
      </c>
      <c r="B562" t="s">
        <v>6</v>
      </c>
      <c r="C562" s="1">
        <v>41274</v>
      </c>
      <c r="D562" s="52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52">
        <f t="shared" si="32"/>
        <v>988700000</v>
      </c>
      <c r="M562" s="52">
        <f t="shared" si="33"/>
        <v>1408600000</v>
      </c>
      <c r="N562" s="52">
        <f t="shared" si="34"/>
        <v>419900000</v>
      </c>
    </row>
    <row r="563" spans="1:14" x14ac:dyDescent="0.25">
      <c r="A563" t="s">
        <v>233</v>
      </c>
      <c r="B563" t="s">
        <v>9</v>
      </c>
      <c r="C563" s="1">
        <v>41639</v>
      </c>
      <c r="D563" s="52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52">
        <f t="shared" si="32"/>
        <v>1072700000</v>
      </c>
      <c r="M563" s="52">
        <f t="shared" si="33"/>
        <v>1528900000</v>
      </c>
      <c r="N563" s="52">
        <f t="shared" si="34"/>
        <v>456200000</v>
      </c>
    </row>
    <row r="564" spans="1:14" x14ac:dyDescent="0.25">
      <c r="A564" t="s">
        <v>233</v>
      </c>
      <c r="B564" t="s">
        <v>10</v>
      </c>
      <c r="C564" s="1">
        <v>42004</v>
      </c>
      <c r="D564" s="52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52">
        <f t="shared" si="32"/>
        <v>1275200000</v>
      </c>
      <c r="M564" s="52">
        <f t="shared" si="33"/>
        <v>1697300000</v>
      </c>
      <c r="N564" s="52">
        <f t="shared" si="34"/>
        <v>422100000</v>
      </c>
    </row>
    <row r="565" spans="1:14" x14ac:dyDescent="0.25">
      <c r="A565" t="s">
        <v>233</v>
      </c>
      <c r="B565" t="s">
        <v>11</v>
      </c>
      <c r="C565" s="1">
        <v>42369</v>
      </c>
      <c r="D565" s="52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52">
        <f t="shared" si="32"/>
        <v>1233800000</v>
      </c>
      <c r="M565" s="52">
        <f t="shared" si="33"/>
        <v>1876500000</v>
      </c>
      <c r="N565" s="52">
        <f t="shared" si="34"/>
        <v>642700000</v>
      </c>
    </row>
    <row r="566" spans="1:14" x14ac:dyDescent="0.25">
      <c r="A566" t="s">
        <v>234</v>
      </c>
      <c r="B566" t="s">
        <v>6</v>
      </c>
      <c r="C566" s="1">
        <v>41639</v>
      </c>
      <c r="D566" s="52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52">
        <f t="shared" si="32"/>
        <v>3248000000</v>
      </c>
      <c r="M566" s="52">
        <f t="shared" si="33"/>
        <v>6894000000</v>
      </c>
      <c r="N566" s="52">
        <f t="shared" si="34"/>
        <v>3646000000</v>
      </c>
    </row>
    <row r="567" spans="1:14" x14ac:dyDescent="0.25">
      <c r="A567" t="s">
        <v>234</v>
      </c>
      <c r="B567" t="s">
        <v>9</v>
      </c>
      <c r="C567" s="1">
        <v>42004</v>
      </c>
      <c r="D567" s="52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52">
        <f t="shared" si="32"/>
        <v>3468000000</v>
      </c>
      <c r="M567" s="52">
        <f t="shared" si="33"/>
        <v>5858000000</v>
      </c>
      <c r="N567" s="52">
        <f t="shared" si="34"/>
        <v>2390000000</v>
      </c>
    </row>
    <row r="568" spans="1:14" x14ac:dyDescent="0.25">
      <c r="A568" t="s">
        <v>234</v>
      </c>
      <c r="B568" t="s">
        <v>10</v>
      </c>
      <c r="C568" s="1">
        <v>42369</v>
      </c>
      <c r="D568" s="52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52">
        <f t="shared" si="32"/>
        <v>3650000000</v>
      </c>
      <c r="M568" s="52">
        <f t="shared" si="33"/>
        <v>8041000000</v>
      </c>
      <c r="N568" s="52">
        <f t="shared" si="34"/>
        <v>4391000000</v>
      </c>
    </row>
    <row r="569" spans="1:14" x14ac:dyDescent="0.25">
      <c r="A569" t="s">
        <v>234</v>
      </c>
      <c r="B569" t="s">
        <v>11</v>
      </c>
      <c r="C569" s="1">
        <v>42735</v>
      </c>
      <c r="D569" s="52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52">
        <f t="shared" si="32"/>
        <v>5512000000</v>
      </c>
      <c r="M569" s="52">
        <f t="shared" si="33"/>
        <v>8672000000</v>
      </c>
      <c r="N569" s="52">
        <f t="shared" si="34"/>
        <v>3160000000</v>
      </c>
    </row>
    <row r="570" spans="1:14" x14ac:dyDescent="0.25">
      <c r="A570" t="s">
        <v>235</v>
      </c>
      <c r="B570" t="s">
        <v>6</v>
      </c>
      <c r="C570" s="1">
        <v>41274</v>
      </c>
      <c r="D570" s="52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52">
        <f t="shared" si="32"/>
        <v>1304572000</v>
      </c>
      <c r="M570" s="52">
        <f t="shared" si="33"/>
        <v>1835370000</v>
      </c>
      <c r="N570" s="52">
        <f t="shared" si="34"/>
        <v>530798000</v>
      </c>
    </row>
    <row r="571" spans="1:14" x14ac:dyDescent="0.25">
      <c r="A571" t="s">
        <v>235</v>
      </c>
      <c r="B571" t="s">
        <v>9</v>
      </c>
      <c r="C571" s="1">
        <v>41639</v>
      </c>
      <c r="D571" s="52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52">
        <f t="shared" si="32"/>
        <v>1330780000</v>
      </c>
      <c r="M571" s="52">
        <f t="shared" si="33"/>
        <v>1882853000</v>
      </c>
      <c r="N571" s="52">
        <f t="shared" si="34"/>
        <v>552073000</v>
      </c>
    </row>
    <row r="572" spans="1:14" x14ac:dyDescent="0.25">
      <c r="A572" t="s">
        <v>235</v>
      </c>
      <c r="B572" t="s">
        <v>10</v>
      </c>
      <c r="C572" s="1">
        <v>42004</v>
      </c>
      <c r="D572" s="52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52">
        <f t="shared" si="32"/>
        <v>1386779000</v>
      </c>
      <c r="M572" s="52">
        <f t="shared" si="33"/>
        <v>1981427000</v>
      </c>
      <c r="N572" s="52">
        <f t="shared" si="34"/>
        <v>594648000</v>
      </c>
    </row>
    <row r="573" spans="1:14" x14ac:dyDescent="0.25">
      <c r="A573" t="s">
        <v>235</v>
      </c>
      <c r="B573" t="s">
        <v>11</v>
      </c>
      <c r="C573" s="1">
        <v>42369</v>
      </c>
      <c r="D573" s="52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52">
        <f t="shared" si="32"/>
        <v>1466293000</v>
      </c>
      <c r="M573" s="52">
        <f t="shared" si="33"/>
        <v>2187777000</v>
      </c>
      <c r="N573" s="52">
        <f t="shared" si="34"/>
        <v>721484000</v>
      </c>
    </row>
    <row r="574" spans="1:14" x14ac:dyDescent="0.25">
      <c r="A574" t="s">
        <v>236</v>
      </c>
      <c r="B574" t="s">
        <v>6</v>
      </c>
      <c r="C574" s="1">
        <v>41639</v>
      </c>
      <c r="D574" s="52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52">
        <f t="shared" si="32"/>
        <v>3222774000</v>
      </c>
      <c r="M574" s="52">
        <f t="shared" si="33"/>
        <v>3733225000</v>
      </c>
      <c r="N574" s="52">
        <f t="shared" si="34"/>
        <v>510451000</v>
      </c>
    </row>
    <row r="575" spans="1:14" x14ac:dyDescent="0.25">
      <c r="A575" t="s">
        <v>236</v>
      </c>
      <c r="B575" t="s">
        <v>9</v>
      </c>
      <c r="C575" s="1">
        <v>42004</v>
      </c>
      <c r="D575" s="52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52">
        <f t="shared" si="32"/>
        <v>3996629000</v>
      </c>
      <c r="M575" s="52">
        <f t="shared" si="33"/>
        <v>4584404000</v>
      </c>
      <c r="N575" s="52">
        <f t="shared" si="34"/>
        <v>587775000</v>
      </c>
    </row>
    <row r="576" spans="1:14" x14ac:dyDescent="0.25">
      <c r="A576" t="s">
        <v>236</v>
      </c>
      <c r="B576" t="s">
        <v>10</v>
      </c>
      <c r="C576" s="1">
        <v>42369</v>
      </c>
      <c r="D576" s="52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52">
        <f t="shared" si="32"/>
        <v>4941701000</v>
      </c>
      <c r="M576" s="52">
        <f t="shared" si="33"/>
        <v>5362758000</v>
      </c>
      <c r="N576" s="52">
        <f t="shared" si="34"/>
        <v>421057000</v>
      </c>
    </row>
    <row r="577" spans="1:14" x14ac:dyDescent="0.25">
      <c r="A577" t="s">
        <v>236</v>
      </c>
      <c r="B577" t="s">
        <v>11</v>
      </c>
      <c r="C577" s="1">
        <v>42735</v>
      </c>
      <c r="D577" s="52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52">
        <f t="shared" si="32"/>
        <v>6597869000</v>
      </c>
      <c r="M577" s="52">
        <f t="shared" si="33"/>
        <v>7176866000</v>
      </c>
      <c r="N577" s="52">
        <f t="shared" si="34"/>
        <v>578997000</v>
      </c>
    </row>
    <row r="578" spans="1:14" x14ac:dyDescent="0.25">
      <c r="A578" t="s">
        <v>237</v>
      </c>
      <c r="B578" t="s">
        <v>6</v>
      </c>
      <c r="C578" s="1">
        <v>41274</v>
      </c>
      <c r="D578" s="52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52">
        <f t="shared" ref="L578:L641" si="36">SGA+R_and_D+OPE</f>
        <v>132776000</v>
      </c>
      <c r="M578" s="52">
        <f t="shared" ref="M578:M641" si="37">Total_Revenue-COGS</f>
        <v>295368000</v>
      </c>
      <c r="N578" s="52">
        <f t="shared" ref="N578:N641" si="38">Gross_Profit-TOPE</f>
        <v>162592000</v>
      </c>
    </row>
    <row r="579" spans="1:14" x14ac:dyDescent="0.25">
      <c r="A579" t="s">
        <v>237</v>
      </c>
      <c r="B579" t="s">
        <v>9</v>
      </c>
      <c r="C579" s="1">
        <v>41639</v>
      </c>
      <c r="D579" s="52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52">
        <f t="shared" si="36"/>
        <v>158500000</v>
      </c>
      <c r="M579" s="52">
        <f t="shared" si="37"/>
        <v>380601000</v>
      </c>
      <c r="N579" s="52">
        <f t="shared" si="38"/>
        <v>222101000</v>
      </c>
    </row>
    <row r="580" spans="1:14" x14ac:dyDescent="0.25">
      <c r="A580" t="s">
        <v>237</v>
      </c>
      <c r="B580" t="s">
        <v>10</v>
      </c>
      <c r="C580" s="1">
        <v>42004</v>
      </c>
      <c r="D580" s="52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52">
        <f t="shared" si="36"/>
        <v>186445000</v>
      </c>
      <c r="M580" s="52">
        <f t="shared" si="37"/>
        <v>474739000</v>
      </c>
      <c r="N580" s="52">
        <f t="shared" si="38"/>
        <v>288294000</v>
      </c>
    </row>
    <row r="581" spans="1:14" x14ac:dyDescent="0.25">
      <c r="A581" t="s">
        <v>237</v>
      </c>
      <c r="B581" t="s">
        <v>11</v>
      </c>
      <c r="C581" s="1">
        <v>42369</v>
      </c>
      <c r="D581" s="52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52">
        <f t="shared" si="36"/>
        <v>214248000</v>
      </c>
      <c r="M581" s="52">
        <f t="shared" si="37"/>
        <v>578305000</v>
      </c>
      <c r="N581" s="52">
        <f t="shared" si="38"/>
        <v>364057000</v>
      </c>
    </row>
    <row r="582" spans="1:14" x14ac:dyDescent="0.25">
      <c r="A582" t="s">
        <v>238</v>
      </c>
      <c r="B582" t="s">
        <v>6</v>
      </c>
      <c r="C582" s="1">
        <v>41639</v>
      </c>
      <c r="D582" s="52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52">
        <f t="shared" si="36"/>
        <v>10850000000</v>
      </c>
      <c r="M582" s="52">
        <f t="shared" si="37"/>
        <v>23867000000</v>
      </c>
      <c r="N582" s="52">
        <f t="shared" si="38"/>
        <v>13017000000</v>
      </c>
    </row>
    <row r="583" spans="1:14" x14ac:dyDescent="0.25">
      <c r="A583" t="s">
        <v>238</v>
      </c>
      <c r="B583" t="s">
        <v>9</v>
      </c>
      <c r="C583" s="1">
        <v>42004</v>
      </c>
      <c r="D583" s="52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52">
        <f t="shared" si="36"/>
        <v>11842000000</v>
      </c>
      <c r="M583" s="52">
        <f t="shared" si="37"/>
        <v>12174000000</v>
      </c>
      <c r="N583" s="52">
        <f t="shared" si="38"/>
        <v>332000000</v>
      </c>
    </row>
    <row r="584" spans="1:14" x14ac:dyDescent="0.25">
      <c r="A584" t="s">
        <v>238</v>
      </c>
      <c r="B584" t="s">
        <v>10</v>
      </c>
      <c r="C584" s="1">
        <v>42369</v>
      </c>
      <c r="D584" s="52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52">
        <f t="shared" si="36"/>
        <v>10502000000</v>
      </c>
      <c r="M584" s="52">
        <f t="shared" si="37"/>
        <v>18149000000</v>
      </c>
      <c r="N584" s="52">
        <f t="shared" si="38"/>
        <v>7647000000</v>
      </c>
    </row>
    <row r="585" spans="1:14" x14ac:dyDescent="0.25">
      <c r="A585" t="s">
        <v>238</v>
      </c>
      <c r="B585" t="s">
        <v>11</v>
      </c>
      <c r="C585" s="1">
        <v>42735</v>
      </c>
      <c r="D585" s="52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52">
        <f t="shared" si="36"/>
        <v>12196000000</v>
      </c>
      <c r="M585" s="52">
        <f t="shared" si="37"/>
        <v>16312000000</v>
      </c>
      <c r="N585" s="52">
        <f t="shared" si="38"/>
        <v>4116000000</v>
      </c>
    </row>
    <row r="586" spans="1:14" x14ac:dyDescent="0.25">
      <c r="A586" t="s">
        <v>240</v>
      </c>
      <c r="B586" t="s">
        <v>6</v>
      </c>
      <c r="C586" s="1">
        <v>41639</v>
      </c>
      <c r="D586" s="52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52">
        <f t="shared" si="36"/>
        <v>1007431000</v>
      </c>
      <c r="M586" s="52">
        <f t="shared" si="37"/>
        <v>1719445000</v>
      </c>
      <c r="N586" s="52">
        <f t="shared" si="38"/>
        <v>712014000</v>
      </c>
    </row>
    <row r="587" spans="1:14" x14ac:dyDescent="0.25">
      <c r="A587" t="s">
        <v>240</v>
      </c>
      <c r="B587" t="s">
        <v>9</v>
      </c>
      <c r="C587" s="1">
        <v>42004</v>
      </c>
      <c r="D587" s="52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52">
        <f t="shared" si="36"/>
        <v>1110776000</v>
      </c>
      <c r="M587" s="52">
        <f t="shared" si="37"/>
        <v>1897402000</v>
      </c>
      <c r="N587" s="52">
        <f t="shared" si="38"/>
        <v>786626000</v>
      </c>
    </row>
    <row r="588" spans="1:14" x14ac:dyDescent="0.25">
      <c r="A588" t="s">
        <v>240</v>
      </c>
      <c r="B588" t="s">
        <v>10</v>
      </c>
      <c r="C588" s="1">
        <v>42369</v>
      </c>
      <c r="D588" s="52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52">
        <f t="shared" si="36"/>
        <v>1121590000</v>
      </c>
      <c r="M588" s="52">
        <f t="shared" si="37"/>
        <v>1948934000</v>
      </c>
      <c r="N588" s="52">
        <f t="shared" si="38"/>
        <v>827344000</v>
      </c>
    </row>
    <row r="589" spans="1:14" x14ac:dyDescent="0.25">
      <c r="A589" t="s">
        <v>240</v>
      </c>
      <c r="B589" t="s">
        <v>11</v>
      </c>
      <c r="C589" s="1">
        <v>42735</v>
      </c>
      <c r="D589" s="52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52">
        <f t="shared" si="36"/>
        <v>1169470000</v>
      </c>
      <c r="M589" s="52">
        <f t="shared" si="37"/>
        <v>1964777000</v>
      </c>
      <c r="N589" s="52">
        <f t="shared" si="38"/>
        <v>795307000</v>
      </c>
    </row>
    <row r="590" spans="1:14" x14ac:dyDescent="0.25">
      <c r="A590" t="s">
        <v>241</v>
      </c>
      <c r="B590" t="s">
        <v>6</v>
      </c>
      <c r="C590" s="1">
        <v>41639</v>
      </c>
      <c r="D590" s="52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52">
        <f t="shared" si="36"/>
        <v>3193000000</v>
      </c>
      <c r="M590" s="52">
        <f t="shared" si="37"/>
        <v>5997000000</v>
      </c>
      <c r="N590" s="52">
        <f t="shared" si="38"/>
        <v>2804000000</v>
      </c>
    </row>
    <row r="591" spans="1:14" x14ac:dyDescent="0.25">
      <c r="A591" t="s">
        <v>241</v>
      </c>
      <c r="B591" t="s">
        <v>9</v>
      </c>
      <c r="C591" s="1">
        <v>42004</v>
      </c>
      <c r="D591" s="52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52">
        <f t="shared" si="36"/>
        <v>5319000000</v>
      </c>
      <c r="M591" s="52">
        <f t="shared" si="37"/>
        <v>10313000000</v>
      </c>
      <c r="N591" s="52">
        <f t="shared" si="38"/>
        <v>4994000000</v>
      </c>
    </row>
    <row r="592" spans="1:14" x14ac:dyDescent="0.25">
      <c r="A592" t="s">
        <v>241</v>
      </c>
      <c r="B592" t="s">
        <v>10</v>
      </c>
      <c r="C592" s="1">
        <v>42369</v>
      </c>
      <c r="D592" s="52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52">
        <f t="shared" si="36"/>
        <v>8836000000</v>
      </c>
      <c r="M592" s="52">
        <f t="shared" si="37"/>
        <v>15061000000</v>
      </c>
      <c r="N592" s="52">
        <f t="shared" si="38"/>
        <v>6225000000</v>
      </c>
    </row>
    <row r="593" spans="1:14" x14ac:dyDescent="0.25">
      <c r="A593" t="s">
        <v>241</v>
      </c>
      <c r="B593" t="s">
        <v>11</v>
      </c>
      <c r="C593" s="1">
        <v>42735</v>
      </c>
      <c r="D593" s="52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52">
        <f t="shared" si="36"/>
        <v>11422000000</v>
      </c>
      <c r="M593" s="52">
        <f t="shared" si="37"/>
        <v>23849000000</v>
      </c>
      <c r="N593" s="52">
        <f t="shared" si="38"/>
        <v>12427000000</v>
      </c>
    </row>
    <row r="594" spans="1:14" x14ac:dyDescent="0.25">
      <c r="A594" t="s">
        <v>242</v>
      </c>
      <c r="B594" t="s">
        <v>6</v>
      </c>
      <c r="C594" s="1">
        <v>41274</v>
      </c>
      <c r="D594" s="52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52">
        <f t="shared" si="36"/>
        <v>880500000</v>
      </c>
      <c r="M594" s="52">
        <f t="shared" si="37"/>
        <v>1041600000</v>
      </c>
      <c r="N594" s="52">
        <f t="shared" si="38"/>
        <v>161100000</v>
      </c>
    </row>
    <row r="595" spans="1:14" x14ac:dyDescent="0.25">
      <c r="A595" t="s">
        <v>242</v>
      </c>
      <c r="B595" t="s">
        <v>9</v>
      </c>
      <c r="C595" s="1">
        <v>41639</v>
      </c>
      <c r="D595" s="52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52">
        <f t="shared" si="36"/>
        <v>948100000</v>
      </c>
      <c r="M595" s="52">
        <f t="shared" si="37"/>
        <v>1295100000</v>
      </c>
      <c r="N595" s="52">
        <f t="shared" si="38"/>
        <v>347000000</v>
      </c>
    </row>
    <row r="596" spans="1:14" x14ac:dyDescent="0.25">
      <c r="A596" t="s">
        <v>242</v>
      </c>
      <c r="B596" t="s">
        <v>10</v>
      </c>
      <c r="C596" s="1">
        <v>42004</v>
      </c>
      <c r="D596" s="52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52">
        <f t="shared" si="36"/>
        <v>956400000</v>
      </c>
      <c r="M596" s="52">
        <f t="shared" si="37"/>
        <v>1366900000</v>
      </c>
      <c r="N596" s="52">
        <f t="shared" si="38"/>
        <v>410500000</v>
      </c>
    </row>
    <row r="597" spans="1:14" x14ac:dyDescent="0.25">
      <c r="A597" t="s">
        <v>242</v>
      </c>
      <c r="B597" t="s">
        <v>11</v>
      </c>
      <c r="C597" s="1">
        <v>42369</v>
      </c>
      <c r="D597" s="52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52">
        <f t="shared" si="36"/>
        <v>1069200000</v>
      </c>
      <c r="M597" s="52">
        <f t="shared" si="37"/>
        <v>1581900000</v>
      </c>
      <c r="N597" s="52">
        <f t="shared" si="38"/>
        <v>512700000</v>
      </c>
    </row>
    <row r="598" spans="1:14" x14ac:dyDescent="0.25">
      <c r="A598" t="s">
        <v>243</v>
      </c>
      <c r="B598" t="s">
        <v>6</v>
      </c>
      <c r="C598" s="1">
        <v>41274</v>
      </c>
      <c r="D598" s="52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52">
        <f t="shared" si="36"/>
        <v>716000000</v>
      </c>
      <c r="M598" s="52">
        <f t="shared" si="37"/>
        <v>6449000000</v>
      </c>
      <c r="N598" s="52">
        <f t="shared" si="38"/>
        <v>5733000000</v>
      </c>
    </row>
    <row r="599" spans="1:14" x14ac:dyDescent="0.25">
      <c r="A599" t="s">
        <v>243</v>
      </c>
      <c r="B599" t="s">
        <v>9</v>
      </c>
      <c r="C599" s="1">
        <v>41639</v>
      </c>
      <c r="D599" s="52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52">
        <f t="shared" si="36"/>
        <v>867000000</v>
      </c>
      <c r="M599" s="52">
        <f t="shared" si="37"/>
        <v>6284000000</v>
      </c>
      <c r="N599" s="52">
        <f t="shared" si="38"/>
        <v>5417000000</v>
      </c>
    </row>
    <row r="600" spans="1:14" x14ac:dyDescent="0.25">
      <c r="A600" t="s">
        <v>243</v>
      </c>
      <c r="B600" t="s">
        <v>10</v>
      </c>
      <c r="C600" s="1">
        <v>42004</v>
      </c>
      <c r="D600" s="52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52">
        <f t="shared" si="36"/>
        <v>718000000</v>
      </c>
      <c r="M600" s="52">
        <f t="shared" si="37"/>
        <v>1934000000</v>
      </c>
      <c r="N600" s="52">
        <f t="shared" si="38"/>
        <v>1216000000</v>
      </c>
    </row>
    <row r="601" spans="1:14" x14ac:dyDescent="0.25">
      <c r="A601" t="s">
        <v>243</v>
      </c>
      <c r="B601" t="s">
        <v>11</v>
      </c>
      <c r="C601" s="1">
        <v>42369</v>
      </c>
      <c r="D601" s="52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52">
        <f t="shared" si="36"/>
        <v>696000000</v>
      </c>
      <c r="M601" s="52">
        <f t="shared" si="37"/>
        <v>-12647000000</v>
      </c>
      <c r="N601" s="52">
        <f t="shared" si="38"/>
        <v>-13343000000</v>
      </c>
    </row>
    <row r="602" spans="1:14" x14ac:dyDescent="0.25">
      <c r="A602" t="s">
        <v>245</v>
      </c>
      <c r="B602" t="s">
        <v>6</v>
      </c>
      <c r="C602" s="1">
        <v>41425</v>
      </c>
      <c r="D602" s="52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52">
        <f t="shared" si="36"/>
        <v>22745000000</v>
      </c>
      <c r="M602" s="52">
        <f t="shared" si="37"/>
        <v>27839000000</v>
      </c>
      <c r="N602" s="52">
        <f t="shared" si="38"/>
        <v>5094000000</v>
      </c>
    </row>
    <row r="603" spans="1:14" x14ac:dyDescent="0.25">
      <c r="A603" t="s">
        <v>245</v>
      </c>
      <c r="B603" t="s">
        <v>9</v>
      </c>
      <c r="C603" s="1">
        <v>41790</v>
      </c>
      <c r="D603" s="52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52">
        <f t="shared" si="36"/>
        <v>24700000000</v>
      </c>
      <c r="M603" s="52">
        <f t="shared" si="37"/>
        <v>28515000000</v>
      </c>
      <c r="N603" s="52">
        <f t="shared" si="38"/>
        <v>3815000000</v>
      </c>
    </row>
    <row r="604" spans="1:14" x14ac:dyDescent="0.25">
      <c r="A604" t="s">
        <v>245</v>
      </c>
      <c r="B604" t="s">
        <v>10</v>
      </c>
      <c r="C604" s="1">
        <v>42155</v>
      </c>
      <c r="D604" s="52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52">
        <f t="shared" si="36"/>
        <v>28326000000</v>
      </c>
      <c r="M604" s="52">
        <f t="shared" si="37"/>
        <v>30469000000</v>
      </c>
      <c r="N604" s="52">
        <f t="shared" si="38"/>
        <v>2143000000</v>
      </c>
    </row>
    <row r="605" spans="1:14" x14ac:dyDescent="0.25">
      <c r="A605" t="s">
        <v>245</v>
      </c>
      <c r="B605" t="s">
        <v>11</v>
      </c>
      <c r="C605" s="1">
        <v>42521</v>
      </c>
      <c r="D605" s="52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52">
        <f t="shared" si="36"/>
        <v>29961000000</v>
      </c>
      <c r="M605" s="52">
        <f t="shared" si="37"/>
        <v>33038000000</v>
      </c>
      <c r="N605" s="52">
        <f t="shared" si="38"/>
        <v>3077000000</v>
      </c>
    </row>
    <row r="606" spans="1:14" x14ac:dyDescent="0.25">
      <c r="A606" t="s">
        <v>246</v>
      </c>
      <c r="B606" t="s">
        <v>6</v>
      </c>
      <c r="C606" s="1">
        <v>41274</v>
      </c>
      <c r="D606" s="52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52">
        <f t="shared" si="36"/>
        <v>6404000000</v>
      </c>
      <c r="M606" s="52">
        <f t="shared" si="37"/>
        <v>8538000000</v>
      </c>
      <c r="N606" s="52">
        <f t="shared" si="38"/>
        <v>2134000000</v>
      </c>
    </row>
    <row r="607" spans="1:14" x14ac:dyDescent="0.25">
      <c r="A607" t="s">
        <v>246</v>
      </c>
      <c r="B607" t="s">
        <v>9</v>
      </c>
      <c r="C607" s="1">
        <v>41639</v>
      </c>
      <c r="D607" s="52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52">
        <f t="shared" si="36"/>
        <v>6056000000</v>
      </c>
      <c r="M607" s="52">
        <f t="shared" si="37"/>
        <v>8433000000</v>
      </c>
      <c r="N607" s="52">
        <f t="shared" si="38"/>
        <v>2377000000</v>
      </c>
    </row>
    <row r="608" spans="1:14" x14ac:dyDescent="0.25">
      <c r="A608" t="s">
        <v>246</v>
      </c>
      <c r="B608" t="s">
        <v>10</v>
      </c>
      <c r="C608" s="1">
        <v>42004</v>
      </c>
      <c r="D608" s="52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52">
        <f t="shared" si="36"/>
        <v>6991000000</v>
      </c>
      <c r="M608" s="52">
        <f t="shared" si="37"/>
        <v>8053000000</v>
      </c>
      <c r="N608" s="52">
        <f t="shared" si="38"/>
        <v>1062000000</v>
      </c>
    </row>
    <row r="609" spans="1:14" x14ac:dyDescent="0.25">
      <c r="A609" t="s">
        <v>246</v>
      </c>
      <c r="B609" t="s">
        <v>11</v>
      </c>
      <c r="C609" s="1">
        <v>42369</v>
      </c>
      <c r="D609" s="52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52">
        <f t="shared" si="36"/>
        <v>6519000000</v>
      </c>
      <c r="M609" s="52">
        <f t="shared" si="37"/>
        <v>8853000000</v>
      </c>
      <c r="N609" s="52">
        <f t="shared" si="38"/>
        <v>2334000000</v>
      </c>
    </row>
    <row r="610" spans="1:14" x14ac:dyDescent="0.25">
      <c r="A610" t="s">
        <v>247</v>
      </c>
      <c r="B610" t="s">
        <v>6</v>
      </c>
      <c r="C610" s="1">
        <v>41547</v>
      </c>
      <c r="D610" s="52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52">
        <f t="shared" si="36"/>
        <v>797449000</v>
      </c>
      <c r="M610" s="52">
        <f t="shared" si="37"/>
        <v>1228267000</v>
      </c>
      <c r="N610" s="52">
        <f t="shared" si="38"/>
        <v>430818000</v>
      </c>
    </row>
    <row r="611" spans="1:14" x14ac:dyDescent="0.25">
      <c r="A611" t="s">
        <v>247</v>
      </c>
      <c r="B611" t="s">
        <v>9</v>
      </c>
      <c r="C611" s="1">
        <v>41912</v>
      </c>
      <c r="D611" s="52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52">
        <f t="shared" si="36"/>
        <v>928530000</v>
      </c>
      <c r="M611" s="52">
        <f t="shared" si="37"/>
        <v>1422087000</v>
      </c>
      <c r="N611" s="52">
        <f t="shared" si="38"/>
        <v>493557000</v>
      </c>
    </row>
    <row r="612" spans="1:14" x14ac:dyDescent="0.25">
      <c r="A612" t="s">
        <v>247</v>
      </c>
      <c r="B612" t="s">
        <v>10</v>
      </c>
      <c r="C612" s="1">
        <v>42277</v>
      </c>
      <c r="D612" s="52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52">
        <f t="shared" si="36"/>
        <v>1034663000</v>
      </c>
      <c r="M612" s="52">
        <f t="shared" si="37"/>
        <v>1587562000</v>
      </c>
      <c r="N612" s="52">
        <f t="shared" si="38"/>
        <v>552899000</v>
      </c>
    </row>
    <row r="613" spans="1:14" x14ac:dyDescent="0.25">
      <c r="A613" t="s">
        <v>247</v>
      </c>
      <c r="B613" t="s">
        <v>11</v>
      </c>
      <c r="C613" s="1">
        <v>42643</v>
      </c>
      <c r="D613" s="52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52">
        <f t="shared" si="36"/>
        <v>1101401000</v>
      </c>
      <c r="M613" s="52">
        <f t="shared" si="37"/>
        <v>1657829000</v>
      </c>
      <c r="N613" s="52">
        <f t="shared" si="38"/>
        <v>556428000</v>
      </c>
    </row>
    <row r="614" spans="1:14" x14ac:dyDescent="0.25">
      <c r="A614" t="s">
        <v>248</v>
      </c>
      <c r="B614" t="s">
        <v>6</v>
      </c>
      <c r="C614" s="1">
        <v>41274</v>
      </c>
      <c r="D614" s="52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52">
        <f t="shared" si="36"/>
        <v>763300000</v>
      </c>
      <c r="M614" s="52">
        <f t="shared" si="37"/>
        <v>1839600000</v>
      </c>
      <c r="N614" s="52">
        <f t="shared" si="38"/>
        <v>1076300000</v>
      </c>
    </row>
    <row r="615" spans="1:14" x14ac:dyDescent="0.25">
      <c r="A615" t="s">
        <v>248</v>
      </c>
      <c r="B615" t="s">
        <v>9</v>
      </c>
      <c r="C615" s="1">
        <v>41639</v>
      </c>
      <c r="D615" s="52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52">
        <f t="shared" si="36"/>
        <v>907800000</v>
      </c>
      <c r="M615" s="52">
        <f t="shared" si="37"/>
        <v>1970700000</v>
      </c>
      <c r="N615" s="52">
        <f t="shared" si="38"/>
        <v>1062900000</v>
      </c>
    </row>
    <row r="616" spans="1:14" x14ac:dyDescent="0.25">
      <c r="A616" t="s">
        <v>248</v>
      </c>
      <c r="B616" t="s">
        <v>10</v>
      </c>
      <c r="C616" s="1">
        <v>42004</v>
      </c>
      <c r="D616" s="52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52">
        <f t="shared" si="36"/>
        <v>814900000</v>
      </c>
      <c r="M616" s="52">
        <f t="shared" si="37"/>
        <v>2085500000</v>
      </c>
      <c r="N616" s="52">
        <f t="shared" si="38"/>
        <v>1270600000</v>
      </c>
    </row>
    <row r="617" spans="1:14" x14ac:dyDescent="0.25">
      <c r="A617" t="s">
        <v>248</v>
      </c>
      <c r="B617" t="s">
        <v>11</v>
      </c>
      <c r="C617" s="1">
        <v>42369</v>
      </c>
      <c r="D617" s="52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52">
        <f t="shared" si="36"/>
        <v>1102800000</v>
      </c>
      <c r="M617" s="52">
        <f t="shared" si="37"/>
        <v>2202000000</v>
      </c>
      <c r="N617" s="52">
        <f t="shared" si="38"/>
        <v>1099200000</v>
      </c>
    </row>
    <row r="618" spans="1:14" x14ac:dyDescent="0.25">
      <c r="A618" t="s">
        <v>249</v>
      </c>
      <c r="B618" t="s">
        <v>6</v>
      </c>
      <c r="C618" s="1">
        <v>41274</v>
      </c>
      <c r="D618" s="52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52">
        <f t="shared" si="36"/>
        <v>824000000</v>
      </c>
      <c r="M618" s="52">
        <f t="shared" si="37"/>
        <v>1872000000</v>
      </c>
      <c r="N618" s="52">
        <f t="shared" si="38"/>
        <v>1048000000</v>
      </c>
    </row>
    <row r="619" spans="1:14" x14ac:dyDescent="0.25">
      <c r="A619" t="s">
        <v>249</v>
      </c>
      <c r="B619" t="s">
        <v>9</v>
      </c>
      <c r="C619" s="1">
        <v>41639</v>
      </c>
      <c r="D619" s="52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52">
        <f t="shared" si="36"/>
        <v>977000000</v>
      </c>
      <c r="M619" s="52">
        <f t="shared" si="37"/>
        <v>2038000000</v>
      </c>
      <c r="N619" s="52">
        <f t="shared" si="38"/>
        <v>1061000000</v>
      </c>
    </row>
    <row r="620" spans="1:14" x14ac:dyDescent="0.25">
      <c r="A620" t="s">
        <v>249</v>
      </c>
      <c r="B620" t="s">
        <v>10</v>
      </c>
      <c r="C620" s="1">
        <v>42004</v>
      </c>
      <c r="D620" s="52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52">
        <f t="shared" si="36"/>
        <v>975000000</v>
      </c>
      <c r="M620" s="52">
        <f t="shared" si="37"/>
        <v>2185000000</v>
      </c>
      <c r="N620" s="52">
        <f t="shared" si="38"/>
        <v>1210000000</v>
      </c>
    </row>
    <row r="621" spans="1:14" x14ac:dyDescent="0.25">
      <c r="A621" t="s">
        <v>249</v>
      </c>
      <c r="B621" t="s">
        <v>11</v>
      </c>
      <c r="C621" s="1">
        <v>42369</v>
      </c>
      <c r="D621" s="52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52">
        <f t="shared" si="36"/>
        <v>1034000000</v>
      </c>
      <c r="M621" s="52">
        <f t="shared" si="37"/>
        <v>2345000000</v>
      </c>
      <c r="N621" s="52">
        <f t="shared" si="38"/>
        <v>1311000000</v>
      </c>
    </row>
    <row r="622" spans="1:14" x14ac:dyDescent="0.25">
      <c r="A622" t="s">
        <v>250</v>
      </c>
      <c r="B622" t="s">
        <v>6</v>
      </c>
      <c r="C622" s="1">
        <v>41307</v>
      </c>
      <c r="D622" s="52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52">
        <f t="shared" si="36"/>
        <v>1412000000</v>
      </c>
      <c r="M622" s="52">
        <f t="shared" si="37"/>
        <v>2034000000</v>
      </c>
      <c r="N622" s="52">
        <f t="shared" si="38"/>
        <v>622000000</v>
      </c>
    </row>
    <row r="623" spans="1:14" x14ac:dyDescent="0.25">
      <c r="A623" t="s">
        <v>250</v>
      </c>
      <c r="B623" t="s">
        <v>9</v>
      </c>
      <c r="C623" s="1">
        <v>41671</v>
      </c>
      <c r="D623" s="52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52">
        <f t="shared" si="36"/>
        <v>1467000000</v>
      </c>
      <c r="M623" s="52">
        <f t="shared" si="37"/>
        <v>2133000000</v>
      </c>
      <c r="N623" s="52">
        <f t="shared" si="38"/>
        <v>666000000</v>
      </c>
    </row>
    <row r="624" spans="1:14" x14ac:dyDescent="0.25">
      <c r="A624" t="s">
        <v>250</v>
      </c>
      <c r="B624" t="s">
        <v>10</v>
      </c>
      <c r="C624" s="1">
        <v>42035</v>
      </c>
      <c r="D624" s="52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52">
        <f t="shared" si="36"/>
        <v>1565000000</v>
      </c>
      <c r="M624" s="52">
        <f t="shared" si="37"/>
        <v>2374000000</v>
      </c>
      <c r="N624" s="52">
        <f t="shared" si="38"/>
        <v>809000000</v>
      </c>
    </row>
    <row r="625" spans="1:14" x14ac:dyDescent="0.25">
      <c r="A625" t="s">
        <v>250</v>
      </c>
      <c r="B625" t="s">
        <v>11</v>
      </c>
      <c r="C625" s="1">
        <v>42399</v>
      </c>
      <c r="D625" s="52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52">
        <f t="shared" si="36"/>
        <v>1563000000</v>
      </c>
      <c r="M625" s="52">
        <f t="shared" si="37"/>
        <v>2505000000</v>
      </c>
      <c r="N625" s="52">
        <f t="shared" si="38"/>
        <v>942000000</v>
      </c>
    </row>
    <row r="626" spans="1:14" x14ac:dyDescent="0.25">
      <c r="A626" t="s">
        <v>252</v>
      </c>
      <c r="B626" t="s">
        <v>6</v>
      </c>
      <c r="C626" s="1">
        <v>41274</v>
      </c>
      <c r="D626" s="52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52">
        <f t="shared" si="36"/>
        <v>429854000</v>
      </c>
      <c r="M626" s="52">
        <f t="shared" si="37"/>
        <v>735184000</v>
      </c>
      <c r="N626" s="52">
        <f t="shared" si="38"/>
        <v>305330000</v>
      </c>
    </row>
    <row r="627" spans="1:14" x14ac:dyDescent="0.25">
      <c r="A627" t="s">
        <v>252</v>
      </c>
      <c r="B627" t="s">
        <v>9</v>
      </c>
      <c r="C627" s="1">
        <v>41639</v>
      </c>
      <c r="D627" s="52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52">
        <f t="shared" si="36"/>
        <v>470435000</v>
      </c>
      <c r="M627" s="52">
        <f t="shared" si="37"/>
        <v>737010000</v>
      </c>
      <c r="N627" s="52">
        <f t="shared" si="38"/>
        <v>266575000</v>
      </c>
    </row>
    <row r="628" spans="1:14" x14ac:dyDescent="0.25">
      <c r="A628" t="s">
        <v>252</v>
      </c>
      <c r="B628" t="s">
        <v>10</v>
      </c>
      <c r="C628" s="1">
        <v>42004</v>
      </c>
      <c r="D628" s="52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52">
        <f t="shared" si="36"/>
        <v>474746000</v>
      </c>
      <c r="M628" s="52">
        <f t="shared" si="37"/>
        <v>750373000</v>
      </c>
      <c r="N628" s="52">
        <f t="shared" si="38"/>
        <v>275627000</v>
      </c>
    </row>
    <row r="629" spans="1:14" x14ac:dyDescent="0.25">
      <c r="A629" t="s">
        <v>252</v>
      </c>
      <c r="B629" t="s">
        <v>11</v>
      </c>
      <c r="C629" s="1">
        <v>42369</v>
      </c>
      <c r="D629" s="52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52">
        <f t="shared" si="36"/>
        <v>446436000</v>
      </c>
      <c r="M629" s="52">
        <f t="shared" si="37"/>
        <v>753561000</v>
      </c>
      <c r="N629" s="52">
        <f t="shared" si="38"/>
        <v>307125000</v>
      </c>
    </row>
    <row r="630" spans="1:14" x14ac:dyDescent="0.25">
      <c r="A630" t="s">
        <v>254</v>
      </c>
      <c r="B630" t="s">
        <v>6</v>
      </c>
      <c r="C630" s="1">
        <v>41639</v>
      </c>
      <c r="D630" s="52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52">
        <f t="shared" si="36"/>
        <v>175148000</v>
      </c>
      <c r="M630" s="52">
        <f t="shared" si="37"/>
        <v>1365191000</v>
      </c>
      <c r="N630" s="52">
        <f t="shared" si="38"/>
        <v>1190043000</v>
      </c>
    </row>
    <row r="631" spans="1:14" x14ac:dyDescent="0.25">
      <c r="A631" t="s">
        <v>254</v>
      </c>
      <c r="B631" t="s">
        <v>9</v>
      </c>
      <c r="C631" s="1">
        <v>42004</v>
      </c>
      <c r="D631" s="52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52">
        <f t="shared" si="36"/>
        <v>182711000</v>
      </c>
      <c r="M631" s="52">
        <f t="shared" si="37"/>
        <v>1399033000</v>
      </c>
      <c r="N631" s="52">
        <f t="shared" si="38"/>
        <v>1216322000</v>
      </c>
    </row>
    <row r="632" spans="1:14" x14ac:dyDescent="0.25">
      <c r="A632" t="s">
        <v>254</v>
      </c>
      <c r="B632" t="s">
        <v>10</v>
      </c>
      <c r="C632" s="1">
        <v>42369</v>
      </c>
      <c r="D632" s="52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52">
        <f t="shared" si="36"/>
        <v>408225000</v>
      </c>
      <c r="M632" s="52">
        <f t="shared" si="37"/>
        <v>1094696000</v>
      </c>
      <c r="N632" s="52">
        <f t="shared" si="38"/>
        <v>686471000</v>
      </c>
    </row>
    <row r="633" spans="1:14" x14ac:dyDescent="0.25">
      <c r="A633" t="s">
        <v>254</v>
      </c>
      <c r="B633" t="s">
        <v>11</v>
      </c>
      <c r="C633" s="1">
        <v>42735</v>
      </c>
      <c r="D633" s="52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52">
        <f t="shared" si="36"/>
        <v>191073000</v>
      </c>
      <c r="M633" s="52">
        <f t="shared" si="37"/>
        <v>790316000</v>
      </c>
      <c r="N633" s="52">
        <f t="shared" si="38"/>
        <v>599243000</v>
      </c>
    </row>
    <row r="634" spans="1:14" x14ac:dyDescent="0.25">
      <c r="A634" t="s">
        <v>256</v>
      </c>
      <c r="B634" t="s">
        <v>6</v>
      </c>
      <c r="C634" s="1">
        <v>41639</v>
      </c>
      <c r="D634" s="52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52">
        <f t="shared" si="36"/>
        <v>966829000</v>
      </c>
      <c r="M634" s="52">
        <f t="shared" si="37"/>
        <v>1688095000</v>
      </c>
      <c r="N634" s="52">
        <f t="shared" si="38"/>
        <v>721266000</v>
      </c>
    </row>
    <row r="635" spans="1:14" x14ac:dyDescent="0.25">
      <c r="A635" t="s">
        <v>256</v>
      </c>
      <c r="B635" t="s">
        <v>9</v>
      </c>
      <c r="C635" s="1">
        <v>42004</v>
      </c>
      <c r="D635" s="52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52">
        <f t="shared" si="36"/>
        <v>936900000</v>
      </c>
      <c r="M635" s="52">
        <f t="shared" si="37"/>
        <v>1714617000</v>
      </c>
      <c r="N635" s="52">
        <f t="shared" si="38"/>
        <v>777717000</v>
      </c>
    </row>
    <row r="636" spans="1:14" x14ac:dyDescent="0.25">
      <c r="A636" t="s">
        <v>256</v>
      </c>
      <c r="B636" t="s">
        <v>10</v>
      </c>
      <c r="C636" s="1">
        <v>42369</v>
      </c>
      <c r="D636" s="52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52">
        <f t="shared" si="36"/>
        <v>971611000</v>
      </c>
      <c r="M636" s="52">
        <f t="shared" si="37"/>
        <v>1487318000</v>
      </c>
      <c r="N636" s="52">
        <f t="shared" si="38"/>
        <v>515707000</v>
      </c>
    </row>
    <row r="637" spans="1:14" x14ac:dyDescent="0.25">
      <c r="A637" t="s">
        <v>256</v>
      </c>
      <c r="B637" t="s">
        <v>11</v>
      </c>
      <c r="C637" s="1">
        <v>42735</v>
      </c>
      <c r="D637" s="52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52">
        <f t="shared" si="36"/>
        <v>965322000</v>
      </c>
      <c r="M637" s="52">
        <f t="shared" si="37"/>
        <v>1231554000</v>
      </c>
      <c r="N637" s="52">
        <f t="shared" si="38"/>
        <v>266232000</v>
      </c>
    </row>
    <row r="638" spans="1:14" x14ac:dyDescent="0.25">
      <c r="A638" t="s">
        <v>257</v>
      </c>
      <c r="B638" t="s">
        <v>6</v>
      </c>
      <c r="C638" s="1">
        <v>41274</v>
      </c>
      <c r="D638" s="52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52">
        <f t="shared" si="36"/>
        <v>601700000</v>
      </c>
      <c r="M638" s="52">
        <f t="shared" si="37"/>
        <v>1268300000</v>
      </c>
      <c r="N638" s="52">
        <f t="shared" si="38"/>
        <v>666600000</v>
      </c>
    </row>
    <row r="639" spans="1:14" x14ac:dyDescent="0.25">
      <c r="A639" t="s">
        <v>257</v>
      </c>
      <c r="B639" t="s">
        <v>9</v>
      </c>
      <c r="C639" s="1">
        <v>41639</v>
      </c>
      <c r="D639" s="52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52">
        <f t="shared" si="36"/>
        <v>611700000</v>
      </c>
      <c r="M639" s="52">
        <f t="shared" si="37"/>
        <v>1200900000</v>
      </c>
      <c r="N639" s="52">
        <f t="shared" si="38"/>
        <v>589200000</v>
      </c>
    </row>
    <row r="640" spans="1:14" x14ac:dyDescent="0.25">
      <c r="A640" t="s">
        <v>257</v>
      </c>
      <c r="B640" t="s">
        <v>10</v>
      </c>
      <c r="C640" s="1">
        <v>42004</v>
      </c>
      <c r="D640" s="52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52">
        <f t="shared" si="36"/>
        <v>716100000</v>
      </c>
      <c r="M640" s="52">
        <f t="shared" si="37"/>
        <v>1210900000</v>
      </c>
      <c r="N640" s="52">
        <f t="shared" si="38"/>
        <v>494800000</v>
      </c>
    </row>
    <row r="641" spans="1:14" x14ac:dyDescent="0.25">
      <c r="A641" t="s">
        <v>257</v>
      </c>
      <c r="B641" t="s">
        <v>11</v>
      </c>
      <c r="C641" s="1">
        <v>42369</v>
      </c>
      <c r="D641" s="52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52">
        <f t="shared" si="36"/>
        <v>881600000</v>
      </c>
      <c r="M641" s="52">
        <f t="shared" si="37"/>
        <v>1075400000</v>
      </c>
      <c r="N641" s="52">
        <f t="shared" si="38"/>
        <v>193800000</v>
      </c>
    </row>
    <row r="642" spans="1:14" x14ac:dyDescent="0.25">
      <c r="A642" t="s">
        <v>258</v>
      </c>
      <c r="B642" t="s">
        <v>6</v>
      </c>
      <c r="C642" s="1">
        <v>41639</v>
      </c>
      <c r="D642" s="52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52">
        <f t="shared" ref="L642:L705" si="40">SGA+R_and_D+OPE</f>
        <v>192798000</v>
      </c>
      <c r="M642" s="52">
        <f t="shared" ref="M642:M705" si="41">Total_Revenue-COGS</f>
        <v>446959000</v>
      </c>
      <c r="N642" s="52">
        <f t="shared" ref="N642:N705" si="42">Gross_Profit-TOPE</f>
        <v>254161000</v>
      </c>
    </row>
    <row r="643" spans="1:14" x14ac:dyDescent="0.25">
      <c r="A643" t="s">
        <v>258</v>
      </c>
      <c r="B643" t="s">
        <v>9</v>
      </c>
      <c r="C643" s="1">
        <v>42004</v>
      </c>
      <c r="D643" s="52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52">
        <f t="shared" si="40"/>
        <v>203130000</v>
      </c>
      <c r="M643" s="52">
        <f t="shared" si="41"/>
        <v>474167000</v>
      </c>
      <c r="N643" s="52">
        <f t="shared" si="42"/>
        <v>271037000</v>
      </c>
    </row>
    <row r="644" spans="1:14" x14ac:dyDescent="0.25">
      <c r="A644" t="s">
        <v>258</v>
      </c>
      <c r="B644" t="s">
        <v>10</v>
      </c>
      <c r="C644" s="1">
        <v>42369</v>
      </c>
      <c r="D644" s="52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52">
        <f t="shared" si="40"/>
        <v>210441000</v>
      </c>
      <c r="M644" s="52">
        <f t="shared" si="41"/>
        <v>510595000</v>
      </c>
      <c r="N644" s="52">
        <f t="shared" si="42"/>
        <v>300154000</v>
      </c>
    </row>
    <row r="645" spans="1:14" x14ac:dyDescent="0.25">
      <c r="A645" t="s">
        <v>258</v>
      </c>
      <c r="B645" t="s">
        <v>11</v>
      </c>
      <c r="C645" s="1">
        <v>42735</v>
      </c>
      <c r="D645" s="52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52">
        <f t="shared" si="40"/>
        <v>226984000</v>
      </c>
      <c r="M645" s="52">
        <f t="shared" si="41"/>
        <v>547979000</v>
      </c>
      <c r="N645" s="52">
        <f t="shared" si="42"/>
        <v>320995000</v>
      </c>
    </row>
    <row r="646" spans="1:14" x14ac:dyDescent="0.25">
      <c r="A646" t="s">
        <v>260</v>
      </c>
      <c r="B646" t="s">
        <v>6</v>
      </c>
      <c r="C646" s="1">
        <v>41274</v>
      </c>
      <c r="D646" s="52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52">
        <f t="shared" si="40"/>
        <v>413388000</v>
      </c>
      <c r="M646" s="52">
        <f t="shared" si="41"/>
        <v>852749000</v>
      </c>
      <c r="N646" s="52">
        <f t="shared" si="42"/>
        <v>439361000</v>
      </c>
    </row>
    <row r="647" spans="1:14" x14ac:dyDescent="0.25">
      <c r="A647" t="s">
        <v>260</v>
      </c>
      <c r="B647" t="s">
        <v>9</v>
      </c>
      <c r="C647" s="1">
        <v>41639</v>
      </c>
      <c r="D647" s="52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52">
        <f t="shared" si="40"/>
        <v>404561000</v>
      </c>
      <c r="M647" s="52">
        <f t="shared" si="41"/>
        <v>864632000</v>
      </c>
      <c r="N647" s="52">
        <f t="shared" si="42"/>
        <v>460071000</v>
      </c>
    </row>
    <row r="648" spans="1:14" x14ac:dyDescent="0.25">
      <c r="A648" t="s">
        <v>260</v>
      </c>
      <c r="B648" t="s">
        <v>10</v>
      </c>
      <c r="C648" s="1">
        <v>42004</v>
      </c>
      <c r="D648" s="52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52">
        <f t="shared" si="40"/>
        <v>397796000</v>
      </c>
      <c r="M648" s="52">
        <f t="shared" si="41"/>
        <v>824941000</v>
      </c>
      <c r="N648" s="52">
        <f t="shared" si="42"/>
        <v>427145000</v>
      </c>
    </row>
    <row r="649" spans="1:14" x14ac:dyDescent="0.25">
      <c r="A649" t="s">
        <v>260</v>
      </c>
      <c r="B649" t="s">
        <v>11</v>
      </c>
      <c r="C649" s="1">
        <v>42369</v>
      </c>
      <c r="D649" s="52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52">
        <f t="shared" si="40"/>
        <v>385785000</v>
      </c>
      <c r="M649" s="52">
        <f t="shared" si="41"/>
        <v>919267000</v>
      </c>
      <c r="N649" s="52">
        <f t="shared" si="42"/>
        <v>533482000</v>
      </c>
    </row>
    <row r="650" spans="1:14" x14ac:dyDescent="0.25">
      <c r="A650" t="s">
        <v>261</v>
      </c>
      <c r="B650" t="s">
        <v>6</v>
      </c>
      <c r="C650" s="1">
        <v>41274</v>
      </c>
      <c r="D650" s="52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576</v>
      </c>
      <c r="I650" s="2">
        <v>2676141000</v>
      </c>
      <c r="J650" s="2">
        <v>0</v>
      </c>
      <c r="K650" s="2">
        <v>1266807000</v>
      </c>
      <c r="L650" s="52">
        <f t="shared" si="40"/>
        <v>3942948000</v>
      </c>
      <c r="M650" s="52">
        <f t="shared" si="41"/>
        <v>5011853000</v>
      </c>
      <c r="N650" s="52">
        <f t="shared" si="42"/>
        <v>1068905000</v>
      </c>
    </row>
    <row r="651" spans="1:14" x14ac:dyDescent="0.25">
      <c r="A651" t="s">
        <v>261</v>
      </c>
      <c r="B651" t="s">
        <v>9</v>
      </c>
      <c r="C651" s="1">
        <v>41639</v>
      </c>
      <c r="D651" s="52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576</v>
      </c>
      <c r="I651" s="2">
        <v>2616000000</v>
      </c>
      <c r="J651" s="2">
        <v>0</v>
      </c>
      <c r="K651" s="2">
        <v>1170000000</v>
      </c>
      <c r="L651" s="52">
        <f t="shared" si="40"/>
        <v>3786000000</v>
      </c>
      <c r="M651" s="52">
        <f t="shared" si="41"/>
        <v>4762000000</v>
      </c>
      <c r="N651" s="52">
        <f t="shared" si="42"/>
        <v>976000000</v>
      </c>
    </row>
    <row r="652" spans="1:14" x14ac:dyDescent="0.25">
      <c r="A652" t="s">
        <v>261</v>
      </c>
      <c r="B652" t="s">
        <v>10</v>
      </c>
      <c r="C652" s="1">
        <v>42004</v>
      </c>
      <c r="D652" s="52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576</v>
      </c>
      <c r="I652" s="2">
        <v>2671000000</v>
      </c>
      <c r="J652" s="2">
        <v>0</v>
      </c>
      <c r="K652" s="2">
        <v>1139000000</v>
      </c>
      <c r="L652" s="52">
        <f t="shared" si="40"/>
        <v>3810000000</v>
      </c>
      <c r="M652" s="52">
        <f t="shared" si="41"/>
        <v>4772000000</v>
      </c>
      <c r="N652" s="52">
        <f t="shared" si="42"/>
        <v>962000000</v>
      </c>
    </row>
    <row r="653" spans="1:14" x14ac:dyDescent="0.25">
      <c r="A653" t="s">
        <v>261</v>
      </c>
      <c r="B653" t="s">
        <v>11</v>
      </c>
      <c r="C653" s="1">
        <v>42369</v>
      </c>
      <c r="D653" s="52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576</v>
      </c>
      <c r="I653" s="2">
        <v>3275000000</v>
      </c>
      <c r="J653" s="2">
        <v>0</v>
      </c>
      <c r="K653" s="2">
        <v>1320000000</v>
      </c>
      <c r="L653" s="52">
        <f t="shared" si="40"/>
        <v>4595000000</v>
      </c>
      <c r="M653" s="52">
        <f t="shared" si="41"/>
        <v>5576000000</v>
      </c>
      <c r="N653" s="52">
        <f t="shared" si="42"/>
        <v>981000000</v>
      </c>
    </row>
    <row r="654" spans="1:14" x14ac:dyDescent="0.25">
      <c r="A654" t="s">
        <v>262</v>
      </c>
      <c r="B654" t="s">
        <v>6</v>
      </c>
      <c r="C654" s="1">
        <v>41639</v>
      </c>
      <c r="D654" s="52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52">
        <f t="shared" si="40"/>
        <v>2039000000</v>
      </c>
      <c r="M654" s="52">
        <f t="shared" si="41"/>
        <v>5728000000</v>
      </c>
      <c r="N654" s="52">
        <f t="shared" si="42"/>
        <v>3689000000</v>
      </c>
    </row>
    <row r="655" spans="1:14" x14ac:dyDescent="0.25">
      <c r="A655" t="s">
        <v>262</v>
      </c>
      <c r="B655" t="s">
        <v>9</v>
      </c>
      <c r="C655" s="1">
        <v>42004</v>
      </c>
      <c r="D655" s="52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52">
        <f t="shared" si="40"/>
        <v>1984000000</v>
      </c>
      <c r="M655" s="52">
        <f t="shared" si="41"/>
        <v>5873000000</v>
      </c>
      <c r="N655" s="52">
        <f t="shared" si="42"/>
        <v>3889000000</v>
      </c>
    </row>
    <row r="656" spans="1:14" x14ac:dyDescent="0.25">
      <c r="A656" t="s">
        <v>262</v>
      </c>
      <c r="B656" t="s">
        <v>10</v>
      </c>
      <c r="C656" s="1">
        <v>42369</v>
      </c>
      <c r="D656" s="52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52">
        <f t="shared" si="40"/>
        <v>1952000000</v>
      </c>
      <c r="M656" s="52">
        <f t="shared" si="41"/>
        <v>6130000000</v>
      </c>
      <c r="N656" s="52">
        <f t="shared" si="42"/>
        <v>4178000000</v>
      </c>
    </row>
    <row r="657" spans="1:14" x14ac:dyDescent="0.25">
      <c r="A657" t="s">
        <v>262</v>
      </c>
      <c r="B657" t="s">
        <v>11</v>
      </c>
      <c r="C657" s="1">
        <v>42735</v>
      </c>
      <c r="D657" s="52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52">
        <f t="shared" si="40"/>
        <v>1940000000</v>
      </c>
      <c r="M657" s="52">
        <f t="shared" si="41"/>
        <v>6249000000</v>
      </c>
      <c r="N657" s="52">
        <f t="shared" si="42"/>
        <v>4309000000</v>
      </c>
    </row>
    <row r="658" spans="1:14" x14ac:dyDescent="0.25">
      <c r="A658" t="s">
        <v>263</v>
      </c>
      <c r="B658" t="s">
        <v>6</v>
      </c>
      <c r="C658" s="1">
        <v>41274</v>
      </c>
      <c r="D658" s="52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52">
        <f t="shared" si="40"/>
        <v>840983000</v>
      </c>
      <c r="M658" s="52">
        <f t="shared" si="41"/>
        <v>1625965000</v>
      </c>
      <c r="N658" s="52">
        <f t="shared" si="42"/>
        <v>784982000</v>
      </c>
    </row>
    <row r="659" spans="1:14" x14ac:dyDescent="0.25">
      <c r="A659" t="s">
        <v>263</v>
      </c>
      <c r="B659" t="s">
        <v>9</v>
      </c>
      <c r="C659" s="1">
        <v>41639</v>
      </c>
      <c r="D659" s="52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52">
        <f t="shared" si="40"/>
        <v>826586000</v>
      </c>
      <c r="M659" s="52">
        <f t="shared" si="41"/>
        <v>1670922000</v>
      </c>
      <c r="N659" s="52">
        <f t="shared" si="42"/>
        <v>844336000</v>
      </c>
    </row>
    <row r="660" spans="1:14" x14ac:dyDescent="0.25">
      <c r="A660" t="s">
        <v>263</v>
      </c>
      <c r="B660" t="s">
        <v>10</v>
      </c>
      <c r="C660" s="1">
        <v>42004</v>
      </c>
      <c r="D660" s="52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52">
        <f t="shared" si="40"/>
        <v>797111000</v>
      </c>
      <c r="M660" s="52">
        <f t="shared" si="41"/>
        <v>1751957000</v>
      </c>
      <c r="N660" s="52">
        <f t="shared" si="42"/>
        <v>954846000</v>
      </c>
    </row>
    <row r="661" spans="1:14" x14ac:dyDescent="0.25">
      <c r="A661" t="s">
        <v>263</v>
      </c>
      <c r="B661" t="s">
        <v>11</v>
      </c>
      <c r="C661" s="1">
        <v>42369</v>
      </c>
      <c r="D661" s="52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52">
        <f t="shared" si="40"/>
        <v>716052000</v>
      </c>
      <c r="M661" s="52">
        <f t="shared" si="41"/>
        <v>1656630000</v>
      </c>
      <c r="N661" s="52">
        <f t="shared" si="42"/>
        <v>940578000</v>
      </c>
    </row>
    <row r="662" spans="1:14" x14ac:dyDescent="0.25">
      <c r="A662" t="s">
        <v>264</v>
      </c>
      <c r="B662" t="s">
        <v>6</v>
      </c>
      <c r="C662" s="1">
        <v>41274</v>
      </c>
      <c r="D662" s="52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52">
        <f t="shared" si="40"/>
        <v>3221000000</v>
      </c>
      <c r="M662" s="52">
        <f t="shared" si="41"/>
        <v>7231000000</v>
      </c>
      <c r="N662" s="52">
        <f t="shared" si="42"/>
        <v>4010000000</v>
      </c>
    </row>
    <row r="663" spans="1:14" x14ac:dyDescent="0.25">
      <c r="A663" t="s">
        <v>264</v>
      </c>
      <c r="B663" t="s">
        <v>9</v>
      </c>
      <c r="C663" s="1">
        <v>41639</v>
      </c>
      <c r="D663" s="52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52">
        <f t="shared" si="40"/>
        <v>3819000000</v>
      </c>
      <c r="M663" s="52">
        <f t="shared" si="41"/>
        <v>8343000000</v>
      </c>
      <c r="N663" s="52">
        <f t="shared" si="42"/>
        <v>4524000000</v>
      </c>
    </row>
    <row r="664" spans="1:14" x14ac:dyDescent="0.25">
      <c r="A664" t="s">
        <v>264</v>
      </c>
      <c r="B664" t="s">
        <v>10</v>
      </c>
      <c r="C664" s="1">
        <v>42004</v>
      </c>
      <c r="D664" s="52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52">
        <f t="shared" si="40"/>
        <v>5837000000</v>
      </c>
      <c r="M664" s="52">
        <f t="shared" si="41"/>
        <v>21102000000</v>
      </c>
      <c r="N664" s="52">
        <f t="shared" si="42"/>
        <v>15265000000</v>
      </c>
    </row>
    <row r="665" spans="1:14" x14ac:dyDescent="0.25">
      <c r="A665" t="s">
        <v>264</v>
      </c>
      <c r="B665" t="s">
        <v>11</v>
      </c>
      <c r="C665" s="1">
        <v>42369</v>
      </c>
      <c r="D665" s="52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52">
        <f t="shared" si="40"/>
        <v>6440000000</v>
      </c>
      <c r="M665" s="52">
        <f t="shared" si="41"/>
        <v>28633000000</v>
      </c>
      <c r="N665" s="52">
        <f t="shared" si="42"/>
        <v>22193000000</v>
      </c>
    </row>
    <row r="666" spans="1:14" x14ac:dyDescent="0.25">
      <c r="A666" t="s">
        <v>265</v>
      </c>
      <c r="B666" t="s">
        <v>6</v>
      </c>
      <c r="C666" s="1">
        <v>41420</v>
      </c>
      <c r="D666" s="52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52">
        <f t="shared" si="40"/>
        <v>3552300000</v>
      </c>
      <c r="M666" s="52">
        <f t="shared" si="41"/>
        <v>6423900000</v>
      </c>
      <c r="N666" s="52">
        <f t="shared" si="42"/>
        <v>2871600000</v>
      </c>
    </row>
    <row r="667" spans="1:14" x14ac:dyDescent="0.25">
      <c r="A667" t="s">
        <v>265</v>
      </c>
      <c r="B667" t="s">
        <v>9</v>
      </c>
      <c r="C667" s="1">
        <v>41784</v>
      </c>
      <c r="D667" s="52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52">
        <f t="shared" si="40"/>
        <v>3474300000</v>
      </c>
      <c r="M667" s="52">
        <f t="shared" si="41"/>
        <v>6369800000</v>
      </c>
      <c r="N667" s="52">
        <f t="shared" si="42"/>
        <v>2895500000</v>
      </c>
    </row>
    <row r="668" spans="1:14" x14ac:dyDescent="0.25">
      <c r="A668" t="s">
        <v>265</v>
      </c>
      <c r="B668" t="s">
        <v>10</v>
      </c>
      <c r="C668" s="1">
        <v>42155</v>
      </c>
      <c r="D668" s="52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52">
        <f t="shared" si="40"/>
        <v>3328000000</v>
      </c>
      <c r="M668" s="52">
        <f t="shared" si="41"/>
        <v>5949200000</v>
      </c>
      <c r="N668" s="52">
        <f t="shared" si="42"/>
        <v>2621200000</v>
      </c>
    </row>
    <row r="669" spans="1:14" x14ac:dyDescent="0.25">
      <c r="A669" t="s">
        <v>265</v>
      </c>
      <c r="B669" t="s">
        <v>11</v>
      </c>
      <c r="C669" s="1">
        <v>42519</v>
      </c>
      <c r="D669" s="52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52">
        <f t="shared" si="40"/>
        <v>3118900000</v>
      </c>
      <c r="M669" s="52">
        <f t="shared" si="41"/>
        <v>5829500000</v>
      </c>
      <c r="N669" s="52">
        <f t="shared" si="42"/>
        <v>2710600000</v>
      </c>
    </row>
    <row r="670" spans="1:14" x14ac:dyDescent="0.25">
      <c r="A670" t="s">
        <v>266</v>
      </c>
      <c r="B670" t="s">
        <v>6</v>
      </c>
      <c r="C670" s="1">
        <v>41639</v>
      </c>
      <c r="D670" s="52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52">
        <f t="shared" si="40"/>
        <v>1867000000</v>
      </c>
      <c r="M670" s="52">
        <f t="shared" si="41"/>
        <v>3324000000</v>
      </c>
      <c r="N670" s="52">
        <f t="shared" si="42"/>
        <v>1457000000</v>
      </c>
    </row>
    <row r="671" spans="1:14" x14ac:dyDescent="0.25">
      <c r="A671" t="s">
        <v>266</v>
      </c>
      <c r="B671" t="s">
        <v>9</v>
      </c>
      <c r="C671" s="1">
        <v>42004</v>
      </c>
      <c r="D671" s="52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52">
        <f t="shared" si="40"/>
        <v>2050000000</v>
      </c>
      <c r="M671" s="52">
        <f t="shared" si="41"/>
        <v>4052000000</v>
      </c>
      <c r="N671" s="52">
        <f t="shared" si="42"/>
        <v>2002000000</v>
      </c>
    </row>
    <row r="672" spans="1:14" x14ac:dyDescent="0.25">
      <c r="A672" t="s">
        <v>266</v>
      </c>
      <c r="B672" t="s">
        <v>10</v>
      </c>
      <c r="C672" s="1">
        <v>42369</v>
      </c>
      <c r="D672" s="52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52">
        <f t="shared" si="40"/>
        <v>2331000000</v>
      </c>
      <c r="M672" s="52">
        <f t="shared" si="41"/>
        <v>3653000000</v>
      </c>
      <c r="N672" s="52">
        <f t="shared" si="42"/>
        <v>1322000000</v>
      </c>
    </row>
    <row r="673" spans="1:14" x14ac:dyDescent="0.25">
      <c r="A673" t="s">
        <v>266</v>
      </c>
      <c r="B673" t="s">
        <v>11</v>
      </c>
      <c r="C673" s="1">
        <v>42735</v>
      </c>
      <c r="D673" s="52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52">
        <f t="shared" si="40"/>
        <v>2278000000</v>
      </c>
      <c r="M673" s="52">
        <f t="shared" si="41"/>
        <v>3746000000</v>
      </c>
      <c r="N673" s="52">
        <f t="shared" si="42"/>
        <v>1468000000</v>
      </c>
    </row>
    <row r="674" spans="1:14" x14ac:dyDescent="0.25">
      <c r="A674" t="s">
        <v>267</v>
      </c>
      <c r="B674" t="s">
        <v>6</v>
      </c>
      <c r="C674" s="1">
        <v>41639</v>
      </c>
      <c r="D674" s="52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52">
        <f t="shared" si="40"/>
        <v>12382000000</v>
      </c>
      <c r="M674" s="52">
        <f t="shared" si="41"/>
        <v>18054000000</v>
      </c>
      <c r="N674" s="52">
        <f t="shared" si="42"/>
        <v>5672000000</v>
      </c>
    </row>
    <row r="675" spans="1:14" x14ac:dyDescent="0.25">
      <c r="A675" t="s">
        <v>267</v>
      </c>
      <c r="B675" t="s">
        <v>9</v>
      </c>
      <c r="C675" s="1">
        <v>42004</v>
      </c>
      <c r="D675" s="52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52">
        <f t="shared" si="40"/>
        <v>12158000000</v>
      </c>
      <c r="M675" s="52">
        <f t="shared" si="41"/>
        <v>13808000000</v>
      </c>
      <c r="N675" s="52">
        <f t="shared" si="42"/>
        <v>1650000000</v>
      </c>
    </row>
    <row r="676" spans="1:14" x14ac:dyDescent="0.25">
      <c r="A676" t="s">
        <v>267</v>
      </c>
      <c r="B676" t="s">
        <v>10</v>
      </c>
      <c r="C676" s="1">
        <v>42369</v>
      </c>
      <c r="D676" s="52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52">
        <f t="shared" si="40"/>
        <v>13405000000</v>
      </c>
      <c r="M676" s="52">
        <f t="shared" si="41"/>
        <v>18302000000</v>
      </c>
      <c r="N676" s="52">
        <f t="shared" si="42"/>
        <v>4897000000</v>
      </c>
    </row>
    <row r="677" spans="1:14" x14ac:dyDescent="0.25">
      <c r="A677" t="s">
        <v>267</v>
      </c>
      <c r="B677" t="s">
        <v>11</v>
      </c>
      <c r="C677" s="1">
        <v>42735</v>
      </c>
      <c r="D677" s="52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52">
        <f t="shared" si="40"/>
        <v>11710000000</v>
      </c>
      <c r="M677" s="52">
        <f t="shared" si="41"/>
        <v>21255000000</v>
      </c>
      <c r="N677" s="52">
        <f t="shared" si="42"/>
        <v>9545000000</v>
      </c>
    </row>
    <row r="678" spans="1:14" x14ac:dyDescent="0.25">
      <c r="A678" t="s">
        <v>268</v>
      </c>
      <c r="B678" t="s">
        <v>6</v>
      </c>
      <c r="C678" s="1">
        <v>41274</v>
      </c>
      <c r="D678" s="52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52">
        <f t="shared" si="40"/>
        <v>2754913000</v>
      </c>
      <c r="M678" s="52">
        <f t="shared" si="41"/>
        <v>3778091000</v>
      </c>
      <c r="N678" s="52">
        <f t="shared" si="42"/>
        <v>1023178000</v>
      </c>
    </row>
    <row r="679" spans="1:14" x14ac:dyDescent="0.25">
      <c r="A679" t="s">
        <v>268</v>
      </c>
      <c r="B679" t="s">
        <v>9</v>
      </c>
      <c r="C679" s="1">
        <v>41639</v>
      </c>
      <c r="D679" s="52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52">
        <f t="shared" si="40"/>
        <v>3161985000</v>
      </c>
      <c r="M679" s="52">
        <f t="shared" si="41"/>
        <v>4219920000</v>
      </c>
      <c r="N679" s="52">
        <f t="shared" si="42"/>
        <v>1057935000</v>
      </c>
    </row>
    <row r="680" spans="1:14" x14ac:dyDescent="0.25">
      <c r="A680" t="s">
        <v>268</v>
      </c>
      <c r="B680" t="s">
        <v>10</v>
      </c>
      <c r="C680" s="1">
        <v>42004</v>
      </c>
      <c r="D680" s="52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52">
        <f t="shared" si="40"/>
        <v>3462343000</v>
      </c>
      <c r="M680" s="52">
        <f t="shared" si="41"/>
        <v>4593761000</v>
      </c>
      <c r="N680" s="52">
        <f t="shared" si="42"/>
        <v>1131418000</v>
      </c>
    </row>
    <row r="681" spans="1:14" x14ac:dyDescent="0.25">
      <c r="A681" t="s">
        <v>268</v>
      </c>
      <c r="B681" t="s">
        <v>11</v>
      </c>
      <c r="C681" s="1">
        <v>42369</v>
      </c>
      <c r="D681" s="52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52">
        <f t="shared" si="40"/>
        <v>3419065000</v>
      </c>
      <c r="M681" s="52">
        <f t="shared" si="41"/>
        <v>4555852000</v>
      </c>
      <c r="N681" s="52">
        <f t="shared" si="42"/>
        <v>1136787000</v>
      </c>
    </row>
    <row r="682" spans="1:14" x14ac:dyDescent="0.25">
      <c r="A682" t="s">
        <v>269</v>
      </c>
      <c r="B682" t="s">
        <v>6</v>
      </c>
      <c r="C682" s="1">
        <v>41425</v>
      </c>
      <c r="D682" s="52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52">
        <f t="shared" si="40"/>
        <v>1156635000</v>
      </c>
      <c r="M682" s="52">
        <f t="shared" si="41"/>
        <v>1513848000</v>
      </c>
      <c r="N682" s="52">
        <f t="shared" si="42"/>
        <v>357213000</v>
      </c>
    </row>
    <row r="683" spans="1:14" x14ac:dyDescent="0.25">
      <c r="A683" t="s">
        <v>269</v>
      </c>
      <c r="B683" t="s">
        <v>9</v>
      </c>
      <c r="C683" s="1">
        <v>41790</v>
      </c>
      <c r="D683" s="52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52">
        <f t="shared" si="40"/>
        <v>1196512000</v>
      </c>
      <c r="M683" s="52">
        <f t="shared" si="41"/>
        <v>1602011000</v>
      </c>
      <c r="N683" s="52">
        <f t="shared" si="42"/>
        <v>405499000</v>
      </c>
    </row>
    <row r="684" spans="1:14" x14ac:dyDescent="0.25">
      <c r="A684" t="s">
        <v>269</v>
      </c>
      <c r="B684" t="s">
        <v>10</v>
      </c>
      <c r="C684" s="1">
        <v>42155</v>
      </c>
      <c r="D684" s="52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52">
        <f t="shared" si="40"/>
        <v>1295014000</v>
      </c>
      <c r="M684" s="52">
        <f t="shared" si="41"/>
        <v>1751611000</v>
      </c>
      <c r="N684" s="52">
        <f t="shared" si="42"/>
        <v>456597000</v>
      </c>
    </row>
    <row r="685" spans="1:14" x14ac:dyDescent="0.25">
      <c r="A685" t="s">
        <v>269</v>
      </c>
      <c r="B685" t="s">
        <v>11</v>
      </c>
      <c r="C685" s="1">
        <v>42521</v>
      </c>
      <c r="D685" s="52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52">
        <f t="shared" si="40"/>
        <v>1325567000</v>
      </c>
      <c r="M685" s="52">
        <f t="shared" si="41"/>
        <v>1750511000</v>
      </c>
      <c r="N685" s="52">
        <f t="shared" si="42"/>
        <v>424944000</v>
      </c>
    </row>
    <row r="686" spans="1:14" x14ac:dyDescent="0.25">
      <c r="A686" t="s">
        <v>270</v>
      </c>
      <c r="B686" t="s">
        <v>6</v>
      </c>
      <c r="C686" s="1">
        <v>41307</v>
      </c>
      <c r="D686" s="52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576</v>
      </c>
      <c r="J686" s="2">
        <v>0</v>
      </c>
      <c r="K686" s="2">
        <v>0</v>
      </c>
      <c r="L686" s="52">
        <f t="shared" si="40"/>
        <v>0</v>
      </c>
      <c r="M686" s="52">
        <f t="shared" si="41"/>
        <v>6171000000</v>
      </c>
      <c r="N686" s="52">
        <f t="shared" si="42"/>
        <v>6171000000</v>
      </c>
    </row>
    <row r="687" spans="1:14" x14ac:dyDescent="0.25">
      <c r="A687" t="s">
        <v>270</v>
      </c>
      <c r="B687" t="s">
        <v>9</v>
      </c>
      <c r="C687" s="1">
        <v>41671</v>
      </c>
      <c r="D687" s="52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576</v>
      </c>
      <c r="J687" s="2">
        <v>0</v>
      </c>
      <c r="K687" s="2">
        <v>0</v>
      </c>
      <c r="L687" s="52">
        <f t="shared" si="40"/>
        <v>0</v>
      </c>
      <c r="M687" s="52">
        <f t="shared" si="41"/>
        <v>6293000000</v>
      </c>
      <c r="N687" s="52">
        <f t="shared" si="42"/>
        <v>6293000000</v>
      </c>
    </row>
    <row r="688" spans="1:14" x14ac:dyDescent="0.25">
      <c r="A688" t="s">
        <v>270</v>
      </c>
      <c r="B688" t="s">
        <v>10</v>
      </c>
      <c r="C688" s="1">
        <v>42035</v>
      </c>
      <c r="D688" s="52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576</v>
      </c>
      <c r="J688" s="2">
        <v>0</v>
      </c>
      <c r="K688" s="2">
        <v>0</v>
      </c>
      <c r="L688" s="52">
        <f t="shared" si="40"/>
        <v>0</v>
      </c>
      <c r="M688" s="52">
        <f t="shared" si="41"/>
        <v>6289000000</v>
      </c>
      <c r="N688" s="52">
        <f t="shared" si="42"/>
        <v>6289000000</v>
      </c>
    </row>
    <row r="689" spans="1:14" x14ac:dyDescent="0.25">
      <c r="A689" t="s">
        <v>270</v>
      </c>
      <c r="B689" t="s">
        <v>11</v>
      </c>
      <c r="C689" s="1">
        <v>42399</v>
      </c>
      <c r="D689" s="52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576</v>
      </c>
      <c r="J689" s="2">
        <v>0</v>
      </c>
      <c r="K689" s="2">
        <v>0</v>
      </c>
      <c r="L689" s="52">
        <f t="shared" si="40"/>
        <v>0</v>
      </c>
      <c r="M689" s="52">
        <f t="shared" si="41"/>
        <v>5720000000</v>
      </c>
      <c r="N689" s="52">
        <f t="shared" si="42"/>
        <v>5720000000</v>
      </c>
    </row>
    <row r="690" spans="1:14" x14ac:dyDescent="0.25">
      <c r="A690" t="s">
        <v>271</v>
      </c>
      <c r="B690" t="s">
        <v>6</v>
      </c>
      <c r="C690" s="1">
        <v>41272</v>
      </c>
      <c r="D690" s="52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52">
        <f t="shared" si="40"/>
        <v>834320000</v>
      </c>
      <c r="M690" s="52">
        <f t="shared" si="41"/>
        <v>1438480000</v>
      </c>
      <c r="N690" s="52">
        <f t="shared" si="42"/>
        <v>604160000</v>
      </c>
    </row>
    <row r="691" spans="1:14" x14ac:dyDescent="0.25">
      <c r="A691" t="s">
        <v>271</v>
      </c>
      <c r="B691" t="s">
        <v>9</v>
      </c>
      <c r="C691" s="1">
        <v>41636</v>
      </c>
      <c r="D691" s="52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52">
        <f t="shared" si="40"/>
        <v>833268000</v>
      </c>
      <c r="M691" s="52">
        <f t="shared" si="41"/>
        <v>1407300000</v>
      </c>
      <c r="N691" s="52">
        <f t="shared" si="42"/>
        <v>574032000</v>
      </c>
    </row>
    <row r="692" spans="1:14" x14ac:dyDescent="0.25">
      <c r="A692" t="s">
        <v>271</v>
      </c>
      <c r="B692" t="s">
        <v>10</v>
      </c>
      <c r="C692" s="1">
        <v>42000</v>
      </c>
      <c r="D692" s="52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52">
        <f t="shared" si="40"/>
        <v>913786000</v>
      </c>
      <c r="M692" s="52">
        <f t="shared" si="41"/>
        <v>1604412000</v>
      </c>
      <c r="N692" s="52">
        <f t="shared" si="42"/>
        <v>690626000</v>
      </c>
    </row>
    <row r="693" spans="1:14" x14ac:dyDescent="0.25">
      <c r="A693" t="s">
        <v>271</v>
      </c>
      <c r="B693" t="s">
        <v>11</v>
      </c>
      <c r="C693" s="1">
        <v>42364</v>
      </c>
      <c r="D693" s="52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52">
        <f t="shared" si="40"/>
        <v>989123000</v>
      </c>
      <c r="M693" s="52">
        <f t="shared" si="41"/>
        <v>1538704000</v>
      </c>
      <c r="N693" s="52">
        <f t="shared" si="42"/>
        <v>549581000</v>
      </c>
    </row>
    <row r="694" spans="1:14" x14ac:dyDescent="0.25">
      <c r="A694" t="s">
        <v>273</v>
      </c>
      <c r="B694" t="s">
        <v>6</v>
      </c>
      <c r="C694" s="1">
        <v>41639</v>
      </c>
      <c r="D694" s="52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52">
        <f t="shared" si="40"/>
        <v>2816000000</v>
      </c>
      <c r="M694" s="52">
        <f t="shared" si="41"/>
        <v>4118000000</v>
      </c>
      <c r="N694" s="52">
        <f t="shared" si="42"/>
        <v>1302000000</v>
      </c>
    </row>
    <row r="695" spans="1:14" x14ac:dyDescent="0.25">
      <c r="A695" t="s">
        <v>273</v>
      </c>
      <c r="B695" t="s">
        <v>9</v>
      </c>
      <c r="C695" s="1">
        <v>42004</v>
      </c>
      <c r="D695" s="52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52">
        <f t="shared" si="40"/>
        <v>2815000000</v>
      </c>
      <c r="M695" s="52">
        <f t="shared" si="41"/>
        <v>4232000000</v>
      </c>
      <c r="N695" s="52">
        <f t="shared" si="42"/>
        <v>1417000000</v>
      </c>
    </row>
    <row r="696" spans="1:14" x14ac:dyDescent="0.25">
      <c r="A696" t="s">
        <v>273</v>
      </c>
      <c r="B696" t="s">
        <v>10</v>
      </c>
      <c r="C696" s="1">
        <v>42369</v>
      </c>
      <c r="D696" s="52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52">
        <f t="shared" si="40"/>
        <v>2728000000</v>
      </c>
      <c r="M696" s="52">
        <f t="shared" si="41"/>
        <v>4279000000</v>
      </c>
      <c r="N696" s="52">
        <f t="shared" si="42"/>
        <v>1551000000</v>
      </c>
    </row>
    <row r="697" spans="1:14" x14ac:dyDescent="0.25">
      <c r="A697" t="s">
        <v>273</v>
      </c>
      <c r="B697" t="s">
        <v>11</v>
      </c>
      <c r="C697" s="1">
        <v>42735</v>
      </c>
      <c r="D697" s="52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52">
        <f t="shared" si="40"/>
        <v>2617000000</v>
      </c>
      <c r="M697" s="52">
        <f t="shared" si="41"/>
        <v>4186000000</v>
      </c>
      <c r="N697" s="52">
        <f t="shared" si="42"/>
        <v>1569000000</v>
      </c>
    </row>
    <row r="698" spans="1:14" x14ac:dyDescent="0.25">
      <c r="A698" t="s">
        <v>275</v>
      </c>
      <c r="B698" t="s">
        <v>6</v>
      </c>
      <c r="C698" s="1">
        <v>41274</v>
      </c>
      <c r="D698" s="52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52">
        <f t="shared" si="40"/>
        <v>2785035000</v>
      </c>
      <c r="M698" s="52">
        <f t="shared" si="41"/>
        <v>3916160000</v>
      </c>
      <c r="N698" s="52">
        <f t="shared" si="42"/>
        <v>1131125000</v>
      </c>
    </row>
    <row r="699" spans="1:14" x14ac:dyDescent="0.25">
      <c r="A699" t="s">
        <v>275</v>
      </c>
      <c r="B699" t="s">
        <v>9</v>
      </c>
      <c r="C699" s="1">
        <v>41639</v>
      </c>
      <c r="D699" s="52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52">
        <f t="shared" si="40"/>
        <v>2839629000</v>
      </c>
      <c r="M699" s="52">
        <f t="shared" si="41"/>
        <v>4136483000</v>
      </c>
      <c r="N699" s="52">
        <f t="shared" si="42"/>
        <v>1296854000</v>
      </c>
    </row>
    <row r="700" spans="1:14" x14ac:dyDescent="0.25">
      <c r="A700" t="s">
        <v>275</v>
      </c>
      <c r="B700" t="s">
        <v>10</v>
      </c>
      <c r="C700" s="1">
        <v>42004</v>
      </c>
      <c r="D700" s="52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52">
        <f t="shared" si="40"/>
        <v>2967125000</v>
      </c>
      <c r="M700" s="52">
        <f t="shared" si="41"/>
        <v>4314242000</v>
      </c>
      <c r="N700" s="52">
        <f t="shared" si="42"/>
        <v>1347117000</v>
      </c>
    </row>
    <row r="701" spans="1:14" x14ac:dyDescent="0.25">
      <c r="A701" t="s">
        <v>275</v>
      </c>
      <c r="B701" t="s">
        <v>11</v>
      </c>
      <c r="C701" s="1">
        <v>42369</v>
      </c>
      <c r="D701" s="52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52">
        <f t="shared" si="40"/>
        <v>2931108000</v>
      </c>
      <c r="M701" s="52">
        <f t="shared" si="41"/>
        <v>4231428000</v>
      </c>
      <c r="N701" s="52">
        <f t="shared" si="42"/>
        <v>1300320000</v>
      </c>
    </row>
    <row r="702" spans="1:14" x14ac:dyDescent="0.25">
      <c r="A702" t="s">
        <v>277</v>
      </c>
      <c r="B702" t="s">
        <v>6</v>
      </c>
      <c r="C702" s="1">
        <v>41639</v>
      </c>
      <c r="D702" s="52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52">
        <f t="shared" si="40"/>
        <v>1333000000</v>
      </c>
      <c r="M702" s="52">
        <f t="shared" si="41"/>
        <v>4471000000</v>
      </c>
      <c r="N702" s="52">
        <f t="shared" si="42"/>
        <v>3138000000</v>
      </c>
    </row>
    <row r="703" spans="1:14" x14ac:dyDescent="0.25">
      <c r="A703" t="s">
        <v>277</v>
      </c>
      <c r="B703" t="s">
        <v>9</v>
      </c>
      <c r="C703" s="1">
        <v>42004</v>
      </c>
      <c r="D703" s="52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52">
        <f t="shared" si="40"/>
        <v>293000000</v>
      </c>
      <c r="M703" s="52">
        <f t="shared" si="41"/>
        <v>5536000000</v>
      </c>
      <c r="N703" s="52">
        <f t="shared" si="42"/>
        <v>5243000000</v>
      </c>
    </row>
    <row r="704" spans="1:14" x14ac:dyDescent="0.25">
      <c r="A704" t="s">
        <v>277</v>
      </c>
      <c r="B704" t="s">
        <v>10</v>
      </c>
      <c r="C704" s="1">
        <v>42369</v>
      </c>
      <c r="D704" s="52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52">
        <f t="shared" si="40"/>
        <v>200000000</v>
      </c>
      <c r="M704" s="52">
        <f t="shared" si="41"/>
        <v>2520000000</v>
      </c>
      <c r="N704" s="52">
        <f t="shared" si="42"/>
        <v>2320000000</v>
      </c>
    </row>
    <row r="705" spans="1:14" x14ac:dyDescent="0.25">
      <c r="A705" t="s">
        <v>277</v>
      </c>
      <c r="B705" t="s">
        <v>11</v>
      </c>
      <c r="C705" s="1">
        <v>42735</v>
      </c>
      <c r="D705" s="52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52">
        <f t="shared" si="40"/>
        <v>228000000</v>
      </c>
      <c r="M705" s="52">
        <f t="shared" si="41"/>
        <v>864000000</v>
      </c>
      <c r="N705" s="52">
        <f t="shared" si="42"/>
        <v>636000000</v>
      </c>
    </row>
    <row r="706" spans="1:14" x14ac:dyDescent="0.25">
      <c r="A706" t="s">
        <v>278</v>
      </c>
      <c r="B706" t="s">
        <v>6</v>
      </c>
      <c r="C706" s="1">
        <v>41455</v>
      </c>
      <c r="D706" s="52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52">
        <f t="shared" ref="L706:L769" si="44">SGA+R_and_D+OPE</f>
        <v>902869000</v>
      </c>
      <c r="M706" s="52">
        <f t="shared" ref="M706:M769" si="45">Total_Revenue-COGS</f>
        <v>1104120000</v>
      </c>
      <c r="N706" s="52">
        <f t="shared" ref="N706:N769" si="46">Gross_Profit-TOPE</f>
        <v>201251000</v>
      </c>
    </row>
    <row r="707" spans="1:14" x14ac:dyDescent="0.25">
      <c r="A707" t="s">
        <v>278</v>
      </c>
      <c r="B707" t="s">
        <v>9</v>
      </c>
      <c r="C707" s="1">
        <v>41820</v>
      </c>
      <c r="D707" s="52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52">
        <f t="shared" si="44"/>
        <v>1126940000</v>
      </c>
      <c r="M707" s="52">
        <f t="shared" si="45"/>
        <v>1456667000</v>
      </c>
      <c r="N707" s="52">
        <f t="shared" si="46"/>
        <v>329727000</v>
      </c>
    </row>
    <row r="708" spans="1:14" x14ac:dyDescent="0.25">
      <c r="A708" t="s">
        <v>278</v>
      </c>
      <c r="B708" t="s">
        <v>10</v>
      </c>
      <c r="C708" s="1">
        <v>42185</v>
      </c>
      <c r="D708" s="52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52">
        <f t="shared" si="44"/>
        <v>1347510000</v>
      </c>
      <c r="M708" s="52">
        <f t="shared" si="45"/>
        <v>1817104000</v>
      </c>
      <c r="N708" s="52">
        <f t="shared" si="46"/>
        <v>469594000</v>
      </c>
    </row>
    <row r="709" spans="1:14" x14ac:dyDescent="0.25">
      <c r="A709" t="s">
        <v>278</v>
      </c>
      <c r="B709" t="s">
        <v>11</v>
      </c>
      <c r="C709" s="1">
        <v>42551</v>
      </c>
      <c r="D709" s="52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52">
        <f t="shared" si="44"/>
        <v>1513064000</v>
      </c>
      <c r="M709" s="52">
        <f t="shared" si="45"/>
        <v>2093091000</v>
      </c>
      <c r="N709" s="52">
        <f t="shared" si="46"/>
        <v>580027000</v>
      </c>
    </row>
    <row r="710" spans="1:14" x14ac:dyDescent="0.25">
      <c r="A710" t="s">
        <v>279</v>
      </c>
      <c r="B710" t="s">
        <v>6</v>
      </c>
      <c r="C710" s="1">
        <v>41274</v>
      </c>
      <c r="D710" s="52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52">
        <f t="shared" si="44"/>
        <v>1563152000</v>
      </c>
      <c r="M710" s="52">
        <f t="shared" si="45"/>
        <v>2417003000</v>
      </c>
      <c r="N710" s="52">
        <f t="shared" si="46"/>
        <v>853851000</v>
      </c>
    </row>
    <row r="711" spans="1:14" x14ac:dyDescent="0.25">
      <c r="A711" t="s">
        <v>279</v>
      </c>
      <c r="B711" t="s">
        <v>9</v>
      </c>
      <c r="C711" s="1">
        <v>41637</v>
      </c>
      <c r="D711" s="52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52">
        <f t="shared" si="44"/>
        <v>1603244000</v>
      </c>
      <c r="M711" s="52">
        <f t="shared" si="45"/>
        <v>2409256000</v>
      </c>
      <c r="N711" s="52">
        <f t="shared" si="46"/>
        <v>806012000</v>
      </c>
    </row>
    <row r="712" spans="1:14" x14ac:dyDescent="0.25">
      <c r="A712" t="s">
        <v>279</v>
      </c>
      <c r="B712" t="s">
        <v>10</v>
      </c>
      <c r="C712" s="1">
        <v>42001</v>
      </c>
      <c r="D712" s="52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52">
        <f t="shared" si="44"/>
        <v>1638143000</v>
      </c>
      <c r="M712" s="52">
        <f t="shared" si="45"/>
        <v>2578835000</v>
      </c>
      <c r="N712" s="52">
        <f t="shared" si="46"/>
        <v>940692000</v>
      </c>
    </row>
    <row r="713" spans="1:14" x14ac:dyDescent="0.25">
      <c r="A713" t="s">
        <v>279</v>
      </c>
      <c r="B713" t="s">
        <v>11</v>
      </c>
      <c r="C713" s="1">
        <v>42365</v>
      </c>
      <c r="D713" s="52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52">
        <f t="shared" si="44"/>
        <v>1699298000</v>
      </c>
      <c r="M713" s="52">
        <f t="shared" si="45"/>
        <v>2770476000</v>
      </c>
      <c r="N713" s="52">
        <f t="shared" si="46"/>
        <v>1071178000</v>
      </c>
    </row>
    <row r="714" spans="1:14" x14ac:dyDescent="0.25">
      <c r="A714" t="s">
        <v>281</v>
      </c>
      <c r="B714" t="s">
        <v>6</v>
      </c>
      <c r="C714" s="1">
        <v>41274</v>
      </c>
      <c r="D714" s="52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52">
        <f t="shared" si="44"/>
        <v>1983264000</v>
      </c>
      <c r="M714" s="52">
        <f t="shared" si="45"/>
        <v>2874417000</v>
      </c>
      <c r="N714" s="52">
        <f t="shared" si="46"/>
        <v>891153000</v>
      </c>
    </row>
    <row r="715" spans="1:14" x14ac:dyDescent="0.25">
      <c r="A715" t="s">
        <v>281</v>
      </c>
      <c r="B715" t="s">
        <v>9</v>
      </c>
      <c r="C715" s="1">
        <v>41639</v>
      </c>
      <c r="D715" s="52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52">
        <f t="shared" si="44"/>
        <v>1848048000</v>
      </c>
      <c r="M715" s="52">
        <f t="shared" si="45"/>
        <v>2756592000</v>
      </c>
      <c r="N715" s="52">
        <f t="shared" si="46"/>
        <v>908544000</v>
      </c>
    </row>
    <row r="716" spans="1:14" x14ac:dyDescent="0.25">
      <c r="A716" t="s">
        <v>281</v>
      </c>
      <c r="B716" t="s">
        <v>10</v>
      </c>
      <c r="C716" s="1">
        <v>42004</v>
      </c>
      <c r="D716" s="52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52">
        <f t="shared" si="44"/>
        <v>1963335000</v>
      </c>
      <c r="M716" s="52">
        <f t="shared" si="45"/>
        <v>2869188000</v>
      </c>
      <c r="N716" s="52">
        <f t="shared" si="46"/>
        <v>905853000</v>
      </c>
    </row>
    <row r="717" spans="1:14" x14ac:dyDescent="0.25">
      <c r="A717" t="s">
        <v>281</v>
      </c>
      <c r="B717" t="s">
        <v>11</v>
      </c>
      <c r="C717" s="1">
        <v>42369</v>
      </c>
      <c r="D717" s="52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52">
        <f t="shared" si="44"/>
        <v>2075862000</v>
      </c>
      <c r="M717" s="52">
        <f t="shared" si="45"/>
        <v>3071076000</v>
      </c>
      <c r="N717" s="52">
        <f t="shared" si="46"/>
        <v>995214000</v>
      </c>
    </row>
    <row r="718" spans="1:14" x14ac:dyDescent="0.25">
      <c r="A718" t="s">
        <v>282</v>
      </c>
      <c r="B718" t="s">
        <v>6</v>
      </c>
      <c r="C718" s="1">
        <v>41636</v>
      </c>
      <c r="D718" s="52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52">
        <f t="shared" si="44"/>
        <v>1096507000</v>
      </c>
      <c r="M718" s="52">
        <f t="shared" si="45"/>
        <v>1611693000</v>
      </c>
      <c r="N718" s="52">
        <f t="shared" si="46"/>
        <v>515186000</v>
      </c>
    </row>
    <row r="719" spans="1:14" x14ac:dyDescent="0.25">
      <c r="A719" t="s">
        <v>282</v>
      </c>
      <c r="B719" t="s">
        <v>9</v>
      </c>
      <c r="C719" s="1">
        <v>42007</v>
      </c>
      <c r="D719" s="52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52">
        <f t="shared" si="44"/>
        <v>1340453000</v>
      </c>
      <c r="M719" s="52">
        <f t="shared" si="45"/>
        <v>1904407000</v>
      </c>
      <c r="N719" s="52">
        <f t="shared" si="46"/>
        <v>563954000</v>
      </c>
    </row>
    <row r="720" spans="1:14" x14ac:dyDescent="0.25">
      <c r="A720" t="s">
        <v>282</v>
      </c>
      <c r="B720" t="s">
        <v>10</v>
      </c>
      <c r="C720" s="1">
        <v>42371</v>
      </c>
      <c r="D720" s="52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52">
        <f t="shared" si="44"/>
        <v>1541214000</v>
      </c>
      <c r="M720" s="52">
        <f t="shared" si="45"/>
        <v>2136332000</v>
      </c>
      <c r="N720" s="52">
        <f t="shared" si="46"/>
        <v>595118000</v>
      </c>
    </row>
    <row r="721" spans="1:14" x14ac:dyDescent="0.25">
      <c r="A721" t="s">
        <v>282</v>
      </c>
      <c r="B721" t="s">
        <v>11</v>
      </c>
      <c r="C721" s="1">
        <v>42735</v>
      </c>
      <c r="D721" s="52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52">
        <f t="shared" si="44"/>
        <v>1500399000</v>
      </c>
      <c r="M721" s="52">
        <f t="shared" si="45"/>
        <v>2276048000</v>
      </c>
      <c r="N721" s="52">
        <f t="shared" si="46"/>
        <v>775649000</v>
      </c>
    </row>
    <row r="722" spans="1:14" x14ac:dyDescent="0.25">
      <c r="A722" t="s">
        <v>284</v>
      </c>
      <c r="B722" t="s">
        <v>6</v>
      </c>
      <c r="C722" s="1">
        <v>41274</v>
      </c>
      <c r="D722" s="52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52">
        <f t="shared" si="44"/>
        <v>22480000000</v>
      </c>
      <c r="M722" s="52">
        <f t="shared" si="45"/>
        <v>27296000000</v>
      </c>
      <c r="N722" s="52">
        <f t="shared" si="46"/>
        <v>4816000000</v>
      </c>
    </row>
    <row r="723" spans="1:14" x14ac:dyDescent="0.25">
      <c r="A723" t="s">
        <v>284</v>
      </c>
      <c r="B723" t="s">
        <v>9</v>
      </c>
      <c r="C723" s="1">
        <v>41639</v>
      </c>
      <c r="D723" s="52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52">
        <f t="shared" si="44"/>
        <v>23420000000</v>
      </c>
      <c r="M723" s="52">
        <f t="shared" si="45"/>
        <v>28212000000</v>
      </c>
      <c r="N723" s="52">
        <f t="shared" si="46"/>
        <v>4792000000</v>
      </c>
    </row>
    <row r="724" spans="1:14" x14ac:dyDescent="0.25">
      <c r="A724" t="s">
        <v>284</v>
      </c>
      <c r="B724" t="s">
        <v>10</v>
      </c>
      <c r="C724" s="1">
        <v>42004</v>
      </c>
      <c r="D724" s="52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52">
        <f t="shared" si="44"/>
        <v>25091000000</v>
      </c>
      <c r="M724" s="52">
        <f t="shared" si="45"/>
        <v>30656000000</v>
      </c>
      <c r="N724" s="52">
        <f t="shared" si="46"/>
        <v>5565000000</v>
      </c>
    </row>
    <row r="725" spans="1:14" x14ac:dyDescent="0.25">
      <c r="A725" t="s">
        <v>284</v>
      </c>
      <c r="B725" t="s">
        <v>11</v>
      </c>
      <c r="C725" s="1">
        <v>42369</v>
      </c>
      <c r="D725" s="52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52">
        <f t="shared" si="44"/>
        <v>27075000000</v>
      </c>
      <c r="M725" s="52">
        <f t="shared" si="45"/>
        <v>33040000000</v>
      </c>
      <c r="N725" s="52">
        <f t="shared" si="46"/>
        <v>5965000000</v>
      </c>
    </row>
    <row r="726" spans="1:14" x14ac:dyDescent="0.25">
      <c r="A726" t="s">
        <v>285</v>
      </c>
      <c r="B726" t="s">
        <v>6</v>
      </c>
      <c r="C726" s="1">
        <v>41274</v>
      </c>
      <c r="D726" s="52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52">
        <f t="shared" si="44"/>
        <v>665170000</v>
      </c>
      <c r="M726" s="52">
        <f t="shared" si="45"/>
        <v>1197990000</v>
      </c>
      <c r="N726" s="52">
        <f t="shared" si="46"/>
        <v>532820000</v>
      </c>
    </row>
    <row r="727" spans="1:14" x14ac:dyDescent="0.25">
      <c r="A727" t="s">
        <v>285</v>
      </c>
      <c r="B727" t="s">
        <v>9</v>
      </c>
      <c r="C727" s="1">
        <v>41639</v>
      </c>
      <c r="D727" s="52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52">
        <f t="shared" si="44"/>
        <v>1107519000</v>
      </c>
      <c r="M727" s="52">
        <f t="shared" si="45"/>
        <v>1641132000</v>
      </c>
      <c r="N727" s="52">
        <f t="shared" si="46"/>
        <v>533613000</v>
      </c>
    </row>
    <row r="728" spans="1:14" x14ac:dyDescent="0.25">
      <c r="A728" t="s">
        <v>285</v>
      </c>
      <c r="B728" t="s">
        <v>10</v>
      </c>
      <c r="C728" s="1">
        <v>42004</v>
      </c>
      <c r="D728" s="52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52">
        <f t="shared" si="44"/>
        <v>1056611000</v>
      </c>
      <c r="M728" s="52">
        <f t="shared" si="45"/>
        <v>1902521000</v>
      </c>
      <c r="N728" s="52">
        <f t="shared" si="46"/>
        <v>845910000</v>
      </c>
    </row>
    <row r="729" spans="1:14" x14ac:dyDescent="0.25">
      <c r="A729" t="s">
        <v>285</v>
      </c>
      <c r="B729" t="s">
        <v>11</v>
      </c>
      <c r="C729" s="1">
        <v>42369</v>
      </c>
      <c r="D729" s="52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52">
        <f t="shared" si="44"/>
        <v>1084582000</v>
      </c>
      <c r="M729" s="52">
        <f t="shared" si="45"/>
        <v>2153428000</v>
      </c>
      <c r="N729" s="52">
        <f t="shared" si="46"/>
        <v>1068846000</v>
      </c>
    </row>
    <row r="730" spans="1:14" x14ac:dyDescent="0.25">
      <c r="A730" t="s">
        <v>286</v>
      </c>
      <c r="B730" t="s">
        <v>6</v>
      </c>
      <c r="C730" s="1">
        <v>41639</v>
      </c>
      <c r="D730" s="52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576</v>
      </c>
      <c r="I730" s="2">
        <v>401324000</v>
      </c>
      <c r="J730" s="2">
        <v>0</v>
      </c>
      <c r="K730" s="2">
        <v>423312000</v>
      </c>
      <c r="L730" s="52">
        <f t="shared" si="44"/>
        <v>824636000</v>
      </c>
      <c r="M730" s="52">
        <f t="shared" si="45"/>
        <v>2013719000</v>
      </c>
      <c r="N730" s="52">
        <f t="shared" si="46"/>
        <v>1189083000</v>
      </c>
    </row>
    <row r="731" spans="1:14" x14ac:dyDescent="0.25">
      <c r="A731" t="s">
        <v>286</v>
      </c>
      <c r="B731" t="s">
        <v>9</v>
      </c>
      <c r="C731" s="1">
        <v>42004</v>
      </c>
      <c r="D731" s="52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576</v>
      </c>
      <c r="I731" s="2">
        <v>463059000</v>
      </c>
      <c r="J731" s="2">
        <v>0</v>
      </c>
      <c r="K731" s="2">
        <v>455016000</v>
      </c>
      <c r="L731" s="52">
        <f t="shared" si="44"/>
        <v>918075000</v>
      </c>
      <c r="M731" s="52">
        <f t="shared" si="45"/>
        <v>1563210000</v>
      </c>
      <c r="N731" s="52">
        <f t="shared" si="46"/>
        <v>645135000</v>
      </c>
    </row>
    <row r="732" spans="1:14" x14ac:dyDescent="0.25">
      <c r="A732" t="s">
        <v>286</v>
      </c>
      <c r="B732" t="s">
        <v>10</v>
      </c>
      <c r="C732" s="1">
        <v>42369</v>
      </c>
      <c r="D732" s="52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576</v>
      </c>
      <c r="I732" s="2">
        <v>706644000</v>
      </c>
      <c r="J732" s="2">
        <v>0</v>
      </c>
      <c r="K732" s="2">
        <v>504905000</v>
      </c>
      <c r="L732" s="52">
        <f t="shared" si="44"/>
        <v>1211549000</v>
      </c>
      <c r="M732" s="52">
        <f t="shared" si="45"/>
        <v>1828305000</v>
      </c>
      <c r="N732" s="52">
        <f t="shared" si="46"/>
        <v>616756000</v>
      </c>
    </row>
    <row r="733" spans="1:14" x14ac:dyDescent="0.25">
      <c r="A733" t="s">
        <v>286</v>
      </c>
      <c r="B733" t="s">
        <v>11</v>
      </c>
      <c r="C733" s="1">
        <v>42735</v>
      </c>
      <c r="D733" s="52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576</v>
      </c>
      <c r="I733" s="2">
        <v>842010000</v>
      </c>
      <c r="J733" s="2">
        <v>0</v>
      </c>
      <c r="K733" s="2">
        <v>568108000</v>
      </c>
      <c r="L733" s="52">
        <f t="shared" si="44"/>
        <v>1410118000</v>
      </c>
      <c r="M733" s="52">
        <f t="shared" si="45"/>
        <v>2040486000</v>
      </c>
      <c r="N733" s="52">
        <f t="shared" si="46"/>
        <v>630368000</v>
      </c>
    </row>
    <row r="734" spans="1:14" x14ac:dyDescent="0.25">
      <c r="A734" t="s">
        <v>287</v>
      </c>
      <c r="B734" t="s">
        <v>6</v>
      </c>
      <c r="C734" s="1">
        <v>41308</v>
      </c>
      <c r="D734" s="52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52">
        <f t="shared" si="44"/>
        <v>18076000000</v>
      </c>
      <c r="M734" s="52">
        <f t="shared" si="45"/>
        <v>25842000000</v>
      </c>
      <c r="N734" s="52">
        <f t="shared" si="46"/>
        <v>7766000000</v>
      </c>
    </row>
    <row r="735" spans="1:14" x14ac:dyDescent="0.25">
      <c r="A735" t="s">
        <v>287</v>
      </c>
      <c r="B735" t="s">
        <v>9</v>
      </c>
      <c r="C735" s="1">
        <v>41672</v>
      </c>
      <c r="D735" s="52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52">
        <f t="shared" si="44"/>
        <v>17749000000</v>
      </c>
      <c r="M735" s="52">
        <f t="shared" si="45"/>
        <v>26915000000</v>
      </c>
      <c r="N735" s="52">
        <f t="shared" si="46"/>
        <v>9166000000</v>
      </c>
    </row>
    <row r="736" spans="1:14" x14ac:dyDescent="0.25">
      <c r="A736" t="s">
        <v>287</v>
      </c>
      <c r="B736" t="s">
        <v>10</v>
      </c>
      <c r="C736" s="1">
        <v>42036</v>
      </c>
      <c r="D736" s="52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52">
        <f t="shared" si="44"/>
        <v>17920000000</v>
      </c>
      <c r="M736" s="52">
        <f t="shared" si="45"/>
        <v>28389000000</v>
      </c>
      <c r="N736" s="52">
        <f t="shared" si="46"/>
        <v>10469000000</v>
      </c>
    </row>
    <row r="737" spans="1:14" x14ac:dyDescent="0.25">
      <c r="A737" t="s">
        <v>287</v>
      </c>
      <c r="B737" t="s">
        <v>11</v>
      </c>
      <c r="C737" s="1">
        <v>42400</v>
      </c>
      <c r="D737" s="52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52">
        <f t="shared" si="44"/>
        <v>18491000000</v>
      </c>
      <c r="M737" s="52">
        <f t="shared" si="45"/>
        <v>30265000000</v>
      </c>
      <c r="N737" s="52">
        <f t="shared" si="46"/>
        <v>11774000000</v>
      </c>
    </row>
    <row r="738" spans="1:14" x14ac:dyDescent="0.25">
      <c r="A738" t="s">
        <v>289</v>
      </c>
      <c r="B738" t="s">
        <v>6</v>
      </c>
      <c r="C738" s="1">
        <v>41274</v>
      </c>
      <c r="D738" s="52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52">
        <f t="shared" si="44"/>
        <v>3992000000</v>
      </c>
      <c r="M738" s="52">
        <f t="shared" si="45"/>
        <v>8710000000</v>
      </c>
      <c r="N738" s="52">
        <f t="shared" si="46"/>
        <v>4718000000</v>
      </c>
    </row>
    <row r="739" spans="1:14" x14ac:dyDescent="0.25">
      <c r="A739" t="s">
        <v>289</v>
      </c>
      <c r="B739" t="s">
        <v>9</v>
      </c>
      <c r="C739" s="1">
        <v>41639</v>
      </c>
      <c r="D739" s="52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52">
        <f t="shared" si="44"/>
        <v>3732000000</v>
      </c>
      <c r="M739" s="52">
        <f t="shared" si="45"/>
        <v>7936000000</v>
      </c>
      <c r="N739" s="52">
        <f t="shared" si="46"/>
        <v>4204000000</v>
      </c>
    </row>
    <row r="740" spans="1:14" x14ac:dyDescent="0.25">
      <c r="A740" t="s">
        <v>289</v>
      </c>
      <c r="B740" t="s">
        <v>10</v>
      </c>
      <c r="C740" s="1">
        <v>42004</v>
      </c>
      <c r="D740" s="52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52">
        <f t="shared" si="44"/>
        <v>4087000000</v>
      </c>
      <c r="M740" s="52">
        <f t="shared" si="45"/>
        <v>6984000000</v>
      </c>
      <c r="N740" s="52">
        <f t="shared" si="46"/>
        <v>2897000000</v>
      </c>
    </row>
    <row r="741" spans="1:14" x14ac:dyDescent="0.25">
      <c r="A741" t="s">
        <v>289</v>
      </c>
      <c r="B741" t="s">
        <v>11</v>
      </c>
      <c r="C741" s="1">
        <v>42369</v>
      </c>
      <c r="D741" s="52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52">
        <f t="shared" si="44"/>
        <v>4658000000</v>
      </c>
      <c r="M741" s="52">
        <f t="shared" si="45"/>
        <v>3313000000</v>
      </c>
      <c r="N741" s="52">
        <f t="shared" si="46"/>
        <v>-1345000000</v>
      </c>
    </row>
    <row r="742" spans="1:14" x14ac:dyDescent="0.25">
      <c r="A742" t="s">
        <v>290</v>
      </c>
      <c r="B742" t="s">
        <v>6</v>
      </c>
      <c r="C742" s="1">
        <v>41274</v>
      </c>
      <c r="D742" s="52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576</v>
      </c>
      <c r="J742" s="2">
        <v>0</v>
      </c>
      <c r="K742" s="2">
        <v>7080000000</v>
      </c>
      <c r="L742" s="52">
        <f t="shared" si="44"/>
        <v>7080000000</v>
      </c>
      <c r="M742" s="52">
        <f t="shared" si="45"/>
        <v>8891000000</v>
      </c>
      <c r="N742" s="52">
        <f t="shared" si="46"/>
        <v>1811000000</v>
      </c>
    </row>
    <row r="743" spans="1:14" x14ac:dyDescent="0.25">
      <c r="A743" t="s">
        <v>290</v>
      </c>
      <c r="B743" t="s">
        <v>9</v>
      </c>
      <c r="C743" s="1">
        <v>41639</v>
      </c>
      <c r="D743" s="52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576</v>
      </c>
      <c r="J743" s="2">
        <v>0</v>
      </c>
      <c r="K743" s="2">
        <v>5970000000</v>
      </c>
      <c r="L743" s="52">
        <f t="shared" si="44"/>
        <v>5970000000</v>
      </c>
      <c r="M743" s="52">
        <f t="shared" si="45"/>
        <v>9625000000</v>
      </c>
      <c r="N743" s="52">
        <f t="shared" si="46"/>
        <v>3655000000</v>
      </c>
    </row>
    <row r="744" spans="1:14" x14ac:dyDescent="0.25">
      <c r="A744" t="s">
        <v>290</v>
      </c>
      <c r="B744" t="s">
        <v>10</v>
      </c>
      <c r="C744" s="1">
        <v>42004</v>
      </c>
      <c r="D744" s="52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576</v>
      </c>
      <c r="J744" s="2">
        <v>0</v>
      </c>
      <c r="K744" s="2">
        <v>5757000000</v>
      </c>
      <c r="L744" s="52">
        <f t="shared" si="44"/>
        <v>5757000000</v>
      </c>
      <c r="M744" s="52">
        <f t="shared" si="45"/>
        <v>7809000000</v>
      </c>
      <c r="N744" s="52">
        <f t="shared" si="46"/>
        <v>2052000000</v>
      </c>
    </row>
    <row r="745" spans="1:14" x14ac:dyDescent="0.25">
      <c r="A745" t="s">
        <v>290</v>
      </c>
      <c r="B745" t="s">
        <v>11</v>
      </c>
      <c r="C745" s="1">
        <v>42369</v>
      </c>
      <c r="D745" s="52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576</v>
      </c>
      <c r="J745" s="2">
        <v>0</v>
      </c>
      <c r="K745" s="2">
        <v>5274000000</v>
      </c>
      <c r="L745" s="52">
        <f t="shared" si="44"/>
        <v>5274000000</v>
      </c>
      <c r="M745" s="52">
        <f t="shared" si="45"/>
        <v>7602000000</v>
      </c>
      <c r="N745" s="52">
        <f t="shared" si="46"/>
        <v>2328000000</v>
      </c>
    </row>
    <row r="746" spans="1:14" x14ac:dyDescent="0.25">
      <c r="A746" t="s">
        <v>291</v>
      </c>
      <c r="B746" t="s">
        <v>6</v>
      </c>
      <c r="C746" s="1">
        <v>41274</v>
      </c>
      <c r="D746" s="52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52">
        <f t="shared" si="44"/>
        <v>1111232000</v>
      </c>
      <c r="M746" s="52">
        <f t="shared" si="45"/>
        <v>2139883000</v>
      </c>
      <c r="N746" s="52">
        <f t="shared" si="46"/>
        <v>1028651000</v>
      </c>
    </row>
    <row r="747" spans="1:14" x14ac:dyDescent="0.25">
      <c r="A747" t="s">
        <v>291</v>
      </c>
      <c r="B747" t="s">
        <v>9</v>
      </c>
      <c r="C747" s="1">
        <v>41639</v>
      </c>
      <c r="D747" s="52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52">
        <f t="shared" si="44"/>
        <v>1124753000</v>
      </c>
      <c r="M747" s="52">
        <f t="shared" si="45"/>
        <v>2278455000</v>
      </c>
      <c r="N747" s="52">
        <f t="shared" si="46"/>
        <v>1153702000</v>
      </c>
    </row>
    <row r="748" spans="1:14" x14ac:dyDescent="0.25">
      <c r="A748" t="s">
        <v>291</v>
      </c>
      <c r="B748" t="s">
        <v>10</v>
      </c>
      <c r="C748" s="1">
        <v>42004</v>
      </c>
      <c r="D748" s="52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52">
        <f t="shared" si="44"/>
        <v>1159502000</v>
      </c>
      <c r="M748" s="52">
        <f t="shared" si="45"/>
        <v>2440485000</v>
      </c>
      <c r="N748" s="52">
        <f t="shared" si="46"/>
        <v>1280983000</v>
      </c>
    </row>
    <row r="749" spans="1:14" x14ac:dyDescent="0.25">
      <c r="A749" t="s">
        <v>291</v>
      </c>
      <c r="B749" t="s">
        <v>11</v>
      </c>
      <c r="C749" s="1">
        <v>42369</v>
      </c>
      <c r="D749" s="52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52">
        <f t="shared" si="44"/>
        <v>1220095000</v>
      </c>
      <c r="M749" s="52">
        <f t="shared" si="45"/>
        <v>2375790000</v>
      </c>
      <c r="N749" s="52">
        <f t="shared" si="46"/>
        <v>1155695000</v>
      </c>
    </row>
    <row r="750" spans="1:14" x14ac:dyDescent="0.25">
      <c r="A750" t="s">
        <v>293</v>
      </c>
      <c r="B750" t="s">
        <v>6</v>
      </c>
      <c r="C750" s="1">
        <v>41545</v>
      </c>
      <c r="D750" s="52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52">
        <f t="shared" si="44"/>
        <v>971300000</v>
      </c>
      <c r="M750" s="52">
        <f t="shared" si="45"/>
        <v>1161400000</v>
      </c>
      <c r="N750" s="52">
        <f t="shared" si="46"/>
        <v>190100000</v>
      </c>
    </row>
    <row r="751" spans="1:14" x14ac:dyDescent="0.25">
      <c r="A751" t="s">
        <v>293</v>
      </c>
      <c r="B751" t="s">
        <v>9</v>
      </c>
      <c r="C751" s="1">
        <v>41909</v>
      </c>
      <c r="D751" s="52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52">
        <f t="shared" si="44"/>
        <v>908500000</v>
      </c>
      <c r="M751" s="52">
        <f t="shared" si="45"/>
        <v>1245500000</v>
      </c>
      <c r="N751" s="52">
        <f t="shared" si="46"/>
        <v>337000000</v>
      </c>
    </row>
    <row r="752" spans="1:14" x14ac:dyDescent="0.25">
      <c r="A752" t="s">
        <v>293</v>
      </c>
      <c r="B752" t="s">
        <v>10</v>
      </c>
      <c r="C752" s="1">
        <v>42273</v>
      </c>
      <c r="D752" s="52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52">
        <f t="shared" si="44"/>
        <v>949100000</v>
      </c>
      <c r="M752" s="52">
        <f t="shared" si="45"/>
        <v>1432700000</v>
      </c>
      <c r="N752" s="52">
        <f t="shared" si="46"/>
        <v>483600000</v>
      </c>
    </row>
    <row r="753" spans="1:14" x14ac:dyDescent="0.25">
      <c r="A753" t="s">
        <v>293</v>
      </c>
      <c r="B753" t="s">
        <v>11</v>
      </c>
      <c r="C753" s="1">
        <v>42637</v>
      </c>
      <c r="D753" s="52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52">
        <f t="shared" si="44"/>
        <v>1004200000</v>
      </c>
      <c r="M753" s="52">
        <f t="shared" si="45"/>
        <v>1563300000</v>
      </c>
      <c r="N753" s="52">
        <f t="shared" si="46"/>
        <v>559100000</v>
      </c>
    </row>
    <row r="754" spans="1:14" x14ac:dyDescent="0.25">
      <c r="A754" t="s">
        <v>294</v>
      </c>
      <c r="B754" t="s">
        <v>6</v>
      </c>
      <c r="C754" s="1">
        <v>41639</v>
      </c>
      <c r="D754" s="52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52">
        <f t="shared" si="44"/>
        <v>5190000000</v>
      </c>
      <c r="M754" s="52">
        <f t="shared" si="45"/>
        <v>10691000000</v>
      </c>
      <c r="N754" s="52">
        <f t="shared" si="46"/>
        <v>5501000000</v>
      </c>
    </row>
    <row r="755" spans="1:14" x14ac:dyDescent="0.25">
      <c r="A755" t="s">
        <v>294</v>
      </c>
      <c r="B755" t="s">
        <v>9</v>
      </c>
      <c r="C755" s="1">
        <v>42004</v>
      </c>
      <c r="D755" s="52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52">
        <f t="shared" si="44"/>
        <v>5518000000</v>
      </c>
      <c r="M755" s="52">
        <f t="shared" si="45"/>
        <v>11349000000</v>
      </c>
      <c r="N755" s="52">
        <f t="shared" si="46"/>
        <v>5831000000</v>
      </c>
    </row>
    <row r="756" spans="1:14" x14ac:dyDescent="0.25">
      <c r="A756" t="s">
        <v>294</v>
      </c>
      <c r="B756" t="s">
        <v>10</v>
      </c>
      <c r="C756" s="1">
        <v>42369</v>
      </c>
      <c r="D756" s="52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52">
        <f t="shared" si="44"/>
        <v>5006000000</v>
      </c>
      <c r="M756" s="52">
        <f t="shared" si="45"/>
        <v>11834000000</v>
      </c>
      <c r="N756" s="52">
        <f t="shared" si="46"/>
        <v>6828000000</v>
      </c>
    </row>
    <row r="757" spans="1:14" x14ac:dyDescent="0.25">
      <c r="A757" t="s">
        <v>294</v>
      </c>
      <c r="B757" t="s">
        <v>11</v>
      </c>
      <c r="C757" s="1">
        <v>42735</v>
      </c>
      <c r="D757" s="52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52">
        <f t="shared" si="44"/>
        <v>5469000000</v>
      </c>
      <c r="M757" s="52">
        <f t="shared" si="45"/>
        <v>12152000000</v>
      </c>
      <c r="N757" s="52">
        <f t="shared" si="46"/>
        <v>6683000000</v>
      </c>
    </row>
    <row r="758" spans="1:14" x14ac:dyDescent="0.25">
      <c r="A758" t="s">
        <v>295</v>
      </c>
      <c r="B758" t="s">
        <v>6</v>
      </c>
      <c r="C758" s="1">
        <v>41547</v>
      </c>
      <c r="D758" s="52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52">
        <f t="shared" si="44"/>
        <v>597108000</v>
      </c>
      <c r="M758" s="52">
        <f t="shared" si="45"/>
        <v>1534846000</v>
      </c>
      <c r="N758" s="52">
        <f t="shared" si="46"/>
        <v>937738000</v>
      </c>
    </row>
    <row r="759" spans="1:14" x14ac:dyDescent="0.25">
      <c r="A759" t="s">
        <v>295</v>
      </c>
      <c r="B759" t="s">
        <v>9</v>
      </c>
      <c r="C759" s="1">
        <v>41912</v>
      </c>
      <c r="D759" s="52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52">
        <f t="shared" si="44"/>
        <v>656079000</v>
      </c>
      <c r="M759" s="52">
        <f t="shared" si="45"/>
        <v>1709253000</v>
      </c>
      <c r="N759" s="52">
        <f t="shared" si="46"/>
        <v>1053174000</v>
      </c>
    </row>
    <row r="760" spans="1:14" x14ac:dyDescent="0.25">
      <c r="A760" t="s">
        <v>295</v>
      </c>
      <c r="B760" t="s">
        <v>10</v>
      </c>
      <c r="C760" s="1">
        <v>42277</v>
      </c>
      <c r="D760" s="52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52">
        <f t="shared" si="44"/>
        <v>747021000</v>
      </c>
      <c r="M760" s="52">
        <f t="shared" si="45"/>
        <v>1458226000</v>
      </c>
      <c r="N760" s="52">
        <f t="shared" si="46"/>
        <v>711205000</v>
      </c>
    </row>
    <row r="761" spans="1:14" x14ac:dyDescent="0.25">
      <c r="A761" t="s">
        <v>295</v>
      </c>
      <c r="B761" t="s">
        <v>11</v>
      </c>
      <c r="C761" s="1">
        <v>42643</v>
      </c>
      <c r="D761" s="52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52">
        <f t="shared" si="44"/>
        <v>745143000</v>
      </c>
      <c r="M761" s="52">
        <f t="shared" si="45"/>
        <v>725427000</v>
      </c>
      <c r="N761" s="52">
        <f t="shared" si="46"/>
        <v>-19716000</v>
      </c>
    </row>
    <row r="762" spans="1:14" x14ac:dyDescent="0.25">
      <c r="A762" t="s">
        <v>297</v>
      </c>
      <c r="B762" t="s">
        <v>6</v>
      </c>
      <c r="C762" s="1">
        <v>41943</v>
      </c>
      <c r="D762" s="52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52">
        <f t="shared" si="44"/>
        <v>11820000000</v>
      </c>
      <c r="M762" s="52">
        <f t="shared" si="45"/>
        <v>15637000000</v>
      </c>
      <c r="N762" s="52">
        <f t="shared" si="46"/>
        <v>3817000000</v>
      </c>
    </row>
    <row r="763" spans="1:14" x14ac:dyDescent="0.25">
      <c r="A763" t="s">
        <v>297</v>
      </c>
      <c r="B763" t="s">
        <v>9</v>
      </c>
      <c r="C763" s="1">
        <v>42308</v>
      </c>
      <c r="D763" s="52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52">
        <f t="shared" si="44"/>
        <v>12237000000</v>
      </c>
      <c r="M763" s="52">
        <f t="shared" si="45"/>
        <v>14939000000</v>
      </c>
      <c r="N763" s="52">
        <f t="shared" si="46"/>
        <v>2702000000</v>
      </c>
    </row>
    <row r="764" spans="1:14" x14ac:dyDescent="0.25">
      <c r="A764" t="s">
        <v>297</v>
      </c>
      <c r="B764" t="s">
        <v>10</v>
      </c>
      <c r="C764" s="1">
        <v>42674</v>
      </c>
      <c r="D764" s="52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52">
        <f t="shared" si="44"/>
        <v>11472000000</v>
      </c>
      <c r="M764" s="52">
        <f t="shared" si="45"/>
        <v>14616000000</v>
      </c>
      <c r="N764" s="52">
        <f t="shared" si="46"/>
        <v>3144000000</v>
      </c>
    </row>
    <row r="765" spans="1:14" x14ac:dyDescent="0.25">
      <c r="A765" t="s">
        <v>299</v>
      </c>
      <c r="B765" t="s">
        <v>6</v>
      </c>
      <c r="C765" s="1">
        <v>41578</v>
      </c>
      <c r="D765" s="52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52">
        <f t="shared" si="44"/>
        <v>17775000000</v>
      </c>
      <c r="M765" s="52">
        <f t="shared" si="45"/>
        <v>25918000000</v>
      </c>
      <c r="N765" s="52">
        <f t="shared" si="46"/>
        <v>8143000000</v>
      </c>
    </row>
    <row r="766" spans="1:14" x14ac:dyDescent="0.25">
      <c r="A766" t="s">
        <v>299</v>
      </c>
      <c r="B766" t="s">
        <v>9</v>
      </c>
      <c r="C766" s="1">
        <v>41943</v>
      </c>
      <c r="D766" s="52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52">
        <f t="shared" si="44"/>
        <v>6788000000</v>
      </c>
      <c r="M766" s="52">
        <f t="shared" si="45"/>
        <v>11220000000</v>
      </c>
      <c r="N766" s="52">
        <f t="shared" si="46"/>
        <v>4432000000</v>
      </c>
    </row>
    <row r="767" spans="1:14" x14ac:dyDescent="0.25">
      <c r="A767" t="s">
        <v>299</v>
      </c>
      <c r="B767" t="s">
        <v>10</v>
      </c>
      <c r="C767" s="1">
        <v>42308</v>
      </c>
      <c r="D767" s="52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52">
        <f t="shared" si="44"/>
        <v>5956000000</v>
      </c>
      <c r="M767" s="52">
        <f t="shared" si="45"/>
        <v>9939000000</v>
      </c>
      <c r="N767" s="52">
        <f t="shared" si="46"/>
        <v>3983000000</v>
      </c>
    </row>
    <row r="768" spans="1:14" x14ac:dyDescent="0.25">
      <c r="A768" t="s">
        <v>299</v>
      </c>
      <c r="B768" t="s">
        <v>11</v>
      </c>
      <c r="C768" s="1">
        <v>42674</v>
      </c>
      <c r="D768" s="52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52">
        <f t="shared" si="44"/>
        <v>5244000000</v>
      </c>
      <c r="M768" s="52">
        <f t="shared" si="45"/>
        <v>8998000000</v>
      </c>
      <c r="N768" s="52">
        <f t="shared" si="46"/>
        <v>3754000000</v>
      </c>
    </row>
    <row r="769" spans="1:14" x14ac:dyDescent="0.25">
      <c r="A769" t="s">
        <v>300</v>
      </c>
      <c r="B769" t="s">
        <v>6</v>
      </c>
      <c r="C769" s="1">
        <v>41394</v>
      </c>
      <c r="D769" s="52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52">
        <f t="shared" si="44"/>
        <v>920502000</v>
      </c>
      <c r="M769" s="52">
        <f t="shared" si="45"/>
        <v>1683341000</v>
      </c>
      <c r="N769" s="52">
        <f t="shared" si="46"/>
        <v>762839000</v>
      </c>
    </row>
    <row r="770" spans="1:14" x14ac:dyDescent="0.25">
      <c r="A770" t="s">
        <v>300</v>
      </c>
      <c r="B770" t="s">
        <v>9</v>
      </c>
      <c r="C770" s="1">
        <v>41759</v>
      </c>
      <c r="D770" s="52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52">
        <f t="shared" ref="L770:L833" si="48">SGA+R_and_D+OPE</f>
        <v>946393000</v>
      </c>
      <c r="M770" s="52">
        <f t="shared" ref="M770:M833" si="49">Total_Revenue-COGS</f>
        <v>1844890000</v>
      </c>
      <c r="N770" s="52">
        <f t="shared" ref="N770:N833" si="50">Gross_Profit-TOPE</f>
        <v>898497000</v>
      </c>
    </row>
    <row r="771" spans="1:14" x14ac:dyDescent="0.25">
      <c r="A771" t="s">
        <v>300</v>
      </c>
      <c r="B771" t="s">
        <v>10</v>
      </c>
      <c r="C771" s="1">
        <v>42124</v>
      </c>
      <c r="D771" s="52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52">
        <f t="shared" si="48"/>
        <v>977895000</v>
      </c>
      <c r="M771" s="52">
        <f t="shared" si="49"/>
        <v>1847554000</v>
      </c>
      <c r="N771" s="52">
        <f t="shared" si="50"/>
        <v>869659000</v>
      </c>
    </row>
    <row r="772" spans="1:14" x14ac:dyDescent="0.25">
      <c r="A772" t="s">
        <v>300</v>
      </c>
      <c r="B772" t="s">
        <v>11</v>
      </c>
      <c r="C772" s="1">
        <v>42490</v>
      </c>
      <c r="D772" s="52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52">
        <f t="shared" si="48"/>
        <v>1079246000</v>
      </c>
      <c r="M772" s="52">
        <f t="shared" si="49"/>
        <v>1787833000</v>
      </c>
      <c r="N772" s="52">
        <f t="shared" si="50"/>
        <v>708587000</v>
      </c>
    </row>
    <row r="773" spans="1:14" x14ac:dyDescent="0.25">
      <c r="A773" t="s">
        <v>301</v>
      </c>
      <c r="B773" t="s">
        <v>6</v>
      </c>
      <c r="C773" s="1">
        <v>41574</v>
      </c>
      <c r="D773" s="52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52">
        <f t="shared" si="48"/>
        <v>627340000</v>
      </c>
      <c r="M773" s="52">
        <f t="shared" si="49"/>
        <v>1412816000</v>
      </c>
      <c r="N773" s="52">
        <f t="shared" si="50"/>
        <v>785476000</v>
      </c>
    </row>
    <row r="774" spans="1:14" x14ac:dyDescent="0.25">
      <c r="A774" t="s">
        <v>301</v>
      </c>
      <c r="B774" t="s">
        <v>9</v>
      </c>
      <c r="C774" s="1">
        <v>41938</v>
      </c>
      <c r="D774" s="52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52">
        <f t="shared" si="48"/>
        <v>650948000</v>
      </c>
      <c r="M774" s="52">
        <f t="shared" si="49"/>
        <v>1564983000</v>
      </c>
      <c r="N774" s="52">
        <f t="shared" si="50"/>
        <v>914035000</v>
      </c>
    </row>
    <row r="775" spans="1:14" x14ac:dyDescent="0.25">
      <c r="A775" t="s">
        <v>301</v>
      </c>
      <c r="B775" t="s">
        <v>10</v>
      </c>
      <c r="C775" s="1">
        <v>42308</v>
      </c>
      <c r="D775" s="52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52">
        <f t="shared" si="48"/>
        <v>743611000</v>
      </c>
      <c r="M775" s="52">
        <f t="shared" si="49"/>
        <v>1808581000</v>
      </c>
      <c r="N775" s="52">
        <f t="shared" si="50"/>
        <v>1064970000</v>
      </c>
    </row>
    <row r="776" spans="1:14" x14ac:dyDescent="0.25">
      <c r="A776" t="s">
        <v>301</v>
      </c>
      <c r="B776" t="s">
        <v>11</v>
      </c>
      <c r="C776" s="1">
        <v>42673</v>
      </c>
      <c r="D776" s="52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52">
        <f t="shared" si="48"/>
        <v>871974000</v>
      </c>
      <c r="M776" s="52">
        <f t="shared" si="49"/>
        <v>2158175000</v>
      </c>
      <c r="N776" s="52">
        <f t="shared" si="50"/>
        <v>1286201000</v>
      </c>
    </row>
    <row r="777" spans="1:14" x14ac:dyDescent="0.25">
      <c r="A777" t="s">
        <v>302</v>
      </c>
      <c r="B777" t="s">
        <v>6</v>
      </c>
      <c r="C777" s="1">
        <v>41453</v>
      </c>
      <c r="D777" s="52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52">
        <f t="shared" si="48"/>
        <v>914000000</v>
      </c>
      <c r="M777" s="52">
        <f t="shared" si="49"/>
        <v>1727000000</v>
      </c>
      <c r="N777" s="52">
        <f t="shared" si="50"/>
        <v>813000000</v>
      </c>
    </row>
    <row r="778" spans="1:14" x14ac:dyDescent="0.25">
      <c r="A778" t="s">
        <v>302</v>
      </c>
      <c r="B778" t="s">
        <v>9</v>
      </c>
      <c r="C778" s="1">
        <v>41817</v>
      </c>
      <c r="D778" s="52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52">
        <f t="shared" si="48"/>
        <v>820000000</v>
      </c>
      <c r="M778" s="52">
        <f t="shared" si="49"/>
        <v>1702000000</v>
      </c>
      <c r="N778" s="52">
        <f t="shared" si="50"/>
        <v>882000000</v>
      </c>
    </row>
    <row r="779" spans="1:14" x14ac:dyDescent="0.25">
      <c r="A779" t="s">
        <v>302</v>
      </c>
      <c r="B779" t="s">
        <v>10</v>
      </c>
      <c r="C779" s="1">
        <v>42188</v>
      </c>
      <c r="D779" s="52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52">
        <f t="shared" si="48"/>
        <v>976000000</v>
      </c>
      <c r="M779" s="52">
        <f t="shared" si="49"/>
        <v>1735000000</v>
      </c>
      <c r="N779" s="52">
        <f t="shared" si="50"/>
        <v>759000000</v>
      </c>
    </row>
    <row r="780" spans="1:14" x14ac:dyDescent="0.25">
      <c r="A780" t="s">
        <v>302</v>
      </c>
      <c r="B780" t="s">
        <v>11</v>
      </c>
      <c r="C780" s="1">
        <v>42552</v>
      </c>
      <c r="D780" s="52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52">
        <f t="shared" si="48"/>
        <v>1186000000</v>
      </c>
      <c r="M780" s="52">
        <f t="shared" si="49"/>
        <v>2335000000</v>
      </c>
      <c r="N780" s="52">
        <f t="shared" si="50"/>
        <v>1149000000</v>
      </c>
    </row>
    <row r="781" spans="1:14" x14ac:dyDescent="0.25">
      <c r="A781" t="s">
        <v>304</v>
      </c>
      <c r="B781" t="s">
        <v>6</v>
      </c>
      <c r="C781" s="1">
        <v>41272</v>
      </c>
      <c r="D781" s="52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52">
        <f t="shared" si="48"/>
        <v>1873360000</v>
      </c>
      <c r="M781" s="52">
        <f t="shared" si="49"/>
        <v>2507513000</v>
      </c>
      <c r="N781" s="52">
        <f t="shared" si="50"/>
        <v>634153000</v>
      </c>
    </row>
    <row r="782" spans="1:14" x14ac:dyDescent="0.25">
      <c r="A782" t="s">
        <v>304</v>
      </c>
      <c r="B782" t="s">
        <v>9</v>
      </c>
      <c r="C782" s="1">
        <v>41636</v>
      </c>
      <c r="D782" s="52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52">
        <f t="shared" si="48"/>
        <v>1978960000</v>
      </c>
      <c r="M782" s="52">
        <f t="shared" si="49"/>
        <v>2656014000</v>
      </c>
      <c r="N782" s="52">
        <f t="shared" si="50"/>
        <v>677054000</v>
      </c>
    </row>
    <row r="783" spans="1:14" x14ac:dyDescent="0.25">
      <c r="A783" t="s">
        <v>304</v>
      </c>
      <c r="B783" t="s">
        <v>10</v>
      </c>
      <c r="C783" s="1">
        <v>42000</v>
      </c>
      <c r="D783" s="52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52">
        <f t="shared" si="48"/>
        <v>2196173000</v>
      </c>
      <c r="M783" s="52">
        <f t="shared" si="49"/>
        <v>2911315000</v>
      </c>
      <c r="N783" s="52">
        <f t="shared" si="50"/>
        <v>715142000</v>
      </c>
    </row>
    <row r="784" spans="1:14" x14ac:dyDescent="0.25">
      <c r="A784" t="s">
        <v>304</v>
      </c>
      <c r="B784" t="s">
        <v>11</v>
      </c>
      <c r="C784" s="1">
        <v>42364</v>
      </c>
      <c r="D784" s="52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52">
        <f t="shared" si="48"/>
        <v>2243356000</v>
      </c>
      <c r="M784" s="52">
        <f t="shared" si="49"/>
        <v>3012259000</v>
      </c>
      <c r="N784" s="52">
        <f t="shared" si="50"/>
        <v>768903000</v>
      </c>
    </row>
    <row r="785" spans="1:14" x14ac:dyDescent="0.25">
      <c r="A785" t="s">
        <v>305</v>
      </c>
      <c r="B785" t="s">
        <v>6</v>
      </c>
      <c r="C785" s="1">
        <v>41274</v>
      </c>
      <c r="D785" s="52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52">
        <f t="shared" si="48"/>
        <v>2823000000</v>
      </c>
      <c r="M785" s="52">
        <f t="shared" si="49"/>
        <v>3174000000</v>
      </c>
      <c r="N785" s="52">
        <f t="shared" si="50"/>
        <v>351000000</v>
      </c>
    </row>
    <row r="786" spans="1:14" x14ac:dyDescent="0.25">
      <c r="A786" t="s">
        <v>305</v>
      </c>
      <c r="B786" t="s">
        <v>9</v>
      </c>
      <c r="C786" s="1">
        <v>41639</v>
      </c>
      <c r="D786" s="52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52">
        <f t="shared" si="48"/>
        <v>2665000000</v>
      </c>
      <c r="M786" s="52">
        <f t="shared" si="49"/>
        <v>3177000000</v>
      </c>
      <c r="N786" s="52">
        <f t="shared" si="50"/>
        <v>512000000</v>
      </c>
    </row>
    <row r="787" spans="1:14" x14ac:dyDescent="0.25">
      <c r="A787" t="s">
        <v>305</v>
      </c>
      <c r="B787" t="s">
        <v>10</v>
      </c>
      <c r="C787" s="1">
        <v>42004</v>
      </c>
      <c r="D787" s="52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52">
        <f t="shared" si="48"/>
        <v>2621000000</v>
      </c>
      <c r="M787" s="52">
        <f t="shared" si="49"/>
        <v>3321000000</v>
      </c>
      <c r="N787" s="52">
        <f t="shared" si="50"/>
        <v>700000000</v>
      </c>
    </row>
    <row r="788" spans="1:14" x14ac:dyDescent="0.25">
      <c r="A788" t="s">
        <v>305</v>
      </c>
      <c r="B788" t="s">
        <v>11</v>
      </c>
      <c r="C788" s="1">
        <v>42369</v>
      </c>
      <c r="D788" s="52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52">
        <f t="shared" si="48"/>
        <v>2727000000</v>
      </c>
      <c r="M788" s="52">
        <f t="shared" si="49"/>
        <v>3375000000</v>
      </c>
      <c r="N788" s="52">
        <f t="shared" si="50"/>
        <v>648000000</v>
      </c>
    </row>
    <row r="789" spans="1:14" x14ac:dyDescent="0.25">
      <c r="A789" t="s">
        <v>306</v>
      </c>
      <c r="B789" t="s">
        <v>6</v>
      </c>
      <c r="C789" s="1">
        <v>41274</v>
      </c>
      <c r="D789" s="52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52">
        <f t="shared" si="48"/>
        <v>1703796000</v>
      </c>
      <c r="M789" s="52">
        <f t="shared" si="49"/>
        <v>2859882000</v>
      </c>
      <c r="N789" s="52">
        <f t="shared" si="50"/>
        <v>1156086000</v>
      </c>
    </row>
    <row r="790" spans="1:14" x14ac:dyDescent="0.25">
      <c r="A790" t="s">
        <v>306</v>
      </c>
      <c r="B790" t="s">
        <v>9</v>
      </c>
      <c r="C790" s="1">
        <v>41639</v>
      </c>
      <c r="D790" s="52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52">
        <f t="shared" si="48"/>
        <v>1924132000</v>
      </c>
      <c r="M790" s="52">
        <f t="shared" si="49"/>
        <v>3280848000</v>
      </c>
      <c r="N790" s="52">
        <f t="shared" si="50"/>
        <v>1356716000</v>
      </c>
    </row>
    <row r="791" spans="1:14" x14ac:dyDescent="0.25">
      <c r="A791" t="s">
        <v>306</v>
      </c>
      <c r="B791" t="s">
        <v>10</v>
      </c>
      <c r="C791" s="1">
        <v>42004</v>
      </c>
      <c r="D791" s="52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52">
        <f t="shared" si="48"/>
        <v>1898284000</v>
      </c>
      <c r="M791" s="52">
        <f t="shared" si="49"/>
        <v>3336166000</v>
      </c>
      <c r="N791" s="52">
        <f t="shared" si="50"/>
        <v>1437882000</v>
      </c>
    </row>
    <row r="792" spans="1:14" x14ac:dyDescent="0.25">
      <c r="A792" t="s">
        <v>306</v>
      </c>
      <c r="B792" t="s">
        <v>11</v>
      </c>
      <c r="C792" s="1">
        <v>42369</v>
      </c>
      <c r="D792" s="52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52">
        <f t="shared" si="48"/>
        <v>1969308000</v>
      </c>
      <c r="M792" s="52">
        <f t="shared" si="49"/>
        <v>3382675000</v>
      </c>
      <c r="N792" s="52">
        <f t="shared" si="50"/>
        <v>1413367000</v>
      </c>
    </row>
    <row r="793" spans="1:14" x14ac:dyDescent="0.25">
      <c r="A793" t="s">
        <v>307</v>
      </c>
      <c r="B793" t="s">
        <v>6</v>
      </c>
      <c r="C793" s="1">
        <v>41639</v>
      </c>
      <c r="D793" s="52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576</v>
      </c>
      <c r="J793" s="2">
        <v>0</v>
      </c>
      <c r="K793" s="2">
        <v>6688000000</v>
      </c>
      <c r="L793" s="52">
        <f t="shared" si="48"/>
        <v>6688000000</v>
      </c>
      <c r="M793" s="52">
        <f t="shared" si="49"/>
        <v>8749000000</v>
      </c>
      <c r="N793" s="52">
        <f t="shared" si="50"/>
        <v>2061000000</v>
      </c>
    </row>
    <row r="794" spans="1:14" x14ac:dyDescent="0.25">
      <c r="A794" t="s">
        <v>307</v>
      </c>
      <c r="B794" t="s">
        <v>9</v>
      </c>
      <c r="C794" s="1">
        <v>42004</v>
      </c>
      <c r="D794" s="52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576</v>
      </c>
      <c r="J794" s="2">
        <v>0</v>
      </c>
      <c r="K794" s="2">
        <v>7972000000</v>
      </c>
      <c r="L794" s="52">
        <f t="shared" si="48"/>
        <v>7972000000</v>
      </c>
      <c r="M794" s="52">
        <f t="shared" si="49"/>
        <v>10334000000</v>
      </c>
      <c r="N794" s="52">
        <f t="shared" si="50"/>
        <v>2362000000</v>
      </c>
    </row>
    <row r="795" spans="1:14" x14ac:dyDescent="0.25">
      <c r="A795" t="s">
        <v>307</v>
      </c>
      <c r="B795" t="s">
        <v>10</v>
      </c>
      <c r="C795" s="1">
        <v>42369</v>
      </c>
      <c r="D795" s="52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576</v>
      </c>
      <c r="J795" s="2">
        <v>0</v>
      </c>
      <c r="K795" s="2">
        <v>7673000000</v>
      </c>
      <c r="L795" s="52">
        <f t="shared" si="48"/>
        <v>7673000000</v>
      </c>
      <c r="M795" s="52">
        <f t="shared" si="49"/>
        <v>10020000000</v>
      </c>
      <c r="N795" s="52">
        <f t="shared" si="50"/>
        <v>2347000000</v>
      </c>
    </row>
    <row r="796" spans="1:14" x14ac:dyDescent="0.25">
      <c r="A796" t="s">
        <v>307</v>
      </c>
      <c r="B796" t="s">
        <v>11</v>
      </c>
      <c r="C796" s="1">
        <v>42735</v>
      </c>
      <c r="D796" s="52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576</v>
      </c>
      <c r="J796" s="2">
        <v>0</v>
      </c>
      <c r="K796" s="2">
        <v>7631000000</v>
      </c>
      <c r="L796" s="52">
        <f t="shared" si="48"/>
        <v>7631000000</v>
      </c>
      <c r="M796" s="52">
        <f t="shared" si="49"/>
        <v>9372000000</v>
      </c>
      <c r="N796" s="52">
        <f t="shared" si="50"/>
        <v>1741000000</v>
      </c>
    </row>
    <row r="797" spans="1:14" x14ac:dyDescent="0.25">
      <c r="A797" t="s">
        <v>308</v>
      </c>
      <c r="B797" t="s">
        <v>6</v>
      </c>
      <c r="C797" s="1">
        <v>41274</v>
      </c>
      <c r="D797" s="52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52">
        <f t="shared" si="48"/>
        <v>28205000000</v>
      </c>
      <c r="M797" s="52">
        <f t="shared" si="49"/>
        <v>50361000000</v>
      </c>
      <c r="N797" s="52">
        <f t="shared" si="50"/>
        <v>22156000000</v>
      </c>
    </row>
    <row r="798" spans="1:14" x14ac:dyDescent="0.25">
      <c r="A798" t="s">
        <v>308</v>
      </c>
      <c r="B798" t="s">
        <v>9</v>
      </c>
      <c r="C798" s="1">
        <v>41639</v>
      </c>
      <c r="D798" s="52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52">
        <f t="shared" si="48"/>
        <v>28372000000</v>
      </c>
      <c r="M798" s="52">
        <f t="shared" si="49"/>
        <v>48684000000</v>
      </c>
      <c r="N798" s="52">
        <f t="shared" si="50"/>
        <v>20312000000</v>
      </c>
    </row>
    <row r="799" spans="1:14" x14ac:dyDescent="0.25">
      <c r="A799" t="s">
        <v>308</v>
      </c>
      <c r="B799" t="s">
        <v>10</v>
      </c>
      <c r="C799" s="1">
        <v>42004</v>
      </c>
      <c r="D799" s="52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52">
        <f t="shared" si="48"/>
        <v>27875000000</v>
      </c>
      <c r="M799" s="52">
        <f t="shared" si="49"/>
        <v>46407000000</v>
      </c>
      <c r="N799" s="52">
        <f t="shared" si="50"/>
        <v>18532000000</v>
      </c>
    </row>
    <row r="800" spans="1:14" x14ac:dyDescent="0.25">
      <c r="A800" t="s">
        <v>308</v>
      </c>
      <c r="B800" t="s">
        <v>11</v>
      </c>
      <c r="C800" s="1">
        <v>42369</v>
      </c>
      <c r="D800" s="52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52">
        <f t="shared" si="48"/>
        <v>24995000000</v>
      </c>
      <c r="M800" s="52">
        <f t="shared" si="49"/>
        <v>40684000000</v>
      </c>
      <c r="N800" s="52">
        <f t="shared" si="50"/>
        <v>15689000000</v>
      </c>
    </row>
    <row r="801" spans="1:14" x14ac:dyDescent="0.25">
      <c r="A801" t="s">
        <v>309</v>
      </c>
      <c r="B801" t="s">
        <v>6</v>
      </c>
      <c r="C801" s="1">
        <v>41274</v>
      </c>
      <c r="D801" s="52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52">
        <f t="shared" si="48"/>
        <v>436585000</v>
      </c>
      <c r="M801" s="52">
        <f t="shared" si="49"/>
        <v>699148000</v>
      </c>
      <c r="N801" s="52">
        <f t="shared" si="50"/>
        <v>262563000</v>
      </c>
    </row>
    <row r="802" spans="1:14" x14ac:dyDescent="0.25">
      <c r="A802" t="s">
        <v>309</v>
      </c>
      <c r="B802" t="s">
        <v>9</v>
      </c>
      <c r="C802" s="1">
        <v>41639</v>
      </c>
      <c r="D802" s="52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52">
        <f t="shared" si="48"/>
        <v>489356000</v>
      </c>
      <c r="M802" s="52">
        <f t="shared" si="49"/>
        <v>756118000</v>
      </c>
      <c r="N802" s="52">
        <f t="shared" si="50"/>
        <v>266762000</v>
      </c>
    </row>
    <row r="803" spans="1:14" x14ac:dyDescent="0.25">
      <c r="A803" t="s">
        <v>309</v>
      </c>
      <c r="B803" t="s">
        <v>10</v>
      </c>
      <c r="C803" s="1">
        <v>42004</v>
      </c>
      <c r="D803" s="52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52">
        <f t="shared" si="48"/>
        <v>555861000</v>
      </c>
      <c r="M803" s="52">
        <f t="shared" si="49"/>
        <v>816116000</v>
      </c>
      <c r="N803" s="52">
        <f t="shared" si="50"/>
        <v>260255000</v>
      </c>
    </row>
    <row r="804" spans="1:14" x14ac:dyDescent="0.25">
      <c r="A804" t="s">
        <v>309</v>
      </c>
      <c r="B804" t="s">
        <v>11</v>
      </c>
      <c r="C804" s="1">
        <v>42369</v>
      </c>
      <c r="D804" s="52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52">
        <f t="shared" si="48"/>
        <v>582146000</v>
      </c>
      <c r="M804" s="52">
        <f t="shared" si="49"/>
        <v>890270000</v>
      </c>
      <c r="N804" s="52">
        <f t="shared" si="50"/>
        <v>308124000</v>
      </c>
    </row>
    <row r="805" spans="1:14" x14ac:dyDescent="0.25">
      <c r="A805" t="s">
        <v>310</v>
      </c>
      <c r="B805" t="s">
        <v>6</v>
      </c>
      <c r="C805" s="1">
        <v>41274</v>
      </c>
      <c r="D805" s="52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52">
        <f t="shared" si="48"/>
        <v>687248000</v>
      </c>
      <c r="M805" s="52">
        <f t="shared" si="49"/>
        <v>1175534000</v>
      </c>
      <c r="N805" s="52">
        <f t="shared" si="50"/>
        <v>488286000</v>
      </c>
    </row>
    <row r="806" spans="1:14" x14ac:dyDescent="0.25">
      <c r="A806" t="s">
        <v>310</v>
      </c>
      <c r="B806" t="s">
        <v>9</v>
      </c>
      <c r="C806" s="1">
        <v>41639</v>
      </c>
      <c r="D806" s="52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52">
        <f t="shared" si="48"/>
        <v>765715000</v>
      </c>
      <c r="M806" s="52">
        <f t="shared" si="49"/>
        <v>1284205000</v>
      </c>
      <c r="N806" s="52">
        <f t="shared" si="50"/>
        <v>518490000</v>
      </c>
    </row>
    <row r="807" spans="1:14" x14ac:dyDescent="0.25">
      <c r="A807" t="s">
        <v>310</v>
      </c>
      <c r="B807" t="s">
        <v>10</v>
      </c>
      <c r="C807" s="1">
        <v>42004</v>
      </c>
      <c r="D807" s="52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52">
        <f t="shared" si="48"/>
        <v>768531000</v>
      </c>
      <c r="M807" s="52">
        <f t="shared" si="49"/>
        <v>1362150000</v>
      </c>
      <c r="N807" s="52">
        <f t="shared" si="50"/>
        <v>593619000</v>
      </c>
    </row>
    <row r="808" spans="1:14" x14ac:dyDescent="0.25">
      <c r="A808" t="s">
        <v>310</v>
      </c>
      <c r="B808" t="s">
        <v>11</v>
      </c>
      <c r="C808" s="1">
        <v>42369</v>
      </c>
      <c r="D808" s="52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52">
        <f t="shared" si="48"/>
        <v>755658000</v>
      </c>
      <c r="M808" s="52">
        <f t="shared" si="49"/>
        <v>1351599000</v>
      </c>
      <c r="N808" s="52">
        <f t="shared" si="50"/>
        <v>595941000</v>
      </c>
    </row>
    <row r="809" spans="1:14" x14ac:dyDescent="0.25">
      <c r="A809" t="s">
        <v>311</v>
      </c>
      <c r="B809" t="s">
        <v>6</v>
      </c>
      <c r="C809" s="1">
        <v>41637</v>
      </c>
      <c r="D809" s="52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52">
        <f t="shared" si="48"/>
        <v>674028000</v>
      </c>
      <c r="M809" s="52">
        <f t="shared" si="49"/>
        <v>911887000</v>
      </c>
      <c r="N809" s="52">
        <f t="shared" si="50"/>
        <v>237859000</v>
      </c>
    </row>
    <row r="810" spans="1:14" x14ac:dyDescent="0.25">
      <c r="A810" t="s">
        <v>311</v>
      </c>
      <c r="B810" t="s">
        <v>9</v>
      </c>
      <c r="C810" s="1">
        <v>42001</v>
      </c>
      <c r="D810" s="52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52">
        <f t="shared" si="48"/>
        <v>859976000</v>
      </c>
      <c r="M810" s="52">
        <f t="shared" si="49"/>
        <v>1297710000</v>
      </c>
      <c r="N810" s="52">
        <f t="shared" si="50"/>
        <v>437734000</v>
      </c>
    </row>
    <row r="811" spans="1:14" x14ac:dyDescent="0.25">
      <c r="A811" t="s">
        <v>311</v>
      </c>
      <c r="B811" t="s">
        <v>10</v>
      </c>
      <c r="C811" s="1">
        <v>42372</v>
      </c>
      <c r="D811" s="52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52">
        <f t="shared" si="48"/>
        <v>923573000</v>
      </c>
      <c r="M811" s="52">
        <f t="shared" si="49"/>
        <v>1549290000</v>
      </c>
      <c r="N811" s="52">
        <f t="shared" si="50"/>
        <v>625717000</v>
      </c>
    </row>
    <row r="812" spans="1:14" x14ac:dyDescent="0.25">
      <c r="A812" t="s">
        <v>311</v>
      </c>
      <c r="B812" t="s">
        <v>11</v>
      </c>
      <c r="C812" s="1">
        <v>42736</v>
      </c>
      <c r="D812" s="52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52">
        <f t="shared" si="48"/>
        <v>1088906000</v>
      </c>
      <c r="M812" s="52">
        <f t="shared" si="49"/>
        <v>1666448000</v>
      </c>
      <c r="N812" s="52">
        <f t="shared" si="50"/>
        <v>577542000</v>
      </c>
    </row>
    <row r="813" spans="1:14" x14ac:dyDescent="0.25">
      <c r="A813" t="s">
        <v>313</v>
      </c>
      <c r="B813" t="s">
        <v>6</v>
      </c>
      <c r="C813" s="1">
        <v>41636</v>
      </c>
      <c r="D813" s="52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52">
        <f t="shared" si="48"/>
        <v>18990000000</v>
      </c>
      <c r="M813" s="52">
        <f t="shared" si="49"/>
        <v>31521000000</v>
      </c>
      <c r="N813" s="52">
        <f t="shared" si="50"/>
        <v>12531000000</v>
      </c>
    </row>
    <row r="814" spans="1:14" x14ac:dyDescent="0.25">
      <c r="A814" t="s">
        <v>313</v>
      </c>
      <c r="B814" t="s">
        <v>9</v>
      </c>
      <c r="C814" s="1">
        <v>42000</v>
      </c>
      <c r="D814" s="52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52">
        <f t="shared" si="48"/>
        <v>19967000000</v>
      </c>
      <c r="M814" s="52">
        <f t="shared" si="49"/>
        <v>35609000000</v>
      </c>
      <c r="N814" s="52">
        <f t="shared" si="50"/>
        <v>15642000000</v>
      </c>
    </row>
    <row r="815" spans="1:14" x14ac:dyDescent="0.25">
      <c r="A815" t="s">
        <v>313</v>
      </c>
      <c r="B815" t="s">
        <v>10</v>
      </c>
      <c r="C815" s="1">
        <v>42364</v>
      </c>
      <c r="D815" s="52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52">
        <f t="shared" si="48"/>
        <v>20323000000</v>
      </c>
      <c r="M815" s="52">
        <f t="shared" si="49"/>
        <v>34679000000</v>
      </c>
      <c r="N815" s="52">
        <f t="shared" si="50"/>
        <v>14356000000</v>
      </c>
    </row>
    <row r="816" spans="1:14" x14ac:dyDescent="0.25">
      <c r="A816" t="s">
        <v>313</v>
      </c>
      <c r="B816" t="s">
        <v>11</v>
      </c>
      <c r="C816" s="1">
        <v>42735</v>
      </c>
      <c r="D816" s="52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52">
        <f t="shared" si="48"/>
        <v>21431000000</v>
      </c>
      <c r="M816" s="52">
        <f t="shared" si="49"/>
        <v>36191000000</v>
      </c>
      <c r="N816" s="52">
        <f t="shared" si="50"/>
        <v>14760000000</v>
      </c>
    </row>
    <row r="817" spans="1:14" x14ac:dyDescent="0.25">
      <c r="A817" t="s">
        <v>314</v>
      </c>
      <c r="B817" t="s">
        <v>6</v>
      </c>
      <c r="C817" s="1">
        <v>41486</v>
      </c>
      <c r="D817" s="52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52">
        <f t="shared" si="48"/>
        <v>2211000000</v>
      </c>
      <c r="M817" s="52">
        <f t="shared" si="49"/>
        <v>3419000000</v>
      </c>
      <c r="N817" s="52">
        <f t="shared" si="50"/>
        <v>1208000000</v>
      </c>
    </row>
    <row r="818" spans="1:14" x14ac:dyDescent="0.25">
      <c r="A818" t="s">
        <v>314</v>
      </c>
      <c r="B818" t="s">
        <v>9</v>
      </c>
      <c r="C818" s="1">
        <v>41851</v>
      </c>
      <c r="D818" s="52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52">
        <f t="shared" si="48"/>
        <v>2340000000</v>
      </c>
      <c r="M818" s="52">
        <f t="shared" si="49"/>
        <v>3640000000</v>
      </c>
      <c r="N818" s="52">
        <f t="shared" si="50"/>
        <v>1300000000</v>
      </c>
    </row>
    <row r="819" spans="1:14" x14ac:dyDescent="0.25">
      <c r="A819" t="s">
        <v>314</v>
      </c>
      <c r="B819" t="s">
        <v>10</v>
      </c>
      <c r="C819" s="1">
        <v>42216</v>
      </c>
      <c r="D819" s="52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52">
        <f t="shared" si="48"/>
        <v>2611000000</v>
      </c>
      <c r="M819" s="52">
        <f t="shared" si="49"/>
        <v>3497000000</v>
      </c>
      <c r="N819" s="52">
        <f t="shared" si="50"/>
        <v>886000000</v>
      </c>
    </row>
    <row r="820" spans="1:14" x14ac:dyDescent="0.25">
      <c r="A820" t="s">
        <v>314</v>
      </c>
      <c r="B820" t="s">
        <v>11</v>
      </c>
      <c r="C820" s="1">
        <v>42582</v>
      </c>
      <c r="D820" s="52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52">
        <f t="shared" si="48"/>
        <v>2722000000</v>
      </c>
      <c r="M820" s="52">
        <f t="shared" si="49"/>
        <v>3964000000</v>
      </c>
      <c r="N820" s="52">
        <f t="shared" si="50"/>
        <v>1242000000</v>
      </c>
    </row>
    <row r="821" spans="1:14" x14ac:dyDescent="0.25">
      <c r="A821" t="s">
        <v>315</v>
      </c>
      <c r="B821" t="s">
        <v>6</v>
      </c>
      <c r="C821" s="1">
        <v>41274</v>
      </c>
      <c r="D821" s="52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52">
        <f t="shared" si="48"/>
        <v>4776000000</v>
      </c>
      <c r="M821" s="52">
        <f t="shared" si="49"/>
        <v>6565000000</v>
      </c>
      <c r="N821" s="52">
        <f t="shared" si="50"/>
        <v>1789000000</v>
      </c>
    </row>
    <row r="822" spans="1:14" x14ac:dyDescent="0.25">
      <c r="A822" t="s">
        <v>315</v>
      </c>
      <c r="B822" t="s">
        <v>9</v>
      </c>
      <c r="C822" s="1">
        <v>41639</v>
      </c>
      <c r="D822" s="52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52">
        <f t="shared" si="48"/>
        <v>5088000000</v>
      </c>
      <c r="M822" s="52">
        <f t="shared" si="49"/>
        <v>7201000000</v>
      </c>
      <c r="N822" s="52">
        <f t="shared" si="50"/>
        <v>2113000000</v>
      </c>
    </row>
    <row r="823" spans="1:14" x14ac:dyDescent="0.25">
      <c r="A823" t="s">
        <v>315</v>
      </c>
      <c r="B823" t="s">
        <v>10</v>
      </c>
      <c r="C823" s="1">
        <v>42004</v>
      </c>
      <c r="D823" s="52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52">
        <f t="shared" si="48"/>
        <v>4900000000</v>
      </c>
      <c r="M823" s="52">
        <f t="shared" si="49"/>
        <v>7363000000</v>
      </c>
      <c r="N823" s="52">
        <f t="shared" si="50"/>
        <v>2463000000</v>
      </c>
    </row>
    <row r="824" spans="1:14" x14ac:dyDescent="0.25">
      <c r="A824" t="s">
        <v>315</v>
      </c>
      <c r="B824" t="s">
        <v>11</v>
      </c>
      <c r="C824" s="1">
        <v>42369</v>
      </c>
      <c r="D824" s="52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52">
        <f t="shared" si="48"/>
        <v>4513000000</v>
      </c>
      <c r="M824" s="52">
        <f t="shared" si="49"/>
        <v>6897000000</v>
      </c>
      <c r="N824" s="52">
        <f t="shared" si="50"/>
        <v>2384000000</v>
      </c>
    </row>
    <row r="825" spans="1:14" x14ac:dyDescent="0.25">
      <c r="A825" t="s">
        <v>316</v>
      </c>
      <c r="B825" t="s">
        <v>6</v>
      </c>
      <c r="C825" s="1">
        <v>41274</v>
      </c>
      <c r="D825" s="52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576</v>
      </c>
      <c r="I825" s="2">
        <v>6279100000</v>
      </c>
      <c r="J825" s="2">
        <v>0</v>
      </c>
      <c r="K825" s="2">
        <v>0</v>
      </c>
      <c r="L825" s="52">
        <f t="shared" si="48"/>
        <v>6279100000</v>
      </c>
      <c r="M825" s="52">
        <f t="shared" si="49"/>
        <v>6956200000</v>
      </c>
      <c r="N825" s="52">
        <f t="shared" si="50"/>
        <v>677100000</v>
      </c>
    </row>
    <row r="826" spans="1:14" x14ac:dyDescent="0.25">
      <c r="A826" t="s">
        <v>316</v>
      </c>
      <c r="B826" t="s">
        <v>9</v>
      </c>
      <c r="C826" s="1">
        <v>41639</v>
      </c>
      <c r="D826" s="52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576</v>
      </c>
      <c r="I826" s="2">
        <v>6463400000</v>
      </c>
      <c r="J826" s="2">
        <v>0</v>
      </c>
      <c r="K826" s="2">
        <v>0</v>
      </c>
      <c r="L826" s="52">
        <f t="shared" si="48"/>
        <v>6463400000</v>
      </c>
      <c r="M826" s="52">
        <f t="shared" si="49"/>
        <v>7122300000</v>
      </c>
      <c r="N826" s="52">
        <f t="shared" si="50"/>
        <v>658900000</v>
      </c>
    </row>
    <row r="827" spans="1:14" x14ac:dyDescent="0.25">
      <c r="A827" t="s">
        <v>316</v>
      </c>
      <c r="B827" t="s">
        <v>10</v>
      </c>
      <c r="C827" s="1">
        <v>42004</v>
      </c>
      <c r="D827" s="52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576</v>
      </c>
      <c r="I827" s="2">
        <v>6748500000</v>
      </c>
      <c r="J827" s="2">
        <v>0</v>
      </c>
      <c r="K827" s="2">
        <v>0</v>
      </c>
      <c r="L827" s="52">
        <f t="shared" si="48"/>
        <v>6748500000</v>
      </c>
      <c r="M827" s="52">
        <f t="shared" si="49"/>
        <v>7537100000</v>
      </c>
      <c r="N827" s="52">
        <f t="shared" si="50"/>
        <v>788600000</v>
      </c>
    </row>
    <row r="828" spans="1:14" x14ac:dyDescent="0.25">
      <c r="A828" t="s">
        <v>316</v>
      </c>
      <c r="B828" t="s">
        <v>11</v>
      </c>
      <c r="C828" s="1">
        <v>42369</v>
      </c>
      <c r="D828" s="52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576</v>
      </c>
      <c r="I828" s="2">
        <v>6742700000</v>
      </c>
      <c r="J828" s="2">
        <v>0</v>
      </c>
      <c r="K828" s="2">
        <v>0</v>
      </c>
      <c r="L828" s="52">
        <f t="shared" si="48"/>
        <v>6742700000</v>
      </c>
      <c r="M828" s="52">
        <f t="shared" si="49"/>
        <v>7613800000</v>
      </c>
      <c r="N828" s="52">
        <f t="shared" si="50"/>
        <v>871100000</v>
      </c>
    </row>
    <row r="829" spans="1:14" x14ac:dyDescent="0.25">
      <c r="A829" t="s">
        <v>318</v>
      </c>
      <c r="B829" t="s">
        <v>6</v>
      </c>
      <c r="C829" s="1">
        <v>41274</v>
      </c>
      <c r="D829" s="52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52">
        <f t="shared" si="48"/>
        <v>1166715000</v>
      </c>
      <c r="M829" s="52">
        <f t="shared" si="49"/>
        <v>1726842000</v>
      </c>
      <c r="N829" s="52">
        <f t="shared" si="50"/>
        <v>560127000</v>
      </c>
    </row>
    <row r="830" spans="1:14" x14ac:dyDescent="0.25">
      <c r="A830" t="s">
        <v>318</v>
      </c>
      <c r="B830" t="s">
        <v>9</v>
      </c>
      <c r="C830" s="1">
        <v>41639</v>
      </c>
      <c r="D830" s="52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52">
        <f t="shared" si="48"/>
        <v>1246068000</v>
      </c>
      <c r="M830" s="52">
        <f t="shared" si="49"/>
        <v>1735745000</v>
      </c>
      <c r="N830" s="52">
        <f t="shared" si="50"/>
        <v>489677000</v>
      </c>
    </row>
    <row r="831" spans="1:14" x14ac:dyDescent="0.25">
      <c r="A831" t="s">
        <v>318</v>
      </c>
      <c r="B831" t="s">
        <v>10</v>
      </c>
      <c r="C831" s="1">
        <v>42004</v>
      </c>
      <c r="D831" s="52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52">
        <f t="shared" si="48"/>
        <v>1222715000</v>
      </c>
      <c r="M831" s="52">
        <f t="shared" si="49"/>
        <v>1773057000</v>
      </c>
      <c r="N831" s="52">
        <f t="shared" si="50"/>
        <v>550342000</v>
      </c>
    </row>
    <row r="832" spans="1:14" x14ac:dyDescent="0.25">
      <c r="A832" t="s">
        <v>318</v>
      </c>
      <c r="B832" t="s">
        <v>11</v>
      </c>
      <c r="C832" s="1">
        <v>42369</v>
      </c>
      <c r="D832" s="52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52">
        <f t="shared" si="48"/>
        <v>1190424000</v>
      </c>
      <c r="M832" s="52">
        <f t="shared" si="49"/>
        <v>1717951000</v>
      </c>
      <c r="N832" s="52">
        <f t="shared" si="50"/>
        <v>527527000</v>
      </c>
    </row>
    <row r="833" spans="1:14" x14ac:dyDescent="0.25">
      <c r="A833" t="s">
        <v>319</v>
      </c>
      <c r="B833" t="s">
        <v>6</v>
      </c>
      <c r="C833" s="1">
        <v>41639</v>
      </c>
      <c r="D833" s="52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52">
        <f t="shared" si="48"/>
        <v>741700000</v>
      </c>
      <c r="M833" s="52">
        <f t="shared" si="49"/>
        <v>1594200000</v>
      </c>
      <c r="N833" s="52">
        <f t="shared" si="50"/>
        <v>852500000</v>
      </c>
    </row>
    <row r="834" spans="1:14" x14ac:dyDescent="0.25">
      <c r="A834" t="s">
        <v>319</v>
      </c>
      <c r="B834" t="s">
        <v>9</v>
      </c>
      <c r="C834" s="1">
        <v>42004</v>
      </c>
      <c r="D834" s="52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52">
        <f t="shared" ref="L834:L897" si="52">SGA+R_and_D+OPE</f>
        <v>869000000</v>
      </c>
      <c r="M834" s="52">
        <f t="shared" ref="M834:M897" si="53">Total_Revenue-COGS</f>
        <v>1413800000</v>
      </c>
      <c r="N834" s="52">
        <f t="shared" ref="N834:N897" si="54">Gross_Profit-TOPE</f>
        <v>544800000</v>
      </c>
    </row>
    <row r="835" spans="1:14" x14ac:dyDescent="0.25">
      <c r="A835" t="s">
        <v>319</v>
      </c>
      <c r="B835" t="s">
        <v>10</v>
      </c>
      <c r="C835" s="1">
        <v>42369</v>
      </c>
      <c r="D835" s="52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52">
        <f t="shared" si="52"/>
        <v>837900000</v>
      </c>
      <c r="M835" s="52">
        <f t="shared" si="53"/>
        <v>1577900000</v>
      </c>
      <c r="N835" s="52">
        <f t="shared" si="54"/>
        <v>740000000</v>
      </c>
    </row>
    <row r="836" spans="1:14" x14ac:dyDescent="0.25">
      <c r="A836" t="s">
        <v>319</v>
      </c>
      <c r="B836" t="s">
        <v>11</v>
      </c>
      <c r="C836" s="1">
        <v>42735</v>
      </c>
      <c r="D836" s="52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52">
        <f t="shared" si="52"/>
        <v>944900000</v>
      </c>
      <c r="M836" s="52">
        <f t="shared" si="53"/>
        <v>1890100000</v>
      </c>
      <c r="N836" s="52">
        <f t="shared" si="54"/>
        <v>945200000</v>
      </c>
    </row>
    <row r="837" spans="1:14" x14ac:dyDescent="0.25">
      <c r="A837" t="s">
        <v>320</v>
      </c>
      <c r="B837" t="s">
        <v>6</v>
      </c>
      <c r="C837" s="1">
        <v>41639</v>
      </c>
      <c r="D837" s="52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52">
        <f t="shared" si="52"/>
        <v>3065000000</v>
      </c>
      <c r="M837" s="52">
        <f t="shared" si="53"/>
        <v>5581000000</v>
      </c>
      <c r="N837" s="52">
        <f t="shared" si="54"/>
        <v>2516000000</v>
      </c>
    </row>
    <row r="838" spans="1:14" x14ac:dyDescent="0.25">
      <c r="A838" t="s">
        <v>320</v>
      </c>
      <c r="B838" t="s">
        <v>9</v>
      </c>
      <c r="C838" s="1">
        <v>42004</v>
      </c>
      <c r="D838" s="52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52">
        <f t="shared" si="52"/>
        <v>2923000000</v>
      </c>
      <c r="M838" s="52">
        <f t="shared" si="53"/>
        <v>5811000000</v>
      </c>
      <c r="N838" s="52">
        <f t="shared" si="54"/>
        <v>2888000000</v>
      </c>
    </row>
    <row r="839" spans="1:14" x14ac:dyDescent="0.25">
      <c r="A839" t="s">
        <v>320</v>
      </c>
      <c r="B839" t="s">
        <v>10</v>
      </c>
      <c r="C839" s="1">
        <v>42369</v>
      </c>
      <c r="D839" s="52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52">
        <f t="shared" si="52"/>
        <v>2650000000</v>
      </c>
      <c r="M839" s="52">
        <f t="shared" si="53"/>
        <v>5517000000</v>
      </c>
      <c r="N839" s="52">
        <f t="shared" si="54"/>
        <v>2867000000</v>
      </c>
    </row>
    <row r="840" spans="1:14" x14ac:dyDescent="0.25">
      <c r="A840" t="s">
        <v>320</v>
      </c>
      <c r="B840" t="s">
        <v>11</v>
      </c>
      <c r="C840" s="1">
        <v>42735</v>
      </c>
      <c r="D840" s="52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52">
        <f t="shared" si="52"/>
        <v>2639000000</v>
      </c>
      <c r="M840" s="52">
        <f t="shared" si="53"/>
        <v>5703000000</v>
      </c>
      <c r="N840" s="52">
        <f t="shared" si="54"/>
        <v>3064000000</v>
      </c>
    </row>
    <row r="841" spans="1:14" x14ac:dyDescent="0.25">
      <c r="A841" t="s">
        <v>321</v>
      </c>
      <c r="B841" t="s">
        <v>6</v>
      </c>
      <c r="C841" s="1">
        <v>41274</v>
      </c>
      <c r="D841" s="52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576</v>
      </c>
      <c r="I841" s="2">
        <v>3207800000</v>
      </c>
      <c r="J841" s="2">
        <v>0</v>
      </c>
      <c r="K841" s="2">
        <v>0</v>
      </c>
      <c r="L841" s="52">
        <f t="shared" si="52"/>
        <v>3207800000</v>
      </c>
      <c r="M841" s="52">
        <f t="shared" si="53"/>
        <v>4050400000</v>
      </c>
      <c r="N841" s="52">
        <f t="shared" si="54"/>
        <v>842600000</v>
      </c>
    </row>
    <row r="842" spans="1:14" x14ac:dyDescent="0.25">
      <c r="A842" t="s">
        <v>321</v>
      </c>
      <c r="B842" t="s">
        <v>9</v>
      </c>
      <c r="C842" s="1">
        <v>41639</v>
      </c>
      <c r="D842" s="52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576</v>
      </c>
      <c r="I842" s="2">
        <v>3524400000</v>
      </c>
      <c r="J842" s="2">
        <v>0</v>
      </c>
      <c r="K842" s="2">
        <v>0</v>
      </c>
      <c r="L842" s="52">
        <f t="shared" si="52"/>
        <v>3524400000</v>
      </c>
      <c r="M842" s="52">
        <f t="shared" si="53"/>
        <v>4644600000</v>
      </c>
      <c r="N842" s="52">
        <f t="shared" si="54"/>
        <v>1120200000</v>
      </c>
    </row>
    <row r="843" spans="1:14" x14ac:dyDescent="0.25">
      <c r="A843" t="s">
        <v>321</v>
      </c>
      <c r="B843" t="s">
        <v>10</v>
      </c>
      <c r="C843" s="1">
        <v>42004</v>
      </c>
      <c r="D843" s="52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576</v>
      </c>
      <c r="I843" s="2">
        <v>3870200000</v>
      </c>
      <c r="J843" s="2">
        <v>0</v>
      </c>
      <c r="K843" s="2">
        <v>0</v>
      </c>
      <c r="L843" s="52">
        <f t="shared" si="52"/>
        <v>3870200000</v>
      </c>
      <c r="M843" s="52">
        <f t="shared" si="53"/>
        <v>5147100000</v>
      </c>
      <c r="N843" s="52">
        <f t="shared" si="54"/>
        <v>1276900000</v>
      </c>
    </row>
    <row r="844" spans="1:14" x14ac:dyDescent="0.25">
      <c r="A844" t="s">
        <v>321</v>
      </c>
      <c r="B844" t="s">
        <v>11</v>
      </c>
      <c r="C844" s="1">
        <v>42369</v>
      </c>
      <c r="D844" s="52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576</v>
      </c>
      <c r="I844" s="2">
        <v>3764500000</v>
      </c>
      <c r="J844" s="2">
        <v>0</v>
      </c>
      <c r="K844" s="2">
        <v>0</v>
      </c>
      <c r="L844" s="52">
        <f t="shared" si="52"/>
        <v>3764500000</v>
      </c>
      <c r="M844" s="52">
        <f t="shared" si="53"/>
        <v>5122900000</v>
      </c>
      <c r="N844" s="52">
        <f t="shared" si="54"/>
        <v>1358400000</v>
      </c>
    </row>
    <row r="845" spans="1:14" x14ac:dyDescent="0.25">
      <c r="A845" t="s">
        <v>322</v>
      </c>
      <c r="B845" t="s">
        <v>6</v>
      </c>
      <c r="C845" s="1">
        <v>41274</v>
      </c>
      <c r="D845" s="52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52">
        <f t="shared" si="52"/>
        <v>1293923000</v>
      </c>
      <c r="M845" s="52">
        <f t="shared" si="53"/>
        <v>1824123000</v>
      </c>
      <c r="N845" s="52">
        <f t="shared" si="54"/>
        <v>530200000</v>
      </c>
    </row>
    <row r="846" spans="1:14" x14ac:dyDescent="0.25">
      <c r="A846" t="s">
        <v>322</v>
      </c>
      <c r="B846" t="s">
        <v>9</v>
      </c>
      <c r="C846" s="1">
        <v>41639</v>
      </c>
      <c r="D846" s="52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52">
        <f t="shared" si="52"/>
        <v>1437062000</v>
      </c>
      <c r="M846" s="52">
        <f t="shared" si="53"/>
        <v>2013770000</v>
      </c>
      <c r="N846" s="52">
        <f t="shared" si="54"/>
        <v>576708000</v>
      </c>
    </row>
    <row r="847" spans="1:14" x14ac:dyDescent="0.25">
      <c r="A847" t="s">
        <v>322</v>
      </c>
      <c r="B847" t="s">
        <v>10</v>
      </c>
      <c r="C847" s="1">
        <v>42004</v>
      </c>
      <c r="D847" s="52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52">
        <f t="shared" si="52"/>
        <v>1635496000</v>
      </c>
      <c r="M847" s="52">
        <f t="shared" si="53"/>
        <v>2267038000</v>
      </c>
      <c r="N847" s="52">
        <f t="shared" si="54"/>
        <v>631542000</v>
      </c>
    </row>
    <row r="848" spans="1:14" x14ac:dyDescent="0.25">
      <c r="A848" t="s">
        <v>322</v>
      </c>
      <c r="B848" t="s">
        <v>11</v>
      </c>
      <c r="C848" s="1">
        <v>42369</v>
      </c>
      <c r="D848" s="52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52">
        <f t="shared" si="52"/>
        <v>1806374000</v>
      </c>
      <c r="M848" s="52">
        <f t="shared" si="53"/>
        <v>2522068000</v>
      </c>
      <c r="N848" s="52">
        <f t="shared" si="54"/>
        <v>715694000</v>
      </c>
    </row>
    <row r="849" spans="1:14" x14ac:dyDescent="0.25">
      <c r="A849" t="s">
        <v>324</v>
      </c>
      <c r="B849" t="s">
        <v>6</v>
      </c>
      <c r="C849" s="1">
        <v>41544</v>
      </c>
      <c r="D849" s="52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52">
        <f t="shared" si="52"/>
        <v>1173340000</v>
      </c>
      <c r="M849" s="52">
        <f t="shared" si="53"/>
        <v>1842319000</v>
      </c>
      <c r="N849" s="52">
        <f t="shared" si="54"/>
        <v>668979000</v>
      </c>
    </row>
    <row r="850" spans="1:14" x14ac:dyDescent="0.25">
      <c r="A850" t="s">
        <v>324</v>
      </c>
      <c r="B850" t="s">
        <v>9</v>
      </c>
      <c r="C850" s="1">
        <v>41908</v>
      </c>
      <c r="D850" s="52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52">
        <f t="shared" si="52"/>
        <v>1545716000</v>
      </c>
      <c r="M850" s="52">
        <f t="shared" si="53"/>
        <v>2073784000</v>
      </c>
      <c r="N850" s="52">
        <f t="shared" si="54"/>
        <v>528068000</v>
      </c>
    </row>
    <row r="851" spans="1:14" x14ac:dyDescent="0.25">
      <c r="A851" t="s">
        <v>324</v>
      </c>
      <c r="B851" t="s">
        <v>10</v>
      </c>
      <c r="C851" s="1">
        <v>42279</v>
      </c>
      <c r="D851" s="52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52">
        <f t="shared" si="52"/>
        <v>1522811000</v>
      </c>
      <c r="M851" s="52">
        <f t="shared" si="53"/>
        <v>1968338000</v>
      </c>
      <c r="N851" s="52">
        <f t="shared" si="54"/>
        <v>445527000</v>
      </c>
    </row>
    <row r="852" spans="1:14" x14ac:dyDescent="0.25">
      <c r="A852" t="s">
        <v>324</v>
      </c>
      <c r="B852" t="s">
        <v>11</v>
      </c>
      <c r="C852" s="1">
        <v>42643</v>
      </c>
      <c r="D852" s="52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52">
        <f t="shared" si="52"/>
        <v>1429233000</v>
      </c>
      <c r="M852" s="52">
        <f t="shared" si="53"/>
        <v>1767831000</v>
      </c>
      <c r="N852" s="52">
        <f t="shared" si="54"/>
        <v>338598000</v>
      </c>
    </row>
    <row r="853" spans="1:14" x14ac:dyDescent="0.25">
      <c r="A853" t="s">
        <v>325</v>
      </c>
      <c r="B853" t="s">
        <v>6</v>
      </c>
      <c r="C853" s="1">
        <v>41274</v>
      </c>
      <c r="D853" s="52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52">
        <f t="shared" si="52"/>
        <v>2353900000</v>
      </c>
      <c r="M853" s="52">
        <f t="shared" si="53"/>
        <v>2708800000</v>
      </c>
      <c r="N853" s="52">
        <f t="shared" si="54"/>
        <v>354900000</v>
      </c>
    </row>
    <row r="854" spans="1:14" x14ac:dyDescent="0.25">
      <c r="A854" t="s">
        <v>325</v>
      </c>
      <c r="B854" t="s">
        <v>9</v>
      </c>
      <c r="C854" s="1">
        <v>41639</v>
      </c>
      <c r="D854" s="52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52">
        <f t="shared" si="52"/>
        <v>2336400000</v>
      </c>
      <c r="M854" s="52">
        <f t="shared" si="53"/>
        <v>2941400000</v>
      </c>
      <c r="N854" s="52">
        <f t="shared" si="54"/>
        <v>605000000</v>
      </c>
    </row>
    <row r="855" spans="1:14" x14ac:dyDescent="0.25">
      <c r="A855" t="s">
        <v>325</v>
      </c>
      <c r="B855" t="s">
        <v>10</v>
      </c>
      <c r="C855" s="1">
        <v>42004</v>
      </c>
      <c r="D855" s="52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52">
        <f t="shared" si="52"/>
        <v>2260900000</v>
      </c>
      <c r="M855" s="52">
        <f t="shared" si="53"/>
        <v>2858200000</v>
      </c>
      <c r="N855" s="52">
        <f t="shared" si="54"/>
        <v>597300000</v>
      </c>
    </row>
    <row r="856" spans="1:14" x14ac:dyDescent="0.25">
      <c r="A856" t="s">
        <v>325</v>
      </c>
      <c r="B856" t="s">
        <v>11</v>
      </c>
      <c r="C856" s="1">
        <v>42369</v>
      </c>
      <c r="D856" s="52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52">
        <f t="shared" si="52"/>
        <v>2167200000</v>
      </c>
      <c r="M856" s="52">
        <f t="shared" si="53"/>
        <v>3078600000</v>
      </c>
      <c r="N856" s="52">
        <f t="shared" si="54"/>
        <v>911400000</v>
      </c>
    </row>
    <row r="857" spans="1:14" x14ac:dyDescent="0.25">
      <c r="A857" t="s">
        <v>326</v>
      </c>
      <c r="B857" t="s">
        <v>6</v>
      </c>
      <c r="C857" s="1">
        <v>41274</v>
      </c>
      <c r="D857" s="52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576</v>
      </c>
      <c r="I857" s="2">
        <v>64729000000</v>
      </c>
      <c r="J857" s="2">
        <v>0</v>
      </c>
      <c r="K857" s="2">
        <v>3385000000</v>
      </c>
      <c r="L857" s="52">
        <f t="shared" si="52"/>
        <v>68114000000</v>
      </c>
      <c r="M857" s="52">
        <f t="shared" si="53"/>
        <v>93646000000</v>
      </c>
      <c r="N857" s="52">
        <f t="shared" si="54"/>
        <v>25532000000</v>
      </c>
    </row>
    <row r="858" spans="1:14" x14ac:dyDescent="0.25">
      <c r="A858" t="s">
        <v>326</v>
      </c>
      <c r="B858" t="s">
        <v>9</v>
      </c>
      <c r="C858" s="1">
        <v>41639</v>
      </c>
      <c r="D858" s="52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576</v>
      </c>
      <c r="I858" s="2">
        <v>70467000000</v>
      </c>
      <c r="J858" s="2">
        <v>0</v>
      </c>
      <c r="K858" s="2">
        <v>225000000</v>
      </c>
      <c r="L858" s="52">
        <f t="shared" si="52"/>
        <v>70692000000</v>
      </c>
      <c r="M858" s="52">
        <f t="shared" si="53"/>
        <v>97142000000</v>
      </c>
      <c r="N858" s="52">
        <f t="shared" si="54"/>
        <v>26450000000</v>
      </c>
    </row>
    <row r="859" spans="1:14" x14ac:dyDescent="0.25">
      <c r="A859" t="s">
        <v>326</v>
      </c>
      <c r="B859" t="s">
        <v>10</v>
      </c>
      <c r="C859" s="1">
        <v>42004</v>
      </c>
      <c r="D859" s="52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576</v>
      </c>
      <c r="I859" s="2">
        <v>61274000000</v>
      </c>
      <c r="J859" s="2">
        <v>0</v>
      </c>
      <c r="K859" s="2">
        <v>3139000000</v>
      </c>
      <c r="L859" s="52">
        <f t="shared" si="52"/>
        <v>64413000000</v>
      </c>
      <c r="M859" s="52">
        <f t="shared" si="53"/>
        <v>91973000000</v>
      </c>
      <c r="N859" s="52">
        <f t="shared" si="54"/>
        <v>27560000000</v>
      </c>
    </row>
    <row r="860" spans="1:14" x14ac:dyDescent="0.25">
      <c r="A860" t="s">
        <v>326</v>
      </c>
      <c r="B860" t="s">
        <v>11</v>
      </c>
      <c r="C860" s="1">
        <v>42369</v>
      </c>
      <c r="D860" s="52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576</v>
      </c>
      <c r="I860" s="2">
        <v>59014000000</v>
      </c>
      <c r="J860" s="2">
        <v>0</v>
      </c>
      <c r="K860" s="2">
        <v>3827000000</v>
      </c>
      <c r="L860" s="52">
        <f t="shared" si="52"/>
        <v>62841000000</v>
      </c>
      <c r="M860" s="52">
        <f t="shared" si="53"/>
        <v>89716000000</v>
      </c>
      <c r="N860" s="52">
        <f t="shared" si="54"/>
        <v>26875000000</v>
      </c>
    </row>
    <row r="861" spans="1:14" x14ac:dyDescent="0.25">
      <c r="A861" t="s">
        <v>327</v>
      </c>
      <c r="B861" t="s">
        <v>6</v>
      </c>
      <c r="C861" s="1">
        <v>41307</v>
      </c>
      <c r="D861" s="52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52">
        <f t="shared" si="52"/>
        <v>3357000000</v>
      </c>
      <c r="M861" s="52">
        <f t="shared" si="53"/>
        <v>4702000000</v>
      </c>
      <c r="N861" s="52">
        <f t="shared" si="54"/>
        <v>1345000000</v>
      </c>
    </row>
    <row r="862" spans="1:14" x14ac:dyDescent="0.25">
      <c r="A862" t="s">
        <v>327</v>
      </c>
      <c r="B862" t="s">
        <v>9</v>
      </c>
      <c r="C862" s="1">
        <v>41671</v>
      </c>
      <c r="D862" s="52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52">
        <f t="shared" si="52"/>
        <v>3453000000</v>
      </c>
      <c r="M862" s="52">
        <f t="shared" si="53"/>
        <v>4803000000</v>
      </c>
      <c r="N862" s="52">
        <f t="shared" si="54"/>
        <v>1350000000</v>
      </c>
    </row>
    <row r="863" spans="1:14" x14ac:dyDescent="0.25">
      <c r="A863" t="s">
        <v>327</v>
      </c>
      <c r="B863" t="s">
        <v>10</v>
      </c>
      <c r="C863" s="1">
        <v>42035</v>
      </c>
      <c r="D863" s="52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52">
        <f t="shared" si="52"/>
        <v>3777000000</v>
      </c>
      <c r="M863" s="52">
        <f t="shared" si="53"/>
        <v>5100000000</v>
      </c>
      <c r="N863" s="52">
        <f t="shared" si="54"/>
        <v>1323000000</v>
      </c>
    </row>
    <row r="864" spans="1:14" x14ac:dyDescent="0.25">
      <c r="A864" t="s">
        <v>327</v>
      </c>
      <c r="B864" t="s">
        <v>11</v>
      </c>
      <c r="C864" s="1">
        <v>42399</v>
      </c>
      <c r="D864" s="52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52">
        <f t="shared" si="52"/>
        <v>4168000000</v>
      </c>
      <c r="M864" s="52">
        <f t="shared" si="53"/>
        <v>5269000000</v>
      </c>
      <c r="N864" s="52">
        <f t="shared" si="54"/>
        <v>1101000000</v>
      </c>
    </row>
    <row r="865" spans="1:14" x14ac:dyDescent="0.25">
      <c r="A865" t="s">
        <v>329</v>
      </c>
      <c r="B865" t="s">
        <v>6</v>
      </c>
      <c r="C865" s="1">
        <v>41272</v>
      </c>
      <c r="D865" s="52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52">
        <f t="shared" si="52"/>
        <v>3872000000</v>
      </c>
      <c r="M865" s="52">
        <f t="shared" si="53"/>
        <v>5434000000</v>
      </c>
      <c r="N865" s="52">
        <f t="shared" si="54"/>
        <v>1562000000</v>
      </c>
    </row>
    <row r="866" spans="1:14" x14ac:dyDescent="0.25">
      <c r="A866" t="s">
        <v>329</v>
      </c>
      <c r="B866" t="s">
        <v>9</v>
      </c>
      <c r="C866" s="1">
        <v>41636</v>
      </c>
      <c r="D866" s="52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52">
        <f t="shared" si="52"/>
        <v>3266000000</v>
      </c>
      <c r="M866" s="52">
        <f t="shared" si="53"/>
        <v>6103000000</v>
      </c>
      <c r="N866" s="52">
        <f t="shared" si="54"/>
        <v>2837000000</v>
      </c>
    </row>
    <row r="867" spans="1:14" x14ac:dyDescent="0.25">
      <c r="A867" t="s">
        <v>329</v>
      </c>
      <c r="B867" t="s">
        <v>10</v>
      </c>
      <c r="C867" s="1">
        <v>42007</v>
      </c>
      <c r="D867" s="52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52">
        <f t="shared" si="52"/>
        <v>4039000000</v>
      </c>
      <c r="M867" s="52">
        <f t="shared" si="53"/>
        <v>5063000000</v>
      </c>
      <c r="N867" s="52">
        <f t="shared" si="54"/>
        <v>1024000000</v>
      </c>
    </row>
    <row r="868" spans="1:14" x14ac:dyDescent="0.25">
      <c r="A868" t="s">
        <v>329</v>
      </c>
      <c r="B868" t="s">
        <v>11</v>
      </c>
      <c r="C868" s="1">
        <v>42371</v>
      </c>
      <c r="D868" s="52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52">
        <f t="shared" si="52"/>
        <v>3590000000</v>
      </c>
      <c r="M868" s="52">
        <f t="shared" si="53"/>
        <v>4681000000</v>
      </c>
      <c r="N868" s="52">
        <f t="shared" si="54"/>
        <v>1091000000</v>
      </c>
    </row>
    <row r="869" spans="1:14" x14ac:dyDescent="0.25">
      <c r="A869" t="s">
        <v>330</v>
      </c>
      <c r="B869" t="s">
        <v>6</v>
      </c>
      <c r="C869" s="1">
        <v>41547</v>
      </c>
      <c r="D869" s="52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52">
        <f t="shared" si="52"/>
        <v>186869000</v>
      </c>
      <c r="M869" s="52">
        <f t="shared" si="53"/>
        <v>214130000</v>
      </c>
      <c r="N869" s="52">
        <f t="shared" si="54"/>
        <v>27261000</v>
      </c>
    </row>
    <row r="870" spans="1:14" x14ac:dyDescent="0.25">
      <c r="A870" t="s">
        <v>330</v>
      </c>
      <c r="B870" t="s">
        <v>9</v>
      </c>
      <c r="C870" s="1">
        <v>41912</v>
      </c>
      <c r="D870" s="52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52">
        <f t="shared" si="52"/>
        <v>207770000</v>
      </c>
      <c r="M870" s="52">
        <f t="shared" si="53"/>
        <v>263459000</v>
      </c>
      <c r="N870" s="52">
        <f t="shared" si="54"/>
        <v>55689000</v>
      </c>
    </row>
    <row r="871" spans="1:14" x14ac:dyDescent="0.25">
      <c r="A871" t="s">
        <v>330</v>
      </c>
      <c r="B871" t="s">
        <v>10</v>
      </c>
      <c r="C871" s="1">
        <v>42277</v>
      </c>
      <c r="D871" s="52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52">
        <f t="shared" si="52"/>
        <v>220857000</v>
      </c>
      <c r="M871" s="52">
        <f t="shared" si="53"/>
        <v>272444000</v>
      </c>
      <c r="N871" s="52">
        <f t="shared" si="54"/>
        <v>51587000</v>
      </c>
    </row>
    <row r="872" spans="1:14" x14ac:dyDescent="0.25">
      <c r="A872" t="s">
        <v>330</v>
      </c>
      <c r="B872" t="s">
        <v>11</v>
      </c>
      <c r="C872" s="1">
        <v>42643</v>
      </c>
      <c r="D872" s="52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52">
        <f t="shared" si="52"/>
        <v>237882000</v>
      </c>
      <c r="M872" s="52">
        <f t="shared" si="53"/>
        <v>297207000</v>
      </c>
      <c r="N872" s="52">
        <f t="shared" si="54"/>
        <v>59325000</v>
      </c>
    </row>
    <row r="873" spans="1:14" x14ac:dyDescent="0.25">
      <c r="A873" t="s">
        <v>331</v>
      </c>
      <c r="B873" t="s">
        <v>6</v>
      </c>
      <c r="C873" s="1">
        <v>41274</v>
      </c>
      <c r="D873" s="52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52">
        <f t="shared" si="52"/>
        <v>338351000</v>
      </c>
      <c r="M873" s="52">
        <f t="shared" si="53"/>
        <v>586399000</v>
      </c>
      <c r="N873" s="52">
        <f t="shared" si="54"/>
        <v>248048000</v>
      </c>
    </row>
    <row r="874" spans="1:14" x14ac:dyDescent="0.25">
      <c r="A874" t="s">
        <v>331</v>
      </c>
      <c r="B874" t="s">
        <v>9</v>
      </c>
      <c r="C874" s="1">
        <v>41639</v>
      </c>
      <c r="D874" s="52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52">
        <f t="shared" si="52"/>
        <v>352183000</v>
      </c>
      <c r="M874" s="52">
        <f t="shared" si="53"/>
        <v>640029000</v>
      </c>
      <c r="N874" s="52">
        <f t="shared" si="54"/>
        <v>287846000</v>
      </c>
    </row>
    <row r="875" spans="1:14" x14ac:dyDescent="0.25">
      <c r="A875" t="s">
        <v>331</v>
      </c>
      <c r="B875" t="s">
        <v>10</v>
      </c>
      <c r="C875" s="1">
        <v>42004</v>
      </c>
      <c r="D875" s="52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52">
        <f t="shared" si="52"/>
        <v>380275000</v>
      </c>
      <c r="M875" s="52">
        <f t="shared" si="53"/>
        <v>735280000</v>
      </c>
      <c r="N875" s="52">
        <f t="shared" si="54"/>
        <v>355005000</v>
      </c>
    </row>
    <row r="876" spans="1:14" x14ac:dyDescent="0.25">
      <c r="A876" t="s">
        <v>331</v>
      </c>
      <c r="B876" t="s">
        <v>11</v>
      </c>
      <c r="C876" s="1">
        <v>42369</v>
      </c>
      <c r="D876" s="52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52">
        <f t="shared" si="52"/>
        <v>467262000</v>
      </c>
      <c r="M876" s="52">
        <f t="shared" si="53"/>
        <v>862292000</v>
      </c>
      <c r="N876" s="52">
        <f t="shared" si="54"/>
        <v>395030000</v>
      </c>
    </row>
    <row r="877" spans="1:14" x14ac:dyDescent="0.25">
      <c r="A877" t="s">
        <v>332</v>
      </c>
      <c r="B877" t="s">
        <v>6</v>
      </c>
      <c r="C877" s="1">
        <v>41455</v>
      </c>
      <c r="D877" s="52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52">
        <f t="shared" si="52"/>
        <v>875644000</v>
      </c>
      <c r="M877" s="52">
        <f t="shared" si="53"/>
        <v>1605329000</v>
      </c>
      <c r="N877" s="52">
        <f t="shared" si="54"/>
        <v>729685000</v>
      </c>
    </row>
    <row r="878" spans="1:14" x14ac:dyDescent="0.25">
      <c r="A878" t="s">
        <v>332</v>
      </c>
      <c r="B878" t="s">
        <v>9</v>
      </c>
      <c r="C878" s="1">
        <v>41820</v>
      </c>
      <c r="D878" s="52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52">
        <f t="shared" si="52"/>
        <v>924376000</v>
      </c>
      <c r="M878" s="52">
        <f t="shared" si="53"/>
        <v>1696446000</v>
      </c>
      <c r="N878" s="52">
        <f t="shared" si="54"/>
        <v>772070000</v>
      </c>
    </row>
    <row r="879" spans="1:14" x14ac:dyDescent="0.25">
      <c r="A879" t="s">
        <v>332</v>
      </c>
      <c r="B879" t="s">
        <v>10</v>
      </c>
      <c r="C879" s="1">
        <v>42185</v>
      </c>
      <c r="D879" s="52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52">
        <f t="shared" si="52"/>
        <v>937480000</v>
      </c>
      <c r="M879" s="52">
        <f t="shared" si="53"/>
        <v>1598820000</v>
      </c>
      <c r="N879" s="52">
        <f t="shared" si="54"/>
        <v>661340000</v>
      </c>
    </row>
    <row r="880" spans="1:14" x14ac:dyDescent="0.25">
      <c r="A880" t="s">
        <v>332</v>
      </c>
      <c r="B880" t="s">
        <v>11</v>
      </c>
      <c r="C880" s="1">
        <v>42551</v>
      </c>
      <c r="D880" s="52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52">
        <f t="shared" si="52"/>
        <v>860657000</v>
      </c>
      <c r="M880" s="52">
        <f t="shared" si="53"/>
        <v>1821102000</v>
      </c>
      <c r="N880" s="52">
        <f t="shared" si="54"/>
        <v>960445000</v>
      </c>
    </row>
    <row r="881" spans="1:14" x14ac:dyDescent="0.25">
      <c r="A881" t="s">
        <v>333</v>
      </c>
      <c r="B881" t="s">
        <v>6</v>
      </c>
      <c r="C881" s="1">
        <v>41639</v>
      </c>
      <c r="D881" s="52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52">
        <f t="shared" si="52"/>
        <v>3706000000</v>
      </c>
      <c r="M881" s="52">
        <f t="shared" si="53"/>
        <v>6609000000</v>
      </c>
      <c r="N881" s="52">
        <f t="shared" si="54"/>
        <v>2903000000</v>
      </c>
    </row>
    <row r="882" spans="1:14" x14ac:dyDescent="0.25">
      <c r="A882" t="s">
        <v>333</v>
      </c>
      <c r="B882" t="s">
        <v>9</v>
      </c>
      <c r="C882" s="1">
        <v>42004</v>
      </c>
      <c r="D882" s="52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52">
        <f t="shared" si="52"/>
        <v>4162000000</v>
      </c>
      <c r="M882" s="52">
        <f t="shared" si="53"/>
        <v>6683000000</v>
      </c>
      <c r="N882" s="52">
        <f t="shared" si="54"/>
        <v>2521000000</v>
      </c>
    </row>
    <row r="883" spans="1:14" x14ac:dyDescent="0.25">
      <c r="A883" t="s">
        <v>333</v>
      </c>
      <c r="B883" t="s">
        <v>10</v>
      </c>
      <c r="C883" s="1">
        <v>42369</v>
      </c>
      <c r="D883" s="52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52">
        <f t="shared" si="52"/>
        <v>5011000000</v>
      </c>
      <c r="M883" s="52">
        <f t="shared" si="53"/>
        <v>6624000000</v>
      </c>
      <c r="N883" s="52">
        <f t="shared" si="54"/>
        <v>1613000000</v>
      </c>
    </row>
    <row r="884" spans="1:14" x14ac:dyDescent="0.25">
      <c r="A884" t="s">
        <v>333</v>
      </c>
      <c r="B884" t="s">
        <v>11</v>
      </c>
      <c r="C884" s="1">
        <v>42735</v>
      </c>
      <c r="D884" s="52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52">
        <f t="shared" si="52"/>
        <v>3334000000</v>
      </c>
      <c r="M884" s="52">
        <f t="shared" si="53"/>
        <v>6651000000</v>
      </c>
      <c r="N884" s="52">
        <f t="shared" si="54"/>
        <v>3317000000</v>
      </c>
    </row>
    <row r="885" spans="1:14" x14ac:dyDescent="0.25">
      <c r="A885" t="s">
        <v>334</v>
      </c>
      <c r="B885" t="s">
        <v>6</v>
      </c>
      <c r="C885" s="1">
        <v>41639</v>
      </c>
      <c r="D885" s="52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52">
        <f t="shared" si="52"/>
        <v>2813000000</v>
      </c>
      <c r="M885" s="52">
        <f t="shared" si="53"/>
        <v>6705000000</v>
      </c>
      <c r="N885" s="52">
        <f t="shared" si="54"/>
        <v>3892000000</v>
      </c>
    </row>
    <row r="886" spans="1:14" x14ac:dyDescent="0.25">
      <c r="A886" t="s">
        <v>334</v>
      </c>
      <c r="B886" t="s">
        <v>9</v>
      </c>
      <c r="C886" s="1">
        <v>42004</v>
      </c>
      <c r="D886" s="52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52">
        <f t="shared" si="52"/>
        <v>3069000000</v>
      </c>
      <c r="M886" s="52">
        <f t="shared" si="53"/>
        <v>7791000000</v>
      </c>
      <c r="N886" s="52">
        <f t="shared" si="54"/>
        <v>4722000000</v>
      </c>
    </row>
    <row r="887" spans="1:14" x14ac:dyDescent="0.25">
      <c r="A887" t="s">
        <v>334</v>
      </c>
      <c r="B887" t="s">
        <v>10</v>
      </c>
      <c r="C887" s="1">
        <v>42369</v>
      </c>
      <c r="D887" s="52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52">
        <f t="shared" si="52"/>
        <v>3435000000</v>
      </c>
      <c r="M887" s="52">
        <f t="shared" si="53"/>
        <v>7951000000</v>
      </c>
      <c r="N887" s="52">
        <f t="shared" si="54"/>
        <v>4516000000</v>
      </c>
    </row>
    <row r="888" spans="1:14" x14ac:dyDescent="0.25">
      <c r="A888" t="s">
        <v>334</v>
      </c>
      <c r="B888" t="s">
        <v>11</v>
      </c>
      <c r="C888" s="1">
        <v>42735</v>
      </c>
      <c r="D888" s="52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52">
        <f t="shared" si="52"/>
        <v>3298000000</v>
      </c>
      <c r="M888" s="52">
        <f t="shared" si="53"/>
        <v>7257000000</v>
      </c>
      <c r="N888" s="52">
        <f t="shared" si="54"/>
        <v>3959000000</v>
      </c>
    </row>
    <row r="889" spans="1:14" x14ac:dyDescent="0.25">
      <c r="A889" t="s">
        <v>336</v>
      </c>
      <c r="B889" t="s">
        <v>6</v>
      </c>
      <c r="C889" s="1">
        <v>41333</v>
      </c>
      <c r="D889" s="52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52">
        <f t="shared" si="52"/>
        <v>731767000</v>
      </c>
      <c r="M889" s="52">
        <f t="shared" si="53"/>
        <v>1464362000</v>
      </c>
      <c r="N889" s="52">
        <f t="shared" si="54"/>
        <v>732595000</v>
      </c>
    </row>
    <row r="890" spans="1:14" x14ac:dyDescent="0.25">
      <c r="A890" t="s">
        <v>336</v>
      </c>
      <c r="B890" t="s">
        <v>9</v>
      </c>
      <c r="C890" s="1">
        <v>41698</v>
      </c>
      <c r="D890" s="52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52">
        <f t="shared" si="52"/>
        <v>819048000</v>
      </c>
      <c r="M890" s="52">
        <f t="shared" si="53"/>
        <v>1648701000</v>
      </c>
      <c r="N890" s="52">
        <f t="shared" si="54"/>
        <v>829653000</v>
      </c>
    </row>
    <row r="891" spans="1:14" x14ac:dyDescent="0.25">
      <c r="A891" t="s">
        <v>336</v>
      </c>
      <c r="B891" t="s">
        <v>10</v>
      </c>
      <c r="C891" s="1">
        <v>42063</v>
      </c>
      <c r="D891" s="52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52">
        <f t="shared" si="52"/>
        <v>890431000</v>
      </c>
      <c r="M891" s="52">
        <f t="shared" si="53"/>
        <v>1887527000</v>
      </c>
      <c r="N891" s="52">
        <f t="shared" si="54"/>
        <v>997096000</v>
      </c>
    </row>
    <row r="892" spans="1:14" x14ac:dyDescent="0.25">
      <c r="A892" t="s">
        <v>336</v>
      </c>
      <c r="B892" t="s">
        <v>11</v>
      </c>
      <c r="C892" s="1">
        <v>42429</v>
      </c>
      <c r="D892" s="52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52">
        <f t="shared" si="52"/>
        <v>959899000</v>
      </c>
      <c r="M892" s="52">
        <f t="shared" si="53"/>
        <v>2018760000</v>
      </c>
      <c r="N892" s="52">
        <f t="shared" si="54"/>
        <v>1058861000</v>
      </c>
    </row>
    <row r="893" spans="1:14" x14ac:dyDescent="0.25">
      <c r="A893" t="s">
        <v>337</v>
      </c>
      <c r="B893" t="s">
        <v>6</v>
      </c>
      <c r="C893" s="1">
        <v>41274</v>
      </c>
      <c r="D893" s="52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52">
        <f t="shared" si="52"/>
        <v>18185000000</v>
      </c>
      <c r="M893" s="52">
        <f t="shared" si="53"/>
        <v>28964000000</v>
      </c>
      <c r="N893" s="52">
        <f t="shared" si="54"/>
        <v>10779000000</v>
      </c>
    </row>
    <row r="894" spans="1:14" x14ac:dyDescent="0.25">
      <c r="A894" t="s">
        <v>337</v>
      </c>
      <c r="B894" t="s">
        <v>9</v>
      </c>
      <c r="C894" s="1">
        <v>41639</v>
      </c>
      <c r="D894" s="52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52">
        <f t="shared" si="52"/>
        <v>18205000000</v>
      </c>
      <c r="M894" s="52">
        <f t="shared" si="53"/>
        <v>28433000000</v>
      </c>
      <c r="N894" s="52">
        <f t="shared" si="54"/>
        <v>10228000000</v>
      </c>
    </row>
    <row r="895" spans="1:14" x14ac:dyDescent="0.25">
      <c r="A895" t="s">
        <v>337</v>
      </c>
      <c r="B895" t="s">
        <v>10</v>
      </c>
      <c r="C895" s="1">
        <v>42004</v>
      </c>
      <c r="D895" s="52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52">
        <f t="shared" si="52"/>
        <v>18401000000</v>
      </c>
      <c r="M895" s="52">
        <f t="shared" si="53"/>
        <v>28109000000</v>
      </c>
      <c r="N895" s="52">
        <f t="shared" si="54"/>
        <v>9708000000</v>
      </c>
    </row>
    <row r="896" spans="1:14" x14ac:dyDescent="0.25">
      <c r="A896" t="s">
        <v>337</v>
      </c>
      <c r="B896" t="s">
        <v>11</v>
      </c>
      <c r="C896" s="1">
        <v>42369</v>
      </c>
      <c r="D896" s="52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52">
        <f t="shared" si="52"/>
        <v>18084000000</v>
      </c>
      <c r="M896" s="52">
        <f t="shared" si="53"/>
        <v>26812000000</v>
      </c>
      <c r="N896" s="52">
        <f t="shared" si="54"/>
        <v>8728000000</v>
      </c>
    </row>
    <row r="897" spans="1:14" x14ac:dyDescent="0.25">
      <c r="A897" t="s">
        <v>338</v>
      </c>
      <c r="B897" t="s">
        <v>6</v>
      </c>
      <c r="C897" s="1">
        <v>41363</v>
      </c>
      <c r="D897" s="52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52">
        <f t="shared" si="52"/>
        <v>675827000</v>
      </c>
      <c r="M897" s="52">
        <f t="shared" si="53"/>
        <v>1306566000</v>
      </c>
      <c r="N897" s="52">
        <f t="shared" si="54"/>
        <v>630739000</v>
      </c>
    </row>
    <row r="898" spans="1:14" x14ac:dyDescent="0.25">
      <c r="A898" t="s">
        <v>338</v>
      </c>
      <c r="B898" t="s">
        <v>9</v>
      </c>
      <c r="C898" s="1">
        <v>41727</v>
      </c>
      <c r="D898" s="52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52">
        <f t="shared" ref="L898:L961" si="56">SGA+R_and_D+OPE</f>
        <v>1006600000</v>
      </c>
      <c r="M898" s="52">
        <f t="shared" ref="M898:M961" si="57">Total_Revenue-COGS</f>
        <v>2016100000</v>
      </c>
      <c r="N898" s="52">
        <f t="shared" ref="N898:N961" si="58">Gross_Profit-TOPE</f>
        <v>1009500000</v>
      </c>
    </row>
    <row r="899" spans="1:14" x14ac:dyDescent="0.25">
      <c r="A899" t="s">
        <v>338</v>
      </c>
      <c r="B899" t="s">
        <v>10</v>
      </c>
      <c r="C899" s="1">
        <v>42091</v>
      </c>
      <c r="D899" s="52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52">
        <f t="shared" si="56"/>
        <v>1389900000</v>
      </c>
      <c r="M899" s="52">
        <f t="shared" si="57"/>
        <v>2647700000</v>
      </c>
      <c r="N899" s="52">
        <f t="shared" si="58"/>
        <v>1257800000</v>
      </c>
    </row>
    <row r="900" spans="1:14" x14ac:dyDescent="0.25">
      <c r="A900" t="s">
        <v>338</v>
      </c>
      <c r="B900" t="s">
        <v>11</v>
      </c>
      <c r="C900" s="1">
        <v>42462</v>
      </c>
      <c r="D900" s="52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52">
        <f t="shared" si="56"/>
        <v>1611200000</v>
      </c>
      <c r="M900" s="52">
        <f t="shared" si="57"/>
        <v>2797200000</v>
      </c>
      <c r="N900" s="52">
        <f t="shared" si="58"/>
        <v>1186000000</v>
      </c>
    </row>
    <row r="901" spans="1:14" x14ac:dyDescent="0.25">
      <c r="A901" t="s">
        <v>339</v>
      </c>
      <c r="B901" t="s">
        <v>6</v>
      </c>
      <c r="C901" s="1">
        <v>41307</v>
      </c>
      <c r="D901" s="52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52">
        <f t="shared" si="56"/>
        <v>17129000000</v>
      </c>
      <c r="M901" s="52">
        <f t="shared" si="57"/>
        <v>19893000000</v>
      </c>
      <c r="N901" s="52">
        <f t="shared" si="58"/>
        <v>2764000000</v>
      </c>
    </row>
    <row r="902" spans="1:14" x14ac:dyDescent="0.25">
      <c r="A902" t="s">
        <v>339</v>
      </c>
      <c r="B902" t="s">
        <v>9</v>
      </c>
      <c r="C902" s="1">
        <v>41671</v>
      </c>
      <c r="D902" s="52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52">
        <f t="shared" si="56"/>
        <v>17512000000</v>
      </c>
      <c r="M902" s="52">
        <f t="shared" si="57"/>
        <v>20237000000</v>
      </c>
      <c r="N902" s="52">
        <f t="shared" si="58"/>
        <v>2725000000</v>
      </c>
    </row>
    <row r="903" spans="1:14" x14ac:dyDescent="0.25">
      <c r="A903" t="s">
        <v>339</v>
      </c>
      <c r="B903" t="s">
        <v>10</v>
      </c>
      <c r="C903" s="1">
        <v>42035</v>
      </c>
      <c r="D903" s="52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52">
        <f t="shared" si="56"/>
        <v>19816000000</v>
      </c>
      <c r="M903" s="52">
        <f t="shared" si="57"/>
        <v>22953000000</v>
      </c>
      <c r="N903" s="52">
        <f t="shared" si="58"/>
        <v>3137000000</v>
      </c>
    </row>
    <row r="904" spans="1:14" x14ac:dyDescent="0.25">
      <c r="A904" t="s">
        <v>339</v>
      </c>
      <c r="B904" t="s">
        <v>11</v>
      </c>
      <c r="C904" s="1">
        <v>42399</v>
      </c>
      <c r="D904" s="52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52">
        <f t="shared" si="56"/>
        <v>20758000000</v>
      </c>
      <c r="M904" s="52">
        <f t="shared" si="57"/>
        <v>24334000000</v>
      </c>
      <c r="N904" s="52">
        <f t="shared" si="58"/>
        <v>3576000000</v>
      </c>
    </row>
    <row r="905" spans="1:14" x14ac:dyDescent="0.25">
      <c r="A905" t="s">
        <v>341</v>
      </c>
      <c r="B905" t="s">
        <v>6</v>
      </c>
      <c r="C905" s="1">
        <v>41307</v>
      </c>
      <c r="D905" s="52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52">
        <f t="shared" si="56"/>
        <v>5100000000</v>
      </c>
      <c r="M905" s="52">
        <f t="shared" si="57"/>
        <v>6990000000</v>
      </c>
      <c r="N905" s="52">
        <f t="shared" si="58"/>
        <v>1890000000</v>
      </c>
    </row>
    <row r="906" spans="1:14" x14ac:dyDescent="0.25">
      <c r="A906" t="s">
        <v>341</v>
      </c>
      <c r="B906" t="s">
        <v>9</v>
      </c>
      <c r="C906" s="1">
        <v>41671</v>
      </c>
      <c r="D906" s="52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52">
        <f t="shared" si="56"/>
        <v>5202000000</v>
      </c>
      <c r="M906" s="52">
        <f t="shared" si="57"/>
        <v>6944000000</v>
      </c>
      <c r="N906" s="52">
        <f t="shared" si="58"/>
        <v>1742000000</v>
      </c>
    </row>
    <row r="907" spans="1:14" x14ac:dyDescent="0.25">
      <c r="A907" t="s">
        <v>341</v>
      </c>
      <c r="B907" t="s">
        <v>10</v>
      </c>
      <c r="C907" s="1">
        <v>42035</v>
      </c>
      <c r="D907" s="52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52">
        <f t="shared" si="56"/>
        <v>5236000000</v>
      </c>
      <c r="M907" s="52">
        <f t="shared" si="57"/>
        <v>6925000000</v>
      </c>
      <c r="N907" s="52">
        <f t="shared" si="58"/>
        <v>1689000000</v>
      </c>
    </row>
    <row r="908" spans="1:14" x14ac:dyDescent="0.25">
      <c r="A908" t="s">
        <v>341</v>
      </c>
      <c r="B908" t="s">
        <v>11</v>
      </c>
      <c r="C908" s="1">
        <v>42399</v>
      </c>
      <c r="D908" s="52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52">
        <f t="shared" si="56"/>
        <v>5386000000</v>
      </c>
      <c r="M908" s="52">
        <f t="shared" si="57"/>
        <v>6939000000</v>
      </c>
      <c r="N908" s="52">
        <f t="shared" si="58"/>
        <v>1553000000</v>
      </c>
    </row>
    <row r="909" spans="1:14" x14ac:dyDescent="0.25">
      <c r="A909" t="s">
        <v>342</v>
      </c>
      <c r="B909" t="s">
        <v>6</v>
      </c>
      <c r="C909" s="1">
        <v>41639</v>
      </c>
      <c r="D909" s="52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52">
        <f t="shared" si="56"/>
        <v>825400000</v>
      </c>
      <c r="M909" s="52">
        <f t="shared" si="57"/>
        <v>1564000000</v>
      </c>
      <c r="N909" s="52">
        <f t="shared" si="58"/>
        <v>738600000</v>
      </c>
    </row>
    <row r="910" spans="1:14" x14ac:dyDescent="0.25">
      <c r="A910" t="s">
        <v>342</v>
      </c>
      <c r="B910" t="s">
        <v>9</v>
      </c>
      <c r="C910" s="1">
        <v>42004</v>
      </c>
      <c r="D910" s="52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52">
        <f t="shared" si="56"/>
        <v>890100000</v>
      </c>
      <c r="M910" s="52">
        <f t="shared" si="57"/>
        <v>1699200000</v>
      </c>
      <c r="N910" s="52">
        <f t="shared" si="58"/>
        <v>809100000</v>
      </c>
    </row>
    <row r="911" spans="1:14" x14ac:dyDescent="0.25">
      <c r="A911" t="s">
        <v>342</v>
      </c>
      <c r="B911" t="s">
        <v>10</v>
      </c>
      <c r="C911" s="1">
        <v>42369</v>
      </c>
      <c r="D911" s="52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52">
        <f t="shared" si="56"/>
        <v>855800000</v>
      </c>
      <c r="M911" s="52">
        <f t="shared" si="57"/>
        <v>1659600000</v>
      </c>
      <c r="N911" s="52">
        <f t="shared" si="58"/>
        <v>803800000</v>
      </c>
    </row>
    <row r="912" spans="1:14" x14ac:dyDescent="0.25">
      <c r="A912" t="s">
        <v>342</v>
      </c>
      <c r="B912" t="s">
        <v>11</v>
      </c>
      <c r="C912" s="1">
        <v>42735</v>
      </c>
      <c r="D912" s="52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52">
        <f t="shared" si="56"/>
        <v>824600000</v>
      </c>
      <c r="M912" s="52">
        <f t="shared" si="57"/>
        <v>1643100000</v>
      </c>
      <c r="N912" s="52">
        <f t="shared" si="58"/>
        <v>818500000</v>
      </c>
    </row>
    <row r="913" spans="1:14" x14ac:dyDescent="0.25">
      <c r="A913" t="s">
        <v>343</v>
      </c>
      <c r="B913" t="s">
        <v>6</v>
      </c>
      <c r="C913" s="1">
        <v>41307</v>
      </c>
      <c r="D913" s="52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52">
        <f t="shared" si="56"/>
        <v>2720000000</v>
      </c>
      <c r="M913" s="52">
        <f t="shared" si="57"/>
        <v>4386000000</v>
      </c>
      <c r="N913" s="52">
        <f t="shared" si="58"/>
        <v>1666000000</v>
      </c>
    </row>
    <row r="914" spans="1:14" x14ac:dyDescent="0.25">
      <c r="A914" t="s">
        <v>343</v>
      </c>
      <c r="B914" t="s">
        <v>9</v>
      </c>
      <c r="C914" s="1">
        <v>41671</v>
      </c>
      <c r="D914" s="52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52">
        <f t="shared" si="56"/>
        <v>2686000000</v>
      </c>
      <c r="M914" s="52">
        <f t="shared" si="57"/>
        <v>4429000000</v>
      </c>
      <c r="N914" s="52">
        <f t="shared" si="58"/>
        <v>1743000000</v>
      </c>
    </row>
    <row r="915" spans="1:14" x14ac:dyDescent="0.25">
      <c r="A915" t="s">
        <v>343</v>
      </c>
      <c r="B915" t="s">
        <v>10</v>
      </c>
      <c r="C915" s="1">
        <v>42035</v>
      </c>
      <c r="D915" s="52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52">
        <f t="shared" si="56"/>
        <v>2855000000</v>
      </c>
      <c r="M915" s="52">
        <f t="shared" si="57"/>
        <v>4808000000</v>
      </c>
      <c r="N915" s="52">
        <f t="shared" si="58"/>
        <v>1953000000</v>
      </c>
    </row>
    <row r="916" spans="1:14" x14ac:dyDescent="0.25">
      <c r="A916" t="s">
        <v>343</v>
      </c>
      <c r="B916" t="s">
        <v>11</v>
      </c>
      <c r="C916" s="1">
        <v>42399</v>
      </c>
      <c r="D916" s="52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52">
        <f t="shared" si="56"/>
        <v>3012000000</v>
      </c>
      <c r="M916" s="52">
        <f t="shared" si="57"/>
        <v>5204000000</v>
      </c>
      <c r="N916" s="52">
        <f t="shared" si="58"/>
        <v>2192000000</v>
      </c>
    </row>
    <row r="917" spans="1:14" x14ac:dyDescent="0.25">
      <c r="A917" t="s">
        <v>344</v>
      </c>
      <c r="B917" t="s">
        <v>6</v>
      </c>
      <c r="C917" s="1">
        <v>41274</v>
      </c>
      <c r="D917" s="52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52">
        <f t="shared" si="56"/>
        <v>371200000</v>
      </c>
      <c r="M917" s="52">
        <f t="shared" si="57"/>
        <v>695600000</v>
      </c>
      <c r="N917" s="52">
        <f t="shared" si="58"/>
        <v>324400000</v>
      </c>
    </row>
    <row r="918" spans="1:14" x14ac:dyDescent="0.25">
      <c r="A918" t="s">
        <v>344</v>
      </c>
      <c r="B918" t="s">
        <v>9</v>
      </c>
      <c r="C918" s="1">
        <v>41639</v>
      </c>
      <c r="D918" s="52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52">
        <f t="shared" si="56"/>
        <v>372300000</v>
      </c>
      <c r="M918" s="52">
        <f t="shared" si="57"/>
        <v>709900000</v>
      </c>
      <c r="N918" s="52">
        <f t="shared" si="58"/>
        <v>337600000</v>
      </c>
    </row>
    <row r="919" spans="1:14" x14ac:dyDescent="0.25">
      <c r="A919" t="s">
        <v>344</v>
      </c>
      <c r="B919" t="s">
        <v>10</v>
      </c>
      <c r="C919" s="1">
        <v>42004</v>
      </c>
      <c r="D919" s="52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52">
        <f t="shared" si="56"/>
        <v>458900000</v>
      </c>
      <c r="M919" s="52">
        <f t="shared" si="57"/>
        <v>790400000</v>
      </c>
      <c r="N919" s="52">
        <f t="shared" si="58"/>
        <v>331500000</v>
      </c>
    </row>
    <row r="920" spans="1:14" x14ac:dyDescent="0.25">
      <c r="A920" t="s">
        <v>344</v>
      </c>
      <c r="B920" t="s">
        <v>11</v>
      </c>
      <c r="C920" s="1">
        <v>42369</v>
      </c>
      <c r="D920" s="52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52">
        <f t="shared" si="56"/>
        <v>432600000</v>
      </c>
      <c r="M920" s="52">
        <f t="shared" si="57"/>
        <v>923200000</v>
      </c>
      <c r="N920" s="52">
        <f t="shared" si="58"/>
        <v>490600000</v>
      </c>
    </row>
    <row r="921" spans="1:14" x14ac:dyDescent="0.25">
      <c r="A921" t="s">
        <v>345</v>
      </c>
      <c r="B921" t="s">
        <v>6</v>
      </c>
      <c r="C921" s="1">
        <v>41608</v>
      </c>
      <c r="D921" s="52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52">
        <f t="shared" si="56"/>
        <v>328595000</v>
      </c>
      <c r="M921" s="52">
        <f t="shared" si="57"/>
        <v>1014431000</v>
      </c>
      <c r="N921" s="52">
        <f t="shared" si="58"/>
        <v>685836000</v>
      </c>
    </row>
    <row r="922" spans="1:14" x14ac:dyDescent="0.25">
      <c r="A922" t="s">
        <v>345</v>
      </c>
      <c r="B922" t="s">
        <v>9</v>
      </c>
      <c r="C922" s="1">
        <v>41973</v>
      </c>
      <c r="D922" s="52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52">
        <f t="shared" si="56"/>
        <v>521502000</v>
      </c>
      <c r="M922" s="52">
        <f t="shared" si="57"/>
        <v>1443540000</v>
      </c>
      <c r="N922" s="52">
        <f t="shared" si="58"/>
        <v>922038000</v>
      </c>
    </row>
    <row r="923" spans="1:14" x14ac:dyDescent="0.25">
      <c r="A923" t="s">
        <v>345</v>
      </c>
      <c r="B923" t="s">
        <v>10</v>
      </c>
      <c r="C923" s="1">
        <v>42338</v>
      </c>
      <c r="D923" s="52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52">
        <f t="shared" si="56"/>
        <v>630421000</v>
      </c>
      <c r="M923" s="52">
        <f t="shared" si="57"/>
        <v>1716437000</v>
      </c>
      <c r="N923" s="52">
        <f t="shared" si="58"/>
        <v>1086016000</v>
      </c>
    </row>
    <row r="924" spans="1:14" x14ac:dyDescent="0.25">
      <c r="A924" t="s">
        <v>345</v>
      </c>
      <c r="B924" t="s">
        <v>11</v>
      </c>
      <c r="C924" s="1">
        <v>42704</v>
      </c>
      <c r="D924" s="52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52">
        <f t="shared" si="56"/>
        <v>764117000</v>
      </c>
      <c r="M924" s="52">
        <f t="shared" si="57"/>
        <v>2026480000</v>
      </c>
      <c r="N924" s="52">
        <f t="shared" si="58"/>
        <v>1262363000</v>
      </c>
    </row>
    <row r="925" spans="1:14" x14ac:dyDescent="0.25">
      <c r="A925" t="s">
        <v>346</v>
      </c>
      <c r="B925" t="s">
        <v>6</v>
      </c>
      <c r="C925" s="1">
        <v>41274</v>
      </c>
      <c r="D925" s="52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52">
        <f t="shared" si="56"/>
        <v>1200900000</v>
      </c>
      <c r="M925" s="52">
        <f t="shared" si="57"/>
        <v>2249700000</v>
      </c>
      <c r="N925" s="52">
        <f t="shared" si="58"/>
        <v>1048800000</v>
      </c>
    </row>
    <row r="926" spans="1:14" x14ac:dyDescent="0.25">
      <c r="A926" t="s">
        <v>346</v>
      </c>
      <c r="B926" t="s">
        <v>9</v>
      </c>
      <c r="C926" s="1">
        <v>41639</v>
      </c>
      <c r="D926" s="52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52">
        <f t="shared" si="56"/>
        <v>1210500000</v>
      </c>
      <c r="M926" s="52">
        <f t="shared" si="57"/>
        <v>2223200000</v>
      </c>
      <c r="N926" s="52">
        <f t="shared" si="58"/>
        <v>1012700000</v>
      </c>
    </row>
    <row r="927" spans="1:14" x14ac:dyDescent="0.25">
      <c r="A927" t="s">
        <v>346</v>
      </c>
      <c r="B927" t="s">
        <v>10</v>
      </c>
      <c r="C927" s="1">
        <v>42004</v>
      </c>
      <c r="D927" s="52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52">
        <f t="shared" si="56"/>
        <v>1274900000</v>
      </c>
      <c r="M927" s="52">
        <f t="shared" si="57"/>
        <v>2203100000</v>
      </c>
      <c r="N927" s="52">
        <f t="shared" si="58"/>
        <v>928200000</v>
      </c>
    </row>
    <row r="928" spans="1:14" x14ac:dyDescent="0.25">
      <c r="A928" t="s">
        <v>346</v>
      </c>
      <c r="B928" t="s">
        <v>11</v>
      </c>
      <c r="C928" s="1">
        <v>42369</v>
      </c>
      <c r="D928" s="52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52">
        <f t="shared" si="56"/>
        <v>1786500000</v>
      </c>
      <c r="M928" s="52">
        <f t="shared" si="57"/>
        <v>2903300000</v>
      </c>
      <c r="N928" s="52">
        <f t="shared" si="58"/>
        <v>1116800000</v>
      </c>
    </row>
    <row r="929" spans="1:14" x14ac:dyDescent="0.25">
      <c r="A929" t="s">
        <v>347</v>
      </c>
      <c r="B929" t="s">
        <v>6</v>
      </c>
      <c r="C929" s="1">
        <v>41274</v>
      </c>
      <c r="D929" s="52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52">
        <f t="shared" si="56"/>
        <v>1283436000</v>
      </c>
      <c r="M929" s="52">
        <f t="shared" si="57"/>
        <v>1724140000</v>
      </c>
      <c r="N929" s="52">
        <f t="shared" si="58"/>
        <v>440704000</v>
      </c>
    </row>
    <row r="930" spans="1:14" x14ac:dyDescent="0.25">
      <c r="A930" t="s">
        <v>347</v>
      </c>
      <c r="B930" t="s">
        <v>9</v>
      </c>
      <c r="C930" s="1">
        <v>41639</v>
      </c>
      <c r="D930" s="52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52">
        <f t="shared" si="56"/>
        <v>1535049000</v>
      </c>
      <c r="M930" s="52">
        <f t="shared" si="57"/>
        <v>2075402000</v>
      </c>
      <c r="N930" s="52">
        <f t="shared" si="58"/>
        <v>540353000</v>
      </c>
    </row>
    <row r="931" spans="1:14" x14ac:dyDescent="0.25">
      <c r="A931" t="s">
        <v>347</v>
      </c>
      <c r="B931" t="s">
        <v>10</v>
      </c>
      <c r="C931" s="1">
        <v>42004</v>
      </c>
      <c r="D931" s="52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52">
        <f t="shared" si="56"/>
        <v>1987239000</v>
      </c>
      <c r="M931" s="52">
        <f t="shared" si="57"/>
        <v>2651913000</v>
      </c>
      <c r="N931" s="52">
        <f t="shared" si="58"/>
        <v>664674000</v>
      </c>
    </row>
    <row r="932" spans="1:14" x14ac:dyDescent="0.25">
      <c r="A932" t="s">
        <v>347</v>
      </c>
      <c r="B932" t="s">
        <v>11</v>
      </c>
      <c r="C932" s="1">
        <v>42369</v>
      </c>
      <c r="D932" s="52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52">
        <f t="shared" si="56"/>
        <v>2109391000</v>
      </c>
      <c r="M932" s="52">
        <f t="shared" si="57"/>
        <v>2833529000</v>
      </c>
      <c r="N932" s="52">
        <f t="shared" si="58"/>
        <v>724138000</v>
      </c>
    </row>
    <row r="933" spans="1:14" x14ac:dyDescent="0.25">
      <c r="A933" t="s">
        <v>349</v>
      </c>
      <c r="B933" t="s">
        <v>6</v>
      </c>
      <c r="C933" s="1">
        <v>41274</v>
      </c>
      <c r="D933" s="52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576</v>
      </c>
      <c r="J933" s="2">
        <v>0</v>
      </c>
      <c r="K933" s="2">
        <v>0</v>
      </c>
      <c r="L933" s="52">
        <f t="shared" si="56"/>
        <v>0</v>
      </c>
      <c r="M933" s="52">
        <f t="shared" si="57"/>
        <v>1308000000</v>
      </c>
      <c r="N933" s="52">
        <f t="shared" si="58"/>
        <v>1308000000</v>
      </c>
    </row>
    <row r="934" spans="1:14" x14ac:dyDescent="0.25">
      <c r="A934" t="s">
        <v>349</v>
      </c>
      <c r="B934" t="s">
        <v>9</v>
      </c>
      <c r="C934" s="1">
        <v>41639</v>
      </c>
      <c r="D934" s="52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576</v>
      </c>
      <c r="J934" s="2">
        <v>0</v>
      </c>
      <c r="K934" s="2">
        <v>0</v>
      </c>
      <c r="L934" s="52">
        <f t="shared" si="56"/>
        <v>0</v>
      </c>
      <c r="M934" s="52">
        <f t="shared" si="57"/>
        <v>1117000000</v>
      </c>
      <c r="N934" s="52">
        <f t="shared" si="58"/>
        <v>1117000000</v>
      </c>
    </row>
    <row r="935" spans="1:14" x14ac:dyDescent="0.25">
      <c r="A935" t="s">
        <v>349</v>
      </c>
      <c r="B935" t="s">
        <v>10</v>
      </c>
      <c r="C935" s="1">
        <v>42004</v>
      </c>
      <c r="D935" s="52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576</v>
      </c>
      <c r="J935" s="2">
        <v>0</v>
      </c>
      <c r="K935" s="2">
        <v>0</v>
      </c>
      <c r="L935" s="52">
        <f t="shared" si="56"/>
        <v>0</v>
      </c>
      <c r="M935" s="52">
        <f t="shared" si="57"/>
        <v>1012000000</v>
      </c>
      <c r="N935" s="52">
        <f t="shared" si="58"/>
        <v>1012000000</v>
      </c>
    </row>
    <row r="936" spans="1:14" x14ac:dyDescent="0.25">
      <c r="A936" t="s">
        <v>349</v>
      </c>
      <c r="B936" t="s">
        <v>11</v>
      </c>
      <c r="C936" s="1">
        <v>42369</v>
      </c>
      <c r="D936" s="52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576</v>
      </c>
      <c r="J936" s="2">
        <v>0</v>
      </c>
      <c r="K936" s="2">
        <v>0</v>
      </c>
      <c r="L936" s="52">
        <f t="shared" si="56"/>
        <v>0</v>
      </c>
      <c r="M936" s="52">
        <f t="shared" si="57"/>
        <v>890000000</v>
      </c>
      <c r="N936" s="52">
        <f t="shared" si="58"/>
        <v>890000000</v>
      </c>
    </row>
    <row r="937" spans="1:14" x14ac:dyDescent="0.25">
      <c r="A937" t="s">
        <v>350</v>
      </c>
      <c r="B937" t="s">
        <v>6</v>
      </c>
      <c r="C937" s="1">
        <v>41455</v>
      </c>
      <c r="D937" s="52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52">
        <f t="shared" si="56"/>
        <v>386566000</v>
      </c>
      <c r="M937" s="52">
        <f t="shared" si="57"/>
        <v>959720000</v>
      </c>
      <c r="N937" s="52">
        <f t="shared" si="58"/>
        <v>573154000</v>
      </c>
    </row>
    <row r="938" spans="1:14" x14ac:dyDescent="0.25">
      <c r="A938" t="s">
        <v>350</v>
      </c>
      <c r="B938" t="s">
        <v>9</v>
      </c>
      <c r="C938" s="1">
        <v>41819</v>
      </c>
      <c r="D938" s="52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52">
        <f t="shared" si="56"/>
        <v>410076000</v>
      </c>
      <c r="M938" s="52">
        <f t="shared" si="57"/>
        <v>1049806000</v>
      </c>
      <c r="N938" s="52">
        <f t="shared" si="58"/>
        <v>639730000</v>
      </c>
    </row>
    <row r="939" spans="1:14" x14ac:dyDescent="0.25">
      <c r="A939" t="s">
        <v>350</v>
      </c>
      <c r="B939" t="s">
        <v>10</v>
      </c>
      <c r="C939" s="1">
        <v>42183</v>
      </c>
      <c r="D939" s="52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52">
        <f t="shared" si="56"/>
        <v>436713000</v>
      </c>
      <c r="M939" s="52">
        <f t="shared" si="57"/>
        <v>1119412000</v>
      </c>
      <c r="N939" s="52">
        <f t="shared" si="58"/>
        <v>682699000</v>
      </c>
    </row>
    <row r="940" spans="1:14" x14ac:dyDescent="0.25">
      <c r="A940" t="s">
        <v>350</v>
      </c>
      <c r="B940" t="s">
        <v>11</v>
      </c>
      <c r="C940" s="1">
        <v>42554</v>
      </c>
      <c r="D940" s="52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52">
        <f t="shared" si="56"/>
        <v>446582000</v>
      </c>
      <c r="M940" s="52">
        <f t="shared" si="57"/>
        <v>1080135000</v>
      </c>
      <c r="N940" s="52">
        <f t="shared" si="58"/>
        <v>633553000</v>
      </c>
    </row>
    <row r="941" spans="1:14" x14ac:dyDescent="0.25">
      <c r="A941" t="s">
        <v>351</v>
      </c>
      <c r="B941" t="s">
        <v>6</v>
      </c>
      <c r="C941" s="1">
        <v>41274</v>
      </c>
      <c r="D941" s="52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52">
        <f t="shared" si="56"/>
        <v>12117600000</v>
      </c>
      <c r="M941" s="52">
        <f t="shared" si="57"/>
        <v>17806900000</v>
      </c>
      <c r="N941" s="52">
        <f t="shared" si="58"/>
        <v>5689300000</v>
      </c>
    </row>
    <row r="942" spans="1:14" x14ac:dyDescent="0.25">
      <c r="A942" t="s">
        <v>351</v>
      </c>
      <c r="B942" t="s">
        <v>9</v>
      </c>
      <c r="C942" s="1">
        <v>41639</v>
      </c>
      <c r="D942" s="52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52">
        <f t="shared" si="56"/>
        <v>12138000000</v>
      </c>
      <c r="M942" s="52">
        <f t="shared" si="57"/>
        <v>18205000000</v>
      </c>
      <c r="N942" s="52">
        <f t="shared" si="58"/>
        <v>6067000000</v>
      </c>
    </row>
    <row r="943" spans="1:14" x14ac:dyDescent="0.25">
      <c r="A943" t="s">
        <v>351</v>
      </c>
      <c r="B943" t="s">
        <v>10</v>
      </c>
      <c r="C943" s="1">
        <v>42004</v>
      </c>
      <c r="D943" s="52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52">
        <f t="shared" si="56"/>
        <v>11013900000</v>
      </c>
      <c r="M943" s="52">
        <f t="shared" si="57"/>
        <v>14683100000</v>
      </c>
      <c r="N943" s="52">
        <f t="shared" si="58"/>
        <v>3669200000</v>
      </c>
    </row>
    <row r="944" spans="1:14" x14ac:dyDescent="0.25">
      <c r="A944" t="s">
        <v>351</v>
      </c>
      <c r="B944" t="s">
        <v>11</v>
      </c>
      <c r="C944" s="1">
        <v>42369</v>
      </c>
      <c r="D944" s="52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52">
        <f t="shared" si="56"/>
        <v>11228800000</v>
      </c>
      <c r="M944" s="52">
        <f t="shared" si="57"/>
        <v>14921500000</v>
      </c>
      <c r="N944" s="52">
        <f t="shared" si="58"/>
        <v>3692700000</v>
      </c>
    </row>
    <row r="945" spans="1:14" x14ac:dyDescent="0.25">
      <c r="A945" t="s">
        <v>352</v>
      </c>
      <c r="B945" t="s">
        <v>6</v>
      </c>
      <c r="C945" s="1">
        <v>41639</v>
      </c>
      <c r="D945" s="52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52">
        <f t="shared" si="56"/>
        <v>-318000000</v>
      </c>
      <c r="M945" s="52">
        <f t="shared" si="57"/>
        <v>4187000000</v>
      </c>
      <c r="N945" s="52">
        <f t="shared" si="58"/>
        <v>4505000000</v>
      </c>
    </row>
    <row r="946" spans="1:14" x14ac:dyDescent="0.25">
      <c r="A946" t="s">
        <v>352</v>
      </c>
      <c r="B946" t="s">
        <v>9</v>
      </c>
      <c r="C946" s="1">
        <v>42004</v>
      </c>
      <c r="D946" s="52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52">
        <f t="shared" si="56"/>
        <v>-329000000</v>
      </c>
      <c r="M946" s="52">
        <f t="shared" si="57"/>
        <v>4683000000</v>
      </c>
      <c r="N946" s="52">
        <f t="shared" si="58"/>
        <v>5012000000</v>
      </c>
    </row>
    <row r="947" spans="1:14" x14ac:dyDescent="0.25">
      <c r="A947" t="s">
        <v>352</v>
      </c>
      <c r="B947" t="s">
        <v>10</v>
      </c>
      <c r="C947" s="1">
        <v>42369</v>
      </c>
      <c r="D947" s="52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52">
        <f t="shared" si="56"/>
        <v>-220000000</v>
      </c>
      <c r="M947" s="52">
        <f t="shared" si="57"/>
        <v>4492000000</v>
      </c>
      <c r="N947" s="52">
        <f t="shared" si="58"/>
        <v>4712000000</v>
      </c>
    </row>
    <row r="948" spans="1:14" x14ac:dyDescent="0.25">
      <c r="A948" t="s">
        <v>352</v>
      </c>
      <c r="B948" t="s">
        <v>11</v>
      </c>
      <c r="C948" s="1">
        <v>42735</v>
      </c>
      <c r="D948" s="52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52">
        <f t="shared" si="56"/>
        <v>-487000000</v>
      </c>
      <c r="M948" s="52">
        <f t="shared" si="57"/>
        <v>5062000000</v>
      </c>
      <c r="N948" s="52">
        <f t="shared" si="58"/>
        <v>5549000000</v>
      </c>
    </row>
    <row r="949" spans="1:14" x14ac:dyDescent="0.25">
      <c r="A949" t="s">
        <v>353</v>
      </c>
      <c r="B949" t="s">
        <v>6</v>
      </c>
      <c r="C949" s="1">
        <v>41274</v>
      </c>
      <c r="D949" s="52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52">
        <f t="shared" si="56"/>
        <v>430600000</v>
      </c>
      <c r="M949" s="52">
        <f t="shared" si="57"/>
        <v>950300000</v>
      </c>
      <c r="N949" s="52">
        <f t="shared" si="58"/>
        <v>519700000</v>
      </c>
    </row>
    <row r="950" spans="1:14" x14ac:dyDescent="0.25">
      <c r="A950" t="s">
        <v>353</v>
      </c>
      <c r="B950" t="s">
        <v>9</v>
      </c>
      <c r="C950" s="1">
        <v>41639</v>
      </c>
      <c r="D950" s="52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52">
        <f t="shared" si="56"/>
        <v>470500000</v>
      </c>
      <c r="M950" s="52">
        <f t="shared" si="57"/>
        <v>1004400000</v>
      </c>
      <c r="N950" s="52">
        <f t="shared" si="58"/>
        <v>533900000</v>
      </c>
    </row>
    <row r="951" spans="1:14" x14ac:dyDescent="0.25">
      <c r="A951" t="s">
        <v>353</v>
      </c>
      <c r="B951" t="s">
        <v>10</v>
      </c>
      <c r="C951" s="1">
        <v>42004</v>
      </c>
      <c r="D951" s="52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52">
        <f t="shared" si="56"/>
        <v>489200000</v>
      </c>
      <c r="M951" s="52">
        <f t="shared" si="57"/>
        <v>1032800000</v>
      </c>
      <c r="N951" s="52">
        <f t="shared" si="58"/>
        <v>543600000</v>
      </c>
    </row>
    <row r="952" spans="1:14" x14ac:dyDescent="0.25">
      <c r="A952" t="s">
        <v>353</v>
      </c>
      <c r="B952" t="s">
        <v>11</v>
      </c>
      <c r="C952" s="1">
        <v>42369</v>
      </c>
      <c r="D952" s="52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52">
        <f t="shared" si="56"/>
        <v>505000000</v>
      </c>
      <c r="M952" s="52">
        <f t="shared" si="57"/>
        <v>1082000000</v>
      </c>
      <c r="N952" s="52">
        <f t="shared" si="58"/>
        <v>577000000</v>
      </c>
    </row>
    <row r="953" spans="1:14" x14ac:dyDescent="0.25">
      <c r="A953" t="s">
        <v>354</v>
      </c>
      <c r="B953" t="s">
        <v>6</v>
      </c>
      <c r="C953" s="1">
        <v>41306</v>
      </c>
      <c r="D953" s="52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52">
        <f t="shared" si="56"/>
        <v>13767000000</v>
      </c>
      <c r="M953" s="52">
        <f t="shared" si="57"/>
        <v>17327000000</v>
      </c>
      <c r="N953" s="52">
        <f t="shared" si="58"/>
        <v>3560000000</v>
      </c>
    </row>
    <row r="954" spans="1:14" x14ac:dyDescent="0.25">
      <c r="A954" t="s">
        <v>354</v>
      </c>
      <c r="B954" t="s">
        <v>9</v>
      </c>
      <c r="C954" s="1">
        <v>41670</v>
      </c>
      <c r="D954" s="52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52">
        <f t="shared" si="56"/>
        <v>14327000000</v>
      </c>
      <c r="M954" s="52">
        <f t="shared" si="57"/>
        <v>18476000000</v>
      </c>
      <c r="N954" s="52">
        <f t="shared" si="58"/>
        <v>4149000000</v>
      </c>
    </row>
    <row r="955" spans="1:14" x14ac:dyDescent="0.25">
      <c r="A955" t="s">
        <v>354</v>
      </c>
      <c r="B955" t="s">
        <v>10</v>
      </c>
      <c r="C955" s="1">
        <v>42034</v>
      </c>
      <c r="D955" s="52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52">
        <f t="shared" si="56"/>
        <v>14766000000</v>
      </c>
      <c r="M955" s="52">
        <f t="shared" si="57"/>
        <v>19558000000</v>
      </c>
      <c r="N955" s="52">
        <f t="shared" si="58"/>
        <v>4792000000</v>
      </c>
    </row>
    <row r="956" spans="1:14" x14ac:dyDescent="0.25">
      <c r="A956" t="s">
        <v>354</v>
      </c>
      <c r="B956" t="s">
        <v>11</v>
      </c>
      <c r="C956" s="1">
        <v>42398</v>
      </c>
      <c r="D956" s="52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52">
        <f t="shared" si="56"/>
        <v>15599000000</v>
      </c>
      <c r="M956" s="52">
        <f t="shared" si="57"/>
        <v>20570000000</v>
      </c>
      <c r="N956" s="52">
        <f t="shared" si="58"/>
        <v>4971000000</v>
      </c>
    </row>
    <row r="957" spans="1:14" x14ac:dyDescent="0.25">
      <c r="A957" t="s">
        <v>355</v>
      </c>
      <c r="B957" t="s">
        <v>6</v>
      </c>
      <c r="C957" s="1">
        <v>41455</v>
      </c>
      <c r="D957" s="52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52">
        <f t="shared" si="56"/>
        <v>1284988000</v>
      </c>
      <c r="M957" s="52">
        <f t="shared" si="57"/>
        <v>1403059000</v>
      </c>
      <c r="N957" s="52">
        <f t="shared" si="58"/>
        <v>118071000</v>
      </c>
    </row>
    <row r="958" spans="1:14" x14ac:dyDescent="0.25">
      <c r="A958" t="s">
        <v>355</v>
      </c>
      <c r="B958" t="s">
        <v>9</v>
      </c>
      <c r="C958" s="1">
        <v>41819</v>
      </c>
      <c r="D958" s="52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52">
        <f t="shared" si="56"/>
        <v>1329812000</v>
      </c>
      <c r="M958" s="52">
        <f t="shared" si="57"/>
        <v>2007481000</v>
      </c>
      <c r="N958" s="52">
        <f t="shared" si="58"/>
        <v>677669000</v>
      </c>
    </row>
    <row r="959" spans="1:14" x14ac:dyDescent="0.25">
      <c r="A959" t="s">
        <v>355</v>
      </c>
      <c r="B959" t="s">
        <v>10</v>
      </c>
      <c r="C959" s="1">
        <v>42183</v>
      </c>
      <c r="D959" s="52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52">
        <f t="shared" si="56"/>
        <v>1416853000</v>
      </c>
      <c r="M959" s="52">
        <f t="shared" si="57"/>
        <v>2284336000</v>
      </c>
      <c r="N959" s="52">
        <f t="shared" si="58"/>
        <v>867483000</v>
      </c>
    </row>
    <row r="960" spans="1:14" x14ac:dyDescent="0.25">
      <c r="A960" t="s">
        <v>355</v>
      </c>
      <c r="B960" t="s">
        <v>11</v>
      </c>
      <c r="C960" s="1">
        <v>42547</v>
      </c>
      <c r="D960" s="52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52">
        <f t="shared" si="56"/>
        <v>1544666000</v>
      </c>
      <c r="M960" s="52">
        <f t="shared" si="57"/>
        <v>2618922000</v>
      </c>
      <c r="N960" s="52">
        <f t="shared" si="58"/>
        <v>1074256000</v>
      </c>
    </row>
    <row r="961" spans="1:14" x14ac:dyDescent="0.25">
      <c r="A961" t="s">
        <v>356</v>
      </c>
      <c r="B961" t="s">
        <v>6</v>
      </c>
      <c r="C961" s="1">
        <v>41274</v>
      </c>
      <c r="D961" s="52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52">
        <f t="shared" si="56"/>
        <v>476974000</v>
      </c>
      <c r="M961" s="52">
        <f t="shared" si="57"/>
        <v>330864000</v>
      </c>
      <c r="N961" s="52">
        <f t="shared" si="58"/>
        <v>-146110000</v>
      </c>
    </row>
    <row r="962" spans="1:14" x14ac:dyDescent="0.25">
      <c r="A962" t="s">
        <v>356</v>
      </c>
      <c r="B962" t="s">
        <v>9</v>
      </c>
      <c r="C962" s="1">
        <v>41639</v>
      </c>
      <c r="D962" s="52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52">
        <f t="shared" ref="L962:L1025" si="60">SGA+R_and_D+OPE</f>
        <v>2345041000</v>
      </c>
      <c r="M962" s="52">
        <f t="shared" ref="M962:M1025" si="61">Total_Revenue-COGS</f>
        <v>1964071000</v>
      </c>
      <c r="N962" s="52">
        <f t="shared" ref="N962:N1025" si="62">Gross_Profit-TOPE</f>
        <v>-380970000</v>
      </c>
    </row>
    <row r="963" spans="1:14" x14ac:dyDescent="0.25">
      <c r="A963" t="s">
        <v>356</v>
      </c>
      <c r="B963" t="s">
        <v>10</v>
      </c>
      <c r="C963" s="1">
        <v>42004</v>
      </c>
      <c r="D963" s="52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52">
        <f t="shared" si="60"/>
        <v>3042635000</v>
      </c>
      <c r="M963" s="52">
        <f t="shared" si="61"/>
        <v>2657611000</v>
      </c>
      <c r="N963" s="52">
        <f t="shared" si="62"/>
        <v>-385024000</v>
      </c>
    </row>
    <row r="964" spans="1:14" x14ac:dyDescent="0.25">
      <c r="A964" t="s">
        <v>356</v>
      </c>
      <c r="B964" t="s">
        <v>11</v>
      </c>
      <c r="C964" s="1">
        <v>42369</v>
      </c>
      <c r="D964" s="52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52">
        <f t="shared" si="60"/>
        <v>2844205000</v>
      </c>
      <c r="M964" s="52">
        <f t="shared" si="61"/>
        <v>2439269000</v>
      </c>
      <c r="N964" s="52">
        <f t="shared" si="62"/>
        <v>-404936000</v>
      </c>
    </row>
    <row r="965" spans="1:14" x14ac:dyDescent="0.25">
      <c r="A965" t="s">
        <v>358</v>
      </c>
      <c r="B965" t="s">
        <v>6</v>
      </c>
      <c r="C965" s="1">
        <v>41639</v>
      </c>
      <c r="D965" s="52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52">
        <f t="shared" si="60"/>
        <v>8028000000</v>
      </c>
      <c r="M965" s="52">
        <f t="shared" si="61"/>
        <v>9392000000</v>
      </c>
      <c r="N965" s="52">
        <f t="shared" si="62"/>
        <v>1364000000</v>
      </c>
    </row>
    <row r="966" spans="1:14" x14ac:dyDescent="0.25">
      <c r="A966" t="s">
        <v>358</v>
      </c>
      <c r="B966" t="s">
        <v>9</v>
      </c>
      <c r="C966" s="1">
        <v>42004</v>
      </c>
      <c r="D966" s="52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52">
        <f t="shared" si="60"/>
        <v>8577000000</v>
      </c>
      <c r="M966" s="52">
        <f t="shared" si="61"/>
        <v>10928000000</v>
      </c>
      <c r="N966" s="52">
        <f t="shared" si="62"/>
        <v>2351000000</v>
      </c>
    </row>
    <row r="967" spans="1:14" x14ac:dyDescent="0.25">
      <c r="A967" t="s">
        <v>358</v>
      </c>
      <c r="B967" t="s">
        <v>10</v>
      </c>
      <c r="C967" s="1">
        <v>42369</v>
      </c>
      <c r="D967" s="52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52">
        <f t="shared" si="60"/>
        <v>9640000000</v>
      </c>
      <c r="M967" s="52">
        <f t="shared" si="61"/>
        <v>13795000000</v>
      </c>
      <c r="N967" s="52">
        <f t="shared" si="62"/>
        <v>4155000000</v>
      </c>
    </row>
    <row r="968" spans="1:14" x14ac:dyDescent="0.25">
      <c r="A968" t="s">
        <v>358</v>
      </c>
      <c r="B968" t="s">
        <v>11</v>
      </c>
      <c r="C968" s="1">
        <v>42735</v>
      </c>
      <c r="D968" s="52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52">
        <f t="shared" si="60"/>
        <v>10533000000</v>
      </c>
      <c r="M968" s="52">
        <f t="shared" si="61"/>
        <v>14293000000</v>
      </c>
      <c r="N968" s="52">
        <f t="shared" si="62"/>
        <v>3760000000</v>
      </c>
    </row>
    <row r="969" spans="1:14" x14ac:dyDescent="0.25">
      <c r="A969" t="s">
        <v>359</v>
      </c>
      <c r="B969" t="s">
        <v>6</v>
      </c>
      <c r="C969" s="1">
        <v>41274</v>
      </c>
      <c r="D969" s="52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52">
        <f t="shared" si="60"/>
        <v>1950000000</v>
      </c>
      <c r="M969" s="52">
        <f t="shared" si="61"/>
        <v>2525000000</v>
      </c>
      <c r="N969" s="52">
        <f t="shared" si="62"/>
        <v>575000000</v>
      </c>
    </row>
    <row r="970" spans="1:14" x14ac:dyDescent="0.25">
      <c r="A970" t="s">
        <v>359</v>
      </c>
      <c r="B970" t="s">
        <v>9</v>
      </c>
      <c r="C970" s="1">
        <v>41639</v>
      </c>
      <c r="D970" s="52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52">
        <f t="shared" si="60"/>
        <v>1962000000</v>
      </c>
      <c r="M970" s="52">
        <f t="shared" si="61"/>
        <v>2628000000</v>
      </c>
      <c r="N970" s="52">
        <f t="shared" si="62"/>
        <v>666000000</v>
      </c>
    </row>
    <row r="971" spans="1:14" x14ac:dyDescent="0.25">
      <c r="A971" t="s">
        <v>359</v>
      </c>
      <c r="B971" t="s">
        <v>10</v>
      </c>
      <c r="C971" s="1">
        <v>42004</v>
      </c>
      <c r="D971" s="52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52">
        <f t="shared" si="60"/>
        <v>1989000000</v>
      </c>
      <c r="M971" s="52">
        <f t="shared" si="61"/>
        <v>3002000000</v>
      </c>
      <c r="N971" s="52">
        <f t="shared" si="62"/>
        <v>1013000000</v>
      </c>
    </row>
    <row r="972" spans="1:14" x14ac:dyDescent="0.25">
      <c r="A972" t="s">
        <v>359</v>
      </c>
      <c r="B972" t="s">
        <v>11</v>
      </c>
      <c r="C972" s="1">
        <v>42369</v>
      </c>
      <c r="D972" s="52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52">
        <f t="shared" si="60"/>
        <v>2633000000</v>
      </c>
      <c r="M972" s="52">
        <f t="shared" si="61"/>
        <v>3964000000</v>
      </c>
      <c r="N972" s="52">
        <f t="shared" si="62"/>
        <v>1331000000</v>
      </c>
    </row>
    <row r="973" spans="1:14" x14ac:dyDescent="0.25">
      <c r="A973" t="s">
        <v>361</v>
      </c>
      <c r="B973" t="s">
        <v>6</v>
      </c>
      <c r="C973" s="1">
        <v>41274</v>
      </c>
      <c r="D973" s="52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52">
        <f t="shared" si="60"/>
        <v>1081000000</v>
      </c>
      <c r="M973" s="52">
        <f t="shared" si="61"/>
        <v>5757000000</v>
      </c>
      <c r="N973" s="52">
        <f t="shared" si="62"/>
        <v>4676000000</v>
      </c>
    </row>
    <row r="974" spans="1:14" x14ac:dyDescent="0.25">
      <c r="A974" t="s">
        <v>361</v>
      </c>
      <c r="B974" t="s">
        <v>9</v>
      </c>
      <c r="C974" s="1">
        <v>41639</v>
      </c>
      <c r="D974" s="52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52">
        <f t="shared" si="60"/>
        <v>1020000000</v>
      </c>
      <c r="M974" s="52">
        <f t="shared" si="61"/>
        <v>6122000000</v>
      </c>
      <c r="N974" s="52">
        <f t="shared" si="62"/>
        <v>5102000000</v>
      </c>
    </row>
    <row r="975" spans="1:14" x14ac:dyDescent="0.25">
      <c r="A975" t="s">
        <v>361</v>
      </c>
      <c r="B975" t="s">
        <v>10</v>
      </c>
      <c r="C975" s="1">
        <v>42004</v>
      </c>
      <c r="D975" s="52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52">
        <f t="shared" si="60"/>
        <v>933000000</v>
      </c>
      <c r="M975" s="52">
        <f t="shared" si="61"/>
        <v>6669000000</v>
      </c>
      <c r="N975" s="52">
        <f t="shared" si="62"/>
        <v>5736000000</v>
      </c>
    </row>
    <row r="976" spans="1:14" x14ac:dyDescent="0.25">
      <c r="A976" t="s">
        <v>361</v>
      </c>
      <c r="B976" t="s">
        <v>11</v>
      </c>
      <c r="C976" s="1">
        <v>42369</v>
      </c>
      <c r="D976" s="52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52">
        <f t="shared" si="60"/>
        <v>930000000</v>
      </c>
      <c r="M976" s="52">
        <f t="shared" si="61"/>
        <v>7052000000</v>
      </c>
      <c r="N976" s="52">
        <f t="shared" si="62"/>
        <v>6122000000</v>
      </c>
    </row>
    <row r="977" spans="1:14" x14ac:dyDescent="0.25">
      <c r="A977" t="s">
        <v>362</v>
      </c>
      <c r="B977" t="s">
        <v>6</v>
      </c>
      <c r="C977" s="1">
        <v>41307</v>
      </c>
      <c r="D977" s="52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52">
        <f t="shared" si="60"/>
        <v>8482000000</v>
      </c>
      <c r="M977" s="52">
        <f t="shared" si="61"/>
        <v>11148000000</v>
      </c>
      <c r="N977" s="52">
        <f t="shared" si="62"/>
        <v>2666000000</v>
      </c>
    </row>
    <row r="978" spans="1:14" x14ac:dyDescent="0.25">
      <c r="A978" t="s">
        <v>362</v>
      </c>
      <c r="B978" t="s">
        <v>9</v>
      </c>
      <c r="C978" s="1">
        <v>41671</v>
      </c>
      <c r="D978" s="52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52">
        <f t="shared" si="60"/>
        <v>8440000000</v>
      </c>
      <c r="M978" s="52">
        <f t="shared" si="61"/>
        <v>11206000000</v>
      </c>
      <c r="N978" s="52">
        <f t="shared" si="62"/>
        <v>2766000000</v>
      </c>
    </row>
    <row r="979" spans="1:14" x14ac:dyDescent="0.25">
      <c r="A979" t="s">
        <v>362</v>
      </c>
      <c r="B979" t="s">
        <v>10</v>
      </c>
      <c r="C979" s="1">
        <v>42035</v>
      </c>
      <c r="D979" s="52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52">
        <f t="shared" si="60"/>
        <v>8355000000</v>
      </c>
      <c r="M979" s="52">
        <f t="shared" si="61"/>
        <v>11242000000</v>
      </c>
      <c r="N979" s="52">
        <f t="shared" si="62"/>
        <v>2887000000</v>
      </c>
    </row>
    <row r="980" spans="1:14" x14ac:dyDescent="0.25">
      <c r="A980" t="s">
        <v>362</v>
      </c>
      <c r="B980" t="s">
        <v>11</v>
      </c>
      <c r="C980" s="1">
        <v>42399</v>
      </c>
      <c r="D980" s="52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52">
        <f t="shared" si="60"/>
        <v>8256000000</v>
      </c>
      <c r="M980" s="52">
        <f t="shared" si="61"/>
        <v>10583000000</v>
      </c>
      <c r="N980" s="52">
        <f t="shared" si="62"/>
        <v>2327000000</v>
      </c>
    </row>
    <row r="981" spans="1:14" x14ac:dyDescent="0.25">
      <c r="A981" t="s">
        <v>363</v>
      </c>
      <c r="B981" t="s">
        <v>6</v>
      </c>
      <c r="C981" s="1">
        <v>41639</v>
      </c>
      <c r="D981" s="52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576</v>
      </c>
      <c r="I981" s="2">
        <v>3456000000</v>
      </c>
      <c r="J981" s="2">
        <v>0</v>
      </c>
      <c r="K981" s="2">
        <v>258000000</v>
      </c>
      <c r="L981" s="52">
        <f t="shared" si="60"/>
        <v>3714000000</v>
      </c>
      <c r="M981" s="52">
        <f t="shared" si="61"/>
        <v>8312000000</v>
      </c>
      <c r="N981" s="52">
        <f t="shared" si="62"/>
        <v>4598000000</v>
      </c>
    </row>
    <row r="982" spans="1:14" x14ac:dyDescent="0.25">
      <c r="A982" t="s">
        <v>363</v>
      </c>
      <c r="B982" t="s">
        <v>9</v>
      </c>
      <c r="C982" s="1">
        <v>42004</v>
      </c>
      <c r="D982" s="52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576</v>
      </c>
      <c r="I982" s="2">
        <v>4014000000</v>
      </c>
      <c r="J982" s="2">
        <v>0</v>
      </c>
      <c r="K982" s="2">
        <v>321000000</v>
      </c>
      <c r="L982" s="52">
        <f t="shared" si="60"/>
        <v>4335000000</v>
      </c>
      <c r="M982" s="52">
        <f t="shared" si="61"/>
        <v>9441000000</v>
      </c>
      <c r="N982" s="52">
        <f t="shared" si="62"/>
        <v>5106000000</v>
      </c>
    </row>
    <row r="983" spans="1:14" x14ac:dyDescent="0.25">
      <c r="A983" t="s">
        <v>363</v>
      </c>
      <c r="B983" t="s">
        <v>10</v>
      </c>
      <c r="C983" s="1">
        <v>42369</v>
      </c>
      <c r="D983" s="52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576</v>
      </c>
      <c r="I983" s="2">
        <v>4162000000</v>
      </c>
      <c r="J983" s="2">
        <v>0</v>
      </c>
      <c r="K983" s="2">
        <v>366000000</v>
      </c>
      <c r="L983" s="52">
        <f t="shared" si="60"/>
        <v>4528000000</v>
      </c>
      <c r="M983" s="52">
        <f t="shared" si="61"/>
        <v>9667000000</v>
      </c>
      <c r="N983" s="52">
        <f t="shared" si="62"/>
        <v>5139000000</v>
      </c>
    </row>
    <row r="984" spans="1:14" x14ac:dyDescent="0.25">
      <c r="A984" t="s">
        <v>363</v>
      </c>
      <c r="B984" t="s">
        <v>11</v>
      </c>
      <c r="C984" s="1">
        <v>42735</v>
      </c>
      <c r="D984" s="52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576</v>
      </c>
      <c r="I984" s="2">
        <v>4525000000</v>
      </c>
      <c r="J984" s="2">
        <v>0</v>
      </c>
      <c r="K984" s="2">
        <v>373000000</v>
      </c>
      <c r="L984" s="52">
        <f t="shared" si="60"/>
        <v>4898000000</v>
      </c>
      <c r="M984" s="52">
        <f t="shared" si="61"/>
        <v>10776000000</v>
      </c>
      <c r="N984" s="52">
        <f t="shared" si="62"/>
        <v>5878000000</v>
      </c>
    </row>
    <row r="985" spans="1:14" x14ac:dyDescent="0.25">
      <c r="A985" t="s">
        <v>364</v>
      </c>
      <c r="B985" t="s">
        <v>6</v>
      </c>
      <c r="C985" s="1">
        <v>41274</v>
      </c>
      <c r="D985" s="52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52">
        <f t="shared" si="60"/>
        <v>168326000</v>
      </c>
      <c r="M985" s="52">
        <f t="shared" si="61"/>
        <v>358613000</v>
      </c>
      <c r="N985" s="52">
        <f t="shared" si="62"/>
        <v>190287000</v>
      </c>
    </row>
    <row r="986" spans="1:14" x14ac:dyDescent="0.25">
      <c r="A986" t="s">
        <v>364</v>
      </c>
      <c r="B986" t="s">
        <v>9</v>
      </c>
      <c r="C986" s="1">
        <v>41639</v>
      </c>
      <c r="D986" s="52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52">
        <f t="shared" si="60"/>
        <v>230699000</v>
      </c>
      <c r="M986" s="52">
        <f t="shared" si="61"/>
        <v>463440000</v>
      </c>
      <c r="N986" s="52">
        <f t="shared" si="62"/>
        <v>232741000</v>
      </c>
    </row>
    <row r="987" spans="1:14" x14ac:dyDescent="0.25">
      <c r="A987" t="s">
        <v>364</v>
      </c>
      <c r="B987" t="s">
        <v>10</v>
      </c>
      <c r="C987" s="1">
        <v>42004</v>
      </c>
      <c r="D987" s="52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52">
        <f t="shared" si="60"/>
        <v>359476000</v>
      </c>
      <c r="M987" s="52">
        <f t="shared" si="61"/>
        <v>716953000</v>
      </c>
      <c r="N987" s="52">
        <f t="shared" si="62"/>
        <v>357477000</v>
      </c>
    </row>
    <row r="988" spans="1:14" x14ac:dyDescent="0.25">
      <c r="A988" t="s">
        <v>364</v>
      </c>
      <c r="B988" t="s">
        <v>11</v>
      </c>
      <c r="C988" s="1">
        <v>42369</v>
      </c>
      <c r="D988" s="52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52">
        <f t="shared" si="60"/>
        <v>348512000</v>
      </c>
      <c r="M988" s="52">
        <f t="shared" si="61"/>
        <v>761878000</v>
      </c>
      <c r="N988" s="52">
        <f t="shared" si="62"/>
        <v>413366000</v>
      </c>
    </row>
    <row r="989" spans="1:14" x14ac:dyDescent="0.25">
      <c r="A989" t="s">
        <v>365</v>
      </c>
      <c r="B989" t="s">
        <v>6</v>
      </c>
      <c r="C989" s="1">
        <v>41274</v>
      </c>
      <c r="D989" s="52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52">
        <f t="shared" si="60"/>
        <v>298033000</v>
      </c>
      <c r="M989" s="52">
        <f t="shared" si="61"/>
        <v>459984000</v>
      </c>
      <c r="N989" s="52">
        <f t="shared" si="62"/>
        <v>161951000</v>
      </c>
    </row>
    <row r="990" spans="1:14" x14ac:dyDescent="0.25">
      <c r="A990" t="s">
        <v>365</v>
      </c>
      <c r="B990" t="s">
        <v>9</v>
      </c>
      <c r="C990" s="1">
        <v>41639</v>
      </c>
      <c r="D990" s="52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52">
        <f t="shared" si="60"/>
        <v>384937000</v>
      </c>
      <c r="M990" s="52">
        <f t="shared" si="61"/>
        <v>606219000</v>
      </c>
      <c r="N990" s="52">
        <f t="shared" si="62"/>
        <v>221282000</v>
      </c>
    </row>
    <row r="991" spans="1:14" x14ac:dyDescent="0.25">
      <c r="A991" t="s">
        <v>365</v>
      </c>
      <c r="B991" t="s">
        <v>10</v>
      </c>
      <c r="C991" s="1">
        <v>42004</v>
      </c>
      <c r="D991" s="52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52">
        <f t="shared" si="60"/>
        <v>408128000</v>
      </c>
      <c r="M991" s="52">
        <f t="shared" si="61"/>
        <v>663318000</v>
      </c>
      <c r="N991" s="52">
        <f t="shared" si="62"/>
        <v>255190000</v>
      </c>
    </row>
    <row r="992" spans="1:14" x14ac:dyDescent="0.25">
      <c r="A992" t="s">
        <v>365</v>
      </c>
      <c r="B992" t="s">
        <v>11</v>
      </c>
      <c r="C992" s="1">
        <v>42369</v>
      </c>
      <c r="D992" s="52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52">
        <f t="shared" si="60"/>
        <v>494342000</v>
      </c>
      <c r="M992" s="52">
        <f t="shared" si="61"/>
        <v>790790000</v>
      </c>
      <c r="N992" s="52">
        <f t="shared" si="62"/>
        <v>296448000</v>
      </c>
    </row>
    <row r="993" spans="1:14" x14ac:dyDescent="0.25">
      <c r="A993" t="s">
        <v>366</v>
      </c>
      <c r="B993" t="s">
        <v>6</v>
      </c>
      <c r="C993" s="1">
        <v>41274</v>
      </c>
      <c r="D993" s="52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52">
        <f t="shared" si="60"/>
        <v>684000000</v>
      </c>
      <c r="M993" s="52">
        <f t="shared" si="61"/>
        <v>1624000000</v>
      </c>
      <c r="N993" s="52">
        <f t="shared" si="62"/>
        <v>940000000</v>
      </c>
    </row>
    <row r="994" spans="1:14" x14ac:dyDescent="0.25">
      <c r="A994" t="s">
        <v>366</v>
      </c>
      <c r="B994" t="s">
        <v>9</v>
      </c>
      <c r="C994" s="1">
        <v>41639</v>
      </c>
      <c r="D994" s="52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52">
        <f t="shared" si="60"/>
        <v>776000000</v>
      </c>
      <c r="M994" s="52">
        <f t="shared" si="61"/>
        <v>1764000000</v>
      </c>
      <c r="N994" s="52">
        <f t="shared" si="62"/>
        <v>988000000</v>
      </c>
    </row>
    <row r="995" spans="1:14" x14ac:dyDescent="0.25">
      <c r="A995" t="s">
        <v>366</v>
      </c>
      <c r="B995" t="s">
        <v>10</v>
      </c>
      <c r="C995" s="1">
        <v>42004</v>
      </c>
      <c r="D995" s="52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52">
        <f t="shared" si="60"/>
        <v>807000000</v>
      </c>
      <c r="M995" s="52">
        <f t="shared" si="61"/>
        <v>1966000000</v>
      </c>
      <c r="N995" s="52">
        <f t="shared" si="62"/>
        <v>1159000000</v>
      </c>
    </row>
    <row r="996" spans="1:14" x14ac:dyDescent="0.25">
      <c r="A996" t="s">
        <v>366</v>
      </c>
      <c r="B996" t="s">
        <v>11</v>
      </c>
      <c r="C996" s="1">
        <v>42369</v>
      </c>
      <c r="D996" s="52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52">
        <f t="shared" si="60"/>
        <v>773000000</v>
      </c>
      <c r="M996" s="52">
        <f t="shared" si="61"/>
        <v>2123000000</v>
      </c>
      <c r="N996" s="52">
        <f t="shared" si="62"/>
        <v>1350000000</v>
      </c>
    </row>
    <row r="997" spans="1:14" x14ac:dyDescent="0.25">
      <c r="A997" t="s">
        <v>367</v>
      </c>
      <c r="B997" t="s">
        <v>6</v>
      </c>
      <c r="C997" s="1">
        <v>41639</v>
      </c>
      <c r="D997" s="52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52">
        <f t="shared" si="60"/>
        <v>1347000000</v>
      </c>
      <c r="M997" s="52">
        <f t="shared" si="61"/>
        <v>1959000000</v>
      </c>
      <c r="N997" s="52">
        <f t="shared" si="62"/>
        <v>612000000</v>
      </c>
    </row>
    <row r="998" spans="1:14" x14ac:dyDescent="0.25">
      <c r="A998" t="s">
        <v>367</v>
      </c>
      <c r="B998" t="s">
        <v>9</v>
      </c>
      <c r="C998" s="1">
        <v>42004</v>
      </c>
      <c r="D998" s="52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52">
        <f t="shared" si="60"/>
        <v>1338000000</v>
      </c>
      <c r="M998" s="52">
        <f t="shared" si="61"/>
        <v>2060000000</v>
      </c>
      <c r="N998" s="52">
        <f t="shared" si="62"/>
        <v>722000000</v>
      </c>
    </row>
    <row r="999" spans="1:14" x14ac:dyDescent="0.25">
      <c r="A999" t="s">
        <v>367</v>
      </c>
      <c r="B999" t="s">
        <v>10</v>
      </c>
      <c r="C999" s="1">
        <v>42369</v>
      </c>
      <c r="D999" s="52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52">
        <f t="shared" si="60"/>
        <v>1339000000</v>
      </c>
      <c r="M999" s="52">
        <f t="shared" si="61"/>
        <v>2253000000</v>
      </c>
      <c r="N999" s="52">
        <f t="shared" si="62"/>
        <v>914000000</v>
      </c>
    </row>
    <row r="1000" spans="1:14" x14ac:dyDescent="0.25">
      <c r="A1000" t="s">
        <v>367</v>
      </c>
      <c r="B1000" t="s">
        <v>11</v>
      </c>
      <c r="C1000" s="1">
        <v>42735</v>
      </c>
      <c r="D1000" s="52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52">
        <f t="shared" si="60"/>
        <v>1403000000</v>
      </c>
      <c r="M1000" s="52">
        <f t="shared" si="61"/>
        <v>2456000000</v>
      </c>
      <c r="N1000" s="52">
        <f t="shared" si="62"/>
        <v>1053000000</v>
      </c>
    </row>
    <row r="1001" spans="1:14" x14ac:dyDescent="0.25">
      <c r="A1001" t="s">
        <v>368</v>
      </c>
      <c r="B1001" t="s">
        <v>6</v>
      </c>
      <c r="C1001" s="1">
        <v>41274</v>
      </c>
      <c r="D1001" s="52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52">
        <f t="shared" si="60"/>
        <v>2388182000</v>
      </c>
      <c r="M1001" s="52">
        <f t="shared" si="61"/>
        <v>3409197000</v>
      </c>
      <c r="N1001" s="52">
        <f t="shared" si="62"/>
        <v>1021015000</v>
      </c>
    </row>
    <row r="1002" spans="1:14" x14ac:dyDescent="0.25">
      <c r="A1002" t="s">
        <v>368</v>
      </c>
      <c r="B1002" t="s">
        <v>9</v>
      </c>
      <c r="C1002" s="1">
        <v>41639</v>
      </c>
      <c r="D1002" s="52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52">
        <f t="shared" si="60"/>
        <v>2310780000</v>
      </c>
      <c r="M1002" s="52">
        <f t="shared" si="61"/>
        <v>3478883000</v>
      </c>
      <c r="N1002" s="52">
        <f t="shared" si="62"/>
        <v>1168103000</v>
      </c>
    </row>
    <row r="1003" spans="1:14" x14ac:dyDescent="0.25">
      <c r="A1003" t="s">
        <v>368</v>
      </c>
      <c r="B1003" t="s">
        <v>10</v>
      </c>
      <c r="C1003" s="1">
        <v>42004</v>
      </c>
      <c r="D1003" s="52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52">
        <f t="shared" si="60"/>
        <v>2347308000</v>
      </c>
      <c r="M1003" s="52">
        <f t="shared" si="61"/>
        <v>3001022000</v>
      </c>
      <c r="N1003" s="52">
        <f t="shared" si="62"/>
        <v>653714000</v>
      </c>
    </row>
    <row r="1004" spans="1:14" x14ac:dyDescent="0.25">
      <c r="A1004" t="s">
        <v>368</v>
      </c>
      <c r="B1004" t="s">
        <v>11</v>
      </c>
      <c r="C1004" s="1">
        <v>42369</v>
      </c>
      <c r="D1004" s="52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52">
        <f t="shared" si="60"/>
        <v>2265436000</v>
      </c>
      <c r="M1004" s="52">
        <f t="shared" si="61"/>
        <v>2806358000</v>
      </c>
      <c r="N1004" s="52">
        <f t="shared" si="62"/>
        <v>540922000</v>
      </c>
    </row>
    <row r="1005" spans="1:14" x14ac:dyDescent="0.25">
      <c r="A1005" t="s">
        <v>369</v>
      </c>
      <c r="B1005" t="s">
        <v>6</v>
      </c>
      <c r="C1005" s="1">
        <v>41274</v>
      </c>
      <c r="D1005" s="52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52">
        <f t="shared" si="60"/>
        <v>2211700000</v>
      </c>
      <c r="M1005" s="52">
        <f t="shared" si="61"/>
        <v>10816300000</v>
      </c>
      <c r="N1005" s="52">
        <f t="shared" si="62"/>
        <v>8604600000</v>
      </c>
    </row>
    <row r="1006" spans="1:14" x14ac:dyDescent="0.25">
      <c r="A1006" t="s">
        <v>369</v>
      </c>
      <c r="B1006" t="s">
        <v>9</v>
      </c>
      <c r="C1006" s="1">
        <v>41639</v>
      </c>
      <c r="D1006" s="52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52">
        <f t="shared" si="60"/>
        <v>2138400000</v>
      </c>
      <c r="M1006" s="52">
        <f t="shared" si="61"/>
        <v>10902700000</v>
      </c>
      <c r="N1006" s="52">
        <f t="shared" si="62"/>
        <v>8764300000</v>
      </c>
    </row>
    <row r="1007" spans="1:14" x14ac:dyDescent="0.25">
      <c r="A1007" t="s">
        <v>369</v>
      </c>
      <c r="B1007" t="s">
        <v>10</v>
      </c>
      <c r="C1007" s="1">
        <v>42004</v>
      </c>
      <c r="D1007" s="52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52">
        <f t="shared" si="60"/>
        <v>2506500000</v>
      </c>
      <c r="M1007" s="52">
        <f t="shared" si="61"/>
        <v>10455700000</v>
      </c>
      <c r="N1007" s="52">
        <f t="shared" si="62"/>
        <v>7949200000</v>
      </c>
    </row>
    <row r="1008" spans="1:14" x14ac:dyDescent="0.25">
      <c r="A1008" t="s">
        <v>369</v>
      </c>
      <c r="B1008" t="s">
        <v>11</v>
      </c>
      <c r="C1008" s="1">
        <v>42369</v>
      </c>
      <c r="D1008" s="52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52">
        <f t="shared" si="60"/>
        <v>2643700000</v>
      </c>
      <c r="M1008" s="52">
        <f t="shared" si="61"/>
        <v>9789200000</v>
      </c>
      <c r="N1008" s="52">
        <f t="shared" si="62"/>
        <v>7145500000</v>
      </c>
    </row>
    <row r="1009" spans="1:14" x14ac:dyDescent="0.25">
      <c r="A1009" t="s">
        <v>370</v>
      </c>
      <c r="B1009" t="s">
        <v>6</v>
      </c>
      <c r="C1009" s="1">
        <v>41364</v>
      </c>
      <c r="D1009" s="52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52">
        <f t="shared" si="60"/>
        <v>627731000</v>
      </c>
      <c r="M1009" s="52">
        <f t="shared" si="61"/>
        <v>838459000</v>
      </c>
      <c r="N1009" s="52">
        <f t="shared" si="62"/>
        <v>210728000</v>
      </c>
    </row>
    <row r="1010" spans="1:14" x14ac:dyDescent="0.25">
      <c r="A1010" t="s">
        <v>370</v>
      </c>
      <c r="B1010" t="s">
        <v>9</v>
      </c>
      <c r="C1010" s="1">
        <v>41729</v>
      </c>
      <c r="D1010" s="52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52">
        <f t="shared" si="60"/>
        <v>666855000</v>
      </c>
      <c r="M1010" s="52">
        <f t="shared" si="61"/>
        <v>1128743000</v>
      </c>
      <c r="N1010" s="52">
        <f t="shared" si="62"/>
        <v>461888000</v>
      </c>
    </row>
    <row r="1011" spans="1:14" x14ac:dyDescent="0.25">
      <c r="A1011" t="s">
        <v>370</v>
      </c>
      <c r="B1011" t="s">
        <v>10</v>
      </c>
      <c r="C1011" s="1">
        <v>42094</v>
      </c>
      <c r="D1011" s="52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52">
        <f t="shared" si="60"/>
        <v>801104000</v>
      </c>
      <c r="M1011" s="52">
        <f t="shared" si="61"/>
        <v>1229564000</v>
      </c>
      <c r="N1011" s="52">
        <f t="shared" si="62"/>
        <v>428460000</v>
      </c>
    </row>
    <row r="1012" spans="1:14" x14ac:dyDescent="0.25">
      <c r="A1012" t="s">
        <v>370</v>
      </c>
      <c r="B1012" t="s">
        <v>11</v>
      </c>
      <c r="C1012" s="1">
        <v>42460</v>
      </c>
      <c r="D1012" s="52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52">
        <f t="shared" si="60"/>
        <v>849162000</v>
      </c>
      <c r="M1012" s="52">
        <f t="shared" si="61"/>
        <v>1205464000</v>
      </c>
      <c r="N1012" s="52">
        <f t="shared" si="62"/>
        <v>356302000</v>
      </c>
    </row>
    <row r="1013" spans="1:14" x14ac:dyDescent="0.25">
      <c r="A1013" t="s">
        <v>371</v>
      </c>
      <c r="B1013" t="s">
        <v>6</v>
      </c>
      <c r="C1013" s="1">
        <v>41364</v>
      </c>
      <c r="D1013" s="52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52">
        <f t="shared" si="60"/>
        <v>4543000000</v>
      </c>
      <c r="M1013" s="52">
        <f t="shared" si="61"/>
        <v>6881000000</v>
      </c>
      <c r="N1013" s="52">
        <f t="shared" si="62"/>
        <v>2338000000</v>
      </c>
    </row>
    <row r="1014" spans="1:14" x14ac:dyDescent="0.25">
      <c r="A1014" t="s">
        <v>371</v>
      </c>
      <c r="B1014" t="s">
        <v>9</v>
      </c>
      <c r="C1014" s="1">
        <v>41729</v>
      </c>
      <c r="D1014" s="52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52">
        <f t="shared" si="60"/>
        <v>5845000000</v>
      </c>
      <c r="M1014" s="52">
        <f t="shared" si="61"/>
        <v>8352000000</v>
      </c>
      <c r="N1014" s="52">
        <f t="shared" si="62"/>
        <v>2507000000</v>
      </c>
    </row>
    <row r="1015" spans="1:14" x14ac:dyDescent="0.25">
      <c r="A1015" t="s">
        <v>371</v>
      </c>
      <c r="B1015" t="s">
        <v>10</v>
      </c>
      <c r="C1015" s="1">
        <v>42094</v>
      </c>
      <c r="D1015" s="52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52">
        <f t="shared" si="60"/>
        <v>8293000000</v>
      </c>
      <c r="M1015" s="52">
        <f t="shared" si="61"/>
        <v>11411000000</v>
      </c>
      <c r="N1015" s="52">
        <f t="shared" si="62"/>
        <v>3118000000</v>
      </c>
    </row>
    <row r="1016" spans="1:14" x14ac:dyDescent="0.25">
      <c r="A1016" t="s">
        <v>371</v>
      </c>
      <c r="B1016" t="s">
        <v>11</v>
      </c>
      <c r="C1016" s="1">
        <v>42460</v>
      </c>
      <c r="D1016" s="52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52">
        <f t="shared" si="60"/>
        <v>7668000000</v>
      </c>
      <c r="M1016" s="52">
        <f t="shared" si="61"/>
        <v>11416000000</v>
      </c>
      <c r="N1016" s="52">
        <f t="shared" si="62"/>
        <v>3748000000</v>
      </c>
    </row>
    <row r="1017" spans="1:14" x14ac:dyDescent="0.25">
      <c r="A1017" t="s">
        <v>372</v>
      </c>
      <c r="B1017" t="s">
        <v>6</v>
      </c>
      <c r="C1017" s="1">
        <v>41274</v>
      </c>
      <c r="D1017" s="52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52">
        <f t="shared" si="60"/>
        <v>845700000</v>
      </c>
      <c r="M1017" s="52">
        <f t="shared" si="61"/>
        <v>1935300000</v>
      </c>
      <c r="N1017" s="52">
        <f t="shared" si="62"/>
        <v>1089600000</v>
      </c>
    </row>
    <row r="1018" spans="1:14" x14ac:dyDescent="0.25">
      <c r="A1018" t="s">
        <v>372</v>
      </c>
      <c r="B1018" t="s">
        <v>9</v>
      </c>
      <c r="C1018" s="1">
        <v>41639</v>
      </c>
      <c r="D1018" s="52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52">
        <f t="shared" si="60"/>
        <v>915500000</v>
      </c>
      <c r="M1018" s="52">
        <f t="shared" si="61"/>
        <v>2150100000</v>
      </c>
      <c r="N1018" s="52">
        <f t="shared" si="62"/>
        <v>1234600000</v>
      </c>
    </row>
    <row r="1019" spans="1:14" x14ac:dyDescent="0.25">
      <c r="A1019" t="s">
        <v>372</v>
      </c>
      <c r="B1019" t="s">
        <v>10</v>
      </c>
      <c r="C1019" s="1">
        <v>42004</v>
      </c>
      <c r="D1019" s="52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52">
        <f t="shared" si="60"/>
        <v>964900000</v>
      </c>
      <c r="M1019" s="52">
        <f t="shared" si="61"/>
        <v>2404000000</v>
      </c>
      <c r="N1019" s="52">
        <f t="shared" si="62"/>
        <v>1439100000</v>
      </c>
    </row>
    <row r="1020" spans="1:14" x14ac:dyDescent="0.25">
      <c r="A1020" t="s">
        <v>372</v>
      </c>
      <c r="B1020" t="s">
        <v>11</v>
      </c>
      <c r="C1020" s="1">
        <v>42369</v>
      </c>
      <c r="D1020" s="52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52">
        <f t="shared" si="60"/>
        <v>1034800000</v>
      </c>
      <c r="M1020" s="52">
        <f t="shared" si="61"/>
        <v>2508200000</v>
      </c>
      <c r="N1020" s="52">
        <f t="shared" si="62"/>
        <v>1473400000</v>
      </c>
    </row>
    <row r="1021" spans="1:14" x14ac:dyDescent="0.25">
      <c r="A1021" t="s">
        <v>374</v>
      </c>
      <c r="B1021" t="s">
        <v>6</v>
      </c>
      <c r="C1021" s="1">
        <v>41274</v>
      </c>
      <c r="D1021" s="52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52">
        <f t="shared" si="60"/>
        <v>9393000000</v>
      </c>
      <c r="M1021" s="52">
        <f t="shared" si="61"/>
        <v>13076000000</v>
      </c>
      <c r="N1021" s="52">
        <f t="shared" si="62"/>
        <v>3683000000</v>
      </c>
    </row>
    <row r="1022" spans="1:14" x14ac:dyDescent="0.25">
      <c r="A1022" t="s">
        <v>374</v>
      </c>
      <c r="B1022" t="s">
        <v>9</v>
      </c>
      <c r="C1022" s="1">
        <v>41639</v>
      </c>
      <c r="D1022" s="52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52">
        <f t="shared" si="60"/>
        <v>8896000000</v>
      </c>
      <c r="M1022" s="52">
        <f t="shared" si="61"/>
        <v>13110000000</v>
      </c>
      <c r="N1022" s="52">
        <f t="shared" si="62"/>
        <v>4214000000</v>
      </c>
    </row>
    <row r="1023" spans="1:14" x14ac:dyDescent="0.25">
      <c r="A1023" t="s">
        <v>374</v>
      </c>
      <c r="B1023" t="s">
        <v>10</v>
      </c>
      <c r="C1023" s="1">
        <v>42004</v>
      </c>
      <c r="D1023" s="52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52">
        <f t="shared" si="60"/>
        <v>8663000000</v>
      </c>
      <c r="M1023" s="52">
        <f t="shared" si="61"/>
        <v>12597000000</v>
      </c>
      <c r="N1023" s="52">
        <f t="shared" si="62"/>
        <v>3934000000</v>
      </c>
    </row>
    <row r="1024" spans="1:14" x14ac:dyDescent="0.25">
      <c r="A1024" t="s">
        <v>374</v>
      </c>
      <c r="B1024" t="s">
        <v>11</v>
      </c>
      <c r="C1024" s="1">
        <v>42369</v>
      </c>
      <c r="D1024" s="52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52">
        <f t="shared" si="60"/>
        <v>7758000000</v>
      </c>
      <c r="M1024" s="52">
        <f t="shared" si="61"/>
        <v>11512000000</v>
      </c>
      <c r="N1024" s="52">
        <f t="shared" si="62"/>
        <v>3754000000</v>
      </c>
    </row>
    <row r="1025" spans="1:14" x14ac:dyDescent="0.25">
      <c r="A1025" t="s">
        <v>375</v>
      </c>
      <c r="B1025" t="s">
        <v>6</v>
      </c>
      <c r="C1025" s="1">
        <v>41274</v>
      </c>
      <c r="D1025" s="52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52">
        <f t="shared" si="60"/>
        <v>26853000000</v>
      </c>
      <c r="M1025" s="52">
        <f t="shared" si="61"/>
        <v>30163000000</v>
      </c>
      <c r="N1025" s="52">
        <f t="shared" si="62"/>
        <v>3310000000</v>
      </c>
    </row>
    <row r="1026" spans="1:14" x14ac:dyDescent="0.25">
      <c r="A1026" t="s">
        <v>375</v>
      </c>
      <c r="B1026" t="s">
        <v>9</v>
      </c>
      <c r="C1026" s="1">
        <v>41639</v>
      </c>
      <c r="D1026" s="52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52">
        <f t="shared" ref="L1026:L1089" si="64">SGA+R_and_D+OPE</f>
        <v>26040000000</v>
      </c>
      <c r="M1026" s="52">
        <f t="shared" ref="M1026:M1089" si="65">Total_Revenue-COGS</f>
        <v>30092000000</v>
      </c>
      <c r="N1026" s="52">
        <f t="shared" ref="N1026:N1089" si="66">Gross_Profit-TOPE</f>
        <v>4052000000</v>
      </c>
    </row>
    <row r="1027" spans="1:14" x14ac:dyDescent="0.25">
      <c r="A1027" t="s">
        <v>375</v>
      </c>
      <c r="B1027" t="s">
        <v>10</v>
      </c>
      <c r="C1027" s="1">
        <v>42004</v>
      </c>
      <c r="D1027" s="52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52">
        <f t="shared" si="64"/>
        <v>25410000000</v>
      </c>
      <c r="M1027" s="52">
        <f t="shared" si="65"/>
        <v>34214000000</v>
      </c>
      <c r="N1027" s="52">
        <f t="shared" si="66"/>
        <v>8804000000</v>
      </c>
    </row>
    <row r="1028" spans="1:14" x14ac:dyDescent="0.25">
      <c r="A1028" t="s">
        <v>375</v>
      </c>
      <c r="B1028" t="s">
        <v>11</v>
      </c>
      <c r="C1028" s="1">
        <v>42369</v>
      </c>
      <c r="D1028" s="52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52">
        <f t="shared" si="64"/>
        <v>23767000000</v>
      </c>
      <c r="M1028" s="52">
        <f t="shared" si="65"/>
        <v>31237000000</v>
      </c>
      <c r="N1028" s="52">
        <f t="shared" si="66"/>
        <v>7470000000</v>
      </c>
    </row>
    <row r="1029" spans="1:14" x14ac:dyDescent="0.25">
      <c r="A1029" t="s">
        <v>376</v>
      </c>
      <c r="B1029" t="s">
        <v>6</v>
      </c>
      <c r="C1029" s="1">
        <v>41274</v>
      </c>
      <c r="D1029" s="52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52">
        <f t="shared" si="64"/>
        <v>1110550000</v>
      </c>
      <c r="M1029" s="52">
        <f t="shared" si="65"/>
        <v>1490058000</v>
      </c>
      <c r="N1029" s="52">
        <f t="shared" si="66"/>
        <v>379508000</v>
      </c>
    </row>
    <row r="1030" spans="1:14" x14ac:dyDescent="0.25">
      <c r="A1030" t="s">
        <v>376</v>
      </c>
      <c r="B1030" t="s">
        <v>9</v>
      </c>
      <c r="C1030" s="1">
        <v>41639</v>
      </c>
      <c r="D1030" s="52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52">
        <f t="shared" si="64"/>
        <v>1373878000</v>
      </c>
      <c r="M1030" s="52">
        <f t="shared" si="65"/>
        <v>1920809000</v>
      </c>
      <c r="N1030" s="52">
        <f t="shared" si="66"/>
        <v>546931000</v>
      </c>
    </row>
    <row r="1031" spans="1:14" x14ac:dyDescent="0.25">
      <c r="A1031" t="s">
        <v>376</v>
      </c>
      <c r="B1031" t="s">
        <v>10</v>
      </c>
      <c r="C1031" s="1">
        <v>42004</v>
      </c>
      <c r="D1031" s="52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52">
        <f t="shared" si="64"/>
        <v>1381396000</v>
      </c>
      <c r="M1031" s="52">
        <f t="shared" si="65"/>
        <v>2154192000</v>
      </c>
      <c r="N1031" s="52">
        <f t="shared" si="66"/>
        <v>772796000</v>
      </c>
    </row>
    <row r="1032" spans="1:14" x14ac:dyDescent="0.25">
      <c r="A1032" t="s">
        <v>376</v>
      </c>
      <c r="B1032" t="s">
        <v>11</v>
      </c>
      <c r="C1032" s="1">
        <v>42369</v>
      </c>
      <c r="D1032" s="52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52">
        <f t="shared" si="64"/>
        <v>1573120000</v>
      </c>
      <c r="M1032" s="52">
        <f t="shared" si="65"/>
        <v>2410686000</v>
      </c>
      <c r="N1032" s="52">
        <f t="shared" si="66"/>
        <v>837566000</v>
      </c>
    </row>
    <row r="1033" spans="1:14" x14ac:dyDescent="0.25">
      <c r="A1033" t="s">
        <v>378</v>
      </c>
      <c r="B1033" t="s">
        <v>6</v>
      </c>
      <c r="C1033" s="1">
        <v>41274</v>
      </c>
      <c r="D1033" s="52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52">
        <f t="shared" si="64"/>
        <v>1557400000</v>
      </c>
      <c r="M1033" s="52">
        <f t="shared" si="65"/>
        <v>2397500000</v>
      </c>
      <c r="N1033" s="52">
        <f t="shared" si="66"/>
        <v>840100000</v>
      </c>
    </row>
    <row r="1034" spans="1:14" x14ac:dyDescent="0.25">
      <c r="A1034" t="s">
        <v>378</v>
      </c>
      <c r="B1034" t="s">
        <v>9</v>
      </c>
      <c r="C1034" s="1">
        <v>41639</v>
      </c>
      <c r="D1034" s="52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52">
        <f t="shared" si="64"/>
        <v>1648800000</v>
      </c>
      <c r="M1034" s="52">
        <f t="shared" si="65"/>
        <v>2672200000</v>
      </c>
      <c r="N1034" s="52">
        <f t="shared" si="66"/>
        <v>1023400000</v>
      </c>
    </row>
    <row r="1035" spans="1:14" x14ac:dyDescent="0.25">
      <c r="A1035" t="s">
        <v>378</v>
      </c>
      <c r="B1035" t="s">
        <v>10</v>
      </c>
      <c r="C1035" s="1">
        <v>42004</v>
      </c>
      <c r="D1035" s="52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52">
        <f t="shared" si="64"/>
        <v>1732700000</v>
      </c>
      <c r="M1035" s="52">
        <f t="shared" si="65"/>
        <v>2708700000</v>
      </c>
      <c r="N1035" s="52">
        <f t="shared" si="66"/>
        <v>976000000</v>
      </c>
    </row>
    <row r="1036" spans="1:14" x14ac:dyDescent="0.25">
      <c r="A1036" t="s">
        <v>378</v>
      </c>
      <c r="B1036" t="s">
        <v>11</v>
      </c>
      <c r="C1036" s="1">
        <v>42369</v>
      </c>
      <c r="D1036" s="52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52">
        <f t="shared" si="64"/>
        <v>1640800000</v>
      </c>
      <c r="M1036" s="52">
        <f t="shared" si="65"/>
        <v>2616000000</v>
      </c>
      <c r="N1036" s="52">
        <f t="shared" si="66"/>
        <v>975200000</v>
      </c>
    </row>
    <row r="1037" spans="1:14" x14ac:dyDescent="0.25">
      <c r="A1037" t="s">
        <v>379</v>
      </c>
      <c r="B1037" t="s">
        <v>6</v>
      </c>
      <c r="C1037" s="1">
        <v>41608</v>
      </c>
      <c r="D1037" s="52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52">
        <f t="shared" si="64"/>
        <v>1090300000</v>
      </c>
      <c r="M1037" s="52">
        <f t="shared" si="65"/>
        <v>1665800000</v>
      </c>
      <c r="N1037" s="52">
        <f t="shared" si="66"/>
        <v>575500000</v>
      </c>
    </row>
    <row r="1038" spans="1:14" x14ac:dyDescent="0.25">
      <c r="A1038" t="s">
        <v>379</v>
      </c>
      <c r="B1038" t="s">
        <v>9</v>
      </c>
      <c r="C1038" s="1">
        <v>41973</v>
      </c>
      <c r="D1038" s="52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52">
        <f t="shared" si="64"/>
        <v>1122000000</v>
      </c>
      <c r="M1038" s="52">
        <f t="shared" si="65"/>
        <v>1730200000</v>
      </c>
      <c r="N1038" s="52">
        <f t="shared" si="66"/>
        <v>608200000</v>
      </c>
    </row>
    <row r="1039" spans="1:14" x14ac:dyDescent="0.25">
      <c r="A1039" t="s">
        <v>379</v>
      </c>
      <c r="B1039" t="s">
        <v>10</v>
      </c>
      <c r="C1039" s="1">
        <v>42338</v>
      </c>
      <c r="D1039" s="52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52">
        <f t="shared" si="64"/>
        <v>1127400000</v>
      </c>
      <c r="M1039" s="52">
        <f t="shared" si="65"/>
        <v>1737300000</v>
      </c>
      <c r="N1039" s="52">
        <f t="shared" si="66"/>
        <v>609900000</v>
      </c>
    </row>
    <row r="1040" spans="1:14" x14ac:dyDescent="0.25">
      <c r="A1040" t="s">
        <v>379</v>
      </c>
      <c r="B1040" t="s">
        <v>11</v>
      </c>
      <c r="C1040" s="1">
        <v>42704</v>
      </c>
      <c r="D1040" s="52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52">
        <f t="shared" si="64"/>
        <v>1175000000</v>
      </c>
      <c r="M1040" s="52">
        <f t="shared" si="65"/>
        <v>1831700000</v>
      </c>
      <c r="N1040" s="52">
        <f t="shared" si="66"/>
        <v>656700000</v>
      </c>
    </row>
    <row r="1041" spans="1:14" x14ac:dyDescent="0.25">
      <c r="A1041" t="s">
        <v>380</v>
      </c>
      <c r="B1041" t="s">
        <v>6</v>
      </c>
      <c r="C1041" s="1">
        <v>41274</v>
      </c>
      <c r="D1041" s="52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52">
        <f t="shared" si="64"/>
        <v>135824000</v>
      </c>
      <c r="M1041" s="52">
        <f t="shared" si="65"/>
        <v>327134000</v>
      </c>
      <c r="N1041" s="52">
        <f t="shared" si="66"/>
        <v>191310000</v>
      </c>
    </row>
    <row r="1042" spans="1:14" x14ac:dyDescent="0.25">
      <c r="A1042" t="s">
        <v>380</v>
      </c>
      <c r="B1042" t="s">
        <v>9</v>
      </c>
      <c r="C1042" s="1">
        <v>41639</v>
      </c>
      <c r="D1042" s="52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52">
        <f t="shared" si="64"/>
        <v>145298000</v>
      </c>
      <c r="M1042" s="52">
        <f t="shared" si="65"/>
        <v>363957000</v>
      </c>
      <c r="N1042" s="52">
        <f t="shared" si="66"/>
        <v>218659000</v>
      </c>
    </row>
    <row r="1043" spans="1:14" x14ac:dyDescent="0.25">
      <c r="A1043" t="s">
        <v>380</v>
      </c>
      <c r="B1043" t="s">
        <v>10</v>
      </c>
      <c r="C1043" s="1">
        <v>42004</v>
      </c>
      <c r="D1043" s="52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52">
        <f t="shared" si="64"/>
        <v>164596000</v>
      </c>
      <c r="M1043" s="52">
        <f t="shared" si="65"/>
        <v>522360000</v>
      </c>
      <c r="N1043" s="52">
        <f t="shared" si="66"/>
        <v>357764000</v>
      </c>
    </row>
    <row r="1044" spans="1:14" x14ac:dyDescent="0.25">
      <c r="A1044" t="s">
        <v>380</v>
      </c>
      <c r="B1044" t="s">
        <v>11</v>
      </c>
      <c r="C1044" s="1">
        <v>42369</v>
      </c>
      <c r="D1044" s="52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52">
        <f t="shared" si="64"/>
        <v>233887000</v>
      </c>
      <c r="M1044" s="52">
        <f t="shared" si="65"/>
        <v>721767000</v>
      </c>
      <c r="N1044" s="52">
        <f t="shared" si="66"/>
        <v>487880000</v>
      </c>
    </row>
    <row r="1045" spans="1:14" x14ac:dyDescent="0.25">
      <c r="A1045" t="s">
        <v>382</v>
      </c>
      <c r="B1045" t="s">
        <v>6</v>
      </c>
      <c r="C1045" s="1">
        <v>41274</v>
      </c>
      <c r="D1045" s="52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576</v>
      </c>
      <c r="I1045" s="2">
        <v>7134000000</v>
      </c>
      <c r="J1045" s="2">
        <v>0</v>
      </c>
      <c r="K1045" s="2">
        <v>2961000000</v>
      </c>
      <c r="L1045" s="52">
        <f t="shared" si="64"/>
        <v>10095000000</v>
      </c>
      <c r="M1045" s="52">
        <f t="shared" si="65"/>
        <v>11924000000</v>
      </c>
      <c r="N1045" s="52">
        <f t="shared" si="66"/>
        <v>1829000000</v>
      </c>
    </row>
    <row r="1046" spans="1:14" x14ac:dyDescent="0.25">
      <c r="A1046" t="s">
        <v>382</v>
      </c>
      <c r="B1046" t="s">
        <v>9</v>
      </c>
      <c r="C1046" s="1">
        <v>41639</v>
      </c>
      <c r="D1046" s="52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576</v>
      </c>
      <c r="I1046" s="2">
        <v>7226000000</v>
      </c>
      <c r="J1046" s="2">
        <v>0</v>
      </c>
      <c r="K1046" s="2">
        <v>2958000000</v>
      </c>
      <c r="L1046" s="52">
        <f t="shared" si="64"/>
        <v>10184000000</v>
      </c>
      <c r="M1046" s="52">
        <f t="shared" si="65"/>
        <v>12261000000</v>
      </c>
      <c r="N1046" s="52">
        <f t="shared" si="66"/>
        <v>2077000000</v>
      </c>
    </row>
    <row r="1047" spans="1:14" x14ac:dyDescent="0.25">
      <c r="A1047" t="s">
        <v>382</v>
      </c>
      <c r="B1047" t="s">
        <v>10</v>
      </c>
      <c r="C1047" s="1">
        <v>42004</v>
      </c>
      <c r="D1047" s="52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576</v>
      </c>
      <c r="I1047" s="2">
        <v>7515000000</v>
      </c>
      <c r="J1047" s="2">
        <v>0</v>
      </c>
      <c r="K1047" s="2">
        <v>3135000000</v>
      </c>
      <c r="L1047" s="52">
        <f t="shared" si="64"/>
        <v>10650000000</v>
      </c>
      <c r="M1047" s="52">
        <f t="shared" si="65"/>
        <v>12951000000</v>
      </c>
      <c r="N1047" s="52">
        <f t="shared" si="66"/>
        <v>2301000000</v>
      </c>
    </row>
    <row r="1048" spans="1:14" x14ac:dyDescent="0.25">
      <c r="A1048" t="s">
        <v>382</v>
      </c>
      <c r="B1048" t="s">
        <v>11</v>
      </c>
      <c r="C1048" s="1">
        <v>42369</v>
      </c>
      <c r="D1048" s="52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576</v>
      </c>
      <c r="I1048" s="2">
        <v>7334000000</v>
      </c>
      <c r="J1048" s="2">
        <v>0</v>
      </c>
      <c r="K1048" s="2">
        <v>3140000000</v>
      </c>
      <c r="L1048" s="52">
        <f t="shared" si="64"/>
        <v>10474000000</v>
      </c>
      <c r="M1048" s="52">
        <f t="shared" si="65"/>
        <v>12893000000</v>
      </c>
      <c r="N1048" s="52">
        <f t="shared" si="66"/>
        <v>2419000000</v>
      </c>
    </row>
    <row r="1049" spans="1:14" x14ac:dyDescent="0.25">
      <c r="A1049" t="s">
        <v>384</v>
      </c>
      <c r="B1049" t="s">
        <v>6</v>
      </c>
      <c r="C1049" s="1">
        <v>41639</v>
      </c>
      <c r="D1049" s="52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52">
        <f t="shared" si="64"/>
        <v>8099000000</v>
      </c>
      <c r="M1049" s="52">
        <f t="shared" si="65"/>
        <v>14765000000</v>
      </c>
      <c r="N1049" s="52">
        <f t="shared" si="66"/>
        <v>6666000000</v>
      </c>
    </row>
    <row r="1050" spans="1:14" x14ac:dyDescent="0.25">
      <c r="A1050" t="s">
        <v>384</v>
      </c>
      <c r="B1050" t="s">
        <v>9</v>
      </c>
      <c r="C1050" s="1">
        <v>42004</v>
      </c>
      <c r="D1050" s="52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52">
        <f t="shared" si="64"/>
        <v>8239000000</v>
      </c>
      <c r="M1050" s="52">
        <f t="shared" si="65"/>
        <v>15374000000</v>
      </c>
      <c r="N1050" s="52">
        <f t="shared" si="66"/>
        <v>7135000000</v>
      </c>
    </row>
    <row r="1051" spans="1:14" x14ac:dyDescent="0.25">
      <c r="A1051" t="s">
        <v>384</v>
      </c>
      <c r="B1051" t="s">
        <v>10</v>
      </c>
      <c r="C1051" s="1">
        <v>42369</v>
      </c>
      <c r="D1051" s="52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52">
        <f t="shared" si="64"/>
        <v>7945000000</v>
      </c>
      <c r="M1051" s="52">
        <f t="shared" si="65"/>
        <v>14891000000</v>
      </c>
      <c r="N1051" s="52">
        <f t="shared" si="66"/>
        <v>6946000000</v>
      </c>
    </row>
    <row r="1052" spans="1:14" x14ac:dyDescent="0.25">
      <c r="A1052" t="s">
        <v>384</v>
      </c>
      <c r="B1052" t="s">
        <v>11</v>
      </c>
      <c r="C1052" s="1">
        <v>42735</v>
      </c>
      <c r="D1052" s="52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52">
        <f t="shared" si="64"/>
        <v>7846000000</v>
      </c>
      <c r="M1052" s="52">
        <f t="shared" si="65"/>
        <v>15069000000</v>
      </c>
      <c r="N1052" s="52">
        <f t="shared" si="66"/>
        <v>7223000000</v>
      </c>
    </row>
    <row r="1053" spans="1:14" x14ac:dyDescent="0.25">
      <c r="A1053" t="s">
        <v>385</v>
      </c>
      <c r="B1053" t="s">
        <v>6</v>
      </c>
      <c r="C1053" s="1">
        <v>41274</v>
      </c>
      <c r="D1053" s="52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576</v>
      </c>
      <c r="J1053" s="2">
        <v>0</v>
      </c>
      <c r="K1053" s="2">
        <v>0</v>
      </c>
      <c r="L1053" s="52">
        <f t="shared" si="64"/>
        <v>0</v>
      </c>
      <c r="M1053" s="52">
        <f t="shared" si="65"/>
        <v>1065656000</v>
      </c>
      <c r="N1053" s="52">
        <f t="shared" si="66"/>
        <v>1065656000</v>
      </c>
    </row>
    <row r="1054" spans="1:14" x14ac:dyDescent="0.25">
      <c r="A1054" t="s">
        <v>385</v>
      </c>
      <c r="B1054" t="s">
        <v>9</v>
      </c>
      <c r="C1054" s="1">
        <v>41639</v>
      </c>
      <c r="D1054" s="52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576</v>
      </c>
      <c r="J1054" s="2">
        <v>0</v>
      </c>
      <c r="K1054" s="2">
        <v>0</v>
      </c>
      <c r="L1054" s="52">
        <f t="shared" si="64"/>
        <v>0</v>
      </c>
      <c r="M1054" s="52">
        <f t="shared" si="65"/>
        <v>1172931000</v>
      </c>
      <c r="N1054" s="52">
        <f t="shared" si="66"/>
        <v>1172931000</v>
      </c>
    </row>
    <row r="1055" spans="1:14" x14ac:dyDescent="0.25">
      <c r="A1055" t="s">
        <v>385</v>
      </c>
      <c r="B1055" t="s">
        <v>10</v>
      </c>
      <c r="C1055" s="1">
        <v>42004</v>
      </c>
      <c r="D1055" s="52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576</v>
      </c>
      <c r="J1055" s="2">
        <v>0</v>
      </c>
      <c r="K1055" s="2">
        <v>0</v>
      </c>
      <c r="L1055" s="52">
        <f t="shared" si="64"/>
        <v>0</v>
      </c>
      <c r="M1055" s="52">
        <f t="shared" si="65"/>
        <v>1339810000</v>
      </c>
      <c r="N1055" s="52">
        <f t="shared" si="66"/>
        <v>1339810000</v>
      </c>
    </row>
    <row r="1056" spans="1:14" x14ac:dyDescent="0.25">
      <c r="A1056" t="s">
        <v>385</v>
      </c>
      <c r="B1056" t="s">
        <v>11</v>
      </c>
      <c r="C1056" s="1">
        <v>42369</v>
      </c>
      <c r="D1056" s="52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576</v>
      </c>
      <c r="J1056" s="2">
        <v>0</v>
      </c>
      <c r="K1056" s="2">
        <v>0</v>
      </c>
      <c r="L1056" s="52">
        <f t="shared" si="64"/>
        <v>0</v>
      </c>
      <c r="M1056" s="52">
        <f t="shared" si="65"/>
        <v>1632301000</v>
      </c>
      <c r="N1056" s="52">
        <f t="shared" si="66"/>
        <v>1632301000</v>
      </c>
    </row>
    <row r="1057" spans="1:14" x14ac:dyDescent="0.25">
      <c r="A1057" t="s">
        <v>386</v>
      </c>
      <c r="B1057" t="s">
        <v>6</v>
      </c>
      <c r="C1057" s="1">
        <v>41274</v>
      </c>
      <c r="D1057" s="52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52">
        <f t="shared" si="64"/>
        <v>2249000000</v>
      </c>
      <c r="M1057" s="52">
        <f t="shared" si="65"/>
        <v>9563000000</v>
      </c>
      <c r="N1057" s="52">
        <f t="shared" si="66"/>
        <v>7314000000</v>
      </c>
    </row>
    <row r="1058" spans="1:14" x14ac:dyDescent="0.25">
      <c r="A1058" t="s">
        <v>386</v>
      </c>
      <c r="B1058" t="s">
        <v>9</v>
      </c>
      <c r="C1058" s="1">
        <v>41639</v>
      </c>
      <c r="D1058" s="52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52">
        <f t="shared" si="64"/>
        <v>2362000000</v>
      </c>
      <c r="M1058" s="52">
        <f t="shared" si="65"/>
        <v>10457000000</v>
      </c>
      <c r="N1058" s="52">
        <f t="shared" si="66"/>
        <v>8095000000</v>
      </c>
    </row>
    <row r="1059" spans="1:14" x14ac:dyDescent="0.25">
      <c r="A1059" t="s">
        <v>386</v>
      </c>
      <c r="B1059" t="s">
        <v>10</v>
      </c>
      <c r="C1059" s="1">
        <v>42004</v>
      </c>
      <c r="D1059" s="52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52">
        <f t="shared" si="64"/>
        <v>2541000000</v>
      </c>
      <c r="M1059" s="52">
        <f t="shared" si="65"/>
        <v>10160000000</v>
      </c>
      <c r="N1059" s="52">
        <f t="shared" si="66"/>
        <v>7619000000</v>
      </c>
    </row>
    <row r="1060" spans="1:14" x14ac:dyDescent="0.25">
      <c r="A1060" t="s">
        <v>386</v>
      </c>
      <c r="B1060" t="s">
        <v>11</v>
      </c>
      <c r="C1060" s="1">
        <v>42369</v>
      </c>
      <c r="D1060" s="52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52">
        <f t="shared" si="64"/>
        <v>2749000000</v>
      </c>
      <c r="M1060" s="52">
        <f t="shared" si="65"/>
        <v>11114000000</v>
      </c>
      <c r="N1060" s="52">
        <f t="shared" si="66"/>
        <v>8365000000</v>
      </c>
    </row>
    <row r="1061" spans="1:14" x14ac:dyDescent="0.25">
      <c r="A1061" t="s">
        <v>388</v>
      </c>
      <c r="B1061" t="s">
        <v>6</v>
      </c>
      <c r="C1061" s="1">
        <v>41517</v>
      </c>
      <c r="D1061" s="52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52">
        <f t="shared" si="64"/>
        <v>4083000000</v>
      </c>
      <c r="M1061" s="52">
        <f t="shared" si="65"/>
        <v>7653000000</v>
      </c>
      <c r="N1061" s="52">
        <f t="shared" si="66"/>
        <v>3570000000</v>
      </c>
    </row>
    <row r="1062" spans="1:14" x14ac:dyDescent="0.25">
      <c r="A1062" t="s">
        <v>388</v>
      </c>
      <c r="B1062" t="s">
        <v>9</v>
      </c>
      <c r="C1062" s="1">
        <v>41882</v>
      </c>
      <c r="D1062" s="52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52">
        <f t="shared" si="64"/>
        <v>4499000000</v>
      </c>
      <c r="M1062" s="52">
        <f t="shared" si="65"/>
        <v>8574000000</v>
      </c>
      <c r="N1062" s="52">
        <f t="shared" si="66"/>
        <v>4075000000</v>
      </c>
    </row>
    <row r="1063" spans="1:14" x14ac:dyDescent="0.25">
      <c r="A1063" t="s">
        <v>388</v>
      </c>
      <c r="B1063" t="s">
        <v>10</v>
      </c>
      <c r="C1063" s="1">
        <v>42247</v>
      </c>
      <c r="D1063" s="52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52">
        <f t="shared" si="64"/>
        <v>4266000000</v>
      </c>
      <c r="M1063" s="52">
        <f t="shared" si="65"/>
        <v>8182000000</v>
      </c>
      <c r="N1063" s="52">
        <f t="shared" si="66"/>
        <v>3916000000</v>
      </c>
    </row>
    <row r="1064" spans="1:14" x14ac:dyDescent="0.25">
      <c r="A1064" t="s">
        <v>388</v>
      </c>
      <c r="B1064" t="s">
        <v>11</v>
      </c>
      <c r="C1064" s="1">
        <v>42613</v>
      </c>
      <c r="D1064" s="52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52">
        <f t="shared" si="64"/>
        <v>4345000000</v>
      </c>
      <c r="M1064" s="52">
        <f t="shared" si="65"/>
        <v>7017000000</v>
      </c>
      <c r="N1064" s="52">
        <f t="shared" si="66"/>
        <v>2672000000</v>
      </c>
    </row>
    <row r="1065" spans="1:14" x14ac:dyDescent="0.25">
      <c r="A1065" t="s">
        <v>389</v>
      </c>
      <c r="B1065" t="s">
        <v>6</v>
      </c>
      <c r="C1065" s="1">
        <v>41425</v>
      </c>
      <c r="D1065" s="52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52">
        <f t="shared" si="64"/>
        <v>550600000</v>
      </c>
      <c r="M1065" s="52">
        <f t="shared" si="65"/>
        <v>2760200000</v>
      </c>
      <c r="N1065" s="52">
        <f t="shared" si="66"/>
        <v>2209600000</v>
      </c>
    </row>
    <row r="1066" spans="1:14" x14ac:dyDescent="0.25">
      <c r="A1066" t="s">
        <v>389</v>
      </c>
      <c r="B1066" t="s">
        <v>9</v>
      </c>
      <c r="C1066" s="1">
        <v>42004</v>
      </c>
      <c r="D1066" s="52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52">
        <f t="shared" si="64"/>
        <v>505800000</v>
      </c>
      <c r="M1066" s="52">
        <f t="shared" si="65"/>
        <v>1926600000</v>
      </c>
      <c r="N1066" s="52">
        <f t="shared" si="66"/>
        <v>1420800000</v>
      </c>
    </row>
    <row r="1067" spans="1:14" x14ac:dyDescent="0.25">
      <c r="A1067" t="s">
        <v>389</v>
      </c>
      <c r="B1067" t="s">
        <v>10</v>
      </c>
      <c r="C1067" s="1">
        <v>42369</v>
      </c>
      <c r="D1067" s="52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52">
        <f t="shared" si="64"/>
        <v>439100000</v>
      </c>
      <c r="M1067" s="52">
        <f t="shared" si="65"/>
        <v>1717900000</v>
      </c>
      <c r="N1067" s="52">
        <f t="shared" si="66"/>
        <v>1278800000</v>
      </c>
    </row>
    <row r="1068" spans="1:14" x14ac:dyDescent="0.25">
      <c r="A1068" t="s">
        <v>389</v>
      </c>
      <c r="B1068" t="s">
        <v>11</v>
      </c>
      <c r="C1068" s="1">
        <v>42735</v>
      </c>
      <c r="D1068" s="52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52">
        <f t="shared" si="64"/>
        <v>491000000</v>
      </c>
      <c r="M1068" s="52">
        <f t="shared" si="65"/>
        <v>810000000</v>
      </c>
      <c r="N1068" s="52">
        <f t="shared" si="66"/>
        <v>319000000</v>
      </c>
    </row>
    <row r="1069" spans="1:14" x14ac:dyDescent="0.25">
      <c r="A1069" t="s">
        <v>390</v>
      </c>
      <c r="B1069" t="s">
        <v>6</v>
      </c>
      <c r="C1069" s="1">
        <v>41274</v>
      </c>
      <c r="D1069" s="52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52">
        <f t="shared" si="64"/>
        <v>8197000000</v>
      </c>
      <c r="M1069" s="52">
        <f t="shared" si="65"/>
        <v>13295000000</v>
      </c>
      <c r="N1069" s="52">
        <f t="shared" si="66"/>
        <v>5098000000</v>
      </c>
    </row>
    <row r="1070" spans="1:14" x14ac:dyDescent="0.25">
      <c r="A1070" t="s">
        <v>390</v>
      </c>
      <c r="B1070" t="s">
        <v>9</v>
      </c>
      <c r="C1070" s="1">
        <v>41639</v>
      </c>
      <c r="D1070" s="52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52">
        <f t="shared" si="64"/>
        <v>9071000000</v>
      </c>
      <c r="M1070" s="52">
        <f t="shared" si="65"/>
        <v>12402000000</v>
      </c>
      <c r="N1070" s="52">
        <f t="shared" si="66"/>
        <v>3331000000</v>
      </c>
    </row>
    <row r="1071" spans="1:14" x14ac:dyDescent="0.25">
      <c r="A1071" t="s">
        <v>390</v>
      </c>
      <c r="B1071" t="s">
        <v>10</v>
      </c>
      <c r="C1071" s="1">
        <v>42004</v>
      </c>
      <c r="D1071" s="52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52">
        <f t="shared" si="64"/>
        <v>9776000000</v>
      </c>
      <c r="M1071" s="52">
        <f t="shared" si="65"/>
        <v>13542000000</v>
      </c>
      <c r="N1071" s="52">
        <f t="shared" si="66"/>
        <v>3766000000</v>
      </c>
    </row>
    <row r="1072" spans="1:14" x14ac:dyDescent="0.25">
      <c r="A1072" t="s">
        <v>390</v>
      </c>
      <c r="B1072" t="s">
        <v>11</v>
      </c>
      <c r="C1072" s="1">
        <v>42369</v>
      </c>
      <c r="D1072" s="52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52">
        <f t="shared" si="64"/>
        <v>11675000000</v>
      </c>
      <c r="M1072" s="52">
        <f t="shared" si="65"/>
        <v>16160000000</v>
      </c>
      <c r="N1072" s="52">
        <f t="shared" si="66"/>
        <v>4485000000</v>
      </c>
    </row>
    <row r="1073" spans="1:14" x14ac:dyDescent="0.25">
      <c r="A1073" t="s">
        <v>391</v>
      </c>
      <c r="B1073" t="s">
        <v>6</v>
      </c>
      <c r="C1073" s="1">
        <v>41274</v>
      </c>
      <c r="D1073" s="52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52">
        <f t="shared" si="64"/>
        <v>20944000000</v>
      </c>
      <c r="M1073" s="52">
        <f t="shared" si="65"/>
        <v>30821000000</v>
      </c>
      <c r="N1073" s="52">
        <f t="shared" si="66"/>
        <v>9877000000</v>
      </c>
    </row>
    <row r="1074" spans="1:14" x14ac:dyDescent="0.25">
      <c r="A1074" t="s">
        <v>391</v>
      </c>
      <c r="B1074" t="s">
        <v>9</v>
      </c>
      <c r="C1074" s="1">
        <v>41639</v>
      </c>
      <c r="D1074" s="52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52">
        <f t="shared" si="64"/>
        <v>19414000000</v>
      </c>
      <c r="M1074" s="52">
        <f t="shared" si="65"/>
        <v>27079000000</v>
      </c>
      <c r="N1074" s="52">
        <f t="shared" si="66"/>
        <v>7665000000</v>
      </c>
    </row>
    <row r="1075" spans="1:14" x14ac:dyDescent="0.25">
      <c r="A1075" t="s">
        <v>391</v>
      </c>
      <c r="B1075" t="s">
        <v>10</v>
      </c>
      <c r="C1075" s="1">
        <v>42004</v>
      </c>
      <c r="D1075" s="52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52">
        <f t="shared" si="64"/>
        <v>18786000000</v>
      </c>
      <c r="M1075" s="52">
        <f t="shared" si="65"/>
        <v>25469000000</v>
      </c>
      <c r="N1075" s="52">
        <f t="shared" si="66"/>
        <v>6683000000</v>
      </c>
    </row>
    <row r="1076" spans="1:14" x14ac:dyDescent="0.25">
      <c r="A1076" t="s">
        <v>391</v>
      </c>
      <c r="B1076" t="s">
        <v>11</v>
      </c>
      <c r="C1076" s="1">
        <v>42369</v>
      </c>
      <c r="D1076" s="52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52">
        <f t="shared" si="64"/>
        <v>17017000000</v>
      </c>
      <c r="M1076" s="52">
        <f t="shared" si="65"/>
        <v>24564000000</v>
      </c>
      <c r="N1076" s="52">
        <f t="shared" si="66"/>
        <v>7547000000</v>
      </c>
    </row>
    <row r="1077" spans="1:14" x14ac:dyDescent="0.25">
      <c r="A1077" t="s">
        <v>392</v>
      </c>
      <c r="B1077" t="s">
        <v>6</v>
      </c>
      <c r="C1077" s="1">
        <v>41274</v>
      </c>
      <c r="D1077" s="52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52">
        <f t="shared" si="64"/>
        <v>6025000000</v>
      </c>
      <c r="M1077" s="52">
        <f t="shared" si="65"/>
        <v>9887000000</v>
      </c>
      <c r="N1077" s="52">
        <f t="shared" si="66"/>
        <v>3862000000</v>
      </c>
    </row>
    <row r="1078" spans="1:14" x14ac:dyDescent="0.25">
      <c r="A1078" t="s">
        <v>392</v>
      </c>
      <c r="B1078" t="s">
        <v>9</v>
      </c>
      <c r="C1078" s="1">
        <v>41639</v>
      </c>
      <c r="D1078" s="52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52">
        <f t="shared" si="64"/>
        <v>5969000000</v>
      </c>
      <c r="M1078" s="52">
        <f t="shared" si="65"/>
        <v>9169000000</v>
      </c>
      <c r="N1078" s="52">
        <f t="shared" si="66"/>
        <v>3200000000</v>
      </c>
    </row>
    <row r="1079" spans="1:14" x14ac:dyDescent="0.25">
      <c r="A1079" t="s">
        <v>392</v>
      </c>
      <c r="B1079" t="s">
        <v>10</v>
      </c>
      <c r="C1079" s="1">
        <v>42004</v>
      </c>
      <c r="D1079" s="52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52">
        <f t="shared" si="64"/>
        <v>6488000000</v>
      </c>
      <c r="M1079" s="52">
        <f t="shared" si="65"/>
        <v>8600000000</v>
      </c>
      <c r="N1079" s="52">
        <f t="shared" si="66"/>
        <v>2112000000</v>
      </c>
    </row>
    <row r="1080" spans="1:14" x14ac:dyDescent="0.25">
      <c r="A1080" t="s">
        <v>392</v>
      </c>
      <c r="B1080" t="s">
        <v>11</v>
      </c>
      <c r="C1080" s="1">
        <v>42369</v>
      </c>
      <c r="D1080" s="52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52">
        <f t="shared" si="64"/>
        <v>4788000000</v>
      </c>
      <c r="M1080" s="52">
        <f t="shared" si="65"/>
        <v>3828000000</v>
      </c>
      <c r="N1080" s="52">
        <f t="shared" si="66"/>
        <v>-960000000</v>
      </c>
    </row>
    <row r="1081" spans="1:14" x14ac:dyDescent="0.25">
      <c r="A1081" t="s">
        <v>393</v>
      </c>
      <c r="B1081" t="s">
        <v>6</v>
      </c>
      <c r="C1081" s="1">
        <v>41455</v>
      </c>
      <c r="D1081" s="52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52">
        <f t="shared" si="64"/>
        <v>30700000000</v>
      </c>
      <c r="M1081" s="52">
        <f t="shared" si="65"/>
        <v>57464000000</v>
      </c>
      <c r="N1081" s="52">
        <f t="shared" si="66"/>
        <v>26764000000</v>
      </c>
    </row>
    <row r="1082" spans="1:14" x14ac:dyDescent="0.25">
      <c r="A1082" t="s">
        <v>393</v>
      </c>
      <c r="B1082" t="s">
        <v>9</v>
      </c>
      <c r="C1082" s="1">
        <v>41820</v>
      </c>
      <c r="D1082" s="52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52">
        <f t="shared" si="64"/>
        <v>31869000000</v>
      </c>
      <c r="M1082" s="52">
        <f t="shared" si="65"/>
        <v>59755000000</v>
      </c>
      <c r="N1082" s="52">
        <f t="shared" si="66"/>
        <v>27886000000</v>
      </c>
    </row>
    <row r="1083" spans="1:14" x14ac:dyDescent="0.25">
      <c r="A1083" t="s">
        <v>393</v>
      </c>
      <c r="B1083" t="s">
        <v>10</v>
      </c>
      <c r="C1083" s="1">
        <v>42185</v>
      </c>
      <c r="D1083" s="52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52">
        <f t="shared" si="64"/>
        <v>32370000000</v>
      </c>
      <c r="M1083" s="52">
        <f t="shared" si="65"/>
        <v>60542000000</v>
      </c>
      <c r="N1083" s="52">
        <f t="shared" si="66"/>
        <v>28172000000</v>
      </c>
    </row>
    <row r="1084" spans="1:14" x14ac:dyDescent="0.25">
      <c r="A1084" t="s">
        <v>393</v>
      </c>
      <c r="B1084" t="s">
        <v>11</v>
      </c>
      <c r="C1084" s="1">
        <v>42551</v>
      </c>
      <c r="D1084" s="52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52">
        <f t="shared" si="64"/>
        <v>31248000000</v>
      </c>
      <c r="M1084" s="52">
        <f t="shared" si="65"/>
        <v>52540000000</v>
      </c>
      <c r="N1084" s="52">
        <f t="shared" si="66"/>
        <v>21292000000</v>
      </c>
    </row>
    <row r="1085" spans="1:14" x14ac:dyDescent="0.25">
      <c r="A1085" t="s">
        <v>395</v>
      </c>
      <c r="B1085" t="s">
        <v>6</v>
      </c>
      <c r="C1085" s="1">
        <v>41274</v>
      </c>
      <c r="D1085" s="52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52">
        <f t="shared" si="64"/>
        <v>2713260000</v>
      </c>
      <c r="M1085" s="52">
        <f t="shared" si="65"/>
        <v>4492369000</v>
      </c>
      <c r="N1085" s="52">
        <f t="shared" si="66"/>
        <v>1779109000</v>
      </c>
    </row>
    <row r="1086" spans="1:14" x14ac:dyDescent="0.25">
      <c r="A1086" t="s">
        <v>395</v>
      </c>
      <c r="B1086" t="s">
        <v>9</v>
      </c>
      <c r="C1086" s="1">
        <v>41639</v>
      </c>
      <c r="D1086" s="52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52">
        <f t="shared" si="64"/>
        <v>2772866000</v>
      </c>
      <c r="M1086" s="52">
        <f t="shared" si="65"/>
        <v>4738847000</v>
      </c>
      <c r="N1086" s="52">
        <f t="shared" si="66"/>
        <v>1965981000</v>
      </c>
    </row>
    <row r="1087" spans="1:14" x14ac:dyDescent="0.25">
      <c r="A1087" t="s">
        <v>395</v>
      </c>
      <c r="B1087" t="s">
        <v>10</v>
      </c>
      <c r="C1087" s="1">
        <v>42004</v>
      </c>
      <c r="D1087" s="52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52">
        <f t="shared" si="64"/>
        <v>2813474000</v>
      </c>
      <c r="M1087" s="52">
        <f t="shared" si="65"/>
        <v>4673067000</v>
      </c>
      <c r="N1087" s="52">
        <f t="shared" si="66"/>
        <v>1859593000</v>
      </c>
    </row>
    <row r="1088" spans="1:14" x14ac:dyDescent="0.25">
      <c r="A1088" t="s">
        <v>395</v>
      </c>
      <c r="B1088" t="s">
        <v>11</v>
      </c>
      <c r="C1088" s="1">
        <v>42369</v>
      </c>
      <c r="D1088" s="52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52">
        <f t="shared" si="64"/>
        <v>2992932000</v>
      </c>
      <c r="M1088" s="52">
        <f t="shared" si="65"/>
        <v>4922067000</v>
      </c>
      <c r="N1088" s="52">
        <f t="shared" si="66"/>
        <v>1929135000</v>
      </c>
    </row>
    <row r="1089" spans="1:14" x14ac:dyDescent="0.25">
      <c r="A1089" t="s">
        <v>396</v>
      </c>
      <c r="B1089" t="s">
        <v>6</v>
      </c>
      <c r="C1089" s="1">
        <v>41639</v>
      </c>
      <c r="D1089" s="52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52">
        <f t="shared" si="64"/>
        <v>833578000</v>
      </c>
      <c r="M1089" s="52">
        <f t="shared" si="65"/>
        <v>1281931000</v>
      </c>
      <c r="N1089" s="52">
        <f t="shared" si="66"/>
        <v>448353000</v>
      </c>
    </row>
    <row r="1090" spans="1:14" x14ac:dyDescent="0.25">
      <c r="A1090" t="s">
        <v>396</v>
      </c>
      <c r="B1090" t="s">
        <v>9</v>
      </c>
      <c r="C1090" s="1">
        <v>42004</v>
      </c>
      <c r="D1090" s="52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52">
        <f t="shared" ref="L1090:L1153" si="68">SGA+R_and_D+OPE</f>
        <v>881064000</v>
      </c>
      <c r="M1090" s="52">
        <f t="shared" ref="M1090:M1153" si="69">Total_Revenue-COGS</f>
        <v>1358750000</v>
      </c>
      <c r="N1090" s="52">
        <f t="shared" ref="N1090:N1153" si="70">Gross_Profit-TOPE</f>
        <v>477686000</v>
      </c>
    </row>
    <row r="1091" spans="1:14" x14ac:dyDescent="0.25">
      <c r="A1091" t="s">
        <v>396</v>
      </c>
      <c r="B1091" t="s">
        <v>10</v>
      </c>
      <c r="C1091" s="1">
        <v>42369</v>
      </c>
      <c r="D1091" s="52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52">
        <f t="shared" si="68"/>
        <v>850837000</v>
      </c>
      <c r="M1091" s="52">
        <f t="shared" si="69"/>
        <v>1351993000</v>
      </c>
      <c r="N1091" s="52">
        <f t="shared" si="70"/>
        <v>501156000</v>
      </c>
    </row>
    <row r="1092" spans="1:14" x14ac:dyDescent="0.25">
      <c r="A1092" t="s">
        <v>396</v>
      </c>
      <c r="B1092" t="s">
        <v>11</v>
      </c>
      <c r="C1092" s="1">
        <v>42735</v>
      </c>
      <c r="D1092" s="52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52">
        <f t="shared" si="68"/>
        <v>888642000</v>
      </c>
      <c r="M1092" s="52">
        <f t="shared" si="69"/>
        <v>1435587000</v>
      </c>
      <c r="N1092" s="52">
        <f t="shared" si="70"/>
        <v>546945000</v>
      </c>
    </row>
    <row r="1093" spans="1:14" x14ac:dyDescent="0.25">
      <c r="A1093" t="s">
        <v>397</v>
      </c>
      <c r="B1093" t="s">
        <v>6</v>
      </c>
      <c r="C1093" s="1">
        <v>41515</v>
      </c>
      <c r="D1093" s="52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52">
        <f t="shared" si="68"/>
        <v>1485000000</v>
      </c>
      <c r="M1093" s="52">
        <f t="shared" si="69"/>
        <v>1847000000</v>
      </c>
      <c r="N1093" s="52">
        <f t="shared" si="70"/>
        <v>362000000</v>
      </c>
    </row>
    <row r="1094" spans="1:14" x14ac:dyDescent="0.25">
      <c r="A1094" t="s">
        <v>397</v>
      </c>
      <c r="B1094" t="s">
        <v>9</v>
      </c>
      <c r="C1094" s="1">
        <v>41879</v>
      </c>
      <c r="D1094" s="52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52">
        <f t="shared" si="68"/>
        <v>2310000000</v>
      </c>
      <c r="M1094" s="52">
        <f t="shared" si="69"/>
        <v>5437000000</v>
      </c>
      <c r="N1094" s="52">
        <f t="shared" si="70"/>
        <v>3127000000</v>
      </c>
    </row>
    <row r="1095" spans="1:14" x14ac:dyDescent="0.25">
      <c r="A1095" t="s">
        <v>397</v>
      </c>
      <c r="B1095" t="s">
        <v>10</v>
      </c>
      <c r="C1095" s="1">
        <v>42250</v>
      </c>
      <c r="D1095" s="52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52">
        <f t="shared" si="68"/>
        <v>2214000000</v>
      </c>
      <c r="M1095" s="52">
        <f t="shared" si="69"/>
        <v>5215000000</v>
      </c>
      <c r="N1095" s="52">
        <f t="shared" si="70"/>
        <v>3001000000</v>
      </c>
    </row>
    <row r="1096" spans="1:14" x14ac:dyDescent="0.25">
      <c r="A1096" t="s">
        <v>397</v>
      </c>
      <c r="B1096" t="s">
        <v>11</v>
      </c>
      <c r="C1096" s="1">
        <v>42614</v>
      </c>
      <c r="D1096" s="52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52">
        <f t="shared" si="68"/>
        <v>2270000000</v>
      </c>
      <c r="M1096" s="52">
        <f t="shared" si="69"/>
        <v>2505000000</v>
      </c>
      <c r="N1096" s="52">
        <f t="shared" si="70"/>
        <v>235000000</v>
      </c>
    </row>
    <row r="1097" spans="1:14" x14ac:dyDescent="0.25">
      <c r="A1097" t="s">
        <v>398</v>
      </c>
      <c r="B1097" t="s">
        <v>6</v>
      </c>
      <c r="C1097" s="1">
        <v>41274</v>
      </c>
      <c r="D1097" s="52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52">
        <f t="shared" si="68"/>
        <v>1576600000</v>
      </c>
      <c r="M1097" s="52">
        <f t="shared" si="69"/>
        <v>3529427000</v>
      </c>
      <c r="N1097" s="52">
        <f t="shared" si="70"/>
        <v>1952827000</v>
      </c>
    </row>
    <row r="1098" spans="1:14" x14ac:dyDescent="0.25">
      <c r="A1098" t="s">
        <v>398</v>
      </c>
      <c r="B1098" t="s">
        <v>9</v>
      </c>
      <c r="C1098" s="1">
        <v>41639</v>
      </c>
      <c r="D1098" s="52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52">
        <f t="shared" si="68"/>
        <v>2068888000</v>
      </c>
      <c r="M1098" s="52">
        <f t="shared" si="69"/>
        <v>4059874000</v>
      </c>
      <c r="N1098" s="52">
        <f t="shared" si="70"/>
        <v>1990986000</v>
      </c>
    </row>
    <row r="1099" spans="1:14" x14ac:dyDescent="0.25">
      <c r="A1099" t="s">
        <v>398</v>
      </c>
      <c r="B1099" t="s">
        <v>10</v>
      </c>
      <c r="C1099" s="1">
        <v>42004</v>
      </c>
      <c r="D1099" s="52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52">
        <f t="shared" si="68"/>
        <v>2428244000</v>
      </c>
      <c r="M1099" s="52">
        <f t="shared" si="69"/>
        <v>4199045000</v>
      </c>
      <c r="N1099" s="52">
        <f t="shared" si="70"/>
        <v>1770801000</v>
      </c>
    </row>
    <row r="1100" spans="1:14" x14ac:dyDescent="0.25">
      <c r="A1100" t="s">
        <v>398</v>
      </c>
      <c r="B1100" t="s">
        <v>11</v>
      </c>
      <c r="C1100" s="1">
        <v>42369</v>
      </c>
      <c r="D1100" s="52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52">
        <f t="shared" si="68"/>
        <v>2040946000</v>
      </c>
      <c r="M1100" s="52">
        <f t="shared" si="69"/>
        <v>1954810000</v>
      </c>
      <c r="N1100" s="52">
        <f t="shared" si="70"/>
        <v>-86136000</v>
      </c>
    </row>
    <row r="1101" spans="1:14" x14ac:dyDescent="0.25">
      <c r="A1101" t="s">
        <v>399</v>
      </c>
      <c r="B1101" t="s">
        <v>6</v>
      </c>
      <c r="C1101" s="1">
        <v>42004</v>
      </c>
      <c r="D1101" s="52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52">
        <f t="shared" si="68"/>
        <v>2127500000</v>
      </c>
      <c r="M1101" s="52">
        <f t="shared" si="69"/>
        <v>3528000000</v>
      </c>
      <c r="N1101" s="52">
        <f t="shared" si="70"/>
        <v>1400500000</v>
      </c>
    </row>
    <row r="1102" spans="1:14" x14ac:dyDescent="0.25">
      <c r="A1102" t="s">
        <v>399</v>
      </c>
      <c r="B1102" t="s">
        <v>9</v>
      </c>
      <c r="C1102" s="1">
        <v>42369</v>
      </c>
      <c r="D1102" s="52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52">
        <f t="shared" si="68"/>
        <v>2852600000</v>
      </c>
      <c r="M1102" s="52">
        <f t="shared" si="69"/>
        <v>4216100000</v>
      </c>
      <c r="N1102" s="52">
        <f t="shared" si="70"/>
        <v>1363500000</v>
      </c>
    </row>
    <row r="1103" spans="1:14" x14ac:dyDescent="0.25">
      <c r="A1103" t="s">
        <v>400</v>
      </c>
      <c r="B1103" t="s">
        <v>6</v>
      </c>
      <c r="C1103" s="1">
        <v>41639</v>
      </c>
      <c r="D1103" s="52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52">
        <f t="shared" si="68"/>
        <v>2014000000</v>
      </c>
      <c r="M1103" s="52">
        <f t="shared" si="69"/>
        <v>4171000000</v>
      </c>
      <c r="N1103" s="52">
        <f t="shared" si="70"/>
        <v>2157000000</v>
      </c>
    </row>
    <row r="1104" spans="1:14" x14ac:dyDescent="0.25">
      <c r="A1104" t="s">
        <v>400</v>
      </c>
      <c r="B1104" t="s">
        <v>9</v>
      </c>
      <c r="C1104" s="1">
        <v>42004</v>
      </c>
      <c r="D1104" s="52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52">
        <f t="shared" si="68"/>
        <v>2254000000</v>
      </c>
      <c r="M1104" s="52">
        <f t="shared" si="69"/>
        <v>4170000000</v>
      </c>
      <c r="N1104" s="52">
        <f t="shared" si="70"/>
        <v>1916000000</v>
      </c>
    </row>
    <row r="1105" spans="1:14" x14ac:dyDescent="0.25">
      <c r="A1105" t="s">
        <v>400</v>
      </c>
      <c r="B1105" t="s">
        <v>10</v>
      </c>
      <c r="C1105" s="1">
        <v>42369</v>
      </c>
      <c r="D1105" s="52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52">
        <f t="shared" si="68"/>
        <v>2876000000</v>
      </c>
      <c r="M1105" s="52">
        <f t="shared" si="69"/>
        <v>2204000000</v>
      </c>
      <c r="N1105" s="52">
        <f t="shared" si="70"/>
        <v>-672000000</v>
      </c>
    </row>
    <row r="1106" spans="1:14" x14ac:dyDescent="0.25">
      <c r="A1106" t="s">
        <v>400</v>
      </c>
      <c r="B1106" t="s">
        <v>11</v>
      </c>
      <c r="C1106" s="1">
        <v>42735</v>
      </c>
      <c r="D1106" s="52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52">
        <f t="shared" si="68"/>
        <v>2687000000</v>
      </c>
      <c r="M1106" s="52">
        <f t="shared" si="69"/>
        <v>2408000000</v>
      </c>
      <c r="N1106" s="52">
        <f t="shared" si="70"/>
        <v>-279000000</v>
      </c>
    </row>
    <row r="1107" spans="1:14" x14ac:dyDescent="0.25">
      <c r="A1107" t="s">
        <v>401</v>
      </c>
      <c r="B1107" t="s">
        <v>6</v>
      </c>
      <c r="C1107" s="1">
        <v>41274</v>
      </c>
      <c r="D1107" s="52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52">
        <f t="shared" si="68"/>
        <v>936000000</v>
      </c>
      <c r="M1107" s="52">
        <f t="shared" si="69"/>
        <v>1577000000</v>
      </c>
      <c r="N1107" s="52">
        <f t="shared" si="70"/>
        <v>641000000</v>
      </c>
    </row>
    <row r="1108" spans="1:14" x14ac:dyDescent="0.25">
      <c r="A1108" t="s">
        <v>401</v>
      </c>
      <c r="B1108" t="s">
        <v>9</v>
      </c>
      <c r="C1108" s="1">
        <v>41639</v>
      </c>
      <c r="D1108" s="52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52">
        <f t="shared" si="68"/>
        <v>1176000000</v>
      </c>
      <c r="M1108" s="52">
        <f t="shared" si="69"/>
        <v>1784000000</v>
      </c>
      <c r="N1108" s="52">
        <f t="shared" si="70"/>
        <v>608000000</v>
      </c>
    </row>
    <row r="1109" spans="1:14" x14ac:dyDescent="0.25">
      <c r="A1109" t="s">
        <v>401</v>
      </c>
      <c r="B1109" t="s">
        <v>10</v>
      </c>
      <c r="C1109" s="1">
        <v>42004</v>
      </c>
      <c r="D1109" s="52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52">
        <f t="shared" si="68"/>
        <v>1232000000</v>
      </c>
      <c r="M1109" s="52">
        <f t="shared" si="69"/>
        <v>1950000000</v>
      </c>
      <c r="N1109" s="52">
        <f t="shared" si="70"/>
        <v>718000000</v>
      </c>
    </row>
    <row r="1110" spans="1:14" x14ac:dyDescent="0.25">
      <c r="A1110" t="s">
        <v>401</v>
      </c>
      <c r="B1110" t="s">
        <v>11</v>
      </c>
      <c r="C1110" s="1">
        <v>42369</v>
      </c>
      <c r="D1110" s="52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52">
        <f t="shared" si="68"/>
        <v>1188000000</v>
      </c>
      <c r="M1110" s="52">
        <f t="shared" si="69"/>
        <v>1979000000</v>
      </c>
      <c r="N1110" s="52">
        <f t="shared" si="70"/>
        <v>791000000</v>
      </c>
    </row>
    <row r="1111" spans="1:14" x14ac:dyDescent="0.25">
      <c r="A1111" t="s">
        <v>402</v>
      </c>
      <c r="B1111" t="s">
        <v>6</v>
      </c>
      <c r="C1111" s="1">
        <v>41274</v>
      </c>
      <c r="D1111" s="52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52">
        <f t="shared" si="68"/>
        <v>2704000000</v>
      </c>
      <c r="M1111" s="52">
        <f t="shared" si="69"/>
        <v>5980000000</v>
      </c>
      <c r="N1111" s="52">
        <f t="shared" si="70"/>
        <v>3276000000</v>
      </c>
    </row>
    <row r="1112" spans="1:14" x14ac:dyDescent="0.25">
      <c r="A1112" t="s">
        <v>402</v>
      </c>
      <c r="B1112" t="s">
        <v>9</v>
      </c>
      <c r="C1112" s="1">
        <v>41639</v>
      </c>
      <c r="D1112" s="52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52">
        <f t="shared" si="68"/>
        <v>3443000000</v>
      </c>
      <c r="M1112" s="52">
        <f t="shared" si="69"/>
        <v>6984000000</v>
      </c>
      <c r="N1112" s="52">
        <f t="shared" si="70"/>
        <v>3541000000</v>
      </c>
    </row>
    <row r="1113" spans="1:14" x14ac:dyDescent="0.25">
      <c r="A1113" t="s">
        <v>402</v>
      </c>
      <c r="B1113" t="s">
        <v>10</v>
      </c>
      <c r="C1113" s="1">
        <v>42004</v>
      </c>
      <c r="D1113" s="52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52">
        <f t="shared" si="68"/>
        <v>3875000000</v>
      </c>
      <c r="M1113" s="52">
        <f t="shared" si="69"/>
        <v>8270000000</v>
      </c>
      <c r="N1113" s="52">
        <f t="shared" si="70"/>
        <v>4395000000</v>
      </c>
    </row>
    <row r="1114" spans="1:14" x14ac:dyDescent="0.25">
      <c r="A1114" t="s">
        <v>402</v>
      </c>
      <c r="B1114" t="s">
        <v>11</v>
      </c>
      <c r="C1114" s="1">
        <v>42369</v>
      </c>
      <c r="D1114" s="52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52">
        <f t="shared" si="68"/>
        <v>4230000000</v>
      </c>
      <c r="M1114" s="52">
        <f t="shared" si="69"/>
        <v>8890000000</v>
      </c>
      <c r="N1114" s="52">
        <f t="shared" si="70"/>
        <v>4660000000</v>
      </c>
    </row>
    <row r="1115" spans="1:14" x14ac:dyDescent="0.25">
      <c r="A1115" t="s">
        <v>403</v>
      </c>
      <c r="B1115" t="s">
        <v>6</v>
      </c>
      <c r="C1115" s="1">
        <v>41274</v>
      </c>
      <c r="D1115" s="52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52">
        <f t="shared" si="68"/>
        <v>2493000000</v>
      </c>
      <c r="M1115" s="52">
        <f t="shared" si="69"/>
        <v>5630000000</v>
      </c>
      <c r="N1115" s="52">
        <f t="shared" si="70"/>
        <v>3137000000</v>
      </c>
    </row>
    <row r="1116" spans="1:14" x14ac:dyDescent="0.25">
      <c r="A1116" t="s">
        <v>403</v>
      </c>
      <c r="B1116" t="s">
        <v>9</v>
      </c>
      <c r="C1116" s="1">
        <v>41639</v>
      </c>
      <c r="D1116" s="52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52">
        <f t="shared" si="68"/>
        <v>2415000000</v>
      </c>
      <c r="M1116" s="52">
        <f t="shared" si="69"/>
        <v>3115000000</v>
      </c>
      <c r="N1116" s="52">
        <f t="shared" si="70"/>
        <v>700000000</v>
      </c>
    </row>
    <row r="1117" spans="1:14" x14ac:dyDescent="0.25">
      <c r="A1117" t="s">
        <v>403</v>
      </c>
      <c r="B1117" t="s">
        <v>10</v>
      </c>
      <c r="C1117" s="1">
        <v>42004</v>
      </c>
      <c r="D1117" s="52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52">
        <f t="shared" si="68"/>
        <v>2099000000</v>
      </c>
      <c r="M1117" s="52">
        <f t="shared" si="69"/>
        <v>2835000000</v>
      </c>
      <c r="N1117" s="52">
        <f t="shared" si="70"/>
        <v>736000000</v>
      </c>
    </row>
    <row r="1118" spans="1:14" x14ac:dyDescent="0.25">
      <c r="A1118" t="s">
        <v>403</v>
      </c>
      <c r="B1118" t="s">
        <v>11</v>
      </c>
      <c r="C1118" s="1">
        <v>42369</v>
      </c>
      <c r="D1118" s="52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52">
        <f t="shared" si="68"/>
        <v>2198000000</v>
      </c>
      <c r="M1118" s="52">
        <f t="shared" si="69"/>
        <v>3417000000</v>
      </c>
      <c r="N1118" s="52">
        <f t="shared" si="70"/>
        <v>1219000000</v>
      </c>
    </row>
    <row r="1119" spans="1:14" x14ac:dyDescent="0.25">
      <c r="A1119" t="s">
        <v>405</v>
      </c>
      <c r="B1119" t="s">
        <v>6</v>
      </c>
      <c r="C1119" s="1">
        <v>41639</v>
      </c>
      <c r="D1119" s="52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52">
        <f t="shared" si="68"/>
        <v>1029012000</v>
      </c>
      <c r="M1119" s="52">
        <f t="shared" si="69"/>
        <v>1257359000</v>
      </c>
      <c r="N1119" s="52">
        <f t="shared" si="70"/>
        <v>228347000</v>
      </c>
    </row>
    <row r="1120" spans="1:14" x14ac:dyDescent="0.25">
      <c r="A1120" t="s">
        <v>405</v>
      </c>
      <c r="B1120" t="s">
        <v>9</v>
      </c>
      <c r="C1120" s="1">
        <v>42004</v>
      </c>
      <c r="D1120" s="52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52">
        <f t="shared" si="68"/>
        <v>1349248000</v>
      </c>
      <c r="M1120" s="52">
        <f t="shared" si="69"/>
        <v>1751896000</v>
      </c>
      <c r="N1120" s="52">
        <f t="shared" si="70"/>
        <v>402648000</v>
      </c>
    </row>
    <row r="1121" spans="1:14" x14ac:dyDescent="0.25">
      <c r="A1121" t="s">
        <v>405</v>
      </c>
      <c r="B1121" t="s">
        <v>10</v>
      </c>
      <c r="C1121" s="1">
        <v>42369</v>
      </c>
      <c r="D1121" s="52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52">
        <f t="shared" si="68"/>
        <v>1882209000</v>
      </c>
      <c r="M1121" s="52">
        <f t="shared" si="69"/>
        <v>2188035000</v>
      </c>
      <c r="N1121" s="52">
        <f t="shared" si="70"/>
        <v>305826000</v>
      </c>
    </row>
    <row r="1122" spans="1:14" x14ac:dyDescent="0.25">
      <c r="A1122" t="s">
        <v>405</v>
      </c>
      <c r="B1122" t="s">
        <v>11</v>
      </c>
      <c r="C1122" s="1">
        <v>42735</v>
      </c>
      <c r="D1122" s="52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52">
        <f t="shared" si="68"/>
        <v>2420975000</v>
      </c>
      <c r="M1122" s="52">
        <f t="shared" si="69"/>
        <v>2800768000</v>
      </c>
      <c r="N1122" s="52">
        <f t="shared" si="70"/>
        <v>379793000</v>
      </c>
    </row>
    <row r="1123" spans="1:14" x14ac:dyDescent="0.25">
      <c r="A1123" t="s">
        <v>406</v>
      </c>
      <c r="B1123" t="s">
        <v>6</v>
      </c>
      <c r="C1123" s="1">
        <v>41274</v>
      </c>
      <c r="D1123" s="52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52">
        <f t="shared" si="68"/>
        <v>1015000000</v>
      </c>
      <c r="M1123" s="52">
        <f t="shared" si="69"/>
        <v>1149000000</v>
      </c>
      <c r="N1123" s="52">
        <f t="shared" si="70"/>
        <v>134000000</v>
      </c>
    </row>
    <row r="1124" spans="1:14" x14ac:dyDescent="0.25">
      <c r="A1124" t="s">
        <v>406</v>
      </c>
      <c r="B1124" t="s">
        <v>9</v>
      </c>
      <c r="C1124" s="1">
        <v>41639</v>
      </c>
      <c r="D1124" s="52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52">
        <f t="shared" si="68"/>
        <v>996000000</v>
      </c>
      <c r="M1124" s="52">
        <f t="shared" si="69"/>
        <v>1446000000</v>
      </c>
      <c r="N1124" s="52">
        <f t="shared" si="70"/>
        <v>450000000</v>
      </c>
    </row>
    <row r="1125" spans="1:14" x14ac:dyDescent="0.25">
      <c r="A1125" t="s">
        <v>406</v>
      </c>
      <c r="B1125" t="s">
        <v>10</v>
      </c>
      <c r="C1125" s="1">
        <v>42004</v>
      </c>
      <c r="D1125" s="52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52">
        <f t="shared" si="68"/>
        <v>1228000000</v>
      </c>
      <c r="M1125" s="52">
        <f t="shared" si="69"/>
        <v>1803000000</v>
      </c>
      <c r="N1125" s="52">
        <f t="shared" si="70"/>
        <v>575000000</v>
      </c>
    </row>
    <row r="1126" spans="1:14" x14ac:dyDescent="0.25">
      <c r="A1126" t="s">
        <v>406</v>
      </c>
      <c r="B1126" t="s">
        <v>11</v>
      </c>
      <c r="C1126" s="1">
        <v>42369</v>
      </c>
      <c r="D1126" s="52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52">
        <f t="shared" si="68"/>
        <v>6121000000</v>
      </c>
      <c r="M1126" s="52">
        <f t="shared" si="69"/>
        <v>1060000000</v>
      </c>
      <c r="N1126" s="52">
        <f t="shared" si="70"/>
        <v>-5061000000</v>
      </c>
    </row>
    <row r="1127" spans="1:14" x14ac:dyDescent="0.25">
      <c r="A1127" t="s">
        <v>407</v>
      </c>
      <c r="B1127" t="s">
        <v>6</v>
      </c>
      <c r="C1127" s="1">
        <v>41425</v>
      </c>
      <c r="D1127" s="52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52">
        <f t="shared" si="68"/>
        <v>7796000000</v>
      </c>
      <c r="M1127" s="52">
        <f t="shared" si="69"/>
        <v>11034000000</v>
      </c>
      <c r="N1127" s="52">
        <f t="shared" si="70"/>
        <v>3238000000</v>
      </c>
    </row>
    <row r="1128" spans="1:14" x14ac:dyDescent="0.25">
      <c r="A1128" t="s">
        <v>407</v>
      </c>
      <c r="B1128" t="s">
        <v>9</v>
      </c>
      <c r="C1128" s="1">
        <v>41790</v>
      </c>
      <c r="D1128" s="52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52">
        <f t="shared" si="68"/>
        <v>8766000000</v>
      </c>
      <c r="M1128" s="52">
        <f t="shared" si="69"/>
        <v>12446000000</v>
      </c>
      <c r="N1128" s="52">
        <f t="shared" si="70"/>
        <v>3680000000</v>
      </c>
    </row>
    <row r="1129" spans="1:14" x14ac:dyDescent="0.25">
      <c r="A1129" t="s">
        <v>407</v>
      </c>
      <c r="B1129" t="s">
        <v>10</v>
      </c>
      <c r="C1129" s="1">
        <v>42155</v>
      </c>
      <c r="D1129" s="52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52">
        <f t="shared" si="68"/>
        <v>9892000000</v>
      </c>
      <c r="M1129" s="52">
        <f t="shared" si="69"/>
        <v>14067000000</v>
      </c>
      <c r="N1129" s="52">
        <f t="shared" si="70"/>
        <v>4175000000</v>
      </c>
    </row>
    <row r="1130" spans="1:14" x14ac:dyDescent="0.25">
      <c r="A1130" t="s">
        <v>407</v>
      </c>
      <c r="B1130" t="s">
        <v>11</v>
      </c>
      <c r="C1130" s="1">
        <v>42521</v>
      </c>
      <c r="D1130" s="52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52">
        <f t="shared" si="68"/>
        <v>10469000000</v>
      </c>
      <c r="M1130" s="52">
        <f t="shared" si="69"/>
        <v>14971000000</v>
      </c>
      <c r="N1130" s="52">
        <f t="shared" si="70"/>
        <v>4502000000</v>
      </c>
    </row>
    <row r="1131" spans="1:14" x14ac:dyDescent="0.25">
      <c r="A1131" t="s">
        <v>408</v>
      </c>
      <c r="B1131" t="s">
        <v>6</v>
      </c>
      <c r="C1131" s="1">
        <v>41639</v>
      </c>
      <c r="D1131" s="52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52">
        <f t="shared" si="68"/>
        <v>2325000000</v>
      </c>
      <c r="M1131" s="52">
        <f t="shared" si="69"/>
        <v>3305000000</v>
      </c>
      <c r="N1131" s="52">
        <f t="shared" si="70"/>
        <v>980000000</v>
      </c>
    </row>
    <row r="1132" spans="1:14" x14ac:dyDescent="0.25">
      <c r="A1132" t="s">
        <v>408</v>
      </c>
      <c r="B1132" t="s">
        <v>9</v>
      </c>
      <c r="C1132" s="1">
        <v>42004</v>
      </c>
      <c r="D1132" s="52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52">
        <f t="shared" si="68"/>
        <v>2490000000</v>
      </c>
      <c r="M1132" s="52">
        <f t="shared" si="69"/>
        <v>3668000000</v>
      </c>
      <c r="N1132" s="52">
        <f t="shared" si="70"/>
        <v>1178000000</v>
      </c>
    </row>
    <row r="1133" spans="1:14" x14ac:dyDescent="0.25">
      <c r="A1133" t="s">
        <v>408</v>
      </c>
      <c r="B1133" t="s">
        <v>10</v>
      </c>
      <c r="C1133" s="1">
        <v>42369</v>
      </c>
      <c r="D1133" s="52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52">
        <f t="shared" si="68"/>
        <v>2489000000</v>
      </c>
      <c r="M1133" s="52">
        <f t="shared" si="69"/>
        <v>3633000000</v>
      </c>
      <c r="N1133" s="52">
        <f t="shared" si="70"/>
        <v>1144000000</v>
      </c>
    </row>
    <row r="1134" spans="1:14" x14ac:dyDescent="0.25">
      <c r="A1134" t="s">
        <v>408</v>
      </c>
      <c r="B1134" t="s">
        <v>11</v>
      </c>
      <c r="C1134" s="1">
        <v>42735</v>
      </c>
      <c r="D1134" s="52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52">
        <f t="shared" si="68"/>
        <v>2454000000</v>
      </c>
      <c r="M1134" s="52">
        <f t="shared" si="69"/>
        <v>3702000000</v>
      </c>
      <c r="N1134" s="52">
        <f t="shared" si="70"/>
        <v>1248000000</v>
      </c>
    </row>
    <row r="1135" spans="1:14" x14ac:dyDescent="0.25">
      <c r="A1135" t="s">
        <v>409</v>
      </c>
      <c r="B1135" t="s">
        <v>6</v>
      </c>
      <c r="C1135" s="1">
        <v>41274</v>
      </c>
      <c r="D1135" s="52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52">
        <f t="shared" si="68"/>
        <v>1654000000</v>
      </c>
      <c r="M1135" s="52">
        <f t="shared" si="69"/>
        <v>5043000000</v>
      </c>
      <c r="N1135" s="52">
        <f t="shared" si="70"/>
        <v>3389000000</v>
      </c>
    </row>
    <row r="1136" spans="1:14" x14ac:dyDescent="0.25">
      <c r="A1136" t="s">
        <v>409</v>
      </c>
      <c r="B1136" t="s">
        <v>9</v>
      </c>
      <c r="C1136" s="1">
        <v>41639</v>
      </c>
      <c r="D1136" s="52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52">
        <f t="shared" si="68"/>
        <v>1905000000</v>
      </c>
      <c r="M1136" s="52">
        <f t="shared" si="69"/>
        <v>5104000000</v>
      </c>
      <c r="N1136" s="52">
        <f t="shared" si="70"/>
        <v>3199000000</v>
      </c>
    </row>
    <row r="1137" spans="1:14" x14ac:dyDescent="0.25">
      <c r="A1137" t="s">
        <v>409</v>
      </c>
      <c r="B1137" t="s">
        <v>10</v>
      </c>
      <c r="C1137" s="1">
        <v>42004</v>
      </c>
      <c r="D1137" s="52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52">
        <f t="shared" si="68"/>
        <v>2092000000</v>
      </c>
      <c r="M1137" s="52">
        <f t="shared" si="69"/>
        <v>5809000000</v>
      </c>
      <c r="N1137" s="52">
        <f t="shared" si="70"/>
        <v>3717000000</v>
      </c>
    </row>
    <row r="1138" spans="1:14" x14ac:dyDescent="0.25">
      <c r="A1138" t="s">
        <v>409</v>
      </c>
      <c r="B1138" t="s">
        <v>11</v>
      </c>
      <c r="C1138" s="1">
        <v>42369</v>
      </c>
      <c r="D1138" s="52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52">
        <f t="shared" si="68"/>
        <v>1764000000</v>
      </c>
      <c r="M1138" s="52">
        <f t="shared" si="69"/>
        <v>3063000000</v>
      </c>
      <c r="N1138" s="52">
        <f t="shared" si="70"/>
        <v>1299000000</v>
      </c>
    </row>
    <row r="1139" spans="1:14" x14ac:dyDescent="0.25">
      <c r="A1139" t="s">
        <v>410</v>
      </c>
      <c r="B1139" t="s">
        <v>6</v>
      </c>
      <c r="C1139" s="1">
        <v>41639</v>
      </c>
      <c r="D1139" s="52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52">
        <f t="shared" si="68"/>
        <v>3918000000</v>
      </c>
      <c r="M1139" s="52">
        <f t="shared" si="69"/>
        <v>7175000000</v>
      </c>
      <c r="N1139" s="52">
        <f t="shared" si="70"/>
        <v>3257000000</v>
      </c>
    </row>
    <row r="1140" spans="1:14" x14ac:dyDescent="0.25">
      <c r="A1140" t="s">
        <v>410</v>
      </c>
      <c r="B1140" t="s">
        <v>9</v>
      </c>
      <c r="C1140" s="1">
        <v>42004</v>
      </c>
      <c r="D1140" s="52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52">
        <f t="shared" si="68"/>
        <v>3848000000</v>
      </c>
      <c r="M1140" s="52">
        <f t="shared" si="69"/>
        <v>7423000000</v>
      </c>
      <c r="N1140" s="52">
        <f t="shared" si="70"/>
        <v>3575000000</v>
      </c>
    </row>
    <row r="1141" spans="1:14" x14ac:dyDescent="0.25">
      <c r="A1141" t="s">
        <v>410</v>
      </c>
      <c r="B1141" t="s">
        <v>10</v>
      </c>
      <c r="C1141" s="1">
        <v>42369</v>
      </c>
      <c r="D1141" s="52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52">
        <f t="shared" si="68"/>
        <v>3965000000</v>
      </c>
      <c r="M1141" s="52">
        <f t="shared" si="69"/>
        <v>6849000000</v>
      </c>
      <c r="N1141" s="52">
        <f t="shared" si="70"/>
        <v>2884000000</v>
      </c>
    </row>
    <row r="1142" spans="1:14" x14ac:dyDescent="0.25">
      <c r="A1142" t="s">
        <v>410</v>
      </c>
      <c r="B1142" t="s">
        <v>11</v>
      </c>
      <c r="C1142" s="1">
        <v>42735</v>
      </c>
      <c r="D1142" s="52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52">
        <f t="shared" si="68"/>
        <v>3769000000</v>
      </c>
      <c r="M1142" s="52">
        <f t="shared" si="69"/>
        <v>6843000000</v>
      </c>
      <c r="N1142" s="52">
        <f t="shared" si="70"/>
        <v>3074000000</v>
      </c>
    </row>
    <row r="1143" spans="1:14" x14ac:dyDescent="0.25">
      <c r="A1143" t="s">
        <v>411</v>
      </c>
      <c r="B1143" t="s">
        <v>6</v>
      </c>
      <c r="C1143" s="1">
        <v>41390</v>
      </c>
      <c r="D1143" s="52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52">
        <f t="shared" si="68"/>
        <v>3151600000</v>
      </c>
      <c r="M1143" s="52">
        <f t="shared" si="69"/>
        <v>3761100000</v>
      </c>
      <c r="N1143" s="52">
        <f t="shared" si="70"/>
        <v>609500000</v>
      </c>
    </row>
    <row r="1144" spans="1:14" x14ac:dyDescent="0.25">
      <c r="A1144" t="s">
        <v>411</v>
      </c>
      <c r="B1144" t="s">
        <v>9</v>
      </c>
      <c r="C1144" s="1">
        <v>41754</v>
      </c>
      <c r="D1144" s="52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52">
        <f t="shared" si="68"/>
        <v>3097000000</v>
      </c>
      <c r="M1144" s="52">
        <f t="shared" si="69"/>
        <v>3919000000</v>
      </c>
      <c r="N1144" s="52">
        <f t="shared" si="70"/>
        <v>822000000</v>
      </c>
    </row>
    <row r="1145" spans="1:14" x14ac:dyDescent="0.25">
      <c r="A1145" t="s">
        <v>411</v>
      </c>
      <c r="B1145" t="s">
        <v>10</v>
      </c>
      <c r="C1145" s="1">
        <v>42118</v>
      </c>
      <c r="D1145" s="52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52">
        <f t="shared" si="68"/>
        <v>3117000000</v>
      </c>
      <c r="M1145" s="52">
        <f t="shared" si="69"/>
        <v>3833000000</v>
      </c>
      <c r="N1145" s="52">
        <f t="shared" si="70"/>
        <v>716000000</v>
      </c>
    </row>
    <row r="1146" spans="1:14" x14ac:dyDescent="0.25">
      <c r="A1146" t="s">
        <v>411</v>
      </c>
      <c r="B1146" t="s">
        <v>11</v>
      </c>
      <c r="C1146" s="1">
        <v>42489</v>
      </c>
      <c r="D1146" s="52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52">
        <f t="shared" si="68"/>
        <v>2960000000</v>
      </c>
      <c r="M1146" s="52">
        <f t="shared" si="69"/>
        <v>3373000000</v>
      </c>
      <c r="N1146" s="52">
        <f t="shared" si="70"/>
        <v>413000000</v>
      </c>
    </row>
    <row r="1147" spans="1:14" x14ac:dyDescent="0.25">
      <c r="A1147" t="s">
        <v>412</v>
      </c>
      <c r="B1147" t="s">
        <v>6</v>
      </c>
      <c r="C1147" s="1">
        <v>41274</v>
      </c>
      <c r="D1147" s="52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52">
        <f t="shared" si="68"/>
        <v>454900000</v>
      </c>
      <c r="M1147" s="52">
        <f t="shared" si="69"/>
        <v>1513538000</v>
      </c>
      <c r="N1147" s="52">
        <f t="shared" si="70"/>
        <v>1058638000</v>
      </c>
    </row>
    <row r="1148" spans="1:14" x14ac:dyDescent="0.25">
      <c r="A1148" t="s">
        <v>412</v>
      </c>
      <c r="B1148" t="s">
        <v>9</v>
      </c>
      <c r="C1148" s="1">
        <v>41639</v>
      </c>
      <c r="D1148" s="52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52">
        <f t="shared" si="68"/>
        <v>467904000</v>
      </c>
      <c r="M1148" s="52">
        <f t="shared" si="69"/>
        <v>1410625000</v>
      </c>
      <c r="N1148" s="52">
        <f t="shared" si="70"/>
        <v>942721000</v>
      </c>
    </row>
    <row r="1149" spans="1:14" x14ac:dyDescent="0.25">
      <c r="A1149" t="s">
        <v>412</v>
      </c>
      <c r="B1149" t="s">
        <v>10</v>
      </c>
      <c r="C1149" s="1">
        <v>42004</v>
      </c>
      <c r="D1149" s="52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52">
        <f t="shared" si="68"/>
        <v>520805000</v>
      </c>
      <c r="M1149" s="52">
        <f t="shared" si="69"/>
        <v>1906526000</v>
      </c>
      <c r="N1149" s="52">
        <f t="shared" si="70"/>
        <v>1385721000</v>
      </c>
    </row>
    <row r="1150" spans="1:14" x14ac:dyDescent="0.25">
      <c r="A1150" t="s">
        <v>412</v>
      </c>
      <c r="B1150" t="s">
        <v>11</v>
      </c>
      <c r="C1150" s="1">
        <v>42369</v>
      </c>
      <c r="D1150" s="52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52">
        <f t="shared" si="68"/>
        <v>458989000</v>
      </c>
      <c r="M1150" s="52">
        <f t="shared" si="69"/>
        <v>1581262000</v>
      </c>
      <c r="N1150" s="52">
        <f t="shared" si="70"/>
        <v>1122273000</v>
      </c>
    </row>
    <row r="1151" spans="1:14" x14ac:dyDescent="0.25">
      <c r="A1151" t="s">
        <v>414</v>
      </c>
      <c r="B1151" t="s">
        <v>6</v>
      </c>
      <c r="C1151" s="1">
        <v>41301</v>
      </c>
      <c r="D1151" s="52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52">
        <f t="shared" si="68"/>
        <v>1578104000</v>
      </c>
      <c r="M1151" s="52">
        <f t="shared" si="69"/>
        <v>2226343000</v>
      </c>
      <c r="N1151" s="52">
        <f t="shared" si="70"/>
        <v>648239000</v>
      </c>
    </row>
    <row r="1152" spans="1:14" x14ac:dyDescent="0.25">
      <c r="A1152" t="s">
        <v>414</v>
      </c>
      <c r="B1152" t="s">
        <v>9</v>
      </c>
      <c r="C1152" s="1">
        <v>41665</v>
      </c>
      <c r="D1152" s="52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52">
        <f t="shared" si="68"/>
        <v>1772000000</v>
      </c>
      <c r="M1152" s="52">
        <f t="shared" si="69"/>
        <v>2268000000</v>
      </c>
      <c r="N1152" s="52">
        <f t="shared" si="70"/>
        <v>496000000</v>
      </c>
    </row>
    <row r="1153" spans="1:14" x14ac:dyDescent="0.25">
      <c r="A1153" t="s">
        <v>414</v>
      </c>
      <c r="B1153" t="s">
        <v>10</v>
      </c>
      <c r="C1153" s="1">
        <v>42029</v>
      </c>
      <c r="D1153" s="52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52">
        <f t="shared" si="68"/>
        <v>1840000000</v>
      </c>
      <c r="M1153" s="52">
        <f t="shared" si="69"/>
        <v>2599000000</v>
      </c>
      <c r="N1153" s="52">
        <f t="shared" si="70"/>
        <v>759000000</v>
      </c>
    </row>
    <row r="1154" spans="1:14" x14ac:dyDescent="0.25">
      <c r="A1154" t="s">
        <v>414</v>
      </c>
      <c r="B1154" t="s">
        <v>11</v>
      </c>
      <c r="C1154" s="1">
        <v>42400</v>
      </c>
      <c r="D1154" s="52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52">
        <f t="shared" ref="L1154:L1217" si="72">SGA+R_and_D+OPE</f>
        <v>1933000000</v>
      </c>
      <c r="M1154" s="52">
        <f t="shared" ref="M1154:M1217" si="73">Total_Revenue-COGS</f>
        <v>2811000000</v>
      </c>
      <c r="N1154" s="52">
        <f t="shared" ref="N1154:N1217" si="74">Gross_Profit-TOPE</f>
        <v>878000000</v>
      </c>
    </row>
    <row r="1155" spans="1:14" x14ac:dyDescent="0.25">
      <c r="A1155" t="s">
        <v>415</v>
      </c>
      <c r="B1155" t="s">
        <v>6</v>
      </c>
      <c r="C1155" s="1">
        <v>41274</v>
      </c>
      <c r="D1155" s="52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52">
        <f t="shared" si="72"/>
        <v>1403500000</v>
      </c>
      <c r="M1155" s="52">
        <f t="shared" si="73"/>
        <v>2094100000</v>
      </c>
      <c r="N1155" s="52">
        <f t="shared" si="74"/>
        <v>690600000</v>
      </c>
    </row>
    <row r="1156" spans="1:14" x14ac:dyDescent="0.25">
      <c r="A1156" t="s">
        <v>415</v>
      </c>
      <c r="B1156" t="s">
        <v>9</v>
      </c>
      <c r="C1156" s="1">
        <v>41639</v>
      </c>
      <c r="D1156" s="52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52">
        <f t="shared" si="72"/>
        <v>1399500000</v>
      </c>
      <c r="M1156" s="52">
        <f t="shared" si="73"/>
        <v>2124900000</v>
      </c>
      <c r="N1156" s="52">
        <f t="shared" si="74"/>
        <v>725400000</v>
      </c>
    </row>
    <row r="1157" spans="1:14" x14ac:dyDescent="0.25">
      <c r="A1157" t="s">
        <v>415</v>
      </c>
      <c r="B1157" t="s">
        <v>10</v>
      </c>
      <c r="C1157" s="1">
        <v>42004</v>
      </c>
      <c r="D1157" s="52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52">
        <f t="shared" si="72"/>
        <v>1545900000</v>
      </c>
      <c r="M1157" s="52">
        <f t="shared" si="73"/>
        <v>2203400000</v>
      </c>
      <c r="N1157" s="52">
        <f t="shared" si="74"/>
        <v>657500000</v>
      </c>
    </row>
    <row r="1158" spans="1:14" x14ac:dyDescent="0.25">
      <c r="A1158" t="s">
        <v>415</v>
      </c>
      <c r="B1158" t="s">
        <v>11</v>
      </c>
      <c r="C1158" s="1">
        <v>42369</v>
      </c>
      <c r="D1158" s="52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52">
        <f t="shared" si="72"/>
        <v>1626000000</v>
      </c>
      <c r="M1158" s="52">
        <f t="shared" si="73"/>
        <v>2304600000</v>
      </c>
      <c r="N1158" s="52">
        <f t="shared" si="74"/>
        <v>678600000</v>
      </c>
    </row>
    <row r="1159" spans="1:14" x14ac:dyDescent="0.25">
      <c r="A1159" t="s">
        <v>417</v>
      </c>
      <c r="B1159" t="s">
        <v>6</v>
      </c>
      <c r="C1159" s="1">
        <v>41274</v>
      </c>
      <c r="D1159" s="52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52">
        <f t="shared" si="72"/>
        <v>185638000</v>
      </c>
      <c r="M1159" s="52">
        <f t="shared" si="73"/>
        <v>463275000</v>
      </c>
      <c r="N1159" s="52">
        <f t="shared" si="74"/>
        <v>277637000</v>
      </c>
    </row>
    <row r="1160" spans="1:14" x14ac:dyDescent="0.25">
      <c r="A1160" t="s">
        <v>417</v>
      </c>
      <c r="B1160" t="s">
        <v>9</v>
      </c>
      <c r="C1160" s="1">
        <v>41639</v>
      </c>
      <c r="D1160" s="52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52">
        <f t="shared" si="72"/>
        <v>363650000</v>
      </c>
      <c r="M1160" s="52">
        <f t="shared" si="73"/>
        <v>741358000</v>
      </c>
      <c r="N1160" s="52">
        <f t="shared" si="74"/>
        <v>377708000</v>
      </c>
    </row>
    <row r="1161" spans="1:14" x14ac:dyDescent="0.25">
      <c r="A1161" t="s">
        <v>417</v>
      </c>
      <c r="B1161" t="s">
        <v>10</v>
      </c>
      <c r="C1161" s="1">
        <v>42004</v>
      </c>
      <c r="D1161" s="52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52">
        <f t="shared" si="72"/>
        <v>425746000</v>
      </c>
      <c r="M1161" s="52">
        <f t="shared" si="73"/>
        <v>879634000</v>
      </c>
      <c r="N1161" s="52">
        <f t="shared" si="74"/>
        <v>453888000</v>
      </c>
    </row>
    <row r="1162" spans="1:14" x14ac:dyDescent="0.25">
      <c r="A1162" t="s">
        <v>417</v>
      </c>
      <c r="B1162" t="s">
        <v>11</v>
      </c>
      <c r="C1162" s="1">
        <v>42369</v>
      </c>
      <c r="D1162" s="52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52">
        <f t="shared" si="72"/>
        <v>458513000</v>
      </c>
      <c r="M1162" s="52">
        <f t="shared" si="73"/>
        <v>967933000</v>
      </c>
      <c r="N1162" s="52">
        <f t="shared" si="74"/>
        <v>509420000</v>
      </c>
    </row>
    <row r="1163" spans="1:14" x14ac:dyDescent="0.25">
      <c r="A1163" t="s">
        <v>418</v>
      </c>
      <c r="B1163" t="s">
        <v>6</v>
      </c>
      <c r="C1163" s="1">
        <v>41274</v>
      </c>
      <c r="D1163" s="52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52">
        <f t="shared" si="72"/>
        <v>697059000</v>
      </c>
      <c r="M1163" s="52">
        <f t="shared" si="73"/>
        <v>1643802000</v>
      </c>
      <c r="N1163" s="52">
        <f t="shared" si="74"/>
        <v>946743000</v>
      </c>
    </row>
    <row r="1164" spans="1:14" x14ac:dyDescent="0.25">
      <c r="A1164" t="s">
        <v>418</v>
      </c>
      <c r="B1164" t="s">
        <v>9</v>
      </c>
      <c r="C1164" s="1">
        <v>41639</v>
      </c>
      <c r="D1164" s="52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52">
        <f t="shared" si="72"/>
        <v>780929000</v>
      </c>
      <c r="M1164" s="52">
        <f t="shared" si="73"/>
        <v>1649666000</v>
      </c>
      <c r="N1164" s="52">
        <f t="shared" si="74"/>
        <v>868737000</v>
      </c>
    </row>
    <row r="1165" spans="1:14" x14ac:dyDescent="0.25">
      <c r="A1165" t="s">
        <v>418</v>
      </c>
      <c r="B1165" t="s">
        <v>10</v>
      </c>
      <c r="C1165" s="1">
        <v>42004</v>
      </c>
      <c r="D1165" s="52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52">
        <f t="shared" si="72"/>
        <v>969571000</v>
      </c>
      <c r="M1165" s="52">
        <f t="shared" si="73"/>
        <v>2106543000</v>
      </c>
      <c r="N1165" s="52">
        <f t="shared" si="74"/>
        <v>1136972000</v>
      </c>
    </row>
    <row r="1166" spans="1:14" x14ac:dyDescent="0.25">
      <c r="A1166" t="s">
        <v>418</v>
      </c>
      <c r="B1166" t="s">
        <v>11</v>
      </c>
      <c r="C1166" s="1">
        <v>42369</v>
      </c>
      <c r="D1166" s="52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52">
        <f t="shared" si="72"/>
        <v>1047951000</v>
      </c>
      <c r="M1166" s="52">
        <f t="shared" si="73"/>
        <v>2122154000</v>
      </c>
      <c r="N1166" s="52">
        <f t="shared" si="74"/>
        <v>1074203000</v>
      </c>
    </row>
    <row r="1167" spans="1:14" x14ac:dyDescent="0.25">
      <c r="A1167" t="s">
        <v>419</v>
      </c>
      <c r="B1167" t="s">
        <v>6</v>
      </c>
      <c r="C1167" s="1">
        <v>42004</v>
      </c>
      <c r="D1167" s="52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52">
        <f t="shared" si="72"/>
        <v>771600000</v>
      </c>
      <c r="M1167" s="52">
        <f t="shared" si="73"/>
        <v>2715700000</v>
      </c>
      <c r="N1167" s="52">
        <f t="shared" si="74"/>
        <v>1944100000</v>
      </c>
    </row>
    <row r="1168" spans="1:14" x14ac:dyDescent="0.25">
      <c r="A1168" t="s">
        <v>419</v>
      </c>
      <c r="B1168" t="s">
        <v>9</v>
      </c>
      <c r="C1168" s="1">
        <v>42369</v>
      </c>
      <c r="D1168" s="52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52">
        <f t="shared" si="72"/>
        <v>722900000</v>
      </c>
      <c r="M1168" s="52">
        <f t="shared" si="73"/>
        <v>2643000000</v>
      </c>
      <c r="N1168" s="52">
        <f t="shared" si="74"/>
        <v>1920100000</v>
      </c>
    </row>
    <row r="1169" spans="1:14" x14ac:dyDescent="0.25">
      <c r="A1169" t="s">
        <v>419</v>
      </c>
      <c r="B1169" t="s">
        <v>10</v>
      </c>
      <c r="C1169" s="1">
        <v>42735</v>
      </c>
      <c r="D1169" s="52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52">
        <f t="shared" si="72"/>
        <v>736800000</v>
      </c>
      <c r="M1169" s="52">
        <f t="shared" si="73"/>
        <v>2745700000</v>
      </c>
      <c r="N1169" s="52">
        <f t="shared" si="74"/>
        <v>2008900000</v>
      </c>
    </row>
    <row r="1170" spans="1:14" x14ac:dyDescent="0.25">
      <c r="A1170" t="s">
        <v>420</v>
      </c>
      <c r="B1170" t="s">
        <v>6</v>
      </c>
      <c r="C1170" s="1">
        <v>41274</v>
      </c>
      <c r="D1170" s="52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52">
        <f t="shared" si="72"/>
        <v>2120025000</v>
      </c>
      <c r="M1170" s="52">
        <f t="shared" si="73"/>
        <v>3097418000</v>
      </c>
      <c r="N1170" s="52">
        <f t="shared" si="74"/>
        <v>977393000</v>
      </c>
    </row>
    <row r="1171" spans="1:14" x14ac:dyDescent="0.25">
      <c r="A1171" t="s">
        <v>420</v>
      </c>
      <c r="B1171" t="s">
        <v>9</v>
      </c>
      <c r="C1171" s="1">
        <v>41639</v>
      </c>
      <c r="D1171" s="52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52">
        <f t="shared" si="72"/>
        <v>2265516000</v>
      </c>
      <c r="M1171" s="52">
        <f t="shared" si="73"/>
        <v>3369001000</v>
      </c>
      <c r="N1171" s="52">
        <f t="shared" si="74"/>
        <v>1103485000</v>
      </c>
    </row>
    <row r="1172" spans="1:14" x14ac:dyDescent="0.25">
      <c r="A1172" t="s">
        <v>420</v>
      </c>
      <c r="B1172" t="s">
        <v>10</v>
      </c>
      <c r="C1172" s="1">
        <v>42004</v>
      </c>
      <c r="D1172" s="52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52">
        <f t="shared" si="72"/>
        <v>2438527000</v>
      </c>
      <c r="M1172" s="52">
        <f t="shared" si="73"/>
        <v>3708901000</v>
      </c>
      <c r="N1172" s="52">
        <f t="shared" si="74"/>
        <v>1270374000</v>
      </c>
    </row>
    <row r="1173" spans="1:14" x14ac:dyDescent="0.25">
      <c r="A1173" t="s">
        <v>420</v>
      </c>
      <c r="B1173" t="s">
        <v>11</v>
      </c>
      <c r="C1173" s="1">
        <v>42369</v>
      </c>
      <c r="D1173" s="52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52">
        <f t="shared" si="72"/>
        <v>2648622000</v>
      </c>
      <c r="M1173" s="52">
        <f t="shared" si="73"/>
        <v>4162643000</v>
      </c>
      <c r="N1173" s="52">
        <f t="shared" si="74"/>
        <v>1514021000</v>
      </c>
    </row>
    <row r="1174" spans="1:14" x14ac:dyDescent="0.25">
      <c r="A1174" t="s">
        <v>421</v>
      </c>
      <c r="B1174" t="s">
        <v>6</v>
      </c>
      <c r="C1174" s="1">
        <v>41274</v>
      </c>
      <c r="D1174" s="52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52">
        <f t="shared" si="72"/>
        <v>5464000000</v>
      </c>
      <c r="M1174" s="52">
        <f t="shared" si="73"/>
        <v>13570000000</v>
      </c>
      <c r="N1174" s="52">
        <f t="shared" si="74"/>
        <v>8106000000</v>
      </c>
    </row>
    <row r="1175" spans="1:14" x14ac:dyDescent="0.25">
      <c r="A1175" t="s">
        <v>421</v>
      </c>
      <c r="B1175" t="s">
        <v>9</v>
      </c>
      <c r="C1175" s="1">
        <v>41639</v>
      </c>
      <c r="D1175" s="52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52">
        <f t="shared" si="72"/>
        <v>6311000000</v>
      </c>
      <c r="M1175" s="52">
        <f t="shared" si="73"/>
        <v>13673000000</v>
      </c>
      <c r="N1175" s="52">
        <f t="shared" si="74"/>
        <v>7362000000</v>
      </c>
    </row>
    <row r="1176" spans="1:14" x14ac:dyDescent="0.25">
      <c r="A1176" t="s">
        <v>421</v>
      </c>
      <c r="B1176" t="s">
        <v>10</v>
      </c>
      <c r="C1176" s="1">
        <v>42004</v>
      </c>
      <c r="D1176" s="52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52">
        <f t="shared" si="72"/>
        <v>6314000000</v>
      </c>
      <c r="M1176" s="52">
        <f t="shared" si="73"/>
        <v>12509000000</v>
      </c>
      <c r="N1176" s="52">
        <f t="shared" si="74"/>
        <v>6195000000</v>
      </c>
    </row>
    <row r="1177" spans="1:14" x14ac:dyDescent="0.25">
      <c r="A1177" t="s">
        <v>421</v>
      </c>
      <c r="B1177" t="s">
        <v>11</v>
      </c>
      <c r="C1177" s="1">
        <v>42369</v>
      </c>
      <c r="D1177" s="52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52">
        <f t="shared" si="72"/>
        <v>6157000000</v>
      </c>
      <c r="M1177" s="52">
        <f t="shared" si="73"/>
        <v>6676000000</v>
      </c>
      <c r="N1177" s="52">
        <f t="shared" si="74"/>
        <v>519000000</v>
      </c>
    </row>
    <row r="1178" spans="1:14" x14ac:dyDescent="0.25">
      <c r="A1178" t="s">
        <v>422</v>
      </c>
      <c r="B1178" t="s">
        <v>6</v>
      </c>
      <c r="C1178" s="1">
        <v>41274</v>
      </c>
      <c r="D1178" s="52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52">
        <f t="shared" si="72"/>
        <v>879800000</v>
      </c>
      <c r="M1178" s="52">
        <f t="shared" si="73"/>
        <v>1264500000</v>
      </c>
      <c r="N1178" s="52">
        <f t="shared" si="74"/>
        <v>384700000</v>
      </c>
    </row>
    <row r="1179" spans="1:14" x14ac:dyDescent="0.25">
      <c r="A1179" t="s">
        <v>422</v>
      </c>
      <c r="B1179" t="s">
        <v>9</v>
      </c>
      <c r="C1179" s="1">
        <v>41639</v>
      </c>
      <c r="D1179" s="52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52">
        <f t="shared" si="72"/>
        <v>882700000</v>
      </c>
      <c r="M1179" s="52">
        <f t="shared" si="73"/>
        <v>1265000000</v>
      </c>
      <c r="N1179" s="52">
        <f t="shared" si="74"/>
        <v>382300000</v>
      </c>
    </row>
    <row r="1180" spans="1:14" x14ac:dyDescent="0.25">
      <c r="A1180" t="s">
        <v>422</v>
      </c>
      <c r="B1180" t="s">
        <v>10</v>
      </c>
      <c r="C1180" s="1">
        <v>42004</v>
      </c>
      <c r="D1180" s="52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52">
        <f t="shared" si="72"/>
        <v>882100000</v>
      </c>
      <c r="M1180" s="52">
        <f t="shared" si="73"/>
        <v>1300500000</v>
      </c>
      <c r="N1180" s="52">
        <f t="shared" si="74"/>
        <v>418400000</v>
      </c>
    </row>
    <row r="1181" spans="1:14" x14ac:dyDescent="0.25">
      <c r="A1181" t="s">
        <v>422</v>
      </c>
      <c r="B1181" t="s">
        <v>11</v>
      </c>
      <c r="C1181" s="1">
        <v>42369</v>
      </c>
      <c r="D1181" s="52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52">
        <f t="shared" si="72"/>
        <v>894000000</v>
      </c>
      <c r="M1181" s="52">
        <f t="shared" si="73"/>
        <v>1325800000</v>
      </c>
      <c r="N1181" s="52">
        <f t="shared" si="74"/>
        <v>431800000</v>
      </c>
    </row>
    <row r="1182" spans="1:14" x14ac:dyDescent="0.25">
      <c r="A1182" t="s">
        <v>424</v>
      </c>
      <c r="B1182" t="s">
        <v>6</v>
      </c>
      <c r="C1182" s="1">
        <v>41274</v>
      </c>
      <c r="D1182" s="52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52">
        <f t="shared" si="72"/>
        <v>1603985000</v>
      </c>
      <c r="M1182" s="52">
        <f t="shared" si="73"/>
        <v>2241315000</v>
      </c>
      <c r="N1182" s="52">
        <f t="shared" si="74"/>
        <v>637330000</v>
      </c>
    </row>
    <row r="1183" spans="1:14" x14ac:dyDescent="0.25">
      <c r="A1183" t="s">
        <v>424</v>
      </c>
      <c r="B1183" t="s">
        <v>9</v>
      </c>
      <c r="C1183" s="1">
        <v>41639</v>
      </c>
      <c r="D1183" s="52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52">
        <f t="shared" si="72"/>
        <v>1530508000</v>
      </c>
      <c r="M1183" s="52">
        <f t="shared" si="73"/>
        <v>2140713000</v>
      </c>
      <c r="N1183" s="52">
        <f t="shared" si="74"/>
        <v>610205000</v>
      </c>
    </row>
    <row r="1184" spans="1:14" x14ac:dyDescent="0.25">
      <c r="A1184" t="s">
        <v>424</v>
      </c>
      <c r="B1184" t="s">
        <v>10</v>
      </c>
      <c r="C1184" s="1">
        <v>42004</v>
      </c>
      <c r="D1184" s="52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52">
        <f t="shared" si="72"/>
        <v>1488331000</v>
      </c>
      <c r="M1184" s="52">
        <f t="shared" si="73"/>
        <v>2140713000</v>
      </c>
      <c r="N1184" s="52">
        <f t="shared" si="74"/>
        <v>652382000</v>
      </c>
    </row>
    <row r="1185" spans="1:14" x14ac:dyDescent="0.25">
      <c r="A1185" t="s">
        <v>424</v>
      </c>
      <c r="B1185" t="s">
        <v>11</v>
      </c>
      <c r="C1185" s="1">
        <v>42369</v>
      </c>
      <c r="D1185" s="52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52">
        <f t="shared" si="72"/>
        <v>1390117000</v>
      </c>
      <c r="M1185" s="52">
        <f t="shared" si="73"/>
        <v>2019469000</v>
      </c>
      <c r="N1185" s="52">
        <f t="shared" si="74"/>
        <v>629352000</v>
      </c>
    </row>
    <row r="1186" spans="1:14" x14ac:dyDescent="0.25">
      <c r="A1186" t="s">
        <v>426</v>
      </c>
      <c r="B1186" t="s">
        <v>6</v>
      </c>
      <c r="C1186" s="1">
        <v>41274</v>
      </c>
      <c r="D1186" s="52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52">
        <f t="shared" si="72"/>
        <v>1368300000</v>
      </c>
      <c r="M1186" s="52">
        <f t="shared" si="73"/>
        <v>2688500000</v>
      </c>
      <c r="N1186" s="52">
        <f t="shared" si="74"/>
        <v>1320200000</v>
      </c>
    </row>
    <row r="1187" spans="1:14" x14ac:dyDescent="0.25">
      <c r="A1187" t="s">
        <v>426</v>
      </c>
      <c r="B1187" t="s">
        <v>9</v>
      </c>
      <c r="C1187" s="1">
        <v>41639</v>
      </c>
      <c r="D1187" s="52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52">
        <f t="shared" si="72"/>
        <v>1382600000</v>
      </c>
      <c r="M1187" s="52">
        <f t="shared" si="73"/>
        <v>2760300000</v>
      </c>
      <c r="N1187" s="52">
        <f t="shared" si="74"/>
        <v>1377700000</v>
      </c>
    </row>
    <row r="1188" spans="1:14" x14ac:dyDescent="0.25">
      <c r="A1188" t="s">
        <v>426</v>
      </c>
      <c r="B1188" t="s">
        <v>10</v>
      </c>
      <c r="C1188" s="1">
        <v>42004</v>
      </c>
      <c r="D1188" s="52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52">
        <f t="shared" si="72"/>
        <v>1365500000</v>
      </c>
      <c r="M1188" s="52">
        <f t="shared" si="73"/>
        <v>3052800000</v>
      </c>
      <c r="N1188" s="52">
        <f t="shared" si="74"/>
        <v>1687300000</v>
      </c>
    </row>
    <row r="1189" spans="1:14" x14ac:dyDescent="0.25">
      <c r="A1189" t="s">
        <v>426</v>
      </c>
      <c r="B1189" t="s">
        <v>11</v>
      </c>
      <c r="C1189" s="1">
        <v>42369</v>
      </c>
      <c r="D1189" s="52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52">
        <f t="shared" si="72"/>
        <v>1365000000</v>
      </c>
      <c r="M1189" s="52">
        <f t="shared" si="73"/>
        <v>3379200000</v>
      </c>
      <c r="N1189" s="52">
        <f t="shared" si="74"/>
        <v>2014200000</v>
      </c>
    </row>
    <row r="1190" spans="1:14" x14ac:dyDescent="0.25">
      <c r="A1190" t="s">
        <v>427</v>
      </c>
      <c r="B1190" t="s">
        <v>6</v>
      </c>
      <c r="C1190" s="1">
        <v>41639</v>
      </c>
      <c r="D1190" s="52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576</v>
      </c>
      <c r="J1190" s="2">
        <v>0</v>
      </c>
      <c r="K1190" s="2">
        <v>2077000000</v>
      </c>
      <c r="L1190" s="52">
        <f t="shared" si="72"/>
        <v>2077000000</v>
      </c>
      <c r="M1190" s="52">
        <f t="shared" si="73"/>
        <v>3839000000</v>
      </c>
      <c r="N1190" s="52">
        <f t="shared" si="74"/>
        <v>1762000000</v>
      </c>
    </row>
    <row r="1191" spans="1:14" x14ac:dyDescent="0.25">
      <c r="A1191" t="s">
        <v>427</v>
      </c>
      <c r="B1191" t="s">
        <v>9</v>
      </c>
      <c r="C1191" s="1">
        <v>42004</v>
      </c>
      <c r="D1191" s="52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576</v>
      </c>
      <c r="J1191" s="2">
        <v>0</v>
      </c>
      <c r="K1191" s="2">
        <v>2433000000</v>
      </c>
      <c r="L1191" s="52">
        <f t="shared" si="72"/>
        <v>2433000000</v>
      </c>
      <c r="M1191" s="52">
        <f t="shared" si="73"/>
        <v>4883000000</v>
      </c>
      <c r="N1191" s="52">
        <f t="shared" si="74"/>
        <v>2450000000</v>
      </c>
    </row>
    <row r="1192" spans="1:14" x14ac:dyDescent="0.25">
      <c r="A1192" t="s">
        <v>427</v>
      </c>
      <c r="B1192" t="s">
        <v>10</v>
      </c>
      <c r="C1192" s="1">
        <v>42369</v>
      </c>
      <c r="D1192" s="52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576</v>
      </c>
      <c r="J1192" s="2">
        <v>0</v>
      </c>
      <c r="K1192" s="2">
        <v>2612000000</v>
      </c>
      <c r="L1192" s="52">
        <f t="shared" si="72"/>
        <v>2612000000</v>
      </c>
      <c r="M1192" s="52">
        <f t="shared" si="73"/>
        <v>4120000000</v>
      </c>
      <c r="N1192" s="52">
        <f t="shared" si="74"/>
        <v>1508000000</v>
      </c>
    </row>
    <row r="1193" spans="1:14" x14ac:dyDescent="0.25">
      <c r="A1193" t="s">
        <v>427</v>
      </c>
      <c r="B1193" t="s">
        <v>11</v>
      </c>
      <c r="C1193" s="1">
        <v>42735</v>
      </c>
      <c r="D1193" s="52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576</v>
      </c>
      <c r="J1193" s="2">
        <v>0</v>
      </c>
      <c r="K1193" s="2">
        <v>2755000000</v>
      </c>
      <c r="L1193" s="52">
        <f t="shared" si="72"/>
        <v>2755000000</v>
      </c>
      <c r="M1193" s="52">
        <f t="shared" si="73"/>
        <v>4932000000</v>
      </c>
      <c r="N1193" s="52">
        <f t="shared" si="74"/>
        <v>2177000000</v>
      </c>
    </row>
    <row r="1194" spans="1:14" x14ac:dyDescent="0.25">
      <c r="A1194" t="s">
        <v>428</v>
      </c>
      <c r="B1194" t="s">
        <v>6</v>
      </c>
      <c r="C1194" s="1">
        <v>41274</v>
      </c>
      <c r="D1194" s="52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52">
        <f t="shared" si="72"/>
        <v>2253888000</v>
      </c>
      <c r="M1194" s="52">
        <f t="shared" si="73"/>
        <v>4083681000</v>
      </c>
      <c r="N1194" s="52">
        <f t="shared" si="74"/>
        <v>1829793000</v>
      </c>
    </row>
    <row r="1195" spans="1:14" x14ac:dyDescent="0.25">
      <c r="A1195" t="s">
        <v>428</v>
      </c>
      <c r="B1195" t="s">
        <v>9</v>
      </c>
      <c r="C1195" s="1">
        <v>41639</v>
      </c>
      <c r="D1195" s="52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52">
        <f t="shared" si="72"/>
        <v>3303472000</v>
      </c>
      <c r="M1195" s="52">
        <f t="shared" si="73"/>
        <v>5715886000</v>
      </c>
      <c r="N1195" s="52">
        <f t="shared" si="74"/>
        <v>2412414000</v>
      </c>
    </row>
    <row r="1196" spans="1:14" x14ac:dyDescent="0.25">
      <c r="A1196" t="s">
        <v>428</v>
      </c>
      <c r="B1196" t="s">
        <v>10</v>
      </c>
      <c r="C1196" s="1">
        <v>42004</v>
      </c>
      <c r="D1196" s="52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52">
        <f t="shared" si="72"/>
        <v>4510818000</v>
      </c>
      <c r="M1196" s="52">
        <f t="shared" si="73"/>
        <v>7584130000</v>
      </c>
      <c r="N1196" s="52">
        <f t="shared" si="74"/>
        <v>3073312000</v>
      </c>
    </row>
    <row r="1197" spans="1:14" x14ac:dyDescent="0.25">
      <c r="A1197" t="s">
        <v>428</v>
      </c>
      <c r="B1197" t="s">
        <v>11</v>
      </c>
      <c r="C1197" s="1">
        <v>42369</v>
      </c>
      <c r="D1197" s="52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52">
        <f t="shared" si="72"/>
        <v>5332900000</v>
      </c>
      <c r="M1197" s="52">
        <f t="shared" si="73"/>
        <v>8591807000</v>
      </c>
      <c r="N1197" s="52">
        <f t="shared" si="74"/>
        <v>3258907000</v>
      </c>
    </row>
    <row r="1198" spans="1:14" x14ac:dyDescent="0.25">
      <c r="A1198" t="s">
        <v>429</v>
      </c>
      <c r="B1198" t="s">
        <v>6</v>
      </c>
      <c r="C1198" s="1">
        <v>41391</v>
      </c>
      <c r="D1198" s="52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576</v>
      </c>
      <c r="J1198" s="2">
        <v>0</v>
      </c>
      <c r="K1198" s="2">
        <v>0</v>
      </c>
      <c r="L1198" s="52">
        <f t="shared" si="72"/>
        <v>0</v>
      </c>
      <c r="M1198" s="52">
        <f t="shared" si="73"/>
        <v>1190769000</v>
      </c>
      <c r="N1198" s="52">
        <f t="shared" si="74"/>
        <v>1190769000</v>
      </c>
    </row>
    <row r="1199" spans="1:14" x14ac:dyDescent="0.25">
      <c r="A1199" t="s">
        <v>429</v>
      </c>
      <c r="B1199" t="s">
        <v>9</v>
      </c>
      <c r="C1199" s="1">
        <v>41755</v>
      </c>
      <c r="D1199" s="52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576</v>
      </c>
      <c r="J1199" s="2">
        <v>0</v>
      </c>
      <c r="K1199" s="2">
        <v>0</v>
      </c>
      <c r="L1199" s="52">
        <f t="shared" si="72"/>
        <v>0</v>
      </c>
      <c r="M1199" s="52">
        <f t="shared" si="73"/>
        <v>1018697000</v>
      </c>
      <c r="N1199" s="52">
        <f t="shared" si="74"/>
        <v>1018697000</v>
      </c>
    </row>
    <row r="1200" spans="1:14" x14ac:dyDescent="0.25">
      <c r="A1200" t="s">
        <v>429</v>
      </c>
      <c r="B1200" t="s">
        <v>10</v>
      </c>
      <c r="C1200" s="1">
        <v>42119</v>
      </c>
      <c r="D1200" s="52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576</v>
      </c>
      <c r="J1200" s="2">
        <v>0</v>
      </c>
      <c r="K1200" s="2">
        <v>0</v>
      </c>
      <c r="L1200" s="52">
        <f t="shared" si="72"/>
        <v>0</v>
      </c>
      <c r="M1200" s="52">
        <f t="shared" si="73"/>
        <v>1060549000</v>
      </c>
      <c r="N1200" s="52">
        <f t="shared" si="74"/>
        <v>1060549000</v>
      </c>
    </row>
    <row r="1201" spans="1:14" x14ac:dyDescent="0.25">
      <c r="A1201" t="s">
        <v>429</v>
      </c>
      <c r="B1201" t="s">
        <v>11</v>
      </c>
      <c r="C1201" s="1">
        <v>42490</v>
      </c>
      <c r="D1201" s="52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576</v>
      </c>
      <c r="J1201" s="2">
        <v>0</v>
      </c>
      <c r="K1201" s="2">
        <v>0</v>
      </c>
      <c r="L1201" s="52">
        <f t="shared" si="72"/>
        <v>0</v>
      </c>
      <c r="M1201" s="52">
        <f t="shared" si="73"/>
        <v>1322748000</v>
      </c>
      <c r="N1201" s="52">
        <f t="shared" si="74"/>
        <v>1322748000</v>
      </c>
    </row>
    <row r="1202" spans="1:14" x14ac:dyDescent="0.25">
      <c r="A1202" t="s">
        <v>430</v>
      </c>
      <c r="B1202" t="s">
        <v>6</v>
      </c>
      <c r="C1202" s="1">
        <v>41274</v>
      </c>
      <c r="D1202" s="52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52">
        <f t="shared" si="72"/>
        <v>1152000000</v>
      </c>
      <c r="M1202" s="52">
        <f t="shared" si="73"/>
        <v>3430000000</v>
      </c>
      <c r="N1202" s="52">
        <f t="shared" si="74"/>
        <v>2278000000</v>
      </c>
    </row>
    <row r="1203" spans="1:14" x14ac:dyDescent="0.25">
      <c r="A1203" t="s">
        <v>430</v>
      </c>
      <c r="B1203" t="s">
        <v>9</v>
      </c>
      <c r="C1203" s="1">
        <v>41639</v>
      </c>
      <c r="D1203" s="52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52">
        <f t="shared" si="72"/>
        <v>1246000000</v>
      </c>
      <c r="M1203" s="52">
        <f t="shared" si="73"/>
        <v>3545000000</v>
      </c>
      <c r="N1203" s="52">
        <f t="shared" si="74"/>
        <v>2299000000</v>
      </c>
    </row>
    <row r="1204" spans="1:14" x14ac:dyDescent="0.25">
      <c r="A1204" t="s">
        <v>430</v>
      </c>
      <c r="B1204" t="s">
        <v>10</v>
      </c>
      <c r="C1204" s="1">
        <v>42004</v>
      </c>
      <c r="D1204" s="52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576</v>
      </c>
      <c r="J1204" s="2">
        <v>0</v>
      </c>
      <c r="K1204" s="2">
        <v>1227000000</v>
      </c>
      <c r="L1204" s="52">
        <f t="shared" si="72"/>
        <v>1227000000</v>
      </c>
      <c r="M1204" s="52">
        <f t="shared" si="73"/>
        <v>3850000000</v>
      </c>
      <c r="N1204" s="52">
        <f t="shared" si="74"/>
        <v>2623000000</v>
      </c>
    </row>
    <row r="1205" spans="1:14" x14ac:dyDescent="0.25">
      <c r="A1205" t="s">
        <v>430</v>
      </c>
      <c r="B1205" t="s">
        <v>11</v>
      </c>
      <c r="C1205" s="1">
        <v>42369</v>
      </c>
      <c r="D1205" s="52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576</v>
      </c>
      <c r="J1205" s="2">
        <v>0</v>
      </c>
      <c r="K1205" s="2">
        <v>1214000000</v>
      </c>
      <c r="L1205" s="52">
        <f t="shared" si="72"/>
        <v>1214000000</v>
      </c>
      <c r="M1205" s="52">
        <f t="shared" si="73"/>
        <v>4176000000</v>
      </c>
      <c r="N1205" s="52">
        <f t="shared" si="74"/>
        <v>2962000000</v>
      </c>
    </row>
    <row r="1206" spans="1:14" x14ac:dyDescent="0.25">
      <c r="A1206" t="s">
        <v>431</v>
      </c>
      <c r="B1206" t="s">
        <v>6</v>
      </c>
      <c r="C1206" s="1">
        <v>41636</v>
      </c>
      <c r="D1206" s="52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52">
        <f t="shared" si="72"/>
        <v>25467000000</v>
      </c>
      <c r="M1206" s="52">
        <f t="shared" si="73"/>
        <v>35172000000</v>
      </c>
      <c r="N1206" s="52">
        <f t="shared" si="74"/>
        <v>9705000000</v>
      </c>
    </row>
    <row r="1207" spans="1:14" x14ac:dyDescent="0.25">
      <c r="A1207" t="s">
        <v>431</v>
      </c>
      <c r="B1207" t="s">
        <v>9</v>
      </c>
      <c r="C1207" s="1">
        <v>42000</v>
      </c>
      <c r="D1207" s="52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52">
        <f t="shared" si="72"/>
        <v>25864000000</v>
      </c>
      <c r="M1207" s="52">
        <f t="shared" si="73"/>
        <v>35445000000</v>
      </c>
      <c r="N1207" s="52">
        <f t="shared" si="74"/>
        <v>9581000000</v>
      </c>
    </row>
    <row r="1208" spans="1:14" x14ac:dyDescent="0.25">
      <c r="A1208" t="s">
        <v>431</v>
      </c>
      <c r="B1208" t="s">
        <v>10</v>
      </c>
      <c r="C1208" s="1">
        <v>42364</v>
      </c>
      <c r="D1208" s="52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52">
        <f t="shared" si="72"/>
        <v>24613000000</v>
      </c>
      <c r="M1208" s="52">
        <f t="shared" si="73"/>
        <v>34325000000</v>
      </c>
      <c r="N1208" s="52">
        <f t="shared" si="74"/>
        <v>9712000000</v>
      </c>
    </row>
    <row r="1209" spans="1:14" x14ac:dyDescent="0.25">
      <c r="A1209" t="s">
        <v>431</v>
      </c>
      <c r="B1209" t="s">
        <v>11</v>
      </c>
      <c r="C1209" s="1">
        <v>42735</v>
      </c>
      <c r="D1209" s="52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52">
        <f t="shared" si="72"/>
        <v>24805000000</v>
      </c>
      <c r="M1209" s="52">
        <f t="shared" si="73"/>
        <v>34590000000</v>
      </c>
      <c r="N1209" s="52">
        <f t="shared" si="74"/>
        <v>9785000000</v>
      </c>
    </row>
    <row r="1210" spans="1:14" x14ac:dyDescent="0.25">
      <c r="A1210" t="s">
        <v>432</v>
      </c>
      <c r="B1210" t="s">
        <v>6</v>
      </c>
      <c r="C1210" s="1">
        <v>41274</v>
      </c>
      <c r="D1210" s="52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52">
        <f t="shared" si="72"/>
        <v>27762000000</v>
      </c>
      <c r="M1210" s="52">
        <f t="shared" si="73"/>
        <v>44836000000</v>
      </c>
      <c r="N1210" s="52">
        <f t="shared" si="74"/>
        <v>17074000000</v>
      </c>
    </row>
    <row r="1211" spans="1:14" x14ac:dyDescent="0.25">
      <c r="A1211" t="s">
        <v>432</v>
      </c>
      <c r="B1211" t="s">
        <v>9</v>
      </c>
      <c r="C1211" s="1">
        <v>41639</v>
      </c>
      <c r="D1211" s="52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52">
        <f t="shared" si="72"/>
        <v>25632000000</v>
      </c>
      <c r="M1211" s="52">
        <f t="shared" si="73"/>
        <v>41998000000</v>
      </c>
      <c r="N1211" s="52">
        <f t="shared" si="74"/>
        <v>16366000000</v>
      </c>
    </row>
    <row r="1212" spans="1:14" x14ac:dyDescent="0.25">
      <c r="A1212" t="s">
        <v>432</v>
      </c>
      <c r="B1212" t="s">
        <v>10</v>
      </c>
      <c r="C1212" s="1">
        <v>42004</v>
      </c>
      <c r="D1212" s="52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52">
        <f t="shared" si="72"/>
        <v>26529000000</v>
      </c>
      <c r="M1212" s="52">
        <f t="shared" si="73"/>
        <v>40028000000</v>
      </c>
      <c r="N1212" s="52">
        <f t="shared" si="74"/>
        <v>13499000000</v>
      </c>
    </row>
    <row r="1213" spans="1:14" x14ac:dyDescent="0.25">
      <c r="A1213" t="s">
        <v>432</v>
      </c>
      <c r="B1213" t="s">
        <v>11</v>
      </c>
      <c r="C1213" s="1">
        <v>42369</v>
      </c>
      <c r="D1213" s="52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52">
        <f t="shared" si="72"/>
        <v>26227000000</v>
      </c>
      <c r="M1213" s="52">
        <f t="shared" si="73"/>
        <v>39203000000</v>
      </c>
      <c r="N1213" s="52">
        <f t="shared" si="74"/>
        <v>12976000000</v>
      </c>
    </row>
    <row r="1214" spans="1:14" x14ac:dyDescent="0.25">
      <c r="A1214" t="s">
        <v>433</v>
      </c>
      <c r="B1214" t="s">
        <v>6</v>
      </c>
      <c r="C1214" s="1">
        <v>41639</v>
      </c>
      <c r="D1214" s="52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52">
        <f t="shared" si="72"/>
        <v>3481900000</v>
      </c>
      <c r="M1214" s="52">
        <f t="shared" si="73"/>
        <v>4605900000</v>
      </c>
      <c r="N1214" s="52">
        <f t="shared" si="74"/>
        <v>1124000000</v>
      </c>
    </row>
    <row r="1215" spans="1:14" x14ac:dyDescent="0.25">
      <c r="A1215" t="s">
        <v>433</v>
      </c>
      <c r="B1215" t="s">
        <v>9</v>
      </c>
      <c r="C1215" s="1">
        <v>42004</v>
      </c>
      <c r="D1215" s="52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52">
        <f t="shared" si="72"/>
        <v>3751700000</v>
      </c>
      <c r="M1215" s="52">
        <f t="shared" si="73"/>
        <v>5246600000</v>
      </c>
      <c r="N1215" s="52">
        <f t="shared" si="74"/>
        <v>1494900000</v>
      </c>
    </row>
    <row r="1216" spans="1:14" x14ac:dyDescent="0.25">
      <c r="A1216" t="s">
        <v>433</v>
      </c>
      <c r="B1216" t="s">
        <v>10</v>
      </c>
      <c r="C1216" s="1">
        <v>42369</v>
      </c>
      <c r="D1216" s="52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52">
        <f t="shared" si="72"/>
        <v>3835900000</v>
      </c>
      <c r="M1216" s="52">
        <f t="shared" si="73"/>
        <v>5266700000</v>
      </c>
      <c r="N1216" s="52">
        <f t="shared" si="74"/>
        <v>1430800000</v>
      </c>
    </row>
    <row r="1217" spans="1:14" x14ac:dyDescent="0.25">
      <c r="A1217" t="s">
        <v>433</v>
      </c>
      <c r="B1217" t="s">
        <v>11</v>
      </c>
      <c r="C1217" s="1">
        <v>42735</v>
      </c>
      <c r="D1217" s="52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52">
        <f t="shared" si="72"/>
        <v>3889200000</v>
      </c>
      <c r="M1217" s="52">
        <f t="shared" si="73"/>
        <v>5480900000</v>
      </c>
      <c r="N1217" s="52">
        <f t="shared" si="74"/>
        <v>1591700000</v>
      </c>
    </row>
    <row r="1218" spans="1:14" x14ac:dyDescent="0.25">
      <c r="A1218" t="s">
        <v>434</v>
      </c>
      <c r="B1218" t="s">
        <v>6</v>
      </c>
      <c r="C1218" s="1">
        <v>41639</v>
      </c>
      <c r="D1218" s="52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52">
        <f t="shared" ref="L1218:L1281" si="76">SGA+R_and_D+OPE</f>
        <v>1206340000</v>
      </c>
      <c r="M1218" s="52">
        <f t="shared" ref="M1218:M1281" si="77">Total_Revenue-COGS</f>
        <v>1949390000</v>
      </c>
      <c r="N1218" s="52">
        <f t="shared" ref="N1218:N1281" si="78">Gross_Profit-TOPE</f>
        <v>743050000</v>
      </c>
    </row>
    <row r="1219" spans="1:14" x14ac:dyDescent="0.25">
      <c r="A1219" t="s">
        <v>434</v>
      </c>
      <c r="B1219" t="s">
        <v>9</v>
      </c>
      <c r="C1219" s="1">
        <v>42004</v>
      </c>
      <c r="D1219" s="52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52">
        <f t="shared" si="76"/>
        <v>1790620000</v>
      </c>
      <c r="M1219" s="52">
        <f t="shared" si="77"/>
        <v>2614539000</v>
      </c>
      <c r="N1219" s="52">
        <f t="shared" si="78"/>
        <v>823919000</v>
      </c>
    </row>
    <row r="1220" spans="1:14" x14ac:dyDescent="0.25">
      <c r="A1220" t="s">
        <v>434</v>
      </c>
      <c r="B1220" t="s">
        <v>10</v>
      </c>
      <c r="C1220" s="1">
        <v>42369</v>
      </c>
      <c r="D1220" s="52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52">
        <f t="shared" si="76"/>
        <v>2459103000</v>
      </c>
      <c r="M1220" s="52">
        <f t="shared" si="77"/>
        <v>3711019000</v>
      </c>
      <c r="N1220" s="52">
        <f t="shared" si="78"/>
        <v>1251916000</v>
      </c>
    </row>
    <row r="1221" spans="1:14" x14ac:dyDescent="0.25">
      <c r="A1221" t="s">
        <v>434</v>
      </c>
      <c r="B1221" t="s">
        <v>11</v>
      </c>
      <c r="C1221" s="1">
        <v>42735</v>
      </c>
      <c r="D1221" s="52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52">
        <f t="shared" si="76"/>
        <v>3229992000</v>
      </c>
      <c r="M1221" s="52">
        <f t="shared" si="77"/>
        <v>4560733000</v>
      </c>
      <c r="N1221" s="52">
        <f t="shared" si="78"/>
        <v>1330741000</v>
      </c>
    </row>
    <row r="1222" spans="1:14" x14ac:dyDescent="0.25">
      <c r="A1222" t="s">
        <v>435</v>
      </c>
      <c r="B1222" t="s">
        <v>6</v>
      </c>
      <c r="C1222" s="1">
        <v>41274</v>
      </c>
      <c r="D1222" s="52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52">
        <f t="shared" si="76"/>
        <v>51500000</v>
      </c>
      <c r="M1222" s="52">
        <f t="shared" si="77"/>
        <v>1493000000</v>
      </c>
      <c r="N1222" s="52">
        <f t="shared" si="78"/>
        <v>1441500000</v>
      </c>
    </row>
    <row r="1223" spans="1:14" x14ac:dyDescent="0.25">
      <c r="A1223" t="s">
        <v>435</v>
      </c>
      <c r="B1223" t="s">
        <v>9</v>
      </c>
      <c r="C1223" s="1">
        <v>41639</v>
      </c>
      <c r="D1223" s="52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52">
        <f t="shared" si="76"/>
        <v>57600000</v>
      </c>
      <c r="M1223" s="52">
        <f t="shared" si="77"/>
        <v>1895800000</v>
      </c>
      <c r="N1223" s="52">
        <f t="shared" si="78"/>
        <v>1838200000</v>
      </c>
    </row>
    <row r="1224" spans="1:14" x14ac:dyDescent="0.25">
      <c r="A1224" t="s">
        <v>435</v>
      </c>
      <c r="B1224" t="s">
        <v>10</v>
      </c>
      <c r="C1224" s="1">
        <v>42004</v>
      </c>
      <c r="D1224" s="52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52">
        <f t="shared" si="76"/>
        <v>69800000</v>
      </c>
      <c r="M1224" s="52">
        <f t="shared" si="77"/>
        <v>2094100000</v>
      </c>
      <c r="N1224" s="52">
        <f t="shared" si="78"/>
        <v>2024300000</v>
      </c>
    </row>
    <row r="1225" spans="1:14" x14ac:dyDescent="0.25">
      <c r="A1225" t="s">
        <v>435</v>
      </c>
      <c r="B1225" t="s">
        <v>11</v>
      </c>
      <c r="C1225" s="1">
        <v>42369</v>
      </c>
      <c r="D1225" s="52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52">
        <f t="shared" si="76"/>
        <v>100300000</v>
      </c>
      <c r="M1225" s="52">
        <f t="shared" si="77"/>
        <v>2147900000</v>
      </c>
      <c r="N1225" s="52">
        <f t="shared" si="78"/>
        <v>2047600000</v>
      </c>
    </row>
    <row r="1226" spans="1:14" x14ac:dyDescent="0.25">
      <c r="A1226" t="s">
        <v>436</v>
      </c>
      <c r="B1226" t="s">
        <v>6</v>
      </c>
      <c r="C1226" s="1">
        <v>41455</v>
      </c>
      <c r="D1226" s="52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52">
        <f t="shared" si="76"/>
        <v>1554973000</v>
      </c>
      <c r="M1226" s="52">
        <f t="shared" si="77"/>
        <v>2929029000</v>
      </c>
      <c r="N1226" s="52">
        <f t="shared" si="78"/>
        <v>1374056000</v>
      </c>
    </row>
    <row r="1227" spans="1:14" x14ac:dyDescent="0.25">
      <c r="A1227" t="s">
        <v>436</v>
      </c>
      <c r="B1227" t="s">
        <v>9</v>
      </c>
      <c r="C1227" s="1">
        <v>41820</v>
      </c>
      <c r="D1227" s="52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52">
        <f t="shared" si="76"/>
        <v>1633992000</v>
      </c>
      <c r="M1227" s="52">
        <f t="shared" si="77"/>
        <v>3027744000</v>
      </c>
      <c r="N1227" s="52">
        <f t="shared" si="78"/>
        <v>1393752000</v>
      </c>
    </row>
    <row r="1228" spans="1:14" x14ac:dyDescent="0.25">
      <c r="A1228" t="s">
        <v>436</v>
      </c>
      <c r="B1228" t="s">
        <v>10</v>
      </c>
      <c r="C1228" s="1">
        <v>42185</v>
      </c>
      <c r="D1228" s="52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52">
        <f t="shared" si="76"/>
        <v>1544746000</v>
      </c>
      <c r="M1228" s="52">
        <f t="shared" si="77"/>
        <v>3056499000</v>
      </c>
      <c r="N1228" s="52">
        <f t="shared" si="78"/>
        <v>1511753000</v>
      </c>
    </row>
    <row r="1229" spans="1:14" x14ac:dyDescent="0.25">
      <c r="A1229" t="s">
        <v>436</v>
      </c>
      <c r="B1229" t="s">
        <v>11</v>
      </c>
      <c r="C1229" s="1">
        <v>42551</v>
      </c>
      <c r="D1229" s="52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52">
        <f t="shared" si="76"/>
        <v>1359360000</v>
      </c>
      <c r="M1229" s="52">
        <f t="shared" si="77"/>
        <v>2537369000</v>
      </c>
      <c r="N1229" s="52">
        <f t="shared" si="78"/>
        <v>1178009000</v>
      </c>
    </row>
    <row r="1230" spans="1:14" x14ac:dyDescent="0.25">
      <c r="A1230" t="s">
        <v>437</v>
      </c>
      <c r="B1230" t="s">
        <v>6</v>
      </c>
      <c r="C1230" s="1">
        <v>41639</v>
      </c>
      <c r="D1230" s="52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52">
        <f t="shared" si="76"/>
        <v>568500000</v>
      </c>
      <c r="M1230" s="52">
        <f t="shared" si="77"/>
        <v>1172399000</v>
      </c>
      <c r="N1230" s="52">
        <f t="shared" si="78"/>
        <v>603899000</v>
      </c>
    </row>
    <row r="1231" spans="1:14" x14ac:dyDescent="0.25">
      <c r="A1231" t="s">
        <v>437</v>
      </c>
      <c r="B1231" t="s">
        <v>9</v>
      </c>
      <c r="C1231" s="1">
        <v>42004</v>
      </c>
      <c r="D1231" s="52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52">
        <f t="shared" si="76"/>
        <v>861390000</v>
      </c>
      <c r="M1231" s="52">
        <f t="shared" si="77"/>
        <v>1577884000</v>
      </c>
      <c r="N1231" s="52">
        <f t="shared" si="78"/>
        <v>716494000</v>
      </c>
    </row>
    <row r="1232" spans="1:14" x14ac:dyDescent="0.25">
      <c r="A1232" t="s">
        <v>437</v>
      </c>
      <c r="B1232" t="s">
        <v>10</v>
      </c>
      <c r="C1232" s="1">
        <v>42369</v>
      </c>
      <c r="D1232" s="52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52">
        <f t="shared" si="76"/>
        <v>794728000</v>
      </c>
      <c r="M1232" s="52">
        <f t="shared" si="77"/>
        <v>1628114000</v>
      </c>
      <c r="N1232" s="52">
        <f t="shared" si="78"/>
        <v>833386000</v>
      </c>
    </row>
    <row r="1233" spans="1:14" x14ac:dyDescent="0.25">
      <c r="A1233" t="s">
        <v>437</v>
      </c>
      <c r="B1233" t="s">
        <v>11</v>
      </c>
      <c r="C1233" s="1">
        <v>42735</v>
      </c>
      <c r="D1233" s="52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52">
        <f t="shared" si="76"/>
        <v>957150000</v>
      </c>
      <c r="M1233" s="52">
        <f t="shared" si="77"/>
        <v>1939814000</v>
      </c>
      <c r="N1233" s="52">
        <f t="shared" si="78"/>
        <v>982664000</v>
      </c>
    </row>
    <row r="1234" spans="1:14" x14ac:dyDescent="0.25">
      <c r="A1234" t="s">
        <v>438</v>
      </c>
      <c r="B1234" t="s">
        <v>6</v>
      </c>
      <c r="C1234" s="1">
        <v>41273</v>
      </c>
      <c r="D1234" s="52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52">
        <f t="shared" si="76"/>
        <v>759205000</v>
      </c>
      <c r="M1234" s="52">
        <f t="shared" si="77"/>
        <v>961529000</v>
      </c>
      <c r="N1234" s="52">
        <f t="shared" si="78"/>
        <v>202324000</v>
      </c>
    </row>
    <row r="1235" spans="1:14" x14ac:dyDescent="0.25">
      <c r="A1235" t="s">
        <v>438</v>
      </c>
      <c r="B1235" t="s">
        <v>9</v>
      </c>
      <c r="C1235" s="1">
        <v>41637</v>
      </c>
      <c r="D1235" s="52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52">
        <f t="shared" si="76"/>
        <v>714298000</v>
      </c>
      <c r="M1235" s="52">
        <f t="shared" si="77"/>
        <v>976142000</v>
      </c>
      <c r="N1235" s="52">
        <f t="shared" si="78"/>
        <v>261844000</v>
      </c>
    </row>
    <row r="1236" spans="1:14" x14ac:dyDescent="0.25">
      <c r="A1236" t="s">
        <v>438</v>
      </c>
      <c r="B1236" t="s">
        <v>10</v>
      </c>
      <c r="C1236" s="1">
        <v>42001</v>
      </c>
      <c r="D1236" s="52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52">
        <f t="shared" si="76"/>
        <v>780476000</v>
      </c>
      <c r="M1236" s="52">
        <f t="shared" si="77"/>
        <v>1004608000</v>
      </c>
      <c r="N1236" s="52">
        <f t="shared" si="78"/>
        <v>224132000</v>
      </c>
    </row>
    <row r="1237" spans="1:14" x14ac:dyDescent="0.25">
      <c r="A1237" t="s">
        <v>438</v>
      </c>
      <c r="B1237" t="s">
        <v>11</v>
      </c>
      <c r="C1237" s="1">
        <v>42372</v>
      </c>
      <c r="D1237" s="52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52">
        <f t="shared" si="76"/>
        <v>724776000</v>
      </c>
      <c r="M1237" s="52">
        <f t="shared" si="77"/>
        <v>1024500000</v>
      </c>
      <c r="N1237" s="52">
        <f t="shared" si="78"/>
        <v>299724000</v>
      </c>
    </row>
    <row r="1238" spans="1:14" x14ac:dyDescent="0.25">
      <c r="A1238" t="s">
        <v>439</v>
      </c>
      <c r="B1238" t="s">
        <v>6</v>
      </c>
      <c r="C1238" s="1">
        <v>41639</v>
      </c>
      <c r="D1238" s="52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52">
        <f t="shared" si="76"/>
        <v>6983000000</v>
      </c>
      <c r="M1238" s="52">
        <f t="shared" si="77"/>
        <v>20807000000</v>
      </c>
      <c r="N1238" s="52">
        <f t="shared" si="78"/>
        <v>13824000000</v>
      </c>
    </row>
    <row r="1239" spans="1:14" x14ac:dyDescent="0.25">
      <c r="A1239" t="s">
        <v>439</v>
      </c>
      <c r="B1239" t="s">
        <v>9</v>
      </c>
      <c r="C1239" s="1">
        <v>42004</v>
      </c>
      <c r="D1239" s="52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52">
        <f t="shared" si="76"/>
        <v>7094000000</v>
      </c>
      <c r="M1239" s="52">
        <f t="shared" si="77"/>
        <v>19331000000</v>
      </c>
      <c r="N1239" s="52">
        <f t="shared" si="78"/>
        <v>12237000000</v>
      </c>
    </row>
    <row r="1240" spans="1:14" x14ac:dyDescent="0.25">
      <c r="A1240" t="s">
        <v>439</v>
      </c>
      <c r="B1240" t="s">
        <v>10</v>
      </c>
      <c r="C1240" s="1">
        <v>42369</v>
      </c>
      <c r="D1240" s="52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52">
        <f t="shared" si="76"/>
        <v>6738000000</v>
      </c>
      <c r="M1240" s="52">
        <f t="shared" si="77"/>
        <v>17429000000</v>
      </c>
      <c r="N1240" s="52">
        <f t="shared" si="78"/>
        <v>10691000000</v>
      </c>
    </row>
    <row r="1241" spans="1:14" x14ac:dyDescent="0.25">
      <c r="A1241" t="s">
        <v>439</v>
      </c>
      <c r="B1241" t="s">
        <v>11</v>
      </c>
      <c r="C1241" s="1">
        <v>42735</v>
      </c>
      <c r="D1241" s="52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52">
        <f t="shared" si="76"/>
        <v>6479000000</v>
      </c>
      <c r="M1241" s="52">
        <f t="shared" si="77"/>
        <v>17294000000</v>
      </c>
      <c r="N1241" s="52">
        <f t="shared" si="78"/>
        <v>10815000000</v>
      </c>
    </row>
    <row r="1242" spans="1:14" x14ac:dyDescent="0.25">
      <c r="A1242" t="s">
        <v>440</v>
      </c>
      <c r="B1242" t="s">
        <v>6</v>
      </c>
      <c r="C1242" s="1">
        <v>41274</v>
      </c>
      <c r="D1242" s="52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52">
        <f t="shared" si="76"/>
        <v>11473000000</v>
      </c>
      <c r="M1242" s="52">
        <f t="shared" si="77"/>
        <v>16220000000</v>
      </c>
      <c r="N1242" s="52">
        <f t="shared" si="78"/>
        <v>4747000000</v>
      </c>
    </row>
    <row r="1243" spans="1:14" x14ac:dyDescent="0.25">
      <c r="A1243" t="s">
        <v>440</v>
      </c>
      <c r="B1243" t="s">
        <v>9</v>
      </c>
      <c r="C1243" s="1">
        <v>41639</v>
      </c>
      <c r="D1243" s="52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52">
        <f t="shared" si="76"/>
        <v>10324000000</v>
      </c>
      <c r="M1243" s="52">
        <f t="shared" si="77"/>
        <v>16528000000</v>
      </c>
      <c r="N1243" s="52">
        <f t="shared" si="78"/>
        <v>6204000000</v>
      </c>
    </row>
    <row r="1244" spans="1:14" x14ac:dyDescent="0.25">
      <c r="A1244" t="s">
        <v>440</v>
      </c>
      <c r="B1244" t="s">
        <v>10</v>
      </c>
      <c r="C1244" s="1">
        <v>42004</v>
      </c>
      <c r="D1244" s="52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52">
        <f t="shared" si="76"/>
        <v>9761000000</v>
      </c>
      <c r="M1244" s="52">
        <f t="shared" si="77"/>
        <v>15956000000</v>
      </c>
      <c r="N1244" s="52">
        <f t="shared" si="78"/>
        <v>6195000000</v>
      </c>
    </row>
    <row r="1245" spans="1:14" x14ac:dyDescent="0.25">
      <c r="A1245" t="s">
        <v>440</v>
      </c>
      <c r="B1245" t="s">
        <v>11</v>
      </c>
      <c r="C1245" s="1">
        <v>42369</v>
      </c>
      <c r="D1245" s="52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52">
        <f t="shared" si="76"/>
        <v>9718000000</v>
      </c>
      <c r="M1245" s="52">
        <f t="shared" si="77"/>
        <v>15867000000</v>
      </c>
      <c r="N1245" s="52">
        <f t="shared" si="78"/>
        <v>6149000000</v>
      </c>
    </row>
    <row r="1246" spans="1:14" x14ac:dyDescent="0.25">
      <c r="A1246" t="s">
        <v>441</v>
      </c>
      <c r="B1246" t="s">
        <v>6</v>
      </c>
      <c r="C1246" s="1">
        <v>41274</v>
      </c>
      <c r="D1246" s="52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52">
        <f t="shared" si="76"/>
        <v>1210000000</v>
      </c>
      <c r="M1246" s="52">
        <f t="shared" si="77"/>
        <v>1265900000</v>
      </c>
      <c r="N1246" s="52">
        <f t="shared" si="78"/>
        <v>55900000</v>
      </c>
    </row>
    <row r="1247" spans="1:14" x14ac:dyDescent="0.25">
      <c r="A1247" t="s">
        <v>441</v>
      </c>
      <c r="B1247" t="s">
        <v>9</v>
      </c>
      <c r="C1247" s="1">
        <v>41639</v>
      </c>
      <c r="D1247" s="52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52">
        <f t="shared" si="76"/>
        <v>1616500000</v>
      </c>
      <c r="M1247" s="52">
        <f t="shared" si="77"/>
        <v>2370100000</v>
      </c>
      <c r="N1247" s="52">
        <f t="shared" si="78"/>
        <v>753600000</v>
      </c>
    </row>
    <row r="1248" spans="1:14" x14ac:dyDescent="0.25">
      <c r="A1248" t="s">
        <v>441</v>
      </c>
      <c r="B1248" t="s">
        <v>10</v>
      </c>
      <c r="C1248" s="1">
        <v>42004</v>
      </c>
      <c r="D1248" s="52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52">
        <f t="shared" si="76"/>
        <v>1611100000</v>
      </c>
      <c r="M1248" s="52">
        <f t="shared" si="77"/>
        <v>2463000000</v>
      </c>
      <c r="N1248" s="52">
        <f t="shared" si="78"/>
        <v>851900000</v>
      </c>
    </row>
    <row r="1249" spans="1:14" x14ac:dyDescent="0.25">
      <c r="A1249" t="s">
        <v>441</v>
      </c>
      <c r="B1249" t="s">
        <v>11</v>
      </c>
      <c r="C1249" s="1">
        <v>42369</v>
      </c>
      <c r="D1249" s="52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52">
        <f t="shared" si="76"/>
        <v>1453900000</v>
      </c>
      <c r="M1249" s="52">
        <f t="shared" si="77"/>
        <v>2185800000</v>
      </c>
      <c r="N1249" s="52">
        <f t="shared" si="78"/>
        <v>731900000</v>
      </c>
    </row>
    <row r="1250" spans="1:14" x14ac:dyDescent="0.25">
      <c r="A1250" t="s">
        <v>442</v>
      </c>
      <c r="B1250" t="s">
        <v>6</v>
      </c>
      <c r="C1250" s="1">
        <v>41274</v>
      </c>
      <c r="D1250" s="52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52">
        <f t="shared" si="76"/>
        <v>570490000</v>
      </c>
      <c r="M1250" s="52">
        <f t="shared" si="77"/>
        <v>1422245000</v>
      </c>
      <c r="N1250" s="52">
        <f t="shared" si="78"/>
        <v>851755000</v>
      </c>
    </row>
    <row r="1251" spans="1:14" x14ac:dyDescent="0.25">
      <c r="A1251" t="s">
        <v>442</v>
      </c>
      <c r="B1251" t="s">
        <v>9</v>
      </c>
      <c r="C1251" s="1">
        <v>41639</v>
      </c>
      <c r="D1251" s="52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52">
        <f t="shared" si="76"/>
        <v>587869000</v>
      </c>
      <c r="M1251" s="52">
        <f t="shared" si="77"/>
        <v>1434192000</v>
      </c>
      <c r="N1251" s="52">
        <f t="shared" si="78"/>
        <v>846323000</v>
      </c>
    </row>
    <row r="1252" spans="1:14" x14ac:dyDescent="0.25">
      <c r="A1252" t="s">
        <v>442</v>
      </c>
      <c r="B1252" t="s">
        <v>10</v>
      </c>
      <c r="C1252" s="1">
        <v>42004</v>
      </c>
      <c r="D1252" s="52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52">
        <f t="shared" si="76"/>
        <v>592536000</v>
      </c>
      <c r="M1252" s="52">
        <f t="shared" si="77"/>
        <v>1403778000</v>
      </c>
      <c r="N1252" s="52">
        <f t="shared" si="78"/>
        <v>811242000</v>
      </c>
    </row>
    <row r="1253" spans="1:14" x14ac:dyDescent="0.25">
      <c r="A1253" t="s">
        <v>442</v>
      </c>
      <c r="B1253" t="s">
        <v>11</v>
      </c>
      <c r="C1253" s="1">
        <v>42369</v>
      </c>
      <c r="D1253" s="52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52">
        <f t="shared" si="76"/>
        <v>671166000</v>
      </c>
      <c r="M1253" s="52">
        <f t="shared" si="77"/>
        <v>1525768000</v>
      </c>
      <c r="N1253" s="52">
        <f t="shared" si="78"/>
        <v>854602000</v>
      </c>
    </row>
    <row r="1254" spans="1:14" x14ac:dyDescent="0.25">
      <c r="A1254" t="s">
        <v>443</v>
      </c>
      <c r="B1254" t="s">
        <v>6</v>
      </c>
      <c r="C1254" s="1">
        <v>41639</v>
      </c>
      <c r="D1254" s="52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52">
        <f t="shared" si="76"/>
        <v>4401000000</v>
      </c>
      <c r="M1254" s="52">
        <f t="shared" si="77"/>
        <v>5951000000</v>
      </c>
      <c r="N1254" s="52">
        <f t="shared" si="78"/>
        <v>1550000000</v>
      </c>
    </row>
    <row r="1255" spans="1:14" x14ac:dyDescent="0.25">
      <c r="A1255" t="s">
        <v>443</v>
      </c>
      <c r="B1255" t="s">
        <v>9</v>
      </c>
      <c r="C1255" s="1">
        <v>42004</v>
      </c>
      <c r="D1255" s="52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52">
        <f t="shared" si="76"/>
        <v>4946000000</v>
      </c>
      <c r="M1255" s="52">
        <f t="shared" si="77"/>
        <v>6443000000</v>
      </c>
      <c r="N1255" s="52">
        <f t="shared" si="78"/>
        <v>1497000000</v>
      </c>
    </row>
    <row r="1256" spans="1:14" x14ac:dyDescent="0.25">
      <c r="A1256" t="s">
        <v>443</v>
      </c>
      <c r="B1256" t="s">
        <v>10</v>
      </c>
      <c r="C1256" s="1">
        <v>42369</v>
      </c>
      <c r="D1256" s="52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52">
        <f t="shared" si="76"/>
        <v>4571000000</v>
      </c>
      <c r="M1256" s="52">
        <f t="shared" si="77"/>
        <v>6560000000</v>
      </c>
      <c r="N1256" s="52">
        <f t="shared" si="78"/>
        <v>1989000000</v>
      </c>
    </row>
    <row r="1257" spans="1:14" x14ac:dyDescent="0.25">
      <c r="A1257" t="s">
        <v>443</v>
      </c>
      <c r="B1257" t="s">
        <v>11</v>
      </c>
      <c r="C1257" s="1">
        <v>42735</v>
      </c>
      <c r="D1257" s="52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52">
        <f t="shared" si="76"/>
        <v>5558000000</v>
      </c>
      <c r="M1257" s="52">
        <f t="shared" si="77"/>
        <v>6688000000</v>
      </c>
      <c r="N1257" s="52">
        <f t="shared" si="78"/>
        <v>1130000000</v>
      </c>
    </row>
    <row r="1258" spans="1:14" x14ac:dyDescent="0.25">
      <c r="A1258" t="s">
        <v>444</v>
      </c>
      <c r="B1258" t="s">
        <v>6</v>
      </c>
      <c r="C1258" s="1">
        <v>41274</v>
      </c>
      <c r="D1258" s="52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52">
        <f t="shared" si="76"/>
        <v>4230000000</v>
      </c>
      <c r="M1258" s="52">
        <f t="shared" si="77"/>
        <v>7256000000</v>
      </c>
      <c r="N1258" s="52">
        <f t="shared" si="78"/>
        <v>3026000000</v>
      </c>
    </row>
    <row r="1259" spans="1:14" x14ac:dyDescent="0.25">
      <c r="A1259" t="s">
        <v>444</v>
      </c>
      <c r="B1259" t="s">
        <v>9</v>
      </c>
      <c r="C1259" s="1">
        <v>41639</v>
      </c>
      <c r="D1259" s="52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52">
        <f t="shared" si="76"/>
        <v>2951000000</v>
      </c>
      <c r="M1259" s="52">
        <f t="shared" si="77"/>
        <v>5512000000</v>
      </c>
      <c r="N1259" s="52">
        <f t="shared" si="78"/>
        <v>2561000000</v>
      </c>
    </row>
    <row r="1260" spans="1:14" x14ac:dyDescent="0.25">
      <c r="A1260" t="s">
        <v>444</v>
      </c>
      <c r="B1260" t="s">
        <v>10</v>
      </c>
      <c r="C1260" s="1">
        <v>42004</v>
      </c>
      <c r="D1260" s="52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52">
        <f t="shared" si="76"/>
        <v>3096000000</v>
      </c>
      <c r="M1260" s="52">
        <f t="shared" si="77"/>
        <v>5963000000</v>
      </c>
      <c r="N1260" s="52">
        <f t="shared" si="78"/>
        <v>2867000000</v>
      </c>
    </row>
    <row r="1261" spans="1:14" x14ac:dyDescent="0.25">
      <c r="A1261" t="s">
        <v>444</v>
      </c>
      <c r="B1261" t="s">
        <v>11</v>
      </c>
      <c r="C1261" s="1">
        <v>42369</v>
      </c>
      <c r="D1261" s="52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52">
        <f t="shared" si="76"/>
        <v>3120000000</v>
      </c>
      <c r="M1261" s="52">
        <f t="shared" si="77"/>
        <v>5951000000</v>
      </c>
      <c r="N1261" s="52">
        <f t="shared" si="78"/>
        <v>2831000000</v>
      </c>
    </row>
    <row r="1262" spans="1:14" x14ac:dyDescent="0.25">
      <c r="A1262" t="s">
        <v>445</v>
      </c>
      <c r="B1262" t="s">
        <v>6</v>
      </c>
      <c r="C1262" s="1">
        <v>41274</v>
      </c>
      <c r="D1262" s="52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52">
        <f t="shared" si="76"/>
        <v>17504000000</v>
      </c>
      <c r="M1262" s="52">
        <f t="shared" si="77"/>
        <v>18212000000</v>
      </c>
      <c r="N1262" s="52">
        <f t="shared" si="78"/>
        <v>708000000</v>
      </c>
    </row>
    <row r="1263" spans="1:14" x14ac:dyDescent="0.25">
      <c r="A1263" t="s">
        <v>445</v>
      </c>
      <c r="B1263" t="s">
        <v>9</v>
      </c>
      <c r="C1263" s="1">
        <v>41639</v>
      </c>
      <c r="D1263" s="52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52">
        <f t="shared" si="76"/>
        <v>16172000000</v>
      </c>
      <c r="M1263" s="52">
        <f t="shared" si="77"/>
        <v>14488000000</v>
      </c>
      <c r="N1263" s="52">
        <f t="shared" si="78"/>
        <v>-1684000000</v>
      </c>
    </row>
    <row r="1264" spans="1:14" x14ac:dyDescent="0.25">
      <c r="A1264" t="s">
        <v>445</v>
      </c>
      <c r="B1264" t="s">
        <v>10</v>
      </c>
      <c r="C1264" s="1">
        <v>42004</v>
      </c>
      <c r="D1264" s="52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52">
        <f t="shared" si="76"/>
        <v>18786000000</v>
      </c>
      <c r="M1264" s="52">
        <f t="shared" si="77"/>
        <v>20545000000</v>
      </c>
      <c r="N1264" s="52">
        <f t="shared" si="78"/>
        <v>1759000000</v>
      </c>
    </row>
    <row r="1265" spans="1:14" x14ac:dyDescent="0.25">
      <c r="A1265" t="s">
        <v>445</v>
      </c>
      <c r="B1265" t="s">
        <v>11</v>
      </c>
      <c r="C1265" s="1">
        <v>42369</v>
      </c>
      <c r="D1265" s="52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52">
        <f t="shared" si="76"/>
        <v>16603000000</v>
      </c>
      <c r="M1265" s="52">
        <f t="shared" si="77"/>
        <v>24372000000</v>
      </c>
      <c r="N1265" s="52">
        <f t="shared" si="78"/>
        <v>7769000000</v>
      </c>
    </row>
    <row r="1266" spans="1:14" x14ac:dyDescent="0.25">
      <c r="A1266" t="s">
        <v>446</v>
      </c>
      <c r="B1266" t="s">
        <v>6</v>
      </c>
      <c r="C1266" s="1">
        <v>41274</v>
      </c>
      <c r="D1266" s="52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52">
        <f t="shared" si="76"/>
        <v>16374000000</v>
      </c>
      <c r="M1266" s="52">
        <f t="shared" si="77"/>
        <v>20844000000</v>
      </c>
      <c r="N1266" s="52">
        <f t="shared" si="78"/>
        <v>4470000000</v>
      </c>
    </row>
    <row r="1267" spans="1:14" x14ac:dyDescent="0.25">
      <c r="A1267" t="s">
        <v>446</v>
      </c>
      <c r="B1267" t="s">
        <v>9</v>
      </c>
      <c r="C1267" s="1">
        <v>41639</v>
      </c>
      <c r="D1267" s="52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52">
        <f t="shared" si="76"/>
        <v>16568000000</v>
      </c>
      <c r="M1267" s="52">
        <f t="shared" si="77"/>
        <v>19145000000</v>
      </c>
      <c r="N1267" s="52">
        <f t="shared" si="78"/>
        <v>2577000000</v>
      </c>
    </row>
    <row r="1268" spans="1:14" x14ac:dyDescent="0.25">
      <c r="A1268" t="s">
        <v>446</v>
      </c>
      <c r="B1268" t="s">
        <v>10</v>
      </c>
      <c r="C1268" s="1">
        <v>42004</v>
      </c>
      <c r="D1268" s="52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52">
        <f t="shared" si="76"/>
        <v>17722000000</v>
      </c>
      <c r="M1268" s="52">
        <f t="shared" si="77"/>
        <v>21029000000</v>
      </c>
      <c r="N1268" s="52">
        <f t="shared" si="78"/>
        <v>3307000000</v>
      </c>
    </row>
    <row r="1269" spans="1:14" x14ac:dyDescent="0.25">
      <c r="A1269" t="s">
        <v>446</v>
      </c>
      <c r="B1269" t="s">
        <v>11</v>
      </c>
      <c r="C1269" s="1">
        <v>42369</v>
      </c>
      <c r="D1269" s="52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52">
        <f t="shared" si="76"/>
        <v>16846000000</v>
      </c>
      <c r="M1269" s="52">
        <f t="shared" si="77"/>
        <v>21282000000</v>
      </c>
      <c r="N1269" s="52">
        <f t="shared" si="78"/>
        <v>4436000000</v>
      </c>
    </row>
    <row r="1270" spans="1:14" x14ac:dyDescent="0.25">
      <c r="A1270" t="s">
        <v>447</v>
      </c>
      <c r="B1270" t="s">
        <v>6</v>
      </c>
      <c r="C1270" s="1">
        <v>41308</v>
      </c>
      <c r="D1270" s="52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52">
        <f t="shared" si="76"/>
        <v>2594300000</v>
      </c>
      <c r="M1270" s="52">
        <f t="shared" si="77"/>
        <v>3249200000</v>
      </c>
      <c r="N1270" s="52">
        <f t="shared" si="78"/>
        <v>654900000</v>
      </c>
    </row>
    <row r="1271" spans="1:14" x14ac:dyDescent="0.25">
      <c r="A1271" t="s">
        <v>447</v>
      </c>
      <c r="B1271" t="s">
        <v>9</v>
      </c>
      <c r="C1271" s="1">
        <v>41672</v>
      </c>
      <c r="D1271" s="52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52">
        <f t="shared" si="76"/>
        <v>3673500000</v>
      </c>
      <c r="M1271" s="52">
        <f t="shared" si="77"/>
        <v>4219300000</v>
      </c>
      <c r="N1271" s="52">
        <f t="shared" si="78"/>
        <v>545800000</v>
      </c>
    </row>
    <row r="1272" spans="1:14" x14ac:dyDescent="0.25">
      <c r="A1272" t="s">
        <v>447</v>
      </c>
      <c r="B1272" t="s">
        <v>10</v>
      </c>
      <c r="C1272" s="1">
        <v>42036</v>
      </c>
      <c r="D1272" s="52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52">
        <f t="shared" si="76"/>
        <v>3713600000</v>
      </c>
      <c r="M1272" s="52">
        <f t="shared" si="77"/>
        <v>4326700000</v>
      </c>
      <c r="N1272" s="52">
        <f t="shared" si="78"/>
        <v>613100000</v>
      </c>
    </row>
    <row r="1273" spans="1:14" x14ac:dyDescent="0.25">
      <c r="A1273" t="s">
        <v>447</v>
      </c>
      <c r="B1273" t="s">
        <v>11</v>
      </c>
      <c r="C1273" s="1">
        <v>42400</v>
      </c>
      <c r="D1273" s="52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52">
        <f t="shared" si="76"/>
        <v>3417700000</v>
      </c>
      <c r="M1273" s="52">
        <f t="shared" si="77"/>
        <v>4161600000</v>
      </c>
      <c r="N1273" s="52">
        <f t="shared" si="78"/>
        <v>743900000</v>
      </c>
    </row>
    <row r="1274" spans="1:14" x14ac:dyDescent="0.25">
      <c r="A1274" t="s">
        <v>448</v>
      </c>
      <c r="B1274" t="s">
        <v>6</v>
      </c>
      <c r="C1274" s="1">
        <v>41274</v>
      </c>
      <c r="D1274" s="52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52">
        <f t="shared" si="76"/>
        <v>472585000</v>
      </c>
      <c r="M1274" s="52">
        <f t="shared" si="77"/>
        <v>937707000</v>
      </c>
      <c r="N1274" s="52">
        <f t="shared" si="78"/>
        <v>465122000</v>
      </c>
    </row>
    <row r="1275" spans="1:14" x14ac:dyDescent="0.25">
      <c r="A1275" t="s">
        <v>448</v>
      </c>
      <c r="B1275" t="s">
        <v>9</v>
      </c>
      <c r="C1275" s="1">
        <v>41639</v>
      </c>
      <c r="D1275" s="52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52">
        <f t="shared" si="76"/>
        <v>510934000</v>
      </c>
      <c r="M1275" s="52">
        <f t="shared" si="77"/>
        <v>986933000</v>
      </c>
      <c r="N1275" s="52">
        <f t="shared" si="78"/>
        <v>475999000</v>
      </c>
    </row>
    <row r="1276" spans="1:14" x14ac:dyDescent="0.25">
      <c r="A1276" t="s">
        <v>448</v>
      </c>
      <c r="B1276" t="s">
        <v>10</v>
      </c>
      <c r="C1276" s="1">
        <v>42004</v>
      </c>
      <c r="D1276" s="52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52">
        <f t="shared" si="76"/>
        <v>739734000</v>
      </c>
      <c r="M1276" s="52">
        <f t="shared" si="77"/>
        <v>1168794000</v>
      </c>
      <c r="N1276" s="52">
        <f t="shared" si="78"/>
        <v>429060000</v>
      </c>
    </row>
    <row r="1277" spans="1:14" x14ac:dyDescent="0.25">
      <c r="A1277" t="s">
        <v>448</v>
      </c>
      <c r="B1277" t="s">
        <v>11</v>
      </c>
      <c r="C1277" s="1">
        <v>42369</v>
      </c>
      <c r="D1277" s="52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52">
        <f t="shared" si="76"/>
        <v>627711000</v>
      </c>
      <c r="M1277" s="52">
        <f t="shared" si="77"/>
        <v>923665000</v>
      </c>
      <c r="N1277" s="52">
        <f t="shared" si="78"/>
        <v>295954000</v>
      </c>
    </row>
    <row r="1278" spans="1:14" x14ac:dyDescent="0.25">
      <c r="A1278" t="s">
        <v>449</v>
      </c>
      <c r="B1278" t="s">
        <v>6</v>
      </c>
      <c r="C1278" s="1">
        <v>41274</v>
      </c>
      <c r="D1278" s="52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52">
        <f t="shared" si="76"/>
        <v>2326000000</v>
      </c>
      <c r="M1278" s="52">
        <f t="shared" si="77"/>
        <v>4828000000</v>
      </c>
      <c r="N1278" s="52">
        <f t="shared" si="78"/>
        <v>2502000000</v>
      </c>
    </row>
    <row r="1279" spans="1:14" x14ac:dyDescent="0.25">
      <c r="A1279" t="s">
        <v>449</v>
      </c>
      <c r="B1279" t="s">
        <v>9</v>
      </c>
      <c r="C1279" s="1">
        <v>41639</v>
      </c>
      <c r="D1279" s="52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52">
        <f t="shared" si="76"/>
        <v>2556000000</v>
      </c>
      <c r="M1279" s="52">
        <f t="shared" si="77"/>
        <v>5181000000</v>
      </c>
      <c r="N1279" s="52">
        <f t="shared" si="78"/>
        <v>2625000000</v>
      </c>
    </row>
    <row r="1280" spans="1:14" x14ac:dyDescent="0.25">
      <c r="A1280" t="s">
        <v>449</v>
      </c>
      <c r="B1280" t="s">
        <v>10</v>
      </c>
      <c r="C1280" s="1">
        <v>42004</v>
      </c>
      <c r="D1280" s="52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52">
        <f t="shared" si="76"/>
        <v>2703000000</v>
      </c>
      <c r="M1280" s="52">
        <f t="shared" si="77"/>
        <v>5311000000</v>
      </c>
      <c r="N1280" s="52">
        <f t="shared" si="78"/>
        <v>2608000000</v>
      </c>
    </row>
    <row r="1281" spans="1:14" x14ac:dyDescent="0.25">
      <c r="A1281" t="s">
        <v>449</v>
      </c>
      <c r="B1281" t="s">
        <v>11</v>
      </c>
      <c r="C1281" s="1">
        <v>42369</v>
      </c>
      <c r="D1281" s="52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52">
        <f t="shared" si="76"/>
        <v>2495000000</v>
      </c>
      <c r="M1281" s="52">
        <f t="shared" si="77"/>
        <v>4816000000</v>
      </c>
      <c r="N1281" s="52">
        <f t="shared" si="78"/>
        <v>2321000000</v>
      </c>
    </row>
    <row r="1282" spans="1:14" x14ac:dyDescent="0.25">
      <c r="A1282" t="s">
        <v>450</v>
      </c>
      <c r="B1282" t="s">
        <v>6</v>
      </c>
      <c r="C1282" s="1">
        <v>41546</v>
      </c>
      <c r="D1282" s="52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52">
        <f t="shared" ref="L1282:L1345" si="80">SGA+R_and_D+OPE</f>
        <v>7816000000</v>
      </c>
      <c r="M1282" s="52">
        <f t="shared" ref="M1282:M1345" si="81">Total_Revenue-COGS</f>
        <v>15046000000</v>
      </c>
      <c r="N1282" s="52">
        <f t="shared" ref="N1282:N1345" si="82">Gross_Profit-TOPE</f>
        <v>7230000000</v>
      </c>
    </row>
    <row r="1283" spans="1:14" x14ac:dyDescent="0.25">
      <c r="A1283" t="s">
        <v>450</v>
      </c>
      <c r="B1283" t="s">
        <v>9</v>
      </c>
      <c r="C1283" s="1">
        <v>41910</v>
      </c>
      <c r="D1283" s="52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52">
        <f t="shared" si="80"/>
        <v>8251000000</v>
      </c>
      <c r="M1283" s="52">
        <f t="shared" si="81"/>
        <v>15801000000</v>
      </c>
      <c r="N1283" s="52">
        <f t="shared" si="82"/>
        <v>7550000000</v>
      </c>
    </row>
    <row r="1284" spans="1:14" x14ac:dyDescent="0.25">
      <c r="A1284" t="s">
        <v>450</v>
      </c>
      <c r="B1284" t="s">
        <v>10</v>
      </c>
      <c r="C1284" s="1">
        <v>42274</v>
      </c>
      <c r="D1284" s="52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52">
        <f t="shared" si="80"/>
        <v>9127000000</v>
      </c>
      <c r="M1284" s="52">
        <f t="shared" si="81"/>
        <v>14903000000</v>
      </c>
      <c r="N1284" s="52">
        <f t="shared" si="82"/>
        <v>5776000000</v>
      </c>
    </row>
    <row r="1285" spans="1:14" x14ac:dyDescent="0.25">
      <c r="A1285" t="s">
        <v>450</v>
      </c>
      <c r="B1285" t="s">
        <v>11</v>
      </c>
      <c r="C1285" s="1">
        <v>42638</v>
      </c>
      <c r="D1285" s="52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52">
        <f t="shared" si="80"/>
        <v>7310000000</v>
      </c>
      <c r="M1285" s="52">
        <f t="shared" si="81"/>
        <v>13805000000</v>
      </c>
      <c r="N1285" s="52">
        <f t="shared" si="82"/>
        <v>6495000000</v>
      </c>
    </row>
    <row r="1286" spans="1:14" x14ac:dyDescent="0.25">
      <c r="A1286" t="s">
        <v>451</v>
      </c>
      <c r="B1286" t="s">
        <v>6</v>
      </c>
      <c r="C1286" s="1">
        <v>41727</v>
      </c>
      <c r="D1286" s="52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52">
        <f t="shared" si="80"/>
        <v>377586000</v>
      </c>
      <c r="M1286" s="52">
        <f t="shared" si="81"/>
        <v>404927000</v>
      </c>
      <c r="N1286" s="52">
        <f t="shared" si="82"/>
        <v>27341000</v>
      </c>
    </row>
    <row r="1287" spans="1:14" x14ac:dyDescent="0.25">
      <c r="A1287" t="s">
        <v>451</v>
      </c>
      <c r="B1287" t="s">
        <v>9</v>
      </c>
      <c r="C1287" s="1">
        <v>42091</v>
      </c>
      <c r="D1287" s="52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52">
        <f t="shared" si="80"/>
        <v>566842000</v>
      </c>
      <c r="M1287" s="52">
        <f t="shared" si="81"/>
        <v>689308000</v>
      </c>
      <c r="N1287" s="52">
        <f t="shared" si="82"/>
        <v>122466000</v>
      </c>
    </row>
    <row r="1288" spans="1:14" x14ac:dyDescent="0.25">
      <c r="A1288" t="s">
        <v>451</v>
      </c>
      <c r="B1288" t="s">
        <v>10</v>
      </c>
      <c r="C1288" s="1">
        <v>42462</v>
      </c>
      <c r="D1288" s="52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52">
        <f t="shared" si="80"/>
        <v>1037585000</v>
      </c>
      <c r="M1288" s="52">
        <f t="shared" si="81"/>
        <v>1049553000</v>
      </c>
      <c r="N1288" s="52">
        <f t="shared" si="82"/>
        <v>11968000</v>
      </c>
    </row>
    <row r="1289" spans="1:14" x14ac:dyDescent="0.25">
      <c r="A1289" t="s">
        <v>452</v>
      </c>
      <c r="B1289" t="s">
        <v>6</v>
      </c>
      <c r="C1289" s="1">
        <v>41639</v>
      </c>
      <c r="D1289" s="52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52">
        <f t="shared" si="80"/>
        <v>922340000</v>
      </c>
      <c r="M1289" s="52">
        <f t="shared" si="81"/>
        <v>1319801000</v>
      </c>
      <c r="N1289" s="52">
        <f t="shared" si="82"/>
        <v>397461000</v>
      </c>
    </row>
    <row r="1290" spans="1:14" x14ac:dyDescent="0.25">
      <c r="A1290" t="s">
        <v>452</v>
      </c>
      <c r="B1290" t="s">
        <v>9</v>
      </c>
      <c r="C1290" s="1">
        <v>42004</v>
      </c>
      <c r="D1290" s="52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52">
        <f t="shared" si="80"/>
        <v>1030014000</v>
      </c>
      <c r="M1290" s="52">
        <f t="shared" si="81"/>
        <v>1385734000</v>
      </c>
      <c r="N1290" s="52">
        <f t="shared" si="82"/>
        <v>355720000</v>
      </c>
    </row>
    <row r="1291" spans="1:14" x14ac:dyDescent="0.25">
      <c r="A1291" t="s">
        <v>452</v>
      </c>
      <c r="B1291" t="s">
        <v>10</v>
      </c>
      <c r="C1291" s="1">
        <v>42369</v>
      </c>
      <c r="D1291" s="52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52">
        <f t="shared" si="80"/>
        <v>961579000</v>
      </c>
      <c r="M1291" s="52">
        <f t="shared" si="81"/>
        <v>1485444000</v>
      </c>
      <c r="N1291" s="52">
        <f t="shared" si="82"/>
        <v>523865000</v>
      </c>
    </row>
    <row r="1292" spans="1:14" x14ac:dyDescent="0.25">
      <c r="A1292" t="s">
        <v>452</v>
      </c>
      <c r="B1292" t="s">
        <v>11</v>
      </c>
      <c r="C1292" s="1">
        <v>42735</v>
      </c>
      <c r="D1292" s="52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52">
        <f t="shared" si="80"/>
        <v>956158000</v>
      </c>
      <c r="M1292" s="52">
        <f t="shared" si="81"/>
        <v>1501416000</v>
      </c>
      <c r="N1292" s="52">
        <f t="shared" si="82"/>
        <v>545258000</v>
      </c>
    </row>
    <row r="1293" spans="1:14" x14ac:dyDescent="0.25">
      <c r="A1293" t="s">
        <v>453</v>
      </c>
      <c r="B1293" t="s">
        <v>6</v>
      </c>
      <c r="C1293" s="1">
        <v>41274</v>
      </c>
      <c r="D1293" s="52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52">
        <f t="shared" si="80"/>
        <v>1742036000</v>
      </c>
      <c r="M1293" s="52">
        <f t="shared" si="81"/>
        <v>2530590000</v>
      </c>
      <c r="N1293" s="52">
        <f t="shared" si="82"/>
        <v>788554000</v>
      </c>
    </row>
    <row r="1294" spans="1:14" x14ac:dyDescent="0.25">
      <c r="A1294" t="s">
        <v>453</v>
      </c>
      <c r="B1294" t="s">
        <v>9</v>
      </c>
      <c r="C1294" s="1">
        <v>41639</v>
      </c>
      <c r="D1294" s="52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52">
        <f t="shared" si="80"/>
        <v>1799530000</v>
      </c>
      <c r="M1294" s="52">
        <f t="shared" si="81"/>
        <v>2654624000</v>
      </c>
      <c r="N1294" s="52">
        <f t="shared" si="82"/>
        <v>855094000</v>
      </c>
    </row>
    <row r="1295" spans="1:14" x14ac:dyDescent="0.25">
      <c r="A1295" t="s">
        <v>453</v>
      </c>
      <c r="B1295" t="s">
        <v>10</v>
      </c>
      <c r="C1295" s="1">
        <v>42004</v>
      </c>
      <c r="D1295" s="52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52">
        <f t="shared" si="80"/>
        <v>1821397000</v>
      </c>
      <c r="M1295" s="52">
        <f t="shared" si="81"/>
        <v>2767574000</v>
      </c>
      <c r="N1295" s="52">
        <f t="shared" si="82"/>
        <v>946177000</v>
      </c>
    </row>
    <row r="1296" spans="1:14" x14ac:dyDescent="0.25">
      <c r="A1296" t="s">
        <v>453</v>
      </c>
      <c r="B1296" t="s">
        <v>11</v>
      </c>
      <c r="C1296" s="1">
        <v>42369</v>
      </c>
      <c r="D1296" s="52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52">
        <f t="shared" si="80"/>
        <v>1913512000</v>
      </c>
      <c r="M1296" s="52">
        <f t="shared" si="81"/>
        <v>3199681000</v>
      </c>
      <c r="N1296" s="52">
        <f t="shared" si="82"/>
        <v>1286169000</v>
      </c>
    </row>
    <row r="1297" spans="1:14" x14ac:dyDescent="0.25">
      <c r="A1297" t="s">
        <v>454</v>
      </c>
      <c r="B1297" t="s">
        <v>6</v>
      </c>
      <c r="C1297" s="1">
        <v>41639</v>
      </c>
      <c r="D1297" s="52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52">
        <f t="shared" si="80"/>
        <v>1206340000</v>
      </c>
      <c r="M1297" s="52">
        <f t="shared" si="81"/>
        <v>1949390000</v>
      </c>
      <c r="N1297" s="52">
        <f t="shared" si="82"/>
        <v>743050000</v>
      </c>
    </row>
    <row r="1298" spans="1:14" x14ac:dyDescent="0.25">
      <c r="A1298" t="s">
        <v>454</v>
      </c>
      <c r="B1298" t="s">
        <v>9</v>
      </c>
      <c r="C1298" s="1">
        <v>42004</v>
      </c>
      <c r="D1298" s="52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52">
        <f t="shared" si="80"/>
        <v>1790620000</v>
      </c>
      <c r="M1298" s="52">
        <f t="shared" si="81"/>
        <v>2614539000</v>
      </c>
      <c r="N1298" s="52">
        <f t="shared" si="82"/>
        <v>823919000</v>
      </c>
    </row>
    <row r="1299" spans="1:14" x14ac:dyDescent="0.25">
      <c r="A1299" t="s">
        <v>454</v>
      </c>
      <c r="B1299" t="s">
        <v>10</v>
      </c>
      <c r="C1299" s="1">
        <v>42369</v>
      </c>
      <c r="D1299" s="52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52">
        <f t="shared" si="80"/>
        <v>2459103000</v>
      </c>
      <c r="M1299" s="52">
        <f t="shared" si="81"/>
        <v>3711019000</v>
      </c>
      <c r="N1299" s="52">
        <f t="shared" si="82"/>
        <v>1251916000</v>
      </c>
    </row>
    <row r="1300" spans="1:14" x14ac:dyDescent="0.25">
      <c r="A1300" t="s">
        <v>454</v>
      </c>
      <c r="B1300" t="s">
        <v>11</v>
      </c>
      <c r="C1300" s="1">
        <v>42735</v>
      </c>
      <c r="D1300" s="52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52">
        <f t="shared" si="80"/>
        <v>3229992000</v>
      </c>
      <c r="M1300" s="52">
        <f t="shared" si="81"/>
        <v>4560733000</v>
      </c>
      <c r="N1300" s="52">
        <f t="shared" si="82"/>
        <v>1330741000</v>
      </c>
    </row>
    <row r="1301" spans="1:14" x14ac:dyDescent="0.25">
      <c r="A1301" t="s">
        <v>455</v>
      </c>
      <c r="B1301" t="s">
        <v>6</v>
      </c>
      <c r="C1301" s="1">
        <v>41639</v>
      </c>
      <c r="D1301" s="52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52">
        <f t="shared" si="80"/>
        <v>1326515000</v>
      </c>
      <c r="M1301" s="52">
        <f t="shared" si="81"/>
        <v>1723092000</v>
      </c>
      <c r="N1301" s="52">
        <f t="shared" si="82"/>
        <v>396577000</v>
      </c>
    </row>
    <row r="1302" spans="1:14" x14ac:dyDescent="0.25">
      <c r="A1302" t="s">
        <v>455</v>
      </c>
      <c r="B1302" t="s">
        <v>9</v>
      </c>
      <c r="C1302" s="1">
        <v>42004</v>
      </c>
      <c r="D1302" s="52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52">
        <f t="shared" si="80"/>
        <v>1426291000</v>
      </c>
      <c r="M1302" s="52">
        <f t="shared" si="81"/>
        <v>1922916000</v>
      </c>
      <c r="N1302" s="52">
        <f t="shared" si="82"/>
        <v>496625000</v>
      </c>
    </row>
    <row r="1303" spans="1:14" x14ac:dyDescent="0.25">
      <c r="A1303" t="s">
        <v>455</v>
      </c>
      <c r="B1303" t="s">
        <v>10</v>
      </c>
      <c r="C1303" s="1">
        <v>42369</v>
      </c>
      <c r="D1303" s="52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52">
        <f t="shared" si="80"/>
        <v>1533991000</v>
      </c>
      <c r="M1303" s="52">
        <f t="shared" si="81"/>
        <v>2114471000</v>
      </c>
      <c r="N1303" s="52">
        <f t="shared" si="82"/>
        <v>580480000</v>
      </c>
    </row>
    <row r="1304" spans="1:14" x14ac:dyDescent="0.25">
      <c r="A1304" t="s">
        <v>455</v>
      </c>
      <c r="B1304" t="s">
        <v>11</v>
      </c>
      <c r="C1304" s="1">
        <v>42735</v>
      </c>
      <c r="D1304" s="52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52">
        <f t="shared" si="80"/>
        <v>1607454000</v>
      </c>
      <c r="M1304" s="52">
        <f t="shared" si="81"/>
        <v>2160676000</v>
      </c>
      <c r="N1304" s="52">
        <f t="shared" si="82"/>
        <v>553222000</v>
      </c>
    </row>
    <row r="1305" spans="1:14" x14ac:dyDescent="0.25">
      <c r="A1305" t="s">
        <v>457</v>
      </c>
      <c r="B1305" t="s">
        <v>6</v>
      </c>
      <c r="C1305" s="1">
        <v>41333</v>
      </c>
      <c r="D1305" s="52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52">
        <f t="shared" si="80"/>
        <v>924037000</v>
      </c>
      <c r="M1305" s="52">
        <f t="shared" si="81"/>
        <v>1128217000</v>
      </c>
      <c r="N1305" s="52">
        <f t="shared" si="82"/>
        <v>204180000</v>
      </c>
    </row>
    <row r="1306" spans="1:14" x14ac:dyDescent="0.25">
      <c r="A1306" t="s">
        <v>457</v>
      </c>
      <c r="B1306" t="s">
        <v>9</v>
      </c>
      <c r="C1306" s="1">
        <v>41698</v>
      </c>
      <c r="D1306" s="52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52">
        <f t="shared" si="80"/>
        <v>1067555000</v>
      </c>
      <c r="M1306" s="52">
        <f t="shared" si="81"/>
        <v>1302015000</v>
      </c>
      <c r="N1306" s="52">
        <f t="shared" si="82"/>
        <v>234460000</v>
      </c>
    </row>
    <row r="1307" spans="1:14" x14ac:dyDescent="0.25">
      <c r="A1307" t="s">
        <v>457</v>
      </c>
      <c r="B1307" t="s">
        <v>10</v>
      </c>
      <c r="C1307" s="1">
        <v>42063</v>
      </c>
      <c r="D1307" s="52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52">
        <f t="shared" si="80"/>
        <v>1266296000</v>
      </c>
      <c r="M1307" s="52">
        <f t="shared" si="81"/>
        <v>1516290000</v>
      </c>
      <c r="N1307" s="52">
        <f t="shared" si="82"/>
        <v>249994000</v>
      </c>
    </row>
    <row r="1308" spans="1:14" x14ac:dyDescent="0.25">
      <c r="A1308" t="s">
        <v>457</v>
      </c>
      <c r="B1308" t="s">
        <v>11</v>
      </c>
      <c r="C1308" s="1">
        <v>42429</v>
      </c>
      <c r="D1308" s="52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52">
        <f t="shared" si="80"/>
        <v>1454553000</v>
      </c>
      <c r="M1308" s="52">
        <f t="shared" si="81"/>
        <v>1742601000</v>
      </c>
      <c r="N1308" s="52">
        <f t="shared" si="82"/>
        <v>288048000</v>
      </c>
    </row>
    <row r="1309" spans="1:14" x14ac:dyDescent="0.25">
      <c r="A1309" t="s">
        <v>458</v>
      </c>
      <c r="B1309" t="s">
        <v>6</v>
      </c>
      <c r="C1309" s="1">
        <v>41363</v>
      </c>
      <c r="D1309" s="52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52">
        <f t="shared" si="80"/>
        <v>2998000000</v>
      </c>
      <c r="M1309" s="52">
        <f t="shared" si="81"/>
        <v>4156000000</v>
      </c>
      <c r="N1309" s="52">
        <f t="shared" si="82"/>
        <v>1158000000</v>
      </c>
    </row>
    <row r="1310" spans="1:14" x14ac:dyDescent="0.25">
      <c r="A1310" t="s">
        <v>458</v>
      </c>
      <c r="B1310" t="s">
        <v>9</v>
      </c>
      <c r="C1310" s="1">
        <v>41727</v>
      </c>
      <c r="D1310" s="52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52">
        <f t="shared" si="80"/>
        <v>3177000000</v>
      </c>
      <c r="M1310" s="52">
        <f t="shared" si="81"/>
        <v>4310000000</v>
      </c>
      <c r="N1310" s="52">
        <f t="shared" si="82"/>
        <v>1133000000</v>
      </c>
    </row>
    <row r="1311" spans="1:14" x14ac:dyDescent="0.25">
      <c r="A1311" t="s">
        <v>458</v>
      </c>
      <c r="B1311" t="s">
        <v>10</v>
      </c>
      <c r="C1311" s="1">
        <v>42091</v>
      </c>
      <c r="D1311" s="52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52">
        <f t="shared" si="80"/>
        <v>3326000000</v>
      </c>
      <c r="M1311" s="52">
        <f t="shared" si="81"/>
        <v>4378000000</v>
      </c>
      <c r="N1311" s="52">
        <f t="shared" si="82"/>
        <v>1052000000</v>
      </c>
    </row>
    <row r="1312" spans="1:14" x14ac:dyDescent="0.25">
      <c r="A1312" t="s">
        <v>458</v>
      </c>
      <c r="B1312" t="s">
        <v>11</v>
      </c>
      <c r="C1312" s="1">
        <v>42462</v>
      </c>
      <c r="D1312" s="52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52">
        <f t="shared" si="80"/>
        <v>3413000000</v>
      </c>
      <c r="M1312" s="52">
        <f t="shared" si="81"/>
        <v>4187000000</v>
      </c>
      <c r="N1312" s="52">
        <f t="shared" si="82"/>
        <v>774000000</v>
      </c>
    </row>
    <row r="1313" spans="1:14" x14ac:dyDescent="0.25">
      <c r="A1313" t="s">
        <v>459</v>
      </c>
      <c r="B1313" t="s">
        <v>6</v>
      </c>
      <c r="C1313" s="1">
        <v>41547</v>
      </c>
      <c r="D1313" s="52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52">
        <f t="shared" si="80"/>
        <v>1537700000</v>
      </c>
      <c r="M1313" s="52">
        <f t="shared" si="81"/>
        <v>2573800000</v>
      </c>
      <c r="N1313" s="52">
        <f t="shared" si="82"/>
        <v>1036100000</v>
      </c>
    </row>
    <row r="1314" spans="1:14" x14ac:dyDescent="0.25">
      <c r="A1314" t="s">
        <v>459</v>
      </c>
      <c r="B1314" t="s">
        <v>9</v>
      </c>
      <c r="C1314" s="1">
        <v>41912</v>
      </c>
      <c r="D1314" s="52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52">
        <f t="shared" si="80"/>
        <v>1570100000</v>
      </c>
      <c r="M1314" s="52">
        <f t="shared" si="81"/>
        <v>2753900000</v>
      </c>
      <c r="N1314" s="52">
        <f t="shared" si="82"/>
        <v>1183800000</v>
      </c>
    </row>
    <row r="1315" spans="1:14" x14ac:dyDescent="0.25">
      <c r="A1315" t="s">
        <v>459</v>
      </c>
      <c r="B1315" t="s">
        <v>10</v>
      </c>
      <c r="C1315" s="1">
        <v>42277</v>
      </c>
      <c r="D1315" s="52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52">
        <f t="shared" si="80"/>
        <v>1506400000</v>
      </c>
      <c r="M1315" s="52">
        <f t="shared" si="81"/>
        <v>2703100000</v>
      </c>
      <c r="N1315" s="52">
        <f t="shared" si="82"/>
        <v>1196700000</v>
      </c>
    </row>
    <row r="1316" spans="1:14" x14ac:dyDescent="0.25">
      <c r="A1316" t="s">
        <v>459</v>
      </c>
      <c r="B1316" t="s">
        <v>11</v>
      </c>
      <c r="C1316" s="1">
        <v>42643</v>
      </c>
      <c r="D1316" s="52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52">
        <f t="shared" si="80"/>
        <v>1467400000</v>
      </c>
      <c r="M1316" s="52">
        <f t="shared" si="81"/>
        <v>2475500000</v>
      </c>
      <c r="N1316" s="52">
        <f t="shared" si="82"/>
        <v>1008100000</v>
      </c>
    </row>
    <row r="1317" spans="1:14" x14ac:dyDescent="0.25">
      <c r="A1317" t="s">
        <v>460</v>
      </c>
      <c r="B1317" t="s">
        <v>6</v>
      </c>
      <c r="C1317" s="1">
        <v>41274</v>
      </c>
      <c r="D1317" s="52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52">
        <f t="shared" si="80"/>
        <v>914130000</v>
      </c>
      <c r="M1317" s="52">
        <f t="shared" si="81"/>
        <v>1671717000</v>
      </c>
      <c r="N1317" s="52">
        <f t="shared" si="82"/>
        <v>757587000</v>
      </c>
    </row>
    <row r="1318" spans="1:14" x14ac:dyDescent="0.25">
      <c r="A1318" t="s">
        <v>460</v>
      </c>
      <c r="B1318" t="s">
        <v>9</v>
      </c>
      <c r="C1318" s="1">
        <v>41639</v>
      </c>
      <c r="D1318" s="52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52">
        <f t="shared" si="80"/>
        <v>1040567000</v>
      </c>
      <c r="M1318" s="52">
        <f t="shared" si="81"/>
        <v>1882928000</v>
      </c>
      <c r="N1318" s="52">
        <f t="shared" si="82"/>
        <v>842361000</v>
      </c>
    </row>
    <row r="1319" spans="1:14" x14ac:dyDescent="0.25">
      <c r="A1319" t="s">
        <v>460</v>
      </c>
      <c r="B1319" t="s">
        <v>10</v>
      </c>
      <c r="C1319" s="1">
        <v>42004</v>
      </c>
      <c r="D1319" s="52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52">
        <f t="shared" si="80"/>
        <v>1102426000</v>
      </c>
      <c r="M1319" s="52">
        <f t="shared" si="81"/>
        <v>2101899000</v>
      </c>
      <c r="N1319" s="52">
        <f t="shared" si="82"/>
        <v>999473000</v>
      </c>
    </row>
    <row r="1320" spans="1:14" x14ac:dyDescent="0.25">
      <c r="A1320" t="s">
        <v>460</v>
      </c>
      <c r="B1320" t="s">
        <v>11</v>
      </c>
      <c r="C1320" s="1">
        <v>42369</v>
      </c>
      <c r="D1320" s="52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52">
        <f t="shared" si="80"/>
        <v>1136728000</v>
      </c>
      <c r="M1320" s="52">
        <f t="shared" si="81"/>
        <v>2164646000</v>
      </c>
      <c r="N1320" s="52">
        <f t="shared" si="82"/>
        <v>1027918000</v>
      </c>
    </row>
    <row r="1321" spans="1:14" x14ac:dyDescent="0.25">
      <c r="A1321" t="s">
        <v>461</v>
      </c>
      <c r="B1321" t="s">
        <v>6</v>
      </c>
      <c r="C1321" s="1">
        <v>41307</v>
      </c>
      <c r="D1321" s="52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52">
        <f t="shared" si="80"/>
        <v>1437886000</v>
      </c>
      <c r="M1321" s="52">
        <f t="shared" si="81"/>
        <v>2709637000</v>
      </c>
      <c r="N1321" s="52">
        <f t="shared" si="82"/>
        <v>1271751000</v>
      </c>
    </row>
    <row r="1322" spans="1:14" x14ac:dyDescent="0.25">
      <c r="A1322" t="s">
        <v>461</v>
      </c>
      <c r="B1322" t="s">
        <v>9</v>
      </c>
      <c r="C1322" s="1">
        <v>41671</v>
      </c>
      <c r="D1322" s="52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52">
        <f t="shared" si="80"/>
        <v>1526366000</v>
      </c>
      <c r="M1322" s="52">
        <f t="shared" si="81"/>
        <v>2869429000</v>
      </c>
      <c r="N1322" s="52">
        <f t="shared" si="82"/>
        <v>1343063000</v>
      </c>
    </row>
    <row r="1323" spans="1:14" x14ac:dyDescent="0.25">
      <c r="A1323" t="s">
        <v>461</v>
      </c>
      <c r="B1323" t="s">
        <v>10</v>
      </c>
      <c r="C1323" s="1">
        <v>42035</v>
      </c>
      <c r="D1323" s="52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52">
        <f t="shared" si="80"/>
        <v>1615371000</v>
      </c>
      <c r="M1323" s="52">
        <f t="shared" si="81"/>
        <v>3103721000</v>
      </c>
      <c r="N1323" s="52">
        <f t="shared" si="82"/>
        <v>1488350000</v>
      </c>
    </row>
    <row r="1324" spans="1:14" x14ac:dyDescent="0.25">
      <c r="A1324" t="s">
        <v>461</v>
      </c>
      <c r="B1324" t="s">
        <v>11</v>
      </c>
      <c r="C1324" s="1">
        <v>42399</v>
      </c>
      <c r="D1324" s="52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52">
        <f t="shared" si="80"/>
        <v>1738755000</v>
      </c>
      <c r="M1324" s="52">
        <f t="shared" si="81"/>
        <v>3363126000</v>
      </c>
      <c r="N1324" s="52">
        <f t="shared" si="82"/>
        <v>1624371000</v>
      </c>
    </row>
    <row r="1325" spans="1:14" x14ac:dyDescent="0.25">
      <c r="A1325" t="s">
        <v>462</v>
      </c>
      <c r="B1325" t="s">
        <v>6</v>
      </c>
      <c r="C1325" s="1">
        <v>41274</v>
      </c>
      <c r="D1325" s="52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52">
        <f t="shared" si="80"/>
        <v>693364000</v>
      </c>
      <c r="M1325" s="52">
        <f t="shared" si="81"/>
        <v>1038351000</v>
      </c>
      <c r="N1325" s="52">
        <f t="shared" si="82"/>
        <v>344987000</v>
      </c>
    </row>
    <row r="1326" spans="1:14" x14ac:dyDescent="0.25">
      <c r="A1326" t="s">
        <v>462</v>
      </c>
      <c r="B1326" t="s">
        <v>9</v>
      </c>
      <c r="C1326" s="1">
        <v>41639</v>
      </c>
      <c r="D1326" s="52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52">
        <f t="shared" si="80"/>
        <v>884104000</v>
      </c>
      <c r="M1326" s="52">
        <f t="shared" si="81"/>
        <v>1316134000</v>
      </c>
      <c r="N1326" s="52">
        <f t="shared" si="82"/>
        <v>432030000</v>
      </c>
    </row>
    <row r="1327" spans="1:14" x14ac:dyDescent="0.25">
      <c r="A1327" t="s">
        <v>462</v>
      </c>
      <c r="B1327" t="s">
        <v>10</v>
      </c>
      <c r="C1327" s="1">
        <v>42004</v>
      </c>
      <c r="D1327" s="52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52">
        <f t="shared" si="80"/>
        <v>742834000</v>
      </c>
      <c r="M1327" s="52">
        <f t="shared" si="81"/>
        <v>1436785000</v>
      </c>
      <c r="N1327" s="52">
        <f t="shared" si="82"/>
        <v>693951000</v>
      </c>
    </row>
    <row r="1328" spans="1:14" x14ac:dyDescent="0.25">
      <c r="A1328" t="s">
        <v>462</v>
      </c>
      <c r="B1328" t="s">
        <v>11</v>
      </c>
      <c r="C1328" s="1">
        <v>42369</v>
      </c>
      <c r="D1328" s="52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52">
        <f t="shared" si="80"/>
        <v>746473000</v>
      </c>
      <c r="M1328" s="52">
        <f t="shared" si="81"/>
        <v>532736000</v>
      </c>
      <c r="N1328" s="52">
        <f t="shared" si="82"/>
        <v>-213737000</v>
      </c>
    </row>
    <row r="1329" spans="1:14" x14ac:dyDescent="0.25">
      <c r="A1329" t="s">
        <v>463</v>
      </c>
      <c r="B1329" t="s">
        <v>6</v>
      </c>
      <c r="C1329" s="1">
        <v>41639</v>
      </c>
      <c r="D1329" s="52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52">
        <f t="shared" si="80"/>
        <v>1965500000</v>
      </c>
      <c r="M1329" s="52">
        <f t="shared" si="81"/>
        <v>3182500000</v>
      </c>
      <c r="N1329" s="52">
        <f t="shared" si="82"/>
        <v>1217000000</v>
      </c>
    </row>
    <row r="1330" spans="1:14" x14ac:dyDescent="0.25">
      <c r="A1330" t="s">
        <v>463</v>
      </c>
      <c r="B1330" t="s">
        <v>9</v>
      </c>
      <c r="C1330" s="1">
        <v>42004</v>
      </c>
      <c r="D1330" s="52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52">
        <f t="shared" si="80"/>
        <v>1905300000</v>
      </c>
      <c r="M1330" s="52">
        <f t="shared" si="81"/>
        <v>3160200000</v>
      </c>
      <c r="N1330" s="52">
        <f t="shared" si="82"/>
        <v>1254900000</v>
      </c>
    </row>
    <row r="1331" spans="1:14" x14ac:dyDescent="0.25">
      <c r="A1331" t="s">
        <v>463</v>
      </c>
      <c r="B1331" t="s">
        <v>10</v>
      </c>
      <c r="C1331" s="1">
        <v>42369</v>
      </c>
      <c r="D1331" s="52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52">
        <f t="shared" si="80"/>
        <v>2037600000</v>
      </c>
      <c r="M1331" s="52">
        <f t="shared" si="81"/>
        <v>3596400000</v>
      </c>
      <c r="N1331" s="52">
        <f t="shared" si="82"/>
        <v>1558800000</v>
      </c>
    </row>
    <row r="1332" spans="1:14" x14ac:dyDescent="0.25">
      <c r="A1332" t="s">
        <v>463</v>
      </c>
      <c r="B1332" t="s">
        <v>11</v>
      </c>
      <c r="C1332" s="1">
        <v>42735</v>
      </c>
      <c r="D1332" s="52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52">
        <f t="shared" si="80"/>
        <v>2045600000</v>
      </c>
      <c r="M1332" s="52">
        <f t="shared" si="81"/>
        <v>3623700000</v>
      </c>
      <c r="N1332" s="52">
        <f t="shared" si="82"/>
        <v>1578100000</v>
      </c>
    </row>
    <row r="1333" spans="1:14" x14ac:dyDescent="0.25">
      <c r="A1333" t="s">
        <v>464</v>
      </c>
      <c r="B1333" t="s">
        <v>6</v>
      </c>
      <c r="C1333" s="1">
        <v>41546</v>
      </c>
      <c r="D1333" s="52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52">
        <f t="shared" si="80"/>
        <v>6277200000</v>
      </c>
      <c r="M1333" s="52">
        <f t="shared" si="81"/>
        <v>8484500000</v>
      </c>
      <c r="N1333" s="52">
        <f t="shared" si="82"/>
        <v>2207300000</v>
      </c>
    </row>
    <row r="1334" spans="1:14" x14ac:dyDescent="0.25">
      <c r="A1334" t="s">
        <v>464</v>
      </c>
      <c r="B1334" t="s">
        <v>9</v>
      </c>
      <c r="C1334" s="1">
        <v>41910</v>
      </c>
      <c r="D1334" s="52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52">
        <f t="shared" si="80"/>
        <v>6796400000</v>
      </c>
      <c r="M1334" s="52">
        <f t="shared" si="81"/>
        <v>9589000000</v>
      </c>
      <c r="N1334" s="52">
        <f t="shared" si="82"/>
        <v>2792600000</v>
      </c>
    </row>
    <row r="1335" spans="1:14" x14ac:dyDescent="0.25">
      <c r="A1335" t="s">
        <v>464</v>
      </c>
      <c r="B1335" t="s">
        <v>10</v>
      </c>
      <c r="C1335" s="1">
        <v>42274</v>
      </c>
      <c r="D1335" s="52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52">
        <f t="shared" si="80"/>
        <v>8024100000</v>
      </c>
      <c r="M1335" s="52">
        <f t="shared" si="81"/>
        <v>11375200000</v>
      </c>
      <c r="N1335" s="52">
        <f t="shared" si="82"/>
        <v>3351100000</v>
      </c>
    </row>
    <row r="1336" spans="1:14" x14ac:dyDescent="0.25">
      <c r="A1336" t="s">
        <v>464</v>
      </c>
      <c r="B1336" t="s">
        <v>11</v>
      </c>
      <c r="C1336" s="1">
        <v>42645</v>
      </c>
      <c r="D1336" s="52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52">
        <f t="shared" si="80"/>
        <v>8951100000</v>
      </c>
      <c r="M1336" s="52">
        <f t="shared" si="81"/>
        <v>12804800000</v>
      </c>
      <c r="N1336" s="52">
        <f t="shared" si="82"/>
        <v>3853700000</v>
      </c>
    </row>
    <row r="1337" spans="1:14" x14ac:dyDescent="0.25">
      <c r="A1337" t="s">
        <v>465</v>
      </c>
      <c r="B1337" t="s">
        <v>6</v>
      </c>
      <c r="C1337" s="1">
        <v>41274</v>
      </c>
      <c r="D1337" s="52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52">
        <f t="shared" si="80"/>
        <v>563000000</v>
      </c>
      <c r="M1337" s="52">
        <f t="shared" si="81"/>
        <v>1422000000</v>
      </c>
      <c r="N1337" s="52">
        <f t="shared" si="82"/>
        <v>859000000</v>
      </c>
    </row>
    <row r="1338" spans="1:14" x14ac:dyDescent="0.25">
      <c r="A1338" t="s">
        <v>465</v>
      </c>
      <c r="B1338" t="s">
        <v>9</v>
      </c>
      <c r="C1338" s="1">
        <v>41639</v>
      </c>
      <c r="D1338" s="52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52">
        <f t="shared" si="80"/>
        <v>598000000</v>
      </c>
      <c r="M1338" s="52">
        <f t="shared" si="81"/>
        <v>1508000000</v>
      </c>
      <c r="N1338" s="52">
        <f t="shared" si="82"/>
        <v>910000000</v>
      </c>
    </row>
    <row r="1339" spans="1:14" x14ac:dyDescent="0.25">
      <c r="A1339" t="s">
        <v>465</v>
      </c>
      <c r="B1339" t="s">
        <v>10</v>
      </c>
      <c r="C1339" s="1">
        <v>42004</v>
      </c>
      <c r="D1339" s="52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52">
        <f t="shared" si="80"/>
        <v>613000000</v>
      </c>
      <c r="M1339" s="52">
        <f t="shared" si="81"/>
        <v>1620000000</v>
      </c>
      <c r="N1339" s="52">
        <f t="shared" si="82"/>
        <v>1007000000</v>
      </c>
    </row>
    <row r="1340" spans="1:14" x14ac:dyDescent="0.25">
      <c r="A1340" t="s">
        <v>465</v>
      </c>
      <c r="B1340" t="s">
        <v>11</v>
      </c>
      <c r="C1340" s="1">
        <v>42369</v>
      </c>
      <c r="D1340" s="52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52">
        <f t="shared" si="80"/>
        <v>592000000</v>
      </c>
      <c r="M1340" s="52">
        <f t="shared" si="81"/>
        <v>1666000000</v>
      </c>
      <c r="N1340" s="52">
        <f t="shared" si="82"/>
        <v>1074000000</v>
      </c>
    </row>
    <row r="1341" spans="1:14" x14ac:dyDescent="0.25">
      <c r="A1341" t="s">
        <v>466</v>
      </c>
      <c r="B1341" t="s">
        <v>6</v>
      </c>
      <c r="C1341" s="1">
        <v>41274</v>
      </c>
      <c r="D1341" s="52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52">
        <f t="shared" si="80"/>
        <v>1083000000</v>
      </c>
      <c r="M1341" s="52">
        <f t="shared" si="81"/>
        <v>2658000000</v>
      </c>
      <c r="N1341" s="52">
        <f t="shared" si="82"/>
        <v>1575000000</v>
      </c>
    </row>
    <row r="1342" spans="1:14" x14ac:dyDescent="0.25">
      <c r="A1342" t="s">
        <v>466</v>
      </c>
      <c r="B1342" t="s">
        <v>9</v>
      </c>
      <c r="C1342" s="1">
        <v>41639</v>
      </c>
      <c r="D1342" s="52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52">
        <f t="shared" si="80"/>
        <v>1145000000</v>
      </c>
      <c r="M1342" s="52">
        <f t="shared" si="81"/>
        <v>2811000000</v>
      </c>
      <c r="N1342" s="52">
        <f t="shared" si="82"/>
        <v>1666000000</v>
      </c>
    </row>
    <row r="1343" spans="1:14" x14ac:dyDescent="0.25">
      <c r="A1343" t="s">
        <v>466</v>
      </c>
      <c r="B1343" t="s">
        <v>10</v>
      </c>
      <c r="C1343" s="1">
        <v>42004</v>
      </c>
      <c r="D1343" s="52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52">
        <f t="shared" si="80"/>
        <v>1189000000</v>
      </c>
      <c r="M1343" s="52">
        <f t="shared" si="81"/>
        <v>3113000000</v>
      </c>
      <c r="N1343" s="52">
        <f t="shared" si="82"/>
        <v>1924000000</v>
      </c>
    </row>
    <row r="1344" spans="1:14" x14ac:dyDescent="0.25">
      <c r="A1344" t="s">
        <v>466</v>
      </c>
      <c r="B1344" t="s">
        <v>11</v>
      </c>
      <c r="C1344" s="1">
        <v>42369</v>
      </c>
      <c r="D1344" s="52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52">
        <f t="shared" si="80"/>
        <v>1117000000</v>
      </c>
      <c r="M1344" s="52">
        <f t="shared" si="81"/>
        <v>2899000000</v>
      </c>
      <c r="N1344" s="52">
        <f t="shared" si="82"/>
        <v>1782000000</v>
      </c>
    </row>
    <row r="1345" spans="1:14" x14ac:dyDescent="0.25">
      <c r="A1345" t="s">
        <v>467</v>
      </c>
      <c r="B1345" t="s">
        <v>6</v>
      </c>
      <c r="C1345" s="1">
        <v>41639</v>
      </c>
      <c r="D1345" s="52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52">
        <f t="shared" si="80"/>
        <v>1911500000</v>
      </c>
      <c r="M1345" s="52">
        <f t="shared" si="81"/>
        <v>2589900000</v>
      </c>
      <c r="N1345" s="52">
        <f t="shared" si="82"/>
        <v>678400000</v>
      </c>
    </row>
    <row r="1346" spans="1:14" x14ac:dyDescent="0.25">
      <c r="A1346" t="s">
        <v>467</v>
      </c>
      <c r="B1346" t="s">
        <v>9</v>
      </c>
      <c r="C1346" s="1">
        <v>42004</v>
      </c>
      <c r="D1346" s="52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52">
        <f t="shared" ref="L1346:L1409" si="84">SGA+R_and_D+OPE</f>
        <v>1968300000</v>
      </c>
      <c r="M1346" s="52">
        <f t="shared" ref="M1346:M1409" si="85">Total_Revenue-COGS</f>
        <v>2687600000</v>
      </c>
      <c r="N1346" s="52">
        <f t="shared" ref="N1346:N1409" si="86">Gross_Profit-TOPE</f>
        <v>719300000</v>
      </c>
    </row>
    <row r="1347" spans="1:14" x14ac:dyDescent="0.25">
      <c r="A1347" t="s">
        <v>467</v>
      </c>
      <c r="B1347" t="s">
        <v>10</v>
      </c>
      <c r="C1347" s="1">
        <v>42369</v>
      </c>
      <c r="D1347" s="52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52">
        <f t="shared" si="84"/>
        <v>1744900000</v>
      </c>
      <c r="M1347" s="52">
        <f t="shared" si="85"/>
        <v>2586600000</v>
      </c>
      <c r="N1347" s="52">
        <f t="shared" si="86"/>
        <v>841700000</v>
      </c>
    </row>
    <row r="1348" spans="1:14" x14ac:dyDescent="0.25">
      <c r="A1348" t="s">
        <v>467</v>
      </c>
      <c r="B1348" t="s">
        <v>11</v>
      </c>
      <c r="C1348" s="1">
        <v>42735</v>
      </c>
      <c r="D1348" s="52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52">
        <f t="shared" si="84"/>
        <v>1699300000</v>
      </c>
      <c r="M1348" s="52">
        <f t="shared" si="85"/>
        <v>2531600000</v>
      </c>
      <c r="N1348" s="52">
        <f t="shared" si="86"/>
        <v>832300000</v>
      </c>
    </row>
    <row r="1349" spans="1:14" x14ac:dyDescent="0.25">
      <c r="A1349" t="s">
        <v>468</v>
      </c>
      <c r="B1349" t="s">
        <v>6</v>
      </c>
      <c r="C1349" s="1">
        <v>41274</v>
      </c>
      <c r="D1349" s="52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52">
        <f t="shared" si="84"/>
        <v>3264896000</v>
      </c>
      <c r="M1349" s="52">
        <f t="shared" si="85"/>
        <v>4206226000</v>
      </c>
      <c r="N1349" s="52">
        <f t="shared" si="86"/>
        <v>941330000</v>
      </c>
    </row>
    <row r="1350" spans="1:14" x14ac:dyDescent="0.25">
      <c r="A1350" t="s">
        <v>468</v>
      </c>
      <c r="B1350" t="s">
        <v>9</v>
      </c>
      <c r="C1350" s="1">
        <v>41639</v>
      </c>
      <c r="D1350" s="52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52">
        <f t="shared" si="84"/>
        <v>3470200000</v>
      </c>
      <c r="M1350" s="52">
        <f t="shared" si="85"/>
        <v>4616566000</v>
      </c>
      <c r="N1350" s="52">
        <f t="shared" si="86"/>
        <v>1146366000</v>
      </c>
    </row>
    <row r="1351" spans="1:14" x14ac:dyDescent="0.25">
      <c r="A1351" t="s">
        <v>468</v>
      </c>
      <c r="B1351" t="s">
        <v>10</v>
      </c>
      <c r="C1351" s="1">
        <v>42004</v>
      </c>
      <c r="D1351" s="52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52">
        <f t="shared" si="84"/>
        <v>3860448000</v>
      </c>
      <c r="M1351" s="52">
        <f t="shared" si="85"/>
        <v>5164484000</v>
      </c>
      <c r="N1351" s="52">
        <f t="shared" si="86"/>
        <v>1304036000</v>
      </c>
    </row>
    <row r="1352" spans="1:14" x14ac:dyDescent="0.25">
      <c r="A1352" t="s">
        <v>468</v>
      </c>
      <c r="B1352" t="s">
        <v>11</v>
      </c>
      <c r="C1352" s="1">
        <v>42369</v>
      </c>
      <c r="D1352" s="52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52">
        <f t="shared" si="84"/>
        <v>3943786000</v>
      </c>
      <c r="M1352" s="52">
        <f t="shared" si="85"/>
        <v>5559226000</v>
      </c>
      <c r="N1352" s="52">
        <f t="shared" si="86"/>
        <v>1615440000</v>
      </c>
    </row>
    <row r="1353" spans="1:14" x14ac:dyDescent="0.25">
      <c r="A1353" t="s">
        <v>469</v>
      </c>
      <c r="B1353" t="s">
        <v>6</v>
      </c>
      <c r="C1353" s="1">
        <v>41307</v>
      </c>
      <c r="D1353" s="52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52">
        <f t="shared" si="84"/>
        <v>976900000</v>
      </c>
      <c r="M1353" s="52">
        <f t="shared" si="85"/>
        <v>1537400000</v>
      </c>
      <c r="N1353" s="52">
        <f t="shared" si="86"/>
        <v>560500000</v>
      </c>
    </row>
    <row r="1354" spans="1:14" x14ac:dyDescent="0.25">
      <c r="A1354" t="s">
        <v>469</v>
      </c>
      <c r="B1354" t="s">
        <v>9</v>
      </c>
      <c r="C1354" s="1">
        <v>41671</v>
      </c>
      <c r="D1354" s="52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52">
        <f t="shared" si="84"/>
        <v>1010000000</v>
      </c>
      <c r="M1354" s="52">
        <f t="shared" si="85"/>
        <v>1580500000</v>
      </c>
      <c r="N1354" s="52">
        <f t="shared" si="86"/>
        <v>570500000</v>
      </c>
    </row>
    <row r="1355" spans="1:14" x14ac:dyDescent="0.25">
      <c r="A1355" t="s">
        <v>469</v>
      </c>
      <c r="B1355" t="s">
        <v>10</v>
      </c>
      <c r="C1355" s="1">
        <v>42037</v>
      </c>
      <c r="D1355" s="52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52">
        <f t="shared" si="84"/>
        <v>1497600000</v>
      </c>
      <c r="M1355" s="52">
        <f t="shared" si="85"/>
        <v>2074200000</v>
      </c>
      <c r="N1355" s="52">
        <f t="shared" si="86"/>
        <v>576600000</v>
      </c>
    </row>
    <row r="1356" spans="1:14" x14ac:dyDescent="0.25">
      <c r="A1356" t="s">
        <v>469</v>
      </c>
      <c r="B1356" t="s">
        <v>11</v>
      </c>
      <c r="C1356" s="1">
        <v>42399</v>
      </c>
      <c r="D1356" s="52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52">
        <f t="shared" si="84"/>
        <v>1736700000</v>
      </c>
      <c r="M1356" s="52">
        <f t="shared" si="85"/>
        <v>2440400000</v>
      </c>
      <c r="N1356" s="52">
        <f t="shared" si="86"/>
        <v>703700000</v>
      </c>
    </row>
    <row r="1357" spans="1:14" x14ac:dyDescent="0.25">
      <c r="A1357" t="s">
        <v>470</v>
      </c>
      <c r="B1357" t="s">
        <v>6</v>
      </c>
      <c r="C1357" s="1">
        <v>41394</v>
      </c>
      <c r="D1357" s="52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52">
        <f t="shared" si="84"/>
        <v>1117200000</v>
      </c>
      <c r="M1357" s="52">
        <f t="shared" si="85"/>
        <v>2027600000</v>
      </c>
      <c r="N1357" s="52">
        <f t="shared" si="86"/>
        <v>910400000</v>
      </c>
    </row>
    <row r="1358" spans="1:14" x14ac:dyDescent="0.25">
      <c r="A1358" t="s">
        <v>470</v>
      </c>
      <c r="B1358" t="s">
        <v>9</v>
      </c>
      <c r="C1358" s="1">
        <v>41759</v>
      </c>
      <c r="D1358" s="52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52">
        <f t="shared" si="84"/>
        <v>1112000000</v>
      </c>
      <c r="M1358" s="52">
        <f t="shared" si="85"/>
        <v>2031000000</v>
      </c>
      <c r="N1358" s="52">
        <f t="shared" si="86"/>
        <v>919000000</v>
      </c>
    </row>
    <row r="1359" spans="1:14" x14ac:dyDescent="0.25">
      <c r="A1359" t="s">
        <v>470</v>
      </c>
      <c r="B1359" t="s">
        <v>10</v>
      </c>
      <c r="C1359" s="1">
        <v>42124</v>
      </c>
      <c r="D1359" s="52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52">
        <f t="shared" si="84"/>
        <v>1196700000</v>
      </c>
      <c r="M1359" s="52">
        <f t="shared" si="85"/>
        <v>1968700000</v>
      </c>
      <c r="N1359" s="52">
        <f t="shared" si="86"/>
        <v>772000000</v>
      </c>
    </row>
    <row r="1360" spans="1:14" x14ac:dyDescent="0.25">
      <c r="A1360" t="s">
        <v>470</v>
      </c>
      <c r="B1360" t="s">
        <v>11</v>
      </c>
      <c r="C1360" s="1">
        <v>42490</v>
      </c>
      <c r="D1360" s="52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52">
        <f t="shared" si="84"/>
        <v>1822500000</v>
      </c>
      <c r="M1360" s="52">
        <f t="shared" si="85"/>
        <v>2967800000</v>
      </c>
      <c r="N1360" s="52">
        <f t="shared" si="86"/>
        <v>1145300000</v>
      </c>
    </row>
    <row r="1361" spans="1:14" x14ac:dyDescent="0.25">
      <c r="A1361" t="s">
        <v>471</v>
      </c>
      <c r="B1361" t="s">
        <v>6</v>
      </c>
      <c r="C1361" s="1">
        <v>41274</v>
      </c>
      <c r="D1361" s="52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52">
        <f t="shared" si="84"/>
        <v>450728000</v>
      </c>
      <c r="M1361" s="52">
        <f t="shared" si="85"/>
        <v>819809000</v>
      </c>
      <c r="N1361" s="52">
        <f t="shared" si="86"/>
        <v>369081000</v>
      </c>
    </row>
    <row r="1362" spans="1:14" x14ac:dyDescent="0.25">
      <c r="A1362" t="s">
        <v>471</v>
      </c>
      <c r="B1362" t="s">
        <v>9</v>
      </c>
      <c r="C1362" s="1">
        <v>41639</v>
      </c>
      <c r="D1362" s="52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52">
        <f t="shared" si="84"/>
        <v>462444000</v>
      </c>
      <c r="M1362" s="52">
        <f t="shared" si="85"/>
        <v>891400000</v>
      </c>
      <c r="N1362" s="52">
        <f t="shared" si="86"/>
        <v>428956000</v>
      </c>
    </row>
    <row r="1363" spans="1:14" x14ac:dyDescent="0.25">
      <c r="A1363" t="s">
        <v>471</v>
      </c>
      <c r="B1363" t="s">
        <v>10</v>
      </c>
      <c r="C1363" s="1">
        <v>42004</v>
      </c>
      <c r="D1363" s="52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52">
        <f t="shared" si="84"/>
        <v>527489000</v>
      </c>
      <c r="M1363" s="52">
        <f t="shared" si="85"/>
        <v>1019852000</v>
      </c>
      <c r="N1363" s="52">
        <f t="shared" si="86"/>
        <v>492363000</v>
      </c>
    </row>
    <row r="1364" spans="1:14" x14ac:dyDescent="0.25">
      <c r="A1364" t="s">
        <v>471</v>
      </c>
      <c r="B1364" t="s">
        <v>11</v>
      </c>
      <c r="C1364" s="1">
        <v>42369</v>
      </c>
      <c r="D1364" s="52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52">
        <f t="shared" si="84"/>
        <v>727372000</v>
      </c>
      <c r="M1364" s="52">
        <f t="shared" si="85"/>
        <v>1128503000</v>
      </c>
      <c r="N1364" s="52">
        <f t="shared" si="86"/>
        <v>401131000</v>
      </c>
    </row>
    <row r="1365" spans="1:14" x14ac:dyDescent="0.25">
      <c r="A1365" t="s">
        <v>473</v>
      </c>
      <c r="B1365" t="s">
        <v>6</v>
      </c>
      <c r="C1365" s="1">
        <v>41639</v>
      </c>
      <c r="D1365" s="52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52">
        <f t="shared" si="84"/>
        <v>1012400000</v>
      </c>
      <c r="M1365" s="52">
        <f t="shared" si="85"/>
        <v>1598600000</v>
      </c>
      <c r="N1365" s="52">
        <f t="shared" si="86"/>
        <v>586200000</v>
      </c>
    </row>
    <row r="1366" spans="1:14" x14ac:dyDescent="0.25">
      <c r="A1366" t="s">
        <v>473</v>
      </c>
      <c r="B1366" t="s">
        <v>9</v>
      </c>
      <c r="C1366" s="1">
        <v>42007</v>
      </c>
      <c r="D1366" s="52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52">
        <f t="shared" si="84"/>
        <v>1048700000</v>
      </c>
      <c r="M1366" s="52">
        <f t="shared" si="85"/>
        <v>1733400000</v>
      </c>
      <c r="N1366" s="52">
        <f t="shared" si="86"/>
        <v>684700000</v>
      </c>
    </row>
    <row r="1367" spans="1:14" x14ac:dyDescent="0.25">
      <c r="A1367" t="s">
        <v>473</v>
      </c>
      <c r="B1367" t="s">
        <v>10</v>
      </c>
      <c r="C1367" s="1">
        <v>42371</v>
      </c>
      <c r="D1367" s="52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52">
        <f t="shared" si="84"/>
        <v>1053700000</v>
      </c>
      <c r="M1367" s="52">
        <f t="shared" si="85"/>
        <v>1818500000</v>
      </c>
      <c r="N1367" s="52">
        <f t="shared" si="86"/>
        <v>764800000</v>
      </c>
    </row>
    <row r="1368" spans="1:14" x14ac:dyDescent="0.25">
      <c r="A1368" t="s">
        <v>473</v>
      </c>
      <c r="B1368" t="s">
        <v>11</v>
      </c>
      <c r="C1368" s="1">
        <v>42735</v>
      </c>
      <c r="D1368" s="52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52">
        <f t="shared" si="84"/>
        <v>1054100000</v>
      </c>
      <c r="M1368" s="52">
        <f t="shared" si="85"/>
        <v>1908300000</v>
      </c>
      <c r="N1368" s="52">
        <f t="shared" si="86"/>
        <v>854200000</v>
      </c>
    </row>
    <row r="1369" spans="1:14" x14ac:dyDescent="0.25">
      <c r="A1369" t="s">
        <v>475</v>
      </c>
      <c r="B1369" t="s">
        <v>6</v>
      </c>
      <c r="C1369" s="1">
        <v>41274</v>
      </c>
      <c r="D1369" s="52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52">
        <f t="shared" si="84"/>
        <v>763064000</v>
      </c>
      <c r="M1369" s="52">
        <f t="shared" si="85"/>
        <v>1696346000</v>
      </c>
      <c r="N1369" s="52">
        <f t="shared" si="86"/>
        <v>933282000</v>
      </c>
    </row>
    <row r="1370" spans="1:14" x14ac:dyDescent="0.25">
      <c r="A1370" t="s">
        <v>475</v>
      </c>
      <c r="B1370" t="s">
        <v>9</v>
      </c>
      <c r="C1370" s="1">
        <v>41639</v>
      </c>
      <c r="D1370" s="52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52">
        <f t="shared" si="84"/>
        <v>846635000</v>
      </c>
      <c r="M1370" s="52">
        <f t="shared" si="85"/>
        <v>1831515000</v>
      </c>
      <c r="N1370" s="52">
        <f t="shared" si="86"/>
        <v>984880000</v>
      </c>
    </row>
    <row r="1371" spans="1:14" x14ac:dyDescent="0.25">
      <c r="A1371" t="s">
        <v>475</v>
      </c>
      <c r="B1371" t="s">
        <v>10</v>
      </c>
      <c r="C1371" s="1">
        <v>42004</v>
      </c>
      <c r="D1371" s="52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52">
        <f t="shared" si="84"/>
        <v>893381000</v>
      </c>
      <c r="M1371" s="52">
        <f t="shared" si="85"/>
        <v>1886560000</v>
      </c>
      <c r="N1371" s="52">
        <f t="shared" si="86"/>
        <v>993179000</v>
      </c>
    </row>
    <row r="1372" spans="1:14" x14ac:dyDescent="0.25">
      <c r="A1372" t="s">
        <v>475</v>
      </c>
      <c r="B1372" t="s">
        <v>11</v>
      </c>
      <c r="C1372" s="1">
        <v>42369</v>
      </c>
      <c r="D1372" s="52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52">
        <f t="shared" si="84"/>
        <v>922775000</v>
      </c>
      <c r="M1372" s="52">
        <f t="shared" si="85"/>
        <v>2030870000</v>
      </c>
      <c r="N1372" s="52">
        <f t="shared" si="86"/>
        <v>1108095000</v>
      </c>
    </row>
    <row r="1373" spans="1:14" x14ac:dyDescent="0.25">
      <c r="A1373" t="s">
        <v>476</v>
      </c>
      <c r="B1373" t="s">
        <v>6</v>
      </c>
      <c r="C1373" s="1">
        <v>41274</v>
      </c>
      <c r="D1373" s="52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52">
        <f t="shared" si="84"/>
        <v>2701000000</v>
      </c>
      <c r="M1373" s="52">
        <f t="shared" si="85"/>
        <v>7164000000</v>
      </c>
      <c r="N1373" s="52">
        <f t="shared" si="86"/>
        <v>4463000000</v>
      </c>
    </row>
    <row r="1374" spans="1:14" x14ac:dyDescent="0.25">
      <c r="A1374" t="s">
        <v>476</v>
      </c>
      <c r="B1374" t="s">
        <v>9</v>
      </c>
      <c r="C1374" s="1">
        <v>41639</v>
      </c>
      <c r="D1374" s="52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52">
        <f t="shared" si="84"/>
        <v>2835000000</v>
      </c>
      <c r="M1374" s="52">
        <f t="shared" si="85"/>
        <v>7270000000</v>
      </c>
      <c r="N1374" s="52">
        <f t="shared" si="86"/>
        <v>4435000000</v>
      </c>
    </row>
    <row r="1375" spans="1:14" x14ac:dyDescent="0.25">
      <c r="A1375" t="s">
        <v>476</v>
      </c>
      <c r="B1375" t="s">
        <v>10</v>
      </c>
      <c r="C1375" s="1">
        <v>42004</v>
      </c>
      <c r="D1375" s="52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52">
        <f t="shared" si="84"/>
        <v>2926000000</v>
      </c>
      <c r="M1375" s="52">
        <f t="shared" si="85"/>
        <v>7436000000</v>
      </c>
      <c r="N1375" s="52">
        <f t="shared" si="86"/>
        <v>4510000000</v>
      </c>
    </row>
    <row r="1376" spans="1:14" x14ac:dyDescent="0.25">
      <c r="A1376" t="s">
        <v>476</v>
      </c>
      <c r="B1376" t="s">
        <v>11</v>
      </c>
      <c r="C1376" s="1">
        <v>42369</v>
      </c>
      <c r="D1376" s="52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52">
        <f t="shared" si="84"/>
        <v>3031000000</v>
      </c>
      <c r="M1376" s="52">
        <f t="shared" si="85"/>
        <v>7678000000</v>
      </c>
      <c r="N1376" s="52">
        <f t="shared" si="86"/>
        <v>4647000000</v>
      </c>
    </row>
    <row r="1377" spans="1:14" x14ac:dyDescent="0.25">
      <c r="A1377" t="s">
        <v>477</v>
      </c>
      <c r="B1377" t="s">
        <v>6</v>
      </c>
      <c r="C1377" s="1">
        <v>41274</v>
      </c>
      <c r="D1377" s="52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52">
        <f t="shared" si="84"/>
        <v>1445069000</v>
      </c>
      <c r="M1377" s="52">
        <f t="shared" si="85"/>
        <v>3455777000</v>
      </c>
      <c r="N1377" s="52">
        <f t="shared" si="86"/>
        <v>2010708000</v>
      </c>
    </row>
    <row r="1378" spans="1:14" x14ac:dyDescent="0.25">
      <c r="A1378" t="s">
        <v>477</v>
      </c>
      <c r="B1378" t="s">
        <v>9</v>
      </c>
      <c r="C1378" s="1">
        <v>41639</v>
      </c>
      <c r="D1378" s="52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52">
        <f t="shared" si="84"/>
        <v>1510069000</v>
      </c>
      <c r="M1378" s="52">
        <f t="shared" si="85"/>
        <v>3705903000</v>
      </c>
      <c r="N1378" s="52">
        <f t="shared" si="86"/>
        <v>2195834000</v>
      </c>
    </row>
    <row r="1379" spans="1:14" x14ac:dyDescent="0.25">
      <c r="A1379" t="s">
        <v>477</v>
      </c>
      <c r="B1379" t="s">
        <v>10</v>
      </c>
      <c r="C1379" s="1">
        <v>42004</v>
      </c>
      <c r="D1379" s="52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52">
        <f t="shared" si="84"/>
        <v>1590672000</v>
      </c>
      <c r="M1379" s="52">
        <f t="shared" si="85"/>
        <v>3988015000</v>
      </c>
      <c r="N1379" s="52">
        <f t="shared" si="86"/>
        <v>2397343000</v>
      </c>
    </row>
    <row r="1380" spans="1:14" x14ac:dyDescent="0.25">
      <c r="A1380" t="s">
        <v>477</v>
      </c>
      <c r="B1380" t="s">
        <v>11</v>
      </c>
      <c r="C1380" s="1">
        <v>42369</v>
      </c>
      <c r="D1380" s="52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52">
        <f t="shared" si="84"/>
        <v>1630403000</v>
      </c>
      <c r="M1380" s="52">
        <f t="shared" si="85"/>
        <v>4305911000</v>
      </c>
      <c r="N1380" s="52">
        <f t="shared" si="86"/>
        <v>2675508000</v>
      </c>
    </row>
    <row r="1381" spans="1:14" x14ac:dyDescent="0.25">
      <c r="A1381" t="s">
        <v>478</v>
      </c>
      <c r="B1381" t="s">
        <v>6</v>
      </c>
      <c r="C1381" s="1">
        <v>41307</v>
      </c>
      <c r="D1381" s="52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52">
        <f t="shared" si="84"/>
        <v>4963184000</v>
      </c>
      <c r="M1381" s="52">
        <f t="shared" si="85"/>
        <v>6491261000</v>
      </c>
      <c r="N1381" s="52">
        <f t="shared" si="86"/>
        <v>1528077000</v>
      </c>
    </row>
    <row r="1382" spans="1:14" x14ac:dyDescent="0.25">
      <c r="A1382" t="s">
        <v>478</v>
      </c>
      <c r="B1382" t="s">
        <v>9</v>
      </c>
      <c r="C1382" s="1">
        <v>41671</v>
      </c>
      <c r="D1382" s="52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52">
        <f t="shared" si="84"/>
        <v>4790000000</v>
      </c>
      <c r="M1382" s="52">
        <f t="shared" si="85"/>
        <v>6032000000</v>
      </c>
      <c r="N1382" s="52">
        <f t="shared" si="86"/>
        <v>1242000000</v>
      </c>
    </row>
    <row r="1383" spans="1:14" x14ac:dyDescent="0.25">
      <c r="A1383" t="s">
        <v>478</v>
      </c>
      <c r="B1383" t="s">
        <v>10</v>
      </c>
      <c r="C1383" s="1">
        <v>42035</v>
      </c>
      <c r="D1383" s="52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52">
        <f t="shared" si="84"/>
        <v>4878000000</v>
      </c>
      <c r="M1383" s="52">
        <f t="shared" si="85"/>
        <v>5801000000</v>
      </c>
      <c r="N1383" s="52">
        <f t="shared" si="86"/>
        <v>923000000</v>
      </c>
    </row>
    <row r="1384" spans="1:14" x14ac:dyDescent="0.25">
      <c r="A1384" t="s">
        <v>478</v>
      </c>
      <c r="B1384" t="s">
        <v>11</v>
      </c>
      <c r="C1384" s="1">
        <v>42399</v>
      </c>
      <c r="D1384" s="52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52">
        <f t="shared" si="84"/>
        <v>4667000000</v>
      </c>
      <c r="M1384" s="52">
        <f t="shared" si="85"/>
        <v>5514000000</v>
      </c>
      <c r="N1384" s="52">
        <f t="shared" si="86"/>
        <v>847000000</v>
      </c>
    </row>
    <row r="1385" spans="1:14" x14ac:dyDescent="0.25">
      <c r="A1385" t="s">
        <v>479</v>
      </c>
      <c r="B1385" t="s">
        <v>6</v>
      </c>
      <c r="C1385" s="1">
        <v>41274</v>
      </c>
      <c r="D1385" s="52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52">
        <f t="shared" si="84"/>
        <v>388469000</v>
      </c>
      <c r="M1385" s="52">
        <f t="shared" si="85"/>
        <v>857305000</v>
      </c>
      <c r="N1385" s="52">
        <f t="shared" si="86"/>
        <v>468836000</v>
      </c>
    </row>
    <row r="1386" spans="1:14" x14ac:dyDescent="0.25">
      <c r="A1386" t="s">
        <v>479</v>
      </c>
      <c r="B1386" t="s">
        <v>9</v>
      </c>
      <c r="C1386" s="1">
        <v>41639</v>
      </c>
      <c r="D1386" s="52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52">
        <f t="shared" si="84"/>
        <v>429015000</v>
      </c>
      <c r="M1386" s="52">
        <f t="shared" si="85"/>
        <v>964634000</v>
      </c>
      <c r="N1386" s="52">
        <f t="shared" si="86"/>
        <v>535619000</v>
      </c>
    </row>
    <row r="1387" spans="1:14" x14ac:dyDescent="0.25">
      <c r="A1387" t="s">
        <v>479</v>
      </c>
      <c r="B1387" t="s">
        <v>10</v>
      </c>
      <c r="C1387" s="1">
        <v>42004</v>
      </c>
      <c r="D1387" s="52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52">
        <f t="shared" si="84"/>
        <v>538075000</v>
      </c>
      <c r="M1387" s="52">
        <f t="shared" si="85"/>
        <v>1094411000</v>
      </c>
      <c r="N1387" s="52">
        <f t="shared" si="86"/>
        <v>556336000</v>
      </c>
    </row>
    <row r="1388" spans="1:14" x14ac:dyDescent="0.25">
      <c r="A1388" t="s">
        <v>479</v>
      </c>
      <c r="B1388" t="s">
        <v>11</v>
      </c>
      <c r="C1388" s="1">
        <v>42369</v>
      </c>
      <c r="D1388" s="52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52">
        <f t="shared" si="84"/>
        <v>778573000</v>
      </c>
      <c r="M1388" s="52">
        <f t="shared" si="85"/>
        <v>1266185000</v>
      </c>
      <c r="N1388" s="52">
        <f t="shared" si="86"/>
        <v>487612000</v>
      </c>
    </row>
    <row r="1389" spans="1:14" x14ac:dyDescent="0.25">
      <c r="A1389" t="s">
        <v>480</v>
      </c>
      <c r="B1389" t="s">
        <v>6</v>
      </c>
      <c r="C1389" s="1">
        <v>41274</v>
      </c>
      <c r="D1389" s="52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52">
        <f t="shared" si="84"/>
        <v>1449000000</v>
      </c>
      <c r="M1389" s="52">
        <f t="shared" si="85"/>
        <v>3001000000</v>
      </c>
      <c r="N1389" s="52">
        <f t="shared" si="86"/>
        <v>1552000000</v>
      </c>
    </row>
    <row r="1390" spans="1:14" x14ac:dyDescent="0.25">
      <c r="A1390" t="s">
        <v>480</v>
      </c>
      <c r="B1390" t="s">
        <v>9</v>
      </c>
      <c r="C1390" s="1">
        <v>41639</v>
      </c>
      <c r="D1390" s="52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52">
        <f t="shared" si="84"/>
        <v>1687000000</v>
      </c>
      <c r="M1390" s="52">
        <f t="shared" si="85"/>
        <v>3371000000</v>
      </c>
      <c r="N1390" s="52">
        <f t="shared" si="86"/>
        <v>1684000000</v>
      </c>
    </row>
    <row r="1391" spans="1:14" x14ac:dyDescent="0.25">
      <c r="A1391" t="s">
        <v>480</v>
      </c>
      <c r="B1391" t="s">
        <v>10</v>
      </c>
      <c r="C1391" s="1">
        <v>42004</v>
      </c>
      <c r="D1391" s="52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52">
        <f t="shared" si="84"/>
        <v>1570000000</v>
      </c>
      <c r="M1391" s="52">
        <f t="shared" si="85"/>
        <v>3346000000</v>
      </c>
      <c r="N1391" s="52">
        <f t="shared" si="86"/>
        <v>1776000000</v>
      </c>
    </row>
    <row r="1392" spans="1:14" x14ac:dyDescent="0.25">
      <c r="A1392" t="s">
        <v>480</v>
      </c>
      <c r="B1392" t="s">
        <v>11</v>
      </c>
      <c r="C1392" s="1">
        <v>42369</v>
      </c>
      <c r="D1392" s="52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52">
        <f t="shared" si="84"/>
        <v>1647000000</v>
      </c>
      <c r="M1392" s="52">
        <f t="shared" si="85"/>
        <v>3583000000</v>
      </c>
      <c r="N1392" s="52">
        <f t="shared" si="86"/>
        <v>1936000000</v>
      </c>
    </row>
    <row r="1393" spans="1:14" x14ac:dyDescent="0.25">
      <c r="A1393" t="s">
        <v>481</v>
      </c>
      <c r="B1393" t="s">
        <v>6</v>
      </c>
      <c r="C1393" s="1">
        <v>41274</v>
      </c>
      <c r="D1393" s="52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52">
        <f t="shared" si="84"/>
        <v>7514000000</v>
      </c>
      <c r="M1393" s="52">
        <f t="shared" si="85"/>
        <v>10811000000</v>
      </c>
      <c r="N1393" s="52">
        <f t="shared" si="86"/>
        <v>3297000000</v>
      </c>
    </row>
    <row r="1394" spans="1:14" x14ac:dyDescent="0.25">
      <c r="A1394" t="s">
        <v>481</v>
      </c>
      <c r="B1394" t="s">
        <v>9</v>
      </c>
      <c r="C1394" s="1">
        <v>41639</v>
      </c>
      <c r="D1394" s="52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52">
        <f t="shared" si="84"/>
        <v>6384000000</v>
      </c>
      <c r="M1394" s="52">
        <f t="shared" si="85"/>
        <v>8311000000</v>
      </c>
      <c r="N1394" s="52">
        <f t="shared" si="86"/>
        <v>1927000000</v>
      </c>
    </row>
    <row r="1395" spans="1:14" x14ac:dyDescent="0.25">
      <c r="A1395" t="s">
        <v>481</v>
      </c>
      <c r="B1395" t="s">
        <v>10</v>
      </c>
      <c r="C1395" s="1">
        <v>42004</v>
      </c>
      <c r="D1395" s="52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52">
        <f t="shared" si="84"/>
        <v>5885000000</v>
      </c>
      <c r="M1395" s="52">
        <f t="shared" si="85"/>
        <v>8472000000</v>
      </c>
      <c r="N1395" s="52">
        <f t="shared" si="86"/>
        <v>2587000000</v>
      </c>
    </row>
    <row r="1396" spans="1:14" x14ac:dyDescent="0.25">
      <c r="A1396" t="s">
        <v>481</v>
      </c>
      <c r="B1396" t="s">
        <v>11</v>
      </c>
      <c r="C1396" s="1">
        <v>42369</v>
      </c>
      <c r="D1396" s="52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52">
        <f t="shared" si="84"/>
        <v>5325000000</v>
      </c>
      <c r="M1396" s="52">
        <f t="shared" si="85"/>
        <v>8314000000</v>
      </c>
      <c r="N1396" s="52">
        <f t="shared" si="86"/>
        <v>2989000000</v>
      </c>
    </row>
    <row r="1397" spans="1:14" x14ac:dyDescent="0.25">
      <c r="A1397" t="s">
        <v>482</v>
      </c>
      <c r="B1397" t="s">
        <v>6</v>
      </c>
      <c r="C1397" s="1">
        <v>41453</v>
      </c>
      <c r="D1397" s="52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52">
        <f t="shared" si="84"/>
        <v>1847000000</v>
      </c>
      <c r="M1397" s="52">
        <f t="shared" si="85"/>
        <v>3940000000</v>
      </c>
      <c r="N1397" s="52">
        <f t="shared" si="86"/>
        <v>2093000000</v>
      </c>
    </row>
    <row r="1398" spans="1:14" x14ac:dyDescent="0.25">
      <c r="A1398" t="s">
        <v>482</v>
      </c>
      <c r="B1398" t="s">
        <v>9</v>
      </c>
      <c r="C1398" s="1">
        <v>41817</v>
      </c>
      <c r="D1398" s="52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52">
        <f t="shared" si="84"/>
        <v>2046000000</v>
      </c>
      <c r="M1398" s="52">
        <f t="shared" si="85"/>
        <v>3846000000</v>
      </c>
      <c r="N1398" s="52">
        <f t="shared" si="86"/>
        <v>1800000000</v>
      </c>
    </row>
    <row r="1399" spans="1:14" x14ac:dyDescent="0.25">
      <c r="A1399" t="s">
        <v>482</v>
      </c>
      <c r="B1399" t="s">
        <v>10</v>
      </c>
      <c r="C1399" s="1">
        <v>42188</v>
      </c>
      <c r="D1399" s="52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52">
        <f t="shared" si="84"/>
        <v>1719000000</v>
      </c>
      <c r="M1399" s="52">
        <f t="shared" si="85"/>
        <v>3809000000</v>
      </c>
      <c r="N1399" s="52">
        <f t="shared" si="86"/>
        <v>2090000000</v>
      </c>
    </row>
    <row r="1400" spans="1:14" x14ac:dyDescent="0.25">
      <c r="A1400" t="s">
        <v>482</v>
      </c>
      <c r="B1400" t="s">
        <v>11</v>
      </c>
      <c r="C1400" s="1">
        <v>42552</v>
      </c>
      <c r="D1400" s="52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52">
        <f t="shared" si="84"/>
        <v>1995000000</v>
      </c>
      <c r="M1400" s="52">
        <f t="shared" si="85"/>
        <v>2615000000</v>
      </c>
      <c r="N1400" s="52">
        <f t="shared" si="86"/>
        <v>620000000</v>
      </c>
    </row>
    <row r="1401" spans="1:14" x14ac:dyDescent="0.25">
      <c r="A1401" t="s">
        <v>484</v>
      </c>
      <c r="B1401" t="s">
        <v>6</v>
      </c>
      <c r="C1401" s="1">
        <v>41333</v>
      </c>
      <c r="D1401" s="52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52">
        <f t="shared" si="84"/>
        <v>585400000</v>
      </c>
      <c r="M1401" s="52">
        <f t="shared" si="85"/>
        <v>1108300000</v>
      </c>
      <c r="N1401" s="52">
        <f t="shared" si="86"/>
        <v>522900000</v>
      </c>
    </row>
    <row r="1402" spans="1:14" x14ac:dyDescent="0.25">
      <c r="A1402" t="s">
        <v>484</v>
      </c>
      <c r="B1402" t="s">
        <v>9</v>
      </c>
      <c r="C1402" s="1">
        <v>41698</v>
      </c>
      <c r="D1402" s="52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52">
        <f t="shared" si="84"/>
        <v>895100000</v>
      </c>
      <c r="M1402" s="52">
        <f t="shared" si="85"/>
        <v>1991700000</v>
      </c>
      <c r="N1402" s="52">
        <f t="shared" si="86"/>
        <v>1096600000</v>
      </c>
    </row>
    <row r="1403" spans="1:14" x14ac:dyDescent="0.25">
      <c r="A1403" t="s">
        <v>484</v>
      </c>
      <c r="B1403" t="s">
        <v>10</v>
      </c>
      <c r="C1403" s="1">
        <v>42063</v>
      </c>
      <c r="D1403" s="52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52">
        <f t="shared" si="84"/>
        <v>1078400000</v>
      </c>
      <c r="M1403" s="52">
        <f t="shared" si="85"/>
        <v>2578600000</v>
      </c>
      <c r="N1403" s="52">
        <f t="shared" si="86"/>
        <v>1500200000</v>
      </c>
    </row>
    <row r="1404" spans="1:14" x14ac:dyDescent="0.25">
      <c r="A1404" t="s">
        <v>484</v>
      </c>
      <c r="B1404" t="s">
        <v>11</v>
      </c>
      <c r="C1404" s="1">
        <v>42429</v>
      </c>
      <c r="D1404" s="52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52">
        <f t="shared" si="84"/>
        <v>1177200000</v>
      </c>
      <c r="M1404" s="52">
        <f t="shared" si="85"/>
        <v>2942300000</v>
      </c>
      <c r="N1404" s="52">
        <f t="shared" si="86"/>
        <v>1765100000</v>
      </c>
    </row>
    <row r="1405" spans="1:14" x14ac:dyDescent="0.25">
      <c r="A1405" t="s">
        <v>486</v>
      </c>
      <c r="B1405" t="s">
        <v>6</v>
      </c>
      <c r="C1405" s="1">
        <v>41636</v>
      </c>
      <c r="D1405" s="52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52">
        <f t="shared" si="84"/>
        <v>2960300000</v>
      </c>
      <c r="M1405" s="52">
        <f t="shared" si="85"/>
        <v>3903700000</v>
      </c>
      <c r="N1405" s="52">
        <f t="shared" si="86"/>
        <v>943400000</v>
      </c>
    </row>
    <row r="1406" spans="1:14" x14ac:dyDescent="0.25">
      <c r="A1406" t="s">
        <v>486</v>
      </c>
      <c r="B1406" t="s">
        <v>9</v>
      </c>
      <c r="C1406" s="1">
        <v>42007</v>
      </c>
      <c r="D1406" s="52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52">
        <f t="shared" si="84"/>
        <v>2814600000</v>
      </c>
      <c r="M1406" s="52">
        <f t="shared" si="85"/>
        <v>4102700000</v>
      </c>
      <c r="N1406" s="52">
        <f t="shared" si="86"/>
        <v>1288100000</v>
      </c>
    </row>
    <row r="1407" spans="1:14" x14ac:dyDescent="0.25">
      <c r="A1407" t="s">
        <v>486</v>
      </c>
      <c r="B1407" t="s">
        <v>10</v>
      </c>
      <c r="C1407" s="1">
        <v>42371</v>
      </c>
      <c r="D1407" s="52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52">
        <f t="shared" si="84"/>
        <v>2681100000</v>
      </c>
      <c r="M1407" s="52">
        <f t="shared" si="85"/>
        <v>4072000000</v>
      </c>
      <c r="N1407" s="52">
        <f t="shared" si="86"/>
        <v>1390900000</v>
      </c>
    </row>
    <row r="1408" spans="1:14" x14ac:dyDescent="0.25">
      <c r="A1408" t="s">
        <v>486</v>
      </c>
      <c r="B1408" t="s">
        <v>11</v>
      </c>
      <c r="C1408" s="1">
        <v>42735</v>
      </c>
      <c r="D1408" s="52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52">
        <f t="shared" si="84"/>
        <v>2798900000</v>
      </c>
      <c r="M1408" s="52">
        <f t="shared" si="85"/>
        <v>4267200000</v>
      </c>
      <c r="N1408" s="52">
        <f t="shared" si="86"/>
        <v>1468300000</v>
      </c>
    </row>
    <row r="1409" spans="1:14" x14ac:dyDescent="0.25">
      <c r="A1409" t="s">
        <v>487</v>
      </c>
      <c r="B1409" t="s">
        <v>6</v>
      </c>
      <c r="C1409" s="1">
        <v>41544</v>
      </c>
      <c r="D1409" s="52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52">
        <f t="shared" si="84"/>
        <v>415100000</v>
      </c>
      <c r="M1409" s="52">
        <f t="shared" si="85"/>
        <v>766600000</v>
      </c>
      <c r="N1409" s="52">
        <f t="shared" si="86"/>
        <v>351500000</v>
      </c>
    </row>
    <row r="1410" spans="1:14" x14ac:dyDescent="0.25">
      <c r="A1410" t="s">
        <v>487</v>
      </c>
      <c r="B1410" t="s">
        <v>9</v>
      </c>
      <c r="C1410" s="1">
        <v>41915</v>
      </c>
      <c r="D1410" s="52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52">
        <f t="shared" ref="L1410:L1473" si="88">SGA+R_and_D+OPE</f>
        <v>457200000</v>
      </c>
      <c r="M1410" s="52">
        <f t="shared" ref="M1410:M1473" si="89">Total_Revenue-COGS</f>
        <v>1022700000</v>
      </c>
      <c r="N1410" s="52">
        <f t="shared" ref="N1410:N1473" si="90">Gross_Profit-TOPE</f>
        <v>565500000</v>
      </c>
    </row>
    <row r="1411" spans="1:14" x14ac:dyDescent="0.25">
      <c r="A1411" t="s">
        <v>487</v>
      </c>
      <c r="B1411" t="s">
        <v>10</v>
      </c>
      <c r="C1411" s="1">
        <v>42279</v>
      </c>
      <c r="D1411" s="52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52">
        <f t="shared" si="88"/>
        <v>528000000</v>
      </c>
      <c r="M1411" s="52">
        <f t="shared" si="89"/>
        <v>1554500000</v>
      </c>
      <c r="N1411" s="52">
        <f t="shared" si="90"/>
        <v>1026500000</v>
      </c>
    </row>
    <row r="1412" spans="1:14" x14ac:dyDescent="0.25">
      <c r="A1412" t="s">
        <v>487</v>
      </c>
      <c r="B1412" t="s">
        <v>11</v>
      </c>
      <c r="C1412" s="1">
        <v>42643</v>
      </c>
      <c r="D1412" s="52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52">
        <f t="shared" si="88"/>
        <v>541700000</v>
      </c>
      <c r="M1412" s="52">
        <f t="shared" si="89"/>
        <v>1665200000</v>
      </c>
      <c r="N1412" s="52">
        <f t="shared" si="90"/>
        <v>1123500000</v>
      </c>
    </row>
    <row r="1413" spans="1:14" x14ac:dyDescent="0.25">
      <c r="A1413" t="s">
        <v>488</v>
      </c>
      <c r="B1413" t="s">
        <v>6</v>
      </c>
      <c r="C1413" s="1">
        <v>41274</v>
      </c>
      <c r="D1413" s="52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52">
        <f t="shared" si="88"/>
        <v>1646000000</v>
      </c>
      <c r="M1413" s="52">
        <f t="shared" si="89"/>
        <v>2485000000</v>
      </c>
      <c r="N1413" s="52">
        <f t="shared" si="90"/>
        <v>839000000</v>
      </c>
    </row>
    <row r="1414" spans="1:14" x14ac:dyDescent="0.25">
      <c r="A1414" t="s">
        <v>488</v>
      </c>
      <c r="B1414" t="s">
        <v>9</v>
      </c>
      <c r="C1414" s="1">
        <v>41639</v>
      </c>
      <c r="D1414" s="52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52">
        <f t="shared" si="88"/>
        <v>1839000000</v>
      </c>
      <c r="M1414" s="52">
        <f t="shared" si="89"/>
        <v>3043000000</v>
      </c>
      <c r="N1414" s="52">
        <f t="shared" si="90"/>
        <v>1204000000</v>
      </c>
    </row>
    <row r="1415" spans="1:14" x14ac:dyDescent="0.25">
      <c r="A1415" t="s">
        <v>488</v>
      </c>
      <c r="B1415" t="s">
        <v>10</v>
      </c>
      <c r="C1415" s="1">
        <v>42004</v>
      </c>
      <c r="D1415" s="52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52">
        <f t="shared" si="88"/>
        <v>2238000000</v>
      </c>
      <c r="M1415" s="52">
        <f t="shared" si="89"/>
        <v>3611000000</v>
      </c>
      <c r="N1415" s="52">
        <f t="shared" si="90"/>
        <v>1373000000</v>
      </c>
    </row>
    <row r="1416" spans="1:14" x14ac:dyDescent="0.25">
      <c r="A1416" t="s">
        <v>488</v>
      </c>
      <c r="B1416" t="s">
        <v>11</v>
      </c>
      <c r="C1416" s="1">
        <v>42369</v>
      </c>
      <c r="D1416" s="52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52">
        <f t="shared" si="88"/>
        <v>2299000000</v>
      </c>
      <c r="M1416" s="52">
        <f t="shared" si="89"/>
        <v>2444000000</v>
      </c>
      <c r="N1416" s="52">
        <f t="shared" si="90"/>
        <v>145000000</v>
      </c>
    </row>
    <row r="1417" spans="1:14" x14ac:dyDescent="0.25">
      <c r="A1417" t="s">
        <v>489</v>
      </c>
      <c r="B1417" t="s">
        <v>6</v>
      </c>
      <c r="C1417" s="1">
        <v>41274</v>
      </c>
      <c r="D1417" s="52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52">
        <f t="shared" si="88"/>
        <v>6672000000</v>
      </c>
      <c r="M1417" s="52">
        <f t="shared" si="89"/>
        <v>10431000000</v>
      </c>
      <c r="N1417" s="52">
        <f t="shared" si="90"/>
        <v>3759000000</v>
      </c>
    </row>
    <row r="1418" spans="1:14" x14ac:dyDescent="0.25">
      <c r="A1418" t="s">
        <v>489</v>
      </c>
      <c r="B1418" t="s">
        <v>9</v>
      </c>
      <c r="C1418" s="1">
        <v>41639</v>
      </c>
      <c r="D1418" s="52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52">
        <f t="shared" si="88"/>
        <v>7929000000</v>
      </c>
      <c r="M1418" s="52">
        <f t="shared" si="89"/>
        <v>11439000000</v>
      </c>
      <c r="N1418" s="52">
        <f t="shared" si="90"/>
        <v>3510000000</v>
      </c>
    </row>
    <row r="1419" spans="1:14" x14ac:dyDescent="0.25">
      <c r="A1419" t="s">
        <v>489</v>
      </c>
      <c r="B1419" t="s">
        <v>10</v>
      </c>
      <c r="C1419" s="1">
        <v>42004</v>
      </c>
      <c r="D1419" s="52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52">
        <f t="shared" si="88"/>
        <v>8419000000</v>
      </c>
      <c r="M1419" s="52">
        <f t="shared" si="89"/>
        <v>12257000000</v>
      </c>
      <c r="N1419" s="52">
        <f t="shared" si="90"/>
        <v>3838000000</v>
      </c>
    </row>
    <row r="1420" spans="1:14" x14ac:dyDescent="0.25">
      <c r="A1420" t="s">
        <v>489</v>
      </c>
      <c r="B1420" t="s">
        <v>11</v>
      </c>
      <c r="C1420" s="1">
        <v>42369</v>
      </c>
      <c r="D1420" s="52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52">
        <f t="shared" si="88"/>
        <v>8954000000</v>
      </c>
      <c r="M1420" s="52">
        <f t="shared" si="89"/>
        <v>13013000000</v>
      </c>
      <c r="N1420" s="52">
        <f t="shared" si="90"/>
        <v>4059000000</v>
      </c>
    </row>
    <row r="1421" spans="1:14" x14ac:dyDescent="0.25">
      <c r="A1421" t="s">
        <v>490</v>
      </c>
      <c r="B1421" t="s">
        <v>6</v>
      </c>
      <c r="C1421" s="1">
        <v>41639</v>
      </c>
      <c r="D1421" s="52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52">
        <f t="shared" si="88"/>
        <v>4763000000</v>
      </c>
      <c r="M1421" s="52">
        <f t="shared" si="89"/>
        <v>6019000000</v>
      </c>
      <c r="N1421" s="52">
        <f t="shared" si="90"/>
        <v>1256000000</v>
      </c>
    </row>
    <row r="1422" spans="1:14" x14ac:dyDescent="0.25">
      <c r="A1422" t="s">
        <v>490</v>
      </c>
      <c r="B1422" t="s">
        <v>9</v>
      </c>
      <c r="C1422" s="1">
        <v>42004</v>
      </c>
      <c r="D1422" s="52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52">
        <f t="shared" si="88"/>
        <v>5110000000</v>
      </c>
      <c r="M1422" s="52">
        <f t="shared" si="89"/>
        <v>6356000000</v>
      </c>
      <c r="N1422" s="52">
        <f t="shared" si="90"/>
        <v>1246000000</v>
      </c>
    </row>
    <row r="1423" spans="1:14" x14ac:dyDescent="0.25">
      <c r="A1423" t="s">
        <v>490</v>
      </c>
      <c r="B1423" t="s">
        <v>10</v>
      </c>
      <c r="C1423" s="1">
        <v>42369</v>
      </c>
      <c r="D1423" s="52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52">
        <f t="shared" si="88"/>
        <v>4741000000</v>
      </c>
      <c r="M1423" s="52">
        <f t="shared" si="89"/>
        <v>6602000000</v>
      </c>
      <c r="N1423" s="52">
        <f t="shared" si="90"/>
        <v>1861000000</v>
      </c>
    </row>
    <row r="1424" spans="1:14" x14ac:dyDescent="0.25">
      <c r="A1424" t="s">
        <v>490</v>
      </c>
      <c r="B1424" t="s">
        <v>11</v>
      </c>
      <c r="C1424" s="1">
        <v>42735</v>
      </c>
      <c r="D1424" s="52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52">
        <f t="shared" si="88"/>
        <v>5329000000</v>
      </c>
      <c r="M1424" s="52">
        <f t="shared" si="89"/>
        <v>7495000000</v>
      </c>
      <c r="N1424" s="52">
        <f t="shared" si="90"/>
        <v>2166000000</v>
      </c>
    </row>
    <row r="1425" spans="1:14" x14ac:dyDescent="0.25">
      <c r="A1425" t="s">
        <v>491</v>
      </c>
      <c r="B1425" t="s">
        <v>6</v>
      </c>
      <c r="C1425" s="1">
        <v>41362</v>
      </c>
      <c r="D1425" s="52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52">
        <f t="shared" si="88"/>
        <v>4548000000</v>
      </c>
      <c r="M1425" s="52">
        <f t="shared" si="89"/>
        <v>5731000000</v>
      </c>
      <c r="N1425" s="52">
        <f t="shared" si="90"/>
        <v>1183000000</v>
      </c>
    </row>
    <row r="1426" spans="1:14" x14ac:dyDescent="0.25">
      <c r="A1426" t="s">
        <v>491</v>
      </c>
      <c r="B1426" t="s">
        <v>9</v>
      </c>
      <c r="C1426" s="1">
        <v>41726</v>
      </c>
      <c r="D1426" s="52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52">
        <f t="shared" si="88"/>
        <v>3001000000</v>
      </c>
      <c r="M1426" s="52">
        <f t="shared" si="89"/>
        <v>3392000000</v>
      </c>
      <c r="N1426" s="52">
        <f t="shared" si="90"/>
        <v>391000000</v>
      </c>
    </row>
    <row r="1427" spans="1:14" x14ac:dyDescent="0.25">
      <c r="A1427" t="s">
        <v>491</v>
      </c>
      <c r="B1427" t="s">
        <v>10</v>
      </c>
      <c r="C1427" s="1">
        <v>42097</v>
      </c>
      <c r="D1427" s="52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52">
        <f t="shared" si="88"/>
        <v>2911000000</v>
      </c>
      <c r="M1427" s="52">
        <f t="shared" si="89"/>
        <v>3229000000</v>
      </c>
      <c r="N1427" s="52">
        <f t="shared" si="90"/>
        <v>318000000</v>
      </c>
    </row>
    <row r="1428" spans="1:14" x14ac:dyDescent="0.25">
      <c r="A1428" t="s">
        <v>491</v>
      </c>
      <c r="B1428" t="s">
        <v>11</v>
      </c>
      <c r="C1428" s="1">
        <v>42461</v>
      </c>
      <c r="D1428" s="52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52">
        <f t="shared" si="88"/>
        <v>2392000000</v>
      </c>
      <c r="M1428" s="52">
        <f t="shared" si="89"/>
        <v>2985000000</v>
      </c>
      <c r="N1428" s="52">
        <f t="shared" si="90"/>
        <v>593000000</v>
      </c>
    </row>
    <row r="1429" spans="1:14" x14ac:dyDescent="0.25">
      <c r="A1429" t="s">
        <v>492</v>
      </c>
      <c r="B1429" t="s">
        <v>6</v>
      </c>
      <c r="C1429" s="1">
        <v>41454</v>
      </c>
      <c r="D1429" s="52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52">
        <f t="shared" si="88"/>
        <v>6338129000</v>
      </c>
      <c r="M1429" s="52">
        <f t="shared" si="89"/>
        <v>7996607000</v>
      </c>
      <c r="N1429" s="52">
        <f t="shared" si="90"/>
        <v>1658478000</v>
      </c>
    </row>
    <row r="1430" spans="1:14" x14ac:dyDescent="0.25">
      <c r="A1430" t="s">
        <v>492</v>
      </c>
      <c r="B1430" t="s">
        <v>9</v>
      </c>
      <c r="C1430" s="1">
        <v>41818</v>
      </c>
      <c r="D1430" s="52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576</v>
      </c>
      <c r="J1430" s="2">
        <v>0</v>
      </c>
      <c r="K1430" s="2">
        <v>0</v>
      </c>
      <c r="L1430" s="52">
        <f t="shared" si="88"/>
        <v>0</v>
      </c>
      <c r="M1430" s="52">
        <f t="shared" si="89"/>
        <v>8181035000</v>
      </c>
      <c r="N1430" s="52">
        <f t="shared" si="90"/>
        <v>8181035000</v>
      </c>
    </row>
    <row r="1431" spans="1:14" x14ac:dyDescent="0.25">
      <c r="A1431" t="s">
        <v>492</v>
      </c>
      <c r="B1431" t="s">
        <v>10</v>
      </c>
      <c r="C1431" s="1">
        <v>42182</v>
      </c>
      <c r="D1431" s="52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576</v>
      </c>
      <c r="J1431" s="2">
        <v>0</v>
      </c>
      <c r="K1431" s="2">
        <v>0</v>
      </c>
      <c r="L1431" s="52">
        <f t="shared" si="88"/>
        <v>0</v>
      </c>
      <c r="M1431" s="52">
        <f t="shared" si="89"/>
        <v>8551516000</v>
      </c>
      <c r="N1431" s="52">
        <f t="shared" si="90"/>
        <v>8551516000</v>
      </c>
    </row>
    <row r="1432" spans="1:14" x14ac:dyDescent="0.25">
      <c r="A1432" t="s">
        <v>492</v>
      </c>
      <c r="B1432" t="s">
        <v>11</v>
      </c>
      <c r="C1432" s="1">
        <v>42553</v>
      </c>
      <c r="D1432" s="52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576</v>
      </c>
      <c r="J1432" s="2">
        <v>0</v>
      </c>
      <c r="K1432" s="2">
        <v>0</v>
      </c>
      <c r="L1432" s="52">
        <f t="shared" si="88"/>
        <v>0</v>
      </c>
      <c r="M1432" s="52">
        <f t="shared" si="89"/>
        <v>9040472000</v>
      </c>
      <c r="N1432" s="52">
        <f t="shared" si="90"/>
        <v>9040472000</v>
      </c>
    </row>
    <row r="1433" spans="1:14" x14ac:dyDescent="0.25">
      <c r="A1433" t="s">
        <v>494</v>
      </c>
      <c r="B1433" t="s">
        <v>6</v>
      </c>
      <c r="C1433" s="1">
        <v>41274</v>
      </c>
      <c r="D1433" s="52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52">
        <f t="shared" si="88"/>
        <v>59209000000</v>
      </c>
      <c r="M1433" s="52">
        <f t="shared" si="89"/>
        <v>72206000000</v>
      </c>
      <c r="N1433" s="52">
        <f t="shared" si="90"/>
        <v>12997000000</v>
      </c>
    </row>
    <row r="1434" spans="1:14" x14ac:dyDescent="0.25">
      <c r="A1434" t="s">
        <v>494</v>
      </c>
      <c r="B1434" t="s">
        <v>9</v>
      </c>
      <c r="C1434" s="1">
        <v>41639</v>
      </c>
      <c r="D1434" s="52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52">
        <f t="shared" si="88"/>
        <v>46809000000</v>
      </c>
      <c r="M1434" s="52">
        <f t="shared" si="89"/>
        <v>77561000000</v>
      </c>
      <c r="N1434" s="52">
        <f t="shared" si="90"/>
        <v>30752000000</v>
      </c>
    </row>
    <row r="1435" spans="1:14" x14ac:dyDescent="0.25">
      <c r="A1435" t="s">
        <v>494</v>
      </c>
      <c r="B1435" t="s">
        <v>10</v>
      </c>
      <c r="C1435" s="1">
        <v>42004</v>
      </c>
      <c r="D1435" s="52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52">
        <f t="shared" si="88"/>
        <v>60090000000</v>
      </c>
      <c r="M1435" s="52">
        <f t="shared" si="89"/>
        <v>72302000000</v>
      </c>
      <c r="N1435" s="52">
        <f t="shared" si="90"/>
        <v>12212000000</v>
      </c>
    </row>
    <row r="1436" spans="1:14" x14ac:dyDescent="0.25">
      <c r="A1436" t="s">
        <v>494</v>
      </c>
      <c r="B1436" t="s">
        <v>11</v>
      </c>
      <c r="C1436" s="1">
        <v>42369</v>
      </c>
      <c r="D1436" s="52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52">
        <f t="shared" si="88"/>
        <v>54970000000</v>
      </c>
      <c r="M1436" s="52">
        <f t="shared" si="89"/>
        <v>79755000000</v>
      </c>
      <c r="N1436" s="52">
        <f t="shared" si="90"/>
        <v>24785000000</v>
      </c>
    </row>
    <row r="1437" spans="1:14" x14ac:dyDescent="0.25">
      <c r="A1437" t="s">
        <v>495</v>
      </c>
      <c r="B1437" t="s">
        <v>6</v>
      </c>
      <c r="C1437" s="1">
        <v>41639</v>
      </c>
      <c r="D1437" s="52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52">
        <f t="shared" si="88"/>
        <v>1193800000</v>
      </c>
      <c r="M1437" s="52">
        <f t="shared" si="89"/>
        <v>1660500000</v>
      </c>
      <c r="N1437" s="52">
        <f t="shared" si="90"/>
        <v>466700000</v>
      </c>
    </row>
    <row r="1438" spans="1:14" x14ac:dyDescent="0.25">
      <c r="A1438" t="s">
        <v>495</v>
      </c>
      <c r="B1438" t="s">
        <v>9</v>
      </c>
      <c r="C1438" s="1">
        <v>42004</v>
      </c>
      <c r="D1438" s="52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52">
        <f t="shared" si="88"/>
        <v>1163900000</v>
      </c>
      <c r="M1438" s="52">
        <f t="shared" si="89"/>
        <v>1653000000</v>
      </c>
      <c r="N1438" s="52">
        <f t="shared" si="90"/>
        <v>489100000</v>
      </c>
    </row>
    <row r="1439" spans="1:14" x14ac:dyDescent="0.25">
      <c r="A1439" t="s">
        <v>495</v>
      </c>
      <c r="B1439" t="s">
        <v>10</v>
      </c>
      <c r="C1439" s="1">
        <v>42369</v>
      </c>
      <c r="D1439" s="52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52">
        <f t="shared" si="88"/>
        <v>1051800000</v>
      </c>
      <c r="M1439" s="52">
        <f t="shared" si="89"/>
        <v>1404000000</v>
      </c>
      <c r="N1439" s="52">
        <f t="shared" si="90"/>
        <v>352200000</v>
      </c>
    </row>
    <row r="1440" spans="1:14" x14ac:dyDescent="0.25">
      <c r="A1440" t="s">
        <v>495</v>
      </c>
      <c r="B1440" t="s">
        <v>11</v>
      </c>
      <c r="C1440" s="1">
        <v>42735</v>
      </c>
      <c r="D1440" s="52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52">
        <f t="shared" si="88"/>
        <v>1597300000</v>
      </c>
      <c r="M1440" s="52">
        <f t="shared" si="89"/>
        <v>1881900000</v>
      </c>
      <c r="N1440" s="52">
        <f t="shared" si="90"/>
        <v>284600000</v>
      </c>
    </row>
    <row r="1441" spans="1:14" x14ac:dyDescent="0.25">
      <c r="A1441" t="s">
        <v>497</v>
      </c>
      <c r="B1441" t="s">
        <v>6</v>
      </c>
      <c r="C1441" s="1">
        <v>41274</v>
      </c>
      <c r="D1441" s="52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52">
        <f t="shared" si="88"/>
        <v>911000000</v>
      </c>
      <c r="M1441" s="52">
        <f t="shared" si="89"/>
        <v>1491000000</v>
      </c>
      <c r="N1441" s="52">
        <f t="shared" si="90"/>
        <v>580000000</v>
      </c>
    </row>
    <row r="1442" spans="1:14" x14ac:dyDescent="0.25">
      <c r="A1442" t="s">
        <v>497</v>
      </c>
      <c r="B1442" t="s">
        <v>9</v>
      </c>
      <c r="C1442" s="1">
        <v>41639</v>
      </c>
      <c r="D1442" s="52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52">
        <f t="shared" si="88"/>
        <v>941000000</v>
      </c>
      <c r="M1442" s="52">
        <f t="shared" si="89"/>
        <v>1473000000</v>
      </c>
      <c r="N1442" s="52">
        <f t="shared" si="90"/>
        <v>532000000</v>
      </c>
    </row>
    <row r="1443" spans="1:14" x14ac:dyDescent="0.25">
      <c r="A1443" t="s">
        <v>497</v>
      </c>
      <c r="B1443" t="s">
        <v>10</v>
      </c>
      <c r="C1443" s="1">
        <v>42004</v>
      </c>
      <c r="D1443" s="52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52">
        <f t="shared" si="88"/>
        <v>976000000</v>
      </c>
      <c r="M1443" s="52">
        <f t="shared" si="89"/>
        <v>1479000000</v>
      </c>
      <c r="N1443" s="52">
        <f t="shared" si="90"/>
        <v>503000000</v>
      </c>
    </row>
    <row r="1444" spans="1:14" x14ac:dyDescent="0.25">
      <c r="A1444" t="s">
        <v>497</v>
      </c>
      <c r="B1444" t="s">
        <v>11</v>
      </c>
      <c r="C1444" s="1">
        <v>42369</v>
      </c>
      <c r="D1444" s="52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52">
        <f t="shared" si="88"/>
        <v>993000000</v>
      </c>
      <c r="M1444" s="52">
        <f t="shared" si="89"/>
        <v>1276000000</v>
      </c>
      <c r="N1444" s="52">
        <f t="shared" si="90"/>
        <v>283000000</v>
      </c>
    </row>
    <row r="1445" spans="1:14" x14ac:dyDescent="0.25">
      <c r="A1445" t="s">
        <v>498</v>
      </c>
      <c r="B1445" t="s">
        <v>6</v>
      </c>
      <c r="C1445" s="1">
        <v>41547</v>
      </c>
      <c r="D1445" s="52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52">
        <f t="shared" si="88"/>
        <v>300107000</v>
      </c>
      <c r="M1445" s="52">
        <f t="shared" si="89"/>
        <v>1049562000</v>
      </c>
      <c r="N1445" s="52">
        <f t="shared" si="90"/>
        <v>749455000</v>
      </c>
    </row>
    <row r="1446" spans="1:14" x14ac:dyDescent="0.25">
      <c r="A1446" t="s">
        <v>498</v>
      </c>
      <c r="B1446" t="s">
        <v>9</v>
      </c>
      <c r="C1446" s="1">
        <v>41912</v>
      </c>
      <c r="D1446" s="52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52">
        <f t="shared" si="88"/>
        <v>340054000</v>
      </c>
      <c r="M1446" s="52">
        <f t="shared" si="89"/>
        <v>1267874000</v>
      </c>
      <c r="N1446" s="52">
        <f t="shared" si="90"/>
        <v>927820000</v>
      </c>
    </row>
    <row r="1447" spans="1:14" x14ac:dyDescent="0.25">
      <c r="A1447" t="s">
        <v>498</v>
      </c>
      <c r="B1447" t="s">
        <v>10</v>
      </c>
      <c r="C1447" s="1">
        <v>42277</v>
      </c>
      <c r="D1447" s="52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52">
        <f t="shared" si="88"/>
        <v>375843000</v>
      </c>
      <c r="M1447" s="52">
        <f t="shared" si="89"/>
        <v>1449845000</v>
      </c>
      <c r="N1447" s="52">
        <f t="shared" si="90"/>
        <v>1074002000</v>
      </c>
    </row>
    <row r="1448" spans="1:14" x14ac:dyDescent="0.25">
      <c r="A1448" t="s">
        <v>498</v>
      </c>
      <c r="B1448" t="s">
        <v>11</v>
      </c>
      <c r="C1448" s="1">
        <v>42643</v>
      </c>
      <c r="D1448" s="52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52">
        <f t="shared" si="88"/>
        <v>460303000</v>
      </c>
      <c r="M1448" s="52">
        <f t="shared" si="89"/>
        <v>1728063000</v>
      </c>
      <c r="N1448" s="52">
        <f t="shared" si="90"/>
        <v>1267760000</v>
      </c>
    </row>
    <row r="1449" spans="1:14" x14ac:dyDescent="0.25">
      <c r="A1449" t="s">
        <v>499</v>
      </c>
      <c r="B1449" t="s">
        <v>6</v>
      </c>
      <c r="C1449" s="1">
        <v>41544</v>
      </c>
      <c r="D1449" s="52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52">
        <f t="shared" si="88"/>
        <v>2030000000</v>
      </c>
      <c r="M1449" s="52">
        <f t="shared" si="89"/>
        <v>3651000000</v>
      </c>
      <c r="N1449" s="52">
        <f t="shared" si="90"/>
        <v>1621000000</v>
      </c>
    </row>
    <row r="1450" spans="1:14" x14ac:dyDescent="0.25">
      <c r="A1450" t="s">
        <v>499</v>
      </c>
      <c r="B1450" t="s">
        <v>9</v>
      </c>
      <c r="C1450" s="1">
        <v>41908</v>
      </c>
      <c r="D1450" s="52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52">
        <f t="shared" si="88"/>
        <v>2117000000</v>
      </c>
      <c r="M1450" s="52">
        <f t="shared" si="89"/>
        <v>3972000000</v>
      </c>
      <c r="N1450" s="52">
        <f t="shared" si="90"/>
        <v>1855000000</v>
      </c>
    </row>
    <row r="1451" spans="1:14" x14ac:dyDescent="0.25">
      <c r="A1451" t="s">
        <v>499</v>
      </c>
      <c r="B1451" t="s">
        <v>10</v>
      </c>
      <c r="C1451" s="1">
        <v>42272</v>
      </c>
      <c r="D1451" s="52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52">
        <f t="shared" si="88"/>
        <v>2131000000</v>
      </c>
      <c r="M1451" s="52">
        <f t="shared" si="89"/>
        <v>4087000000</v>
      </c>
      <c r="N1451" s="52">
        <f t="shared" si="90"/>
        <v>1956000000</v>
      </c>
    </row>
    <row r="1452" spans="1:14" x14ac:dyDescent="0.25">
      <c r="A1452" t="s">
        <v>499</v>
      </c>
      <c r="B1452" t="s">
        <v>11</v>
      </c>
      <c r="C1452" s="1">
        <v>42643</v>
      </c>
      <c r="D1452" s="52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52">
        <f t="shared" si="88"/>
        <v>2107000000</v>
      </c>
      <c r="M1452" s="52">
        <f t="shared" si="89"/>
        <v>4033000000</v>
      </c>
      <c r="N1452" s="52">
        <f t="shared" si="90"/>
        <v>1926000000</v>
      </c>
    </row>
    <row r="1453" spans="1:14" x14ac:dyDescent="0.25">
      <c r="A1453" t="s">
        <v>501</v>
      </c>
      <c r="B1453" t="s">
        <v>6</v>
      </c>
      <c r="C1453" s="1">
        <v>41273</v>
      </c>
      <c r="D1453" s="52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52">
        <f t="shared" si="88"/>
        <v>1497466000</v>
      </c>
      <c r="M1453" s="52">
        <f t="shared" si="89"/>
        <v>2409350000</v>
      </c>
      <c r="N1453" s="52">
        <f t="shared" si="90"/>
        <v>911884000</v>
      </c>
    </row>
    <row r="1454" spans="1:14" x14ac:dyDescent="0.25">
      <c r="A1454" t="s">
        <v>501</v>
      </c>
      <c r="B1454" t="s">
        <v>9</v>
      </c>
      <c r="C1454" s="1">
        <v>41637</v>
      </c>
      <c r="D1454" s="52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52">
        <f t="shared" si="88"/>
        <v>606765000</v>
      </c>
      <c r="M1454" s="52">
        <f t="shared" si="89"/>
        <v>940354000</v>
      </c>
      <c r="N1454" s="52">
        <f t="shared" si="90"/>
        <v>333589000</v>
      </c>
    </row>
    <row r="1455" spans="1:14" x14ac:dyDescent="0.25">
      <c r="A1455" t="s">
        <v>501</v>
      </c>
      <c r="B1455" t="s">
        <v>10</v>
      </c>
      <c r="C1455" s="1">
        <v>42004</v>
      </c>
      <c r="D1455" s="52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52">
        <f t="shared" si="88"/>
        <v>918691000</v>
      </c>
      <c r="M1455" s="52">
        <f t="shared" si="89"/>
        <v>1671151000</v>
      </c>
      <c r="N1455" s="52">
        <f t="shared" si="90"/>
        <v>752460000</v>
      </c>
    </row>
    <row r="1456" spans="1:14" x14ac:dyDescent="0.25">
      <c r="A1456" t="s">
        <v>501</v>
      </c>
      <c r="B1456" t="s">
        <v>11</v>
      </c>
      <c r="C1456" s="1">
        <v>42369</v>
      </c>
      <c r="D1456" s="52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52">
        <f t="shared" si="88"/>
        <v>1273308000</v>
      </c>
      <c r="M1456" s="52">
        <f t="shared" si="89"/>
        <v>2127609000</v>
      </c>
      <c r="N1456" s="52">
        <f t="shared" si="90"/>
        <v>854301000</v>
      </c>
    </row>
    <row r="1457" spans="1:14" x14ac:dyDescent="0.25">
      <c r="A1457" t="s">
        <v>503</v>
      </c>
      <c r="B1457" t="s">
        <v>6</v>
      </c>
      <c r="C1457" s="1">
        <v>41307</v>
      </c>
      <c r="D1457" s="52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52">
        <f t="shared" si="88"/>
        <v>17154000000</v>
      </c>
      <c r="M1457" s="52">
        <f t="shared" si="89"/>
        <v>22733000000</v>
      </c>
      <c r="N1457" s="52">
        <f t="shared" si="90"/>
        <v>5579000000</v>
      </c>
    </row>
    <row r="1458" spans="1:14" x14ac:dyDescent="0.25">
      <c r="A1458" t="s">
        <v>503</v>
      </c>
      <c r="B1458" t="s">
        <v>9</v>
      </c>
      <c r="C1458" s="1">
        <v>41671</v>
      </c>
      <c r="D1458" s="52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52">
        <f t="shared" si="88"/>
        <v>16461000000</v>
      </c>
      <c r="M1458" s="52">
        <f t="shared" si="89"/>
        <v>21240000000</v>
      </c>
      <c r="N1458" s="52">
        <f t="shared" si="90"/>
        <v>4779000000</v>
      </c>
    </row>
    <row r="1459" spans="1:14" x14ac:dyDescent="0.25">
      <c r="A1459" t="s">
        <v>503</v>
      </c>
      <c r="B1459" t="s">
        <v>10</v>
      </c>
      <c r="C1459" s="1">
        <v>42035</v>
      </c>
      <c r="D1459" s="52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52">
        <f t="shared" si="88"/>
        <v>16805000000</v>
      </c>
      <c r="M1459" s="52">
        <f t="shared" si="89"/>
        <v>21340000000</v>
      </c>
      <c r="N1459" s="52">
        <f t="shared" si="90"/>
        <v>4535000000</v>
      </c>
    </row>
    <row r="1460" spans="1:14" x14ac:dyDescent="0.25">
      <c r="A1460" t="s">
        <v>503</v>
      </c>
      <c r="B1460" t="s">
        <v>11</v>
      </c>
      <c r="C1460" s="1">
        <v>42399</v>
      </c>
      <c r="D1460" s="52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52">
        <f t="shared" si="88"/>
        <v>16878000000</v>
      </c>
      <c r="M1460" s="52">
        <f t="shared" si="89"/>
        <v>21788000000</v>
      </c>
      <c r="N1460" s="52">
        <f t="shared" si="90"/>
        <v>4910000000</v>
      </c>
    </row>
    <row r="1461" spans="1:14" x14ac:dyDescent="0.25">
      <c r="A1461" t="s">
        <v>504</v>
      </c>
      <c r="B1461" t="s">
        <v>6</v>
      </c>
      <c r="C1461" s="1">
        <v>41305</v>
      </c>
      <c r="D1461" s="52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52">
        <f t="shared" si="88"/>
        <v>1466067000</v>
      </c>
      <c r="M1461" s="52">
        <f t="shared" si="89"/>
        <v>2163284000</v>
      </c>
      <c r="N1461" s="52">
        <f t="shared" si="90"/>
        <v>697217000</v>
      </c>
    </row>
    <row r="1462" spans="1:14" x14ac:dyDescent="0.25">
      <c r="A1462" t="s">
        <v>504</v>
      </c>
      <c r="B1462" t="s">
        <v>9</v>
      </c>
      <c r="C1462" s="1">
        <v>41670</v>
      </c>
      <c r="D1462" s="52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52">
        <f t="shared" si="88"/>
        <v>2036100000</v>
      </c>
      <c r="M1462" s="52">
        <f t="shared" si="89"/>
        <v>2340400000</v>
      </c>
      <c r="N1462" s="52">
        <f t="shared" si="90"/>
        <v>304300000</v>
      </c>
    </row>
    <row r="1463" spans="1:14" x14ac:dyDescent="0.25">
      <c r="A1463" t="s">
        <v>504</v>
      </c>
      <c r="B1463" t="s">
        <v>10</v>
      </c>
      <c r="C1463" s="1">
        <v>42035</v>
      </c>
      <c r="D1463" s="52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52">
        <f t="shared" si="88"/>
        <v>1645800000</v>
      </c>
      <c r="M1463" s="52">
        <f t="shared" si="89"/>
        <v>2537200000</v>
      </c>
      <c r="N1463" s="52">
        <f t="shared" si="90"/>
        <v>891400000</v>
      </c>
    </row>
    <row r="1464" spans="1:14" x14ac:dyDescent="0.25">
      <c r="A1464" t="s">
        <v>504</v>
      </c>
      <c r="B1464" t="s">
        <v>11</v>
      </c>
      <c r="C1464" s="1">
        <v>42400</v>
      </c>
      <c r="D1464" s="52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52">
        <f t="shared" si="88"/>
        <v>1731200000</v>
      </c>
      <c r="M1464" s="52">
        <f t="shared" si="89"/>
        <v>2491300000</v>
      </c>
      <c r="N1464" s="52">
        <f t="shared" si="90"/>
        <v>760100000</v>
      </c>
    </row>
    <row r="1465" spans="1:14" x14ac:dyDescent="0.25">
      <c r="A1465" t="s">
        <v>505</v>
      </c>
      <c r="B1465" t="s">
        <v>6</v>
      </c>
      <c r="C1465" s="1">
        <v>41307</v>
      </c>
      <c r="D1465" s="52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52">
        <f t="shared" si="88"/>
        <v>4250446000</v>
      </c>
      <c r="M1465" s="52">
        <f t="shared" si="89"/>
        <v>7356972000</v>
      </c>
      <c r="N1465" s="52">
        <f t="shared" si="90"/>
        <v>3106526000</v>
      </c>
    </row>
    <row r="1466" spans="1:14" x14ac:dyDescent="0.25">
      <c r="A1466" t="s">
        <v>505</v>
      </c>
      <c r="B1466" t="s">
        <v>9</v>
      </c>
      <c r="C1466" s="1">
        <v>41671</v>
      </c>
      <c r="D1466" s="52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52">
        <f t="shared" si="88"/>
        <v>4467089000</v>
      </c>
      <c r="M1466" s="52">
        <f t="shared" si="89"/>
        <v>7817659000</v>
      </c>
      <c r="N1466" s="52">
        <f t="shared" si="90"/>
        <v>3350570000</v>
      </c>
    </row>
    <row r="1467" spans="1:14" x14ac:dyDescent="0.25">
      <c r="A1467" t="s">
        <v>505</v>
      </c>
      <c r="B1467" t="s">
        <v>10</v>
      </c>
      <c r="C1467" s="1">
        <v>42035</v>
      </c>
      <c r="D1467" s="52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52">
        <f t="shared" si="88"/>
        <v>4695384000</v>
      </c>
      <c r="M1467" s="52">
        <f t="shared" si="89"/>
        <v>8301885000</v>
      </c>
      <c r="N1467" s="52">
        <f t="shared" si="90"/>
        <v>3606501000</v>
      </c>
    </row>
    <row r="1468" spans="1:14" x14ac:dyDescent="0.25">
      <c r="A1468" t="s">
        <v>505</v>
      </c>
      <c r="B1468" t="s">
        <v>11</v>
      </c>
      <c r="C1468" s="1">
        <v>42399</v>
      </c>
      <c r="D1468" s="52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52">
        <f t="shared" si="88"/>
        <v>5205715000</v>
      </c>
      <c r="M1468" s="52">
        <f t="shared" si="89"/>
        <v>8910415000</v>
      </c>
      <c r="N1468" s="52">
        <f t="shared" si="90"/>
        <v>3704700000</v>
      </c>
    </row>
    <row r="1469" spans="1:14" x14ac:dyDescent="0.25">
      <c r="A1469" t="s">
        <v>506</v>
      </c>
      <c r="B1469" t="s">
        <v>6</v>
      </c>
      <c r="C1469" s="1">
        <v>41274</v>
      </c>
      <c r="D1469" s="52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576</v>
      </c>
      <c r="J1469" s="2">
        <v>0</v>
      </c>
      <c r="K1469" s="2">
        <v>787329000</v>
      </c>
      <c r="L1469" s="52">
        <f t="shared" si="88"/>
        <v>787329000</v>
      </c>
      <c r="M1469" s="52">
        <f t="shared" si="89"/>
        <v>1633834000</v>
      </c>
      <c r="N1469" s="52">
        <f t="shared" si="90"/>
        <v>846505000</v>
      </c>
    </row>
    <row r="1470" spans="1:14" x14ac:dyDescent="0.25">
      <c r="A1470" t="s">
        <v>506</v>
      </c>
      <c r="B1470" t="s">
        <v>9</v>
      </c>
      <c r="C1470" s="1">
        <v>41639</v>
      </c>
      <c r="D1470" s="52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576</v>
      </c>
      <c r="J1470" s="2">
        <v>0</v>
      </c>
      <c r="K1470" s="2">
        <v>819711000</v>
      </c>
      <c r="L1470" s="52">
        <f t="shared" si="88"/>
        <v>819711000</v>
      </c>
      <c r="M1470" s="52">
        <f t="shared" si="89"/>
        <v>1655487000</v>
      </c>
      <c r="N1470" s="52">
        <f t="shared" si="90"/>
        <v>835776000</v>
      </c>
    </row>
    <row r="1471" spans="1:14" x14ac:dyDescent="0.25">
      <c r="A1471" t="s">
        <v>506</v>
      </c>
      <c r="B1471" t="s">
        <v>10</v>
      </c>
      <c r="C1471" s="1">
        <v>42004</v>
      </c>
      <c r="D1471" s="52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576</v>
      </c>
      <c r="J1471" s="2">
        <v>0</v>
      </c>
      <c r="K1471" s="2">
        <v>855908000</v>
      </c>
      <c r="L1471" s="52">
        <f t="shared" si="88"/>
        <v>855908000</v>
      </c>
      <c r="M1471" s="52">
        <f t="shared" si="89"/>
        <v>1716711000</v>
      </c>
      <c r="N1471" s="52">
        <f t="shared" si="90"/>
        <v>860803000</v>
      </c>
    </row>
    <row r="1472" spans="1:14" x14ac:dyDescent="0.25">
      <c r="A1472" t="s">
        <v>506</v>
      </c>
      <c r="B1472" t="s">
        <v>11</v>
      </c>
      <c r="C1472" s="1">
        <v>42369</v>
      </c>
      <c r="D1472" s="52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576</v>
      </c>
      <c r="J1472" s="2">
        <v>0</v>
      </c>
      <c r="K1472" s="2">
        <v>907024000</v>
      </c>
      <c r="L1472" s="52">
        <f t="shared" si="88"/>
        <v>907024000</v>
      </c>
      <c r="M1472" s="52">
        <f t="shared" si="89"/>
        <v>1749853000</v>
      </c>
      <c r="N1472" s="52">
        <f t="shared" si="90"/>
        <v>842829000</v>
      </c>
    </row>
    <row r="1473" spans="1:14" x14ac:dyDescent="0.25">
      <c r="A1473" t="s">
        <v>507</v>
      </c>
      <c r="B1473" t="s">
        <v>6</v>
      </c>
      <c r="C1473" s="1">
        <v>41274</v>
      </c>
      <c r="D1473" s="52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52">
        <f t="shared" si="88"/>
        <v>3731300000</v>
      </c>
      <c r="M1473" s="52">
        <f t="shared" si="89"/>
        <v>5295500000</v>
      </c>
      <c r="N1473" s="52">
        <f t="shared" si="90"/>
        <v>1564200000</v>
      </c>
    </row>
    <row r="1474" spans="1:14" x14ac:dyDescent="0.25">
      <c r="A1474" t="s">
        <v>507</v>
      </c>
      <c r="B1474" t="s">
        <v>9</v>
      </c>
      <c r="C1474" s="1">
        <v>41639</v>
      </c>
      <c r="D1474" s="52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52">
        <f t="shared" ref="L1474:L1537" si="92">SGA+R_and_D+OPE</f>
        <v>3841800000</v>
      </c>
      <c r="M1474" s="52">
        <f t="shared" ref="M1474:M1537" si="93">Total_Revenue-COGS</f>
        <v>5529100000</v>
      </c>
      <c r="N1474" s="52">
        <f t="shared" ref="N1474:N1537" si="94">Gross_Profit-TOPE</f>
        <v>1687300000</v>
      </c>
    </row>
    <row r="1475" spans="1:14" x14ac:dyDescent="0.25">
      <c r="A1475" t="s">
        <v>507</v>
      </c>
      <c r="B1475" t="s">
        <v>10</v>
      </c>
      <c r="C1475" s="1">
        <v>42004</v>
      </c>
      <c r="D1475" s="52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52">
        <f t="shared" si="92"/>
        <v>5587200000</v>
      </c>
      <c r="M1475" s="52">
        <f t="shared" si="93"/>
        <v>7492000000</v>
      </c>
      <c r="N1475" s="52">
        <f t="shared" si="94"/>
        <v>1904800000</v>
      </c>
    </row>
    <row r="1476" spans="1:14" x14ac:dyDescent="0.25">
      <c r="A1476" t="s">
        <v>507</v>
      </c>
      <c r="B1476" t="s">
        <v>11</v>
      </c>
      <c r="C1476" s="1">
        <v>42369</v>
      </c>
      <c r="D1476" s="52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52">
        <f t="shared" si="92"/>
        <v>5304400000</v>
      </c>
      <c r="M1476" s="52">
        <f t="shared" si="93"/>
        <v>7755900000</v>
      </c>
      <c r="N1476" s="52">
        <f t="shared" si="94"/>
        <v>2451500000</v>
      </c>
    </row>
    <row r="1477" spans="1:14" x14ac:dyDescent="0.25">
      <c r="A1477" t="s">
        <v>508</v>
      </c>
      <c r="B1477" t="s">
        <v>6</v>
      </c>
      <c r="C1477" s="1">
        <v>41274</v>
      </c>
      <c r="D1477" s="52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52">
        <f t="shared" si="92"/>
        <v>455000000</v>
      </c>
      <c r="M1477" s="52">
        <f t="shared" si="93"/>
        <v>751000000</v>
      </c>
      <c r="N1477" s="52">
        <f t="shared" si="94"/>
        <v>296000000</v>
      </c>
    </row>
    <row r="1478" spans="1:14" x14ac:dyDescent="0.25">
      <c r="A1478" t="s">
        <v>508</v>
      </c>
      <c r="B1478" t="s">
        <v>9</v>
      </c>
      <c r="C1478" s="1">
        <v>41639</v>
      </c>
      <c r="D1478" s="52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52">
        <f t="shared" si="92"/>
        <v>633000000</v>
      </c>
      <c r="M1478" s="52">
        <f t="shared" si="93"/>
        <v>927000000</v>
      </c>
      <c r="N1478" s="52">
        <f t="shared" si="94"/>
        <v>294000000</v>
      </c>
    </row>
    <row r="1479" spans="1:14" x14ac:dyDescent="0.25">
      <c r="A1479" t="s">
        <v>508</v>
      </c>
      <c r="B1479" t="s">
        <v>10</v>
      </c>
      <c r="C1479" s="1">
        <v>42004</v>
      </c>
      <c r="D1479" s="52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52">
        <f t="shared" si="92"/>
        <v>866000000</v>
      </c>
      <c r="M1479" s="52">
        <f t="shared" si="93"/>
        <v>1206000000</v>
      </c>
      <c r="N1479" s="52">
        <f t="shared" si="94"/>
        <v>340000000</v>
      </c>
    </row>
    <row r="1480" spans="1:14" x14ac:dyDescent="0.25">
      <c r="A1480" t="s">
        <v>508</v>
      </c>
      <c r="B1480" t="s">
        <v>11</v>
      </c>
      <c r="C1480" s="1">
        <v>42369</v>
      </c>
      <c r="D1480" s="52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52">
        <f t="shared" si="92"/>
        <v>1202000000</v>
      </c>
      <c r="M1480" s="52">
        <f t="shared" si="93"/>
        <v>1434000000</v>
      </c>
      <c r="N1480" s="52">
        <f t="shared" si="94"/>
        <v>232000000</v>
      </c>
    </row>
    <row r="1481" spans="1:14" x14ac:dyDescent="0.25">
      <c r="A1481" t="s">
        <v>509</v>
      </c>
      <c r="B1481" t="s">
        <v>6</v>
      </c>
      <c r="C1481" s="1">
        <v>41639</v>
      </c>
      <c r="D1481" s="52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52">
        <f t="shared" si="92"/>
        <v>7578000000</v>
      </c>
      <c r="M1481" s="52">
        <f t="shared" si="93"/>
        <v>12884000000</v>
      </c>
      <c r="N1481" s="52">
        <f t="shared" si="94"/>
        <v>5306000000</v>
      </c>
    </row>
    <row r="1482" spans="1:14" x14ac:dyDescent="0.25">
      <c r="A1482" t="s">
        <v>509</v>
      </c>
      <c r="B1482" t="s">
        <v>9</v>
      </c>
      <c r="C1482" s="1">
        <v>42004</v>
      </c>
      <c r="D1482" s="52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52">
        <f t="shared" si="92"/>
        <v>7846000000</v>
      </c>
      <c r="M1482" s="52">
        <f t="shared" si="93"/>
        <v>13304000000</v>
      </c>
      <c r="N1482" s="52">
        <f t="shared" si="94"/>
        <v>5458000000</v>
      </c>
    </row>
    <row r="1483" spans="1:14" x14ac:dyDescent="0.25">
      <c r="A1483" t="s">
        <v>509</v>
      </c>
      <c r="B1483" t="s">
        <v>10</v>
      </c>
      <c r="C1483" s="1">
        <v>42369</v>
      </c>
      <c r="D1483" s="52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52">
        <f t="shared" si="92"/>
        <v>7979000000</v>
      </c>
      <c r="M1483" s="52">
        <f t="shared" si="93"/>
        <v>13092000000</v>
      </c>
      <c r="N1483" s="52">
        <f t="shared" si="94"/>
        <v>5113000000</v>
      </c>
    </row>
    <row r="1484" spans="1:14" x14ac:dyDescent="0.25">
      <c r="A1484" t="s">
        <v>509</v>
      </c>
      <c r="B1484" t="s">
        <v>11</v>
      </c>
      <c r="C1484" s="1">
        <v>42735</v>
      </c>
      <c r="D1484" s="52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52">
        <f t="shared" si="92"/>
        <v>8139000000</v>
      </c>
      <c r="M1484" s="52">
        <f t="shared" si="93"/>
        <v>12555000000</v>
      </c>
      <c r="N1484" s="52">
        <f t="shared" si="94"/>
        <v>4416000000</v>
      </c>
    </row>
    <row r="1485" spans="1:14" x14ac:dyDescent="0.25">
      <c r="A1485" t="s">
        <v>510</v>
      </c>
      <c r="B1485" t="s">
        <v>6</v>
      </c>
      <c r="C1485" s="1">
        <v>41272</v>
      </c>
      <c r="D1485" s="52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52">
        <f t="shared" si="92"/>
        <v>1129262000</v>
      </c>
      <c r="M1485" s="52">
        <f t="shared" si="93"/>
        <v>1566054000</v>
      </c>
      <c r="N1485" s="52">
        <f t="shared" si="94"/>
        <v>436792000</v>
      </c>
    </row>
    <row r="1486" spans="1:14" x14ac:dyDescent="0.25">
      <c r="A1486" t="s">
        <v>510</v>
      </c>
      <c r="B1486" t="s">
        <v>9</v>
      </c>
      <c r="C1486" s="1">
        <v>41636</v>
      </c>
      <c r="D1486" s="52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52">
        <f t="shared" si="92"/>
        <v>1238959000</v>
      </c>
      <c r="M1486" s="52">
        <f t="shared" si="93"/>
        <v>1753609000</v>
      </c>
      <c r="N1486" s="52">
        <f t="shared" si="94"/>
        <v>514650000</v>
      </c>
    </row>
    <row r="1487" spans="1:14" x14ac:dyDescent="0.25">
      <c r="A1487" t="s">
        <v>510</v>
      </c>
      <c r="B1487" t="s">
        <v>10</v>
      </c>
      <c r="C1487" s="1">
        <v>42000</v>
      </c>
      <c r="D1487" s="52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52">
        <f t="shared" si="92"/>
        <v>1360943000</v>
      </c>
      <c r="M1487" s="52">
        <f t="shared" si="93"/>
        <v>1950415000</v>
      </c>
      <c r="N1487" s="52">
        <f t="shared" si="94"/>
        <v>589472000</v>
      </c>
    </row>
    <row r="1488" spans="1:14" x14ac:dyDescent="0.25">
      <c r="A1488" t="s">
        <v>510</v>
      </c>
      <c r="B1488" t="s">
        <v>11</v>
      </c>
      <c r="C1488" s="1">
        <v>42364</v>
      </c>
      <c r="D1488" s="52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52">
        <f t="shared" si="92"/>
        <v>1492666000</v>
      </c>
      <c r="M1488" s="52">
        <f t="shared" si="93"/>
        <v>2143174000</v>
      </c>
      <c r="N1488" s="52">
        <f t="shared" si="94"/>
        <v>650508000</v>
      </c>
    </row>
    <row r="1489" spans="1:14" x14ac:dyDescent="0.25">
      <c r="A1489" t="s">
        <v>512</v>
      </c>
      <c r="B1489" t="s">
        <v>6</v>
      </c>
      <c r="C1489" s="1">
        <v>41550</v>
      </c>
      <c r="D1489" s="52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52">
        <f t="shared" si="92"/>
        <v>983000000</v>
      </c>
      <c r="M1489" s="52">
        <f t="shared" si="93"/>
        <v>2358000000</v>
      </c>
      <c r="N1489" s="52">
        <f t="shared" si="94"/>
        <v>1375000000</v>
      </c>
    </row>
    <row r="1490" spans="1:14" x14ac:dyDescent="0.25">
      <c r="A1490" t="s">
        <v>512</v>
      </c>
      <c r="B1490" t="s">
        <v>9</v>
      </c>
      <c r="C1490" s="1">
        <v>41915</v>
      </c>
      <c r="D1490" s="52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52">
        <f t="shared" si="92"/>
        <v>1255000000</v>
      </c>
      <c r="M1490" s="52">
        <f t="shared" si="93"/>
        <v>2685000000</v>
      </c>
      <c r="N1490" s="52">
        <f t="shared" si="94"/>
        <v>1430000000</v>
      </c>
    </row>
    <row r="1491" spans="1:14" x14ac:dyDescent="0.25">
      <c r="A1491" t="s">
        <v>512</v>
      </c>
      <c r="B1491" t="s">
        <v>10</v>
      </c>
      <c r="C1491" s="1">
        <v>42280</v>
      </c>
      <c r="D1491" s="52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52">
        <f t="shared" si="92"/>
        <v>1748000000</v>
      </c>
      <c r="M1491" s="52">
        <f t="shared" si="93"/>
        <v>3917000000</v>
      </c>
      <c r="N1491" s="52">
        <f t="shared" si="94"/>
        <v>2169000000</v>
      </c>
    </row>
    <row r="1492" spans="1:14" x14ac:dyDescent="0.25">
      <c r="A1492" t="s">
        <v>512</v>
      </c>
      <c r="B1492" t="s">
        <v>11</v>
      </c>
      <c r="C1492" s="1">
        <v>42644</v>
      </c>
      <c r="D1492" s="52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52">
        <f t="shared" si="92"/>
        <v>1864000000</v>
      </c>
      <c r="M1492" s="52">
        <f t="shared" si="93"/>
        <v>4697000000</v>
      </c>
      <c r="N1492" s="52">
        <f t="shared" si="94"/>
        <v>2833000000</v>
      </c>
    </row>
    <row r="1493" spans="1:14" x14ac:dyDescent="0.25">
      <c r="A1493" t="s">
        <v>513</v>
      </c>
      <c r="B1493" t="s">
        <v>6</v>
      </c>
      <c r="C1493" s="1">
        <v>41274</v>
      </c>
      <c r="D1493" s="52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52">
        <f t="shared" si="92"/>
        <v>2120000000</v>
      </c>
      <c r="M1493" s="52">
        <f t="shared" si="93"/>
        <v>3764000000</v>
      </c>
      <c r="N1493" s="52">
        <f t="shared" si="94"/>
        <v>1644000000</v>
      </c>
    </row>
    <row r="1494" spans="1:14" x14ac:dyDescent="0.25">
      <c r="A1494" t="s">
        <v>513</v>
      </c>
      <c r="B1494" t="s">
        <v>9</v>
      </c>
      <c r="C1494" s="1">
        <v>41639</v>
      </c>
      <c r="D1494" s="52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52">
        <f t="shared" si="92"/>
        <v>2737000000</v>
      </c>
      <c r="M1494" s="52">
        <f t="shared" si="93"/>
        <v>3516000000</v>
      </c>
      <c r="N1494" s="52">
        <f t="shared" si="94"/>
        <v>779000000</v>
      </c>
    </row>
    <row r="1495" spans="1:14" x14ac:dyDescent="0.25">
      <c r="A1495" t="s">
        <v>513</v>
      </c>
      <c r="B1495" t="s">
        <v>10</v>
      </c>
      <c r="C1495" s="1">
        <v>42004</v>
      </c>
      <c r="D1495" s="52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52">
        <f t="shared" si="92"/>
        <v>3324000000</v>
      </c>
      <c r="M1495" s="52">
        <f t="shared" si="93"/>
        <v>4960000000</v>
      </c>
      <c r="N1495" s="52">
        <f t="shared" si="94"/>
        <v>1636000000</v>
      </c>
    </row>
    <row r="1496" spans="1:14" x14ac:dyDescent="0.25">
      <c r="A1496" t="s">
        <v>513</v>
      </c>
      <c r="B1496" t="s">
        <v>11</v>
      </c>
      <c r="C1496" s="1">
        <v>42369</v>
      </c>
      <c r="D1496" s="52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52">
        <f t="shared" si="92"/>
        <v>3376000000</v>
      </c>
      <c r="M1496" s="52">
        <f t="shared" si="93"/>
        <v>6245000000</v>
      </c>
      <c r="N1496" s="52">
        <f t="shared" si="94"/>
        <v>2869000000</v>
      </c>
    </row>
    <row r="1497" spans="1:14" x14ac:dyDescent="0.25">
      <c r="A1497" t="s">
        <v>514</v>
      </c>
      <c r="B1497" t="s">
        <v>6</v>
      </c>
      <c r="C1497" s="1">
        <v>41274</v>
      </c>
      <c r="D1497" s="52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52">
        <f t="shared" si="92"/>
        <v>247597000</v>
      </c>
      <c r="M1497" s="52">
        <f t="shared" si="93"/>
        <v>604216000</v>
      </c>
      <c r="N1497" s="52">
        <f t="shared" si="94"/>
        <v>356619000</v>
      </c>
    </row>
    <row r="1498" spans="1:14" x14ac:dyDescent="0.25">
      <c r="A1498" t="s">
        <v>514</v>
      </c>
      <c r="B1498" t="s">
        <v>9</v>
      </c>
      <c r="C1498" s="1">
        <v>41639</v>
      </c>
      <c r="D1498" s="52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52">
        <f t="shared" si="92"/>
        <v>312367000</v>
      </c>
      <c r="M1498" s="52">
        <f t="shared" si="93"/>
        <v>694867000</v>
      </c>
      <c r="N1498" s="52">
        <f t="shared" si="94"/>
        <v>382500000</v>
      </c>
    </row>
    <row r="1499" spans="1:14" x14ac:dyDescent="0.25">
      <c r="A1499" t="s">
        <v>514</v>
      </c>
      <c r="B1499" t="s">
        <v>10</v>
      </c>
      <c r="C1499" s="1">
        <v>42004</v>
      </c>
      <c r="D1499" s="52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52">
        <f t="shared" si="92"/>
        <v>346345000</v>
      </c>
      <c r="M1499" s="52">
        <f t="shared" si="93"/>
        <v>777985000</v>
      </c>
      <c r="N1499" s="52">
        <f t="shared" si="94"/>
        <v>431640000</v>
      </c>
    </row>
    <row r="1500" spans="1:14" x14ac:dyDescent="0.25">
      <c r="A1500" t="s">
        <v>514</v>
      </c>
      <c r="B1500" t="s">
        <v>11</v>
      </c>
      <c r="C1500" s="1">
        <v>42369</v>
      </c>
      <c r="D1500" s="52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52">
        <f t="shared" si="92"/>
        <v>390253000</v>
      </c>
      <c r="M1500" s="52">
        <f t="shared" si="93"/>
        <v>924360000</v>
      </c>
      <c r="N1500" s="52">
        <f t="shared" si="94"/>
        <v>534107000</v>
      </c>
    </row>
    <row r="1501" spans="1:14" x14ac:dyDescent="0.25">
      <c r="A1501" t="s">
        <v>515</v>
      </c>
      <c r="B1501" t="s">
        <v>6</v>
      </c>
      <c r="C1501" s="1">
        <v>41274</v>
      </c>
      <c r="D1501" s="52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52">
        <f t="shared" si="92"/>
        <v>3681000000</v>
      </c>
      <c r="M1501" s="52">
        <f t="shared" si="93"/>
        <v>6368000000</v>
      </c>
      <c r="N1501" s="52">
        <f t="shared" si="94"/>
        <v>2687000000</v>
      </c>
    </row>
    <row r="1502" spans="1:14" x14ac:dyDescent="0.25">
      <c r="A1502" t="s">
        <v>515</v>
      </c>
      <c r="B1502" t="s">
        <v>9</v>
      </c>
      <c r="C1502" s="1">
        <v>41639</v>
      </c>
      <c r="D1502" s="52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52">
        <f t="shared" si="92"/>
        <v>3380000000</v>
      </c>
      <c r="M1502" s="52">
        <f t="shared" si="93"/>
        <v>6364000000</v>
      </c>
      <c r="N1502" s="52">
        <f t="shared" si="94"/>
        <v>2984000000</v>
      </c>
    </row>
    <row r="1503" spans="1:14" x14ac:dyDescent="0.25">
      <c r="A1503" t="s">
        <v>515</v>
      </c>
      <c r="B1503" t="s">
        <v>10</v>
      </c>
      <c r="C1503" s="1">
        <v>42004</v>
      </c>
      <c r="D1503" s="52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52">
        <f t="shared" si="92"/>
        <v>3201000000</v>
      </c>
      <c r="M1503" s="52">
        <f t="shared" si="93"/>
        <v>7427000000</v>
      </c>
      <c r="N1503" s="52">
        <f t="shared" si="94"/>
        <v>4226000000</v>
      </c>
    </row>
    <row r="1504" spans="1:14" x14ac:dyDescent="0.25">
      <c r="A1504" t="s">
        <v>515</v>
      </c>
      <c r="B1504" t="s">
        <v>11</v>
      </c>
      <c r="C1504" s="1">
        <v>42369</v>
      </c>
      <c r="D1504" s="52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52">
        <f t="shared" si="92"/>
        <v>3028000000</v>
      </c>
      <c r="M1504" s="52">
        <f t="shared" si="93"/>
        <v>7560000000</v>
      </c>
      <c r="N1504" s="52">
        <f t="shared" si="94"/>
        <v>4532000000</v>
      </c>
    </row>
    <row r="1505" spans="1:14" x14ac:dyDescent="0.25">
      <c r="A1505" t="s">
        <v>516</v>
      </c>
      <c r="B1505" t="s">
        <v>6</v>
      </c>
      <c r="C1505" s="1">
        <v>41272</v>
      </c>
      <c r="D1505" s="52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52">
        <f t="shared" si="92"/>
        <v>1165000000</v>
      </c>
      <c r="M1505" s="52">
        <f t="shared" si="93"/>
        <v>2218000000</v>
      </c>
      <c r="N1505" s="52">
        <f t="shared" si="94"/>
        <v>1053000000</v>
      </c>
    </row>
    <row r="1506" spans="1:14" x14ac:dyDescent="0.25">
      <c r="A1506" t="s">
        <v>516</v>
      </c>
      <c r="B1506" t="s">
        <v>9</v>
      </c>
      <c r="C1506" s="1">
        <v>41636</v>
      </c>
      <c r="D1506" s="52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52">
        <f t="shared" si="92"/>
        <v>1126000000</v>
      </c>
      <c r="M1506" s="52">
        <f t="shared" si="93"/>
        <v>1973000000</v>
      </c>
      <c r="N1506" s="52">
        <f t="shared" si="94"/>
        <v>847000000</v>
      </c>
    </row>
    <row r="1507" spans="1:14" x14ac:dyDescent="0.25">
      <c r="A1507" t="s">
        <v>516</v>
      </c>
      <c r="B1507" t="s">
        <v>10</v>
      </c>
      <c r="C1507" s="1">
        <v>42007</v>
      </c>
      <c r="D1507" s="52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52">
        <f t="shared" si="92"/>
        <v>1361000000</v>
      </c>
      <c r="M1507" s="52">
        <f t="shared" si="93"/>
        <v>2457000000</v>
      </c>
      <c r="N1507" s="52">
        <f t="shared" si="94"/>
        <v>1096000000</v>
      </c>
    </row>
    <row r="1508" spans="1:14" x14ac:dyDescent="0.25">
      <c r="A1508" t="s">
        <v>516</v>
      </c>
      <c r="B1508" t="s">
        <v>11</v>
      </c>
      <c r="C1508" s="1">
        <v>42371</v>
      </c>
      <c r="D1508" s="52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52">
        <f t="shared" si="92"/>
        <v>1304000000</v>
      </c>
      <c r="M1508" s="52">
        <f t="shared" si="93"/>
        <v>2444000000</v>
      </c>
      <c r="N1508" s="52">
        <f t="shared" si="94"/>
        <v>1140000000</v>
      </c>
    </row>
    <row r="1509" spans="1:14" x14ac:dyDescent="0.25">
      <c r="A1509" t="s">
        <v>517</v>
      </c>
      <c r="B1509" t="s">
        <v>6</v>
      </c>
      <c r="C1509" s="1">
        <v>41274</v>
      </c>
      <c r="D1509" s="52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52">
        <f t="shared" si="92"/>
        <v>670602000</v>
      </c>
      <c r="M1509" s="52">
        <f t="shared" si="93"/>
        <v>879297000</v>
      </c>
      <c r="N1509" s="52">
        <f t="shared" si="94"/>
        <v>208695000</v>
      </c>
    </row>
    <row r="1510" spans="1:14" x14ac:dyDescent="0.25">
      <c r="A1510" t="s">
        <v>517</v>
      </c>
      <c r="B1510" t="s">
        <v>9</v>
      </c>
      <c r="C1510" s="1">
        <v>41639</v>
      </c>
      <c r="D1510" s="52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52">
        <f t="shared" si="92"/>
        <v>871572000</v>
      </c>
      <c r="M1510" s="52">
        <f t="shared" si="93"/>
        <v>1136670000</v>
      </c>
      <c r="N1510" s="52">
        <f t="shared" si="94"/>
        <v>265098000</v>
      </c>
    </row>
    <row r="1511" spans="1:14" x14ac:dyDescent="0.25">
      <c r="A1511" t="s">
        <v>517</v>
      </c>
      <c r="B1511" t="s">
        <v>10</v>
      </c>
      <c r="C1511" s="1">
        <v>42004</v>
      </c>
      <c r="D1511" s="52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52">
        <f t="shared" si="92"/>
        <v>1158251000</v>
      </c>
      <c r="M1511" s="52">
        <f t="shared" si="93"/>
        <v>1512206000</v>
      </c>
      <c r="N1511" s="52">
        <f t="shared" si="94"/>
        <v>353955000</v>
      </c>
    </row>
    <row r="1512" spans="1:14" x14ac:dyDescent="0.25">
      <c r="A1512" t="s">
        <v>517</v>
      </c>
      <c r="B1512" t="s">
        <v>11</v>
      </c>
      <c r="C1512" s="1">
        <v>42369</v>
      </c>
      <c r="D1512" s="52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52">
        <f t="shared" si="92"/>
        <v>1497000000</v>
      </c>
      <c r="M1512" s="52">
        <f t="shared" si="93"/>
        <v>1905547000</v>
      </c>
      <c r="N1512" s="52">
        <f t="shared" si="94"/>
        <v>408547000</v>
      </c>
    </row>
    <row r="1513" spans="1:14" x14ac:dyDescent="0.25">
      <c r="A1513" t="s">
        <v>518</v>
      </c>
      <c r="B1513" t="s">
        <v>6</v>
      </c>
      <c r="C1513" s="1">
        <v>41274</v>
      </c>
      <c r="D1513" s="52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52">
        <f t="shared" si="92"/>
        <v>670602000</v>
      </c>
      <c r="M1513" s="52">
        <f t="shared" si="93"/>
        <v>879297000</v>
      </c>
      <c r="N1513" s="52">
        <f t="shared" si="94"/>
        <v>208695000</v>
      </c>
    </row>
    <row r="1514" spans="1:14" x14ac:dyDescent="0.25">
      <c r="A1514" t="s">
        <v>518</v>
      </c>
      <c r="B1514" t="s">
        <v>9</v>
      </c>
      <c r="C1514" s="1">
        <v>41639</v>
      </c>
      <c r="D1514" s="52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52">
        <f t="shared" si="92"/>
        <v>871572000</v>
      </c>
      <c r="M1514" s="52">
        <f t="shared" si="93"/>
        <v>1136670000</v>
      </c>
      <c r="N1514" s="52">
        <f t="shared" si="94"/>
        <v>265098000</v>
      </c>
    </row>
    <row r="1515" spans="1:14" x14ac:dyDescent="0.25">
      <c r="A1515" t="s">
        <v>518</v>
      </c>
      <c r="B1515" t="s">
        <v>10</v>
      </c>
      <c r="C1515" s="1">
        <v>42004</v>
      </c>
      <c r="D1515" s="52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52">
        <f t="shared" si="92"/>
        <v>1158251000</v>
      </c>
      <c r="M1515" s="52">
        <f t="shared" si="93"/>
        <v>1512206000</v>
      </c>
      <c r="N1515" s="52">
        <f t="shared" si="94"/>
        <v>353955000</v>
      </c>
    </row>
    <row r="1516" spans="1:14" x14ac:dyDescent="0.25">
      <c r="A1516" t="s">
        <v>518</v>
      </c>
      <c r="B1516" t="s">
        <v>11</v>
      </c>
      <c r="C1516" s="1">
        <v>42369</v>
      </c>
      <c r="D1516" s="52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52">
        <f t="shared" si="92"/>
        <v>1497000000</v>
      </c>
      <c r="M1516" s="52">
        <f t="shared" si="93"/>
        <v>1905547000</v>
      </c>
      <c r="N1516" s="52">
        <f t="shared" si="94"/>
        <v>408547000</v>
      </c>
    </row>
    <row r="1517" spans="1:14" x14ac:dyDescent="0.25">
      <c r="A1517" t="s">
        <v>519</v>
      </c>
      <c r="B1517" t="s">
        <v>6</v>
      </c>
      <c r="C1517" s="1">
        <v>41274</v>
      </c>
      <c r="D1517" s="52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52">
        <f t="shared" si="92"/>
        <v>17970000000</v>
      </c>
      <c r="M1517" s="52">
        <f t="shared" si="93"/>
        <v>19332000000</v>
      </c>
      <c r="N1517" s="52">
        <f t="shared" si="94"/>
        <v>1362000000</v>
      </c>
    </row>
    <row r="1518" spans="1:14" x14ac:dyDescent="0.25">
      <c r="A1518" t="s">
        <v>519</v>
      </c>
      <c r="B1518" t="s">
        <v>9</v>
      </c>
      <c r="C1518" s="1">
        <v>41639</v>
      </c>
      <c r="D1518" s="52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52">
        <f t="shared" si="92"/>
        <v>19318000000</v>
      </c>
      <c r="M1518" s="52">
        <f t="shared" si="93"/>
        <v>21087000000</v>
      </c>
      <c r="N1518" s="52">
        <f t="shared" si="94"/>
        <v>1769000000</v>
      </c>
    </row>
    <row r="1519" spans="1:14" x14ac:dyDescent="0.25">
      <c r="A1519" t="s">
        <v>519</v>
      </c>
      <c r="B1519" t="s">
        <v>10</v>
      </c>
      <c r="C1519" s="1">
        <v>42004</v>
      </c>
      <c r="D1519" s="52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52">
        <f t="shared" si="92"/>
        <v>19474000000</v>
      </c>
      <c r="M1519" s="52">
        <f t="shared" si="93"/>
        <v>22290000000</v>
      </c>
      <c r="N1519" s="52">
        <f t="shared" si="94"/>
        <v>2816000000</v>
      </c>
    </row>
    <row r="1520" spans="1:14" x14ac:dyDescent="0.25">
      <c r="A1520" t="s">
        <v>519</v>
      </c>
      <c r="B1520" t="s">
        <v>11</v>
      </c>
      <c r="C1520" s="1">
        <v>42369</v>
      </c>
      <c r="D1520" s="52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52">
        <f t="shared" si="92"/>
        <v>20242000000</v>
      </c>
      <c r="M1520" s="52">
        <f t="shared" si="93"/>
        <v>25734000000</v>
      </c>
      <c r="N1520" s="52">
        <f t="shared" si="94"/>
        <v>5492000000</v>
      </c>
    </row>
    <row r="1521" spans="1:14" x14ac:dyDescent="0.25">
      <c r="A1521" t="s">
        <v>520</v>
      </c>
      <c r="B1521" t="s">
        <v>6</v>
      </c>
      <c r="C1521" s="1">
        <v>41274</v>
      </c>
      <c r="D1521" s="52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52">
        <f t="shared" si="92"/>
        <v>404036000</v>
      </c>
      <c r="M1521" s="52">
        <f t="shared" si="93"/>
        <v>471296000</v>
      </c>
      <c r="N1521" s="52">
        <f t="shared" si="94"/>
        <v>67260000</v>
      </c>
    </row>
    <row r="1522" spans="1:14" x14ac:dyDescent="0.25">
      <c r="A1522" t="s">
        <v>520</v>
      </c>
      <c r="B1522" t="s">
        <v>9</v>
      </c>
      <c r="C1522" s="1">
        <v>41639</v>
      </c>
      <c r="D1522" s="52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52">
        <f t="shared" si="92"/>
        <v>383394000</v>
      </c>
      <c r="M1522" s="52">
        <f t="shared" si="93"/>
        <v>500314000</v>
      </c>
      <c r="N1522" s="52">
        <f t="shared" si="94"/>
        <v>116920000</v>
      </c>
    </row>
    <row r="1523" spans="1:14" x14ac:dyDescent="0.25">
      <c r="A1523" t="s">
        <v>520</v>
      </c>
      <c r="B1523" t="s">
        <v>10</v>
      </c>
      <c r="C1523" s="1">
        <v>42004</v>
      </c>
      <c r="D1523" s="52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52">
        <f t="shared" si="92"/>
        <v>420541000</v>
      </c>
      <c r="M1523" s="52">
        <f t="shared" si="93"/>
        <v>547305000</v>
      </c>
      <c r="N1523" s="52">
        <f t="shared" si="94"/>
        <v>126764000</v>
      </c>
    </row>
    <row r="1524" spans="1:14" x14ac:dyDescent="0.25">
      <c r="A1524" t="s">
        <v>520</v>
      </c>
      <c r="B1524" t="s">
        <v>11</v>
      </c>
      <c r="C1524" s="1">
        <v>42369</v>
      </c>
      <c r="D1524" s="52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52">
        <f t="shared" si="92"/>
        <v>453010000</v>
      </c>
      <c r="M1524" s="52">
        <f t="shared" si="93"/>
        <v>612601000</v>
      </c>
      <c r="N1524" s="52">
        <f t="shared" si="94"/>
        <v>159591000</v>
      </c>
    </row>
    <row r="1525" spans="1:14" x14ac:dyDescent="0.25">
      <c r="A1525" t="s">
        <v>521</v>
      </c>
      <c r="B1525" t="s">
        <v>6</v>
      </c>
      <c r="C1525" s="1">
        <v>41307</v>
      </c>
      <c r="D1525" s="52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52">
        <f t="shared" si="92"/>
        <v>488880000</v>
      </c>
      <c r="M1525" s="52">
        <f t="shared" si="93"/>
        <v>783674000</v>
      </c>
      <c r="N1525" s="52">
        <f t="shared" si="94"/>
        <v>294794000</v>
      </c>
    </row>
    <row r="1526" spans="1:14" x14ac:dyDescent="0.25">
      <c r="A1526" t="s">
        <v>521</v>
      </c>
      <c r="B1526" t="s">
        <v>9</v>
      </c>
      <c r="C1526" s="1">
        <v>41672</v>
      </c>
      <c r="D1526" s="52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52">
        <f t="shared" si="92"/>
        <v>596390000</v>
      </c>
      <c r="M1526" s="52">
        <f t="shared" si="93"/>
        <v>941248000</v>
      </c>
      <c r="N1526" s="52">
        <f t="shared" si="94"/>
        <v>344858000</v>
      </c>
    </row>
    <row r="1527" spans="1:14" x14ac:dyDescent="0.25">
      <c r="A1527" t="s">
        <v>521</v>
      </c>
      <c r="B1527" t="s">
        <v>10</v>
      </c>
      <c r="C1527" s="1">
        <v>42035</v>
      </c>
      <c r="D1527" s="52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52">
        <f t="shared" si="92"/>
        <v>712006000</v>
      </c>
      <c r="M1527" s="52">
        <f t="shared" si="93"/>
        <v>1136787000</v>
      </c>
      <c r="N1527" s="52">
        <f t="shared" si="94"/>
        <v>424781000</v>
      </c>
    </row>
    <row r="1528" spans="1:14" x14ac:dyDescent="0.25">
      <c r="A1528" t="s">
        <v>521</v>
      </c>
      <c r="B1528" t="s">
        <v>11</v>
      </c>
      <c r="C1528" s="1">
        <v>42400</v>
      </c>
      <c r="D1528" s="52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52">
        <f t="shared" si="92"/>
        <v>863354000</v>
      </c>
      <c r="M1528" s="52">
        <f t="shared" si="93"/>
        <v>1384333000</v>
      </c>
      <c r="N1528" s="52">
        <f t="shared" si="94"/>
        <v>520979000</v>
      </c>
    </row>
    <row r="1529" spans="1:14" x14ac:dyDescent="0.25">
      <c r="A1529" t="s">
        <v>522</v>
      </c>
      <c r="B1529" t="s">
        <v>6</v>
      </c>
      <c r="C1529" s="1">
        <v>41639</v>
      </c>
      <c r="D1529" s="52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576</v>
      </c>
      <c r="J1529" s="2">
        <v>0</v>
      </c>
      <c r="K1529" s="2">
        <v>23207000000</v>
      </c>
      <c r="L1529" s="52">
        <f t="shared" si="92"/>
        <v>23207000000</v>
      </c>
      <c r="M1529" s="52">
        <f t="shared" si="93"/>
        <v>32830000000</v>
      </c>
      <c r="N1529" s="52">
        <f t="shared" si="94"/>
        <v>9623000000</v>
      </c>
    </row>
    <row r="1530" spans="1:14" x14ac:dyDescent="0.25">
      <c r="A1530" t="s">
        <v>522</v>
      </c>
      <c r="B1530" t="s">
        <v>9</v>
      </c>
      <c r="C1530" s="1">
        <v>42004</v>
      </c>
      <c r="D1530" s="52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576</v>
      </c>
      <c r="J1530" s="2">
        <v>0</v>
      </c>
      <c r="K1530" s="2">
        <v>26567000000</v>
      </c>
      <c r="L1530" s="52">
        <f t="shared" si="92"/>
        <v>26567000000</v>
      </c>
      <c r="M1530" s="52">
        <f t="shared" si="93"/>
        <v>36841000000</v>
      </c>
      <c r="N1530" s="52">
        <f t="shared" si="94"/>
        <v>10274000000</v>
      </c>
    </row>
    <row r="1531" spans="1:14" x14ac:dyDescent="0.25">
      <c r="A1531" t="s">
        <v>522</v>
      </c>
      <c r="B1531" t="s">
        <v>10</v>
      </c>
      <c r="C1531" s="1">
        <v>42369</v>
      </c>
      <c r="D1531" s="52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576</v>
      </c>
      <c r="J1531" s="2">
        <v>0</v>
      </c>
      <c r="K1531" s="2">
        <v>42211000000</v>
      </c>
      <c r="L1531" s="52">
        <f t="shared" si="92"/>
        <v>42211000000</v>
      </c>
      <c r="M1531" s="52">
        <f t="shared" si="93"/>
        <v>53232000000</v>
      </c>
      <c r="N1531" s="52">
        <f t="shared" si="94"/>
        <v>11021000000</v>
      </c>
    </row>
    <row r="1532" spans="1:14" x14ac:dyDescent="0.25">
      <c r="A1532" t="s">
        <v>522</v>
      </c>
      <c r="B1532" t="s">
        <v>11</v>
      </c>
      <c r="C1532" s="1">
        <v>42735</v>
      </c>
      <c r="D1532" s="52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576</v>
      </c>
      <c r="J1532" s="2">
        <v>0</v>
      </c>
      <c r="K1532" s="2">
        <v>54872000000</v>
      </c>
      <c r="L1532" s="52">
        <f t="shared" si="92"/>
        <v>54872000000</v>
      </c>
      <c r="M1532" s="52">
        <f t="shared" si="93"/>
        <v>67802000000</v>
      </c>
      <c r="N1532" s="52">
        <f t="shared" si="94"/>
        <v>12930000000</v>
      </c>
    </row>
    <row r="1533" spans="1:14" x14ac:dyDescent="0.25">
      <c r="A1533" t="s">
        <v>523</v>
      </c>
      <c r="B1533" t="s">
        <v>6</v>
      </c>
      <c r="C1533" s="1">
        <v>41274</v>
      </c>
      <c r="D1533" s="52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52">
        <f t="shared" si="92"/>
        <v>1948400000</v>
      </c>
      <c r="M1533" s="52">
        <f t="shared" si="93"/>
        <v>3343300000</v>
      </c>
      <c r="N1533" s="52">
        <f t="shared" si="94"/>
        <v>1394900000</v>
      </c>
    </row>
    <row r="1534" spans="1:14" x14ac:dyDescent="0.25">
      <c r="A1534" t="s">
        <v>523</v>
      </c>
      <c r="B1534" t="s">
        <v>9</v>
      </c>
      <c r="C1534" s="1">
        <v>41639</v>
      </c>
      <c r="D1534" s="52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52">
        <f t="shared" si="92"/>
        <v>1960800000</v>
      </c>
      <c r="M1534" s="52">
        <f t="shared" si="93"/>
        <v>3330200000</v>
      </c>
      <c r="N1534" s="52">
        <f t="shared" si="94"/>
        <v>1369400000</v>
      </c>
    </row>
    <row r="1535" spans="1:14" x14ac:dyDescent="0.25">
      <c r="A1535" t="s">
        <v>523</v>
      </c>
      <c r="B1535" t="s">
        <v>10</v>
      </c>
      <c r="C1535" s="1">
        <v>42004</v>
      </c>
      <c r="D1535" s="52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52">
        <f t="shared" si="92"/>
        <v>2092900000</v>
      </c>
      <c r="M1535" s="52">
        <f t="shared" si="93"/>
        <v>2802400000</v>
      </c>
      <c r="N1535" s="52">
        <f t="shared" si="94"/>
        <v>709500000</v>
      </c>
    </row>
    <row r="1536" spans="1:14" x14ac:dyDescent="0.25">
      <c r="A1536" t="s">
        <v>523</v>
      </c>
      <c r="B1536" t="s">
        <v>11</v>
      </c>
      <c r="C1536" s="1">
        <v>42369</v>
      </c>
      <c r="D1536" s="52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52">
        <f t="shared" si="92"/>
        <v>2130800000</v>
      </c>
      <c r="M1536" s="52">
        <f t="shared" si="93"/>
        <v>3521900000</v>
      </c>
      <c r="N1536" s="52">
        <f t="shared" si="94"/>
        <v>1391100000</v>
      </c>
    </row>
    <row r="1537" spans="1:14" x14ac:dyDescent="0.25">
      <c r="A1537" t="s">
        <v>524</v>
      </c>
      <c r="B1537" t="s">
        <v>6</v>
      </c>
      <c r="C1537" s="1">
        <v>41639</v>
      </c>
      <c r="D1537" s="52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52">
        <f t="shared" si="92"/>
        <v>8668000000</v>
      </c>
      <c r="M1537" s="52">
        <f t="shared" si="93"/>
        <v>16114000000</v>
      </c>
      <c r="N1537" s="52">
        <f t="shared" si="94"/>
        <v>7446000000</v>
      </c>
    </row>
    <row r="1538" spans="1:14" x14ac:dyDescent="0.25">
      <c r="A1538" t="s">
        <v>524</v>
      </c>
      <c r="B1538" t="s">
        <v>9</v>
      </c>
      <c r="C1538" s="1">
        <v>42004</v>
      </c>
      <c r="D1538" s="52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52">
        <f t="shared" ref="L1538:L1601" si="96">SGA+R_and_D+OPE</f>
        <v>9138000000</v>
      </c>
      <c r="M1538" s="52">
        <f t="shared" ref="M1538:M1601" si="97">Total_Revenue-COGS</f>
        <v>17891000000</v>
      </c>
      <c r="N1538" s="52">
        <f t="shared" ref="N1538:N1601" si="98">Gross_Profit-TOPE</f>
        <v>8753000000</v>
      </c>
    </row>
    <row r="1539" spans="1:14" x14ac:dyDescent="0.25">
      <c r="A1539" t="s">
        <v>524</v>
      </c>
      <c r="B1539" t="s">
        <v>10</v>
      </c>
      <c r="C1539" s="1">
        <v>42369</v>
      </c>
      <c r="D1539" s="52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52">
        <f t="shared" si="96"/>
        <v>9327000000</v>
      </c>
      <c r="M1539" s="52">
        <f t="shared" si="97"/>
        <v>17379000000</v>
      </c>
      <c r="N1539" s="52">
        <f t="shared" si="98"/>
        <v>8052000000</v>
      </c>
    </row>
    <row r="1540" spans="1:14" x14ac:dyDescent="0.25">
      <c r="A1540" t="s">
        <v>524</v>
      </c>
      <c r="B1540" t="s">
        <v>11</v>
      </c>
      <c r="C1540" s="1">
        <v>42735</v>
      </c>
      <c r="D1540" s="52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52">
        <f t="shared" si="96"/>
        <v>8922000000</v>
      </c>
      <c r="M1540" s="52">
        <f t="shared" si="97"/>
        <v>16194000000</v>
      </c>
      <c r="N1540" s="52">
        <f t="shared" si="98"/>
        <v>7272000000</v>
      </c>
    </row>
    <row r="1541" spans="1:14" x14ac:dyDescent="0.25">
      <c r="A1541" t="s">
        <v>525</v>
      </c>
      <c r="B1541" t="s">
        <v>6</v>
      </c>
      <c r="C1541" s="1">
        <v>41274</v>
      </c>
      <c r="D1541" s="52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52">
        <f t="shared" si="96"/>
        <v>39210000000</v>
      </c>
      <c r="M1541" s="52">
        <f t="shared" si="97"/>
        <v>40553000000</v>
      </c>
      <c r="N1541" s="52">
        <f t="shared" si="98"/>
        <v>1343000000</v>
      </c>
    </row>
    <row r="1542" spans="1:14" x14ac:dyDescent="0.25">
      <c r="A1542" t="s">
        <v>525</v>
      </c>
      <c r="B1542" t="s">
        <v>9</v>
      </c>
      <c r="C1542" s="1">
        <v>41639</v>
      </c>
      <c r="D1542" s="52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52">
        <f t="shared" si="96"/>
        <v>34701000000</v>
      </c>
      <c r="M1542" s="52">
        <f t="shared" si="97"/>
        <v>41735000000</v>
      </c>
      <c r="N1542" s="52">
        <f t="shared" si="98"/>
        <v>7034000000</v>
      </c>
    </row>
    <row r="1543" spans="1:14" x14ac:dyDescent="0.25">
      <c r="A1543" t="s">
        <v>525</v>
      </c>
      <c r="B1543" t="s">
        <v>10</v>
      </c>
      <c r="C1543" s="1">
        <v>42004</v>
      </c>
      <c r="D1543" s="52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52">
        <f t="shared" si="96"/>
        <v>38506000000</v>
      </c>
      <c r="M1543" s="52">
        <f t="shared" si="97"/>
        <v>43474000000</v>
      </c>
      <c r="N1543" s="52">
        <f t="shared" si="98"/>
        <v>4968000000</v>
      </c>
    </row>
    <row r="1544" spans="1:14" x14ac:dyDescent="0.25">
      <c r="A1544" t="s">
        <v>525</v>
      </c>
      <c r="B1544" t="s">
        <v>11</v>
      </c>
      <c r="C1544" s="1">
        <v>42369</v>
      </c>
      <c r="D1544" s="52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52">
        <f t="shared" si="96"/>
        <v>37748000000</v>
      </c>
      <c r="M1544" s="52">
        <f t="shared" si="97"/>
        <v>45416000000</v>
      </c>
      <c r="N1544" s="52">
        <f t="shared" si="98"/>
        <v>7668000000</v>
      </c>
    </row>
    <row r="1545" spans="1:14" x14ac:dyDescent="0.25">
      <c r="A1545" t="s">
        <v>526</v>
      </c>
      <c r="B1545" t="s">
        <v>6</v>
      </c>
      <c r="C1545" s="1">
        <v>41305</v>
      </c>
      <c r="D1545" s="52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52">
        <f t="shared" si="96"/>
        <v>657246000</v>
      </c>
      <c r="M1545" s="52">
        <f t="shared" si="97"/>
        <v>1031531000</v>
      </c>
      <c r="N1545" s="52">
        <f t="shared" si="98"/>
        <v>374285000</v>
      </c>
    </row>
    <row r="1546" spans="1:14" x14ac:dyDescent="0.25">
      <c r="A1546" t="s">
        <v>526</v>
      </c>
      <c r="B1546" t="s">
        <v>9</v>
      </c>
      <c r="C1546" s="1">
        <v>41670</v>
      </c>
      <c r="D1546" s="52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52">
        <f t="shared" si="96"/>
        <v>734511000</v>
      </c>
      <c r="M1546" s="52">
        <f t="shared" si="97"/>
        <v>1161342000</v>
      </c>
      <c r="N1546" s="52">
        <f t="shared" si="98"/>
        <v>426831000</v>
      </c>
    </row>
    <row r="1547" spans="1:14" x14ac:dyDescent="0.25">
      <c r="A1547" t="s">
        <v>526</v>
      </c>
      <c r="B1547" t="s">
        <v>10</v>
      </c>
      <c r="C1547" s="1">
        <v>42035</v>
      </c>
      <c r="D1547" s="52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52">
        <f t="shared" si="96"/>
        <v>809545000</v>
      </c>
      <c r="M1547" s="52">
        <f t="shared" si="97"/>
        <v>1174930000</v>
      </c>
      <c r="N1547" s="52">
        <f t="shared" si="98"/>
        <v>365385000</v>
      </c>
    </row>
    <row r="1548" spans="1:14" x14ac:dyDescent="0.25">
      <c r="A1548" t="s">
        <v>526</v>
      </c>
      <c r="B1548" t="s">
        <v>11</v>
      </c>
      <c r="C1548" s="1">
        <v>42400</v>
      </c>
      <c r="D1548" s="52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52">
        <f t="shared" si="96"/>
        <v>848323000</v>
      </c>
      <c r="M1548" s="52">
        <f t="shared" si="97"/>
        <v>1201902000</v>
      </c>
      <c r="N1548" s="52">
        <f t="shared" si="98"/>
        <v>353579000</v>
      </c>
    </row>
    <row r="1549" spans="1:14" x14ac:dyDescent="0.25">
      <c r="A1549" t="s">
        <v>527</v>
      </c>
      <c r="B1549" t="s">
        <v>6</v>
      </c>
      <c r="C1549" s="1">
        <v>41486</v>
      </c>
      <c r="D1549" s="52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52">
        <f t="shared" si="96"/>
        <v>503798000</v>
      </c>
      <c r="M1549" s="52">
        <f t="shared" si="97"/>
        <v>847127000</v>
      </c>
      <c r="N1549" s="52">
        <f t="shared" si="98"/>
        <v>343329000</v>
      </c>
    </row>
    <row r="1550" spans="1:14" x14ac:dyDescent="0.25">
      <c r="A1550" t="s">
        <v>527</v>
      </c>
      <c r="B1550" t="s">
        <v>9</v>
      </c>
      <c r="C1550" s="1">
        <v>41851</v>
      </c>
      <c r="D1550" s="52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52">
        <f t="shared" si="96"/>
        <v>522100000</v>
      </c>
      <c r="M1550" s="52">
        <f t="shared" si="97"/>
        <v>877800000</v>
      </c>
      <c r="N1550" s="52">
        <f t="shared" si="98"/>
        <v>355700000</v>
      </c>
    </row>
    <row r="1551" spans="1:14" x14ac:dyDescent="0.25">
      <c r="A1551" t="s">
        <v>527</v>
      </c>
      <c r="B1551" t="s">
        <v>10</v>
      </c>
      <c r="C1551" s="1">
        <v>42216</v>
      </c>
      <c r="D1551" s="52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52">
        <f t="shared" si="96"/>
        <v>520300000</v>
      </c>
      <c r="M1551" s="52">
        <f t="shared" si="97"/>
        <v>808600000</v>
      </c>
      <c r="N1551" s="52">
        <f t="shared" si="98"/>
        <v>288300000</v>
      </c>
    </row>
    <row r="1552" spans="1:14" x14ac:dyDescent="0.25">
      <c r="A1552" t="s">
        <v>527</v>
      </c>
      <c r="B1552" t="s">
        <v>11</v>
      </c>
      <c r="C1552" s="1">
        <v>42582</v>
      </c>
      <c r="D1552" s="52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52">
        <f t="shared" si="96"/>
        <v>480600000</v>
      </c>
      <c r="M1552" s="52">
        <f t="shared" si="97"/>
        <v>754800000</v>
      </c>
      <c r="N1552" s="52">
        <f t="shared" si="98"/>
        <v>274200000</v>
      </c>
    </row>
    <row r="1553" spans="1:14" x14ac:dyDescent="0.25">
      <c r="A1553" t="s">
        <v>528</v>
      </c>
      <c r="B1553" t="s">
        <v>6</v>
      </c>
      <c r="C1553" s="1">
        <v>41639</v>
      </c>
      <c r="D1553" s="52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52">
        <f t="shared" si="96"/>
        <v>7583000000</v>
      </c>
      <c r="M1553" s="52">
        <f t="shared" si="97"/>
        <v>16132000000</v>
      </c>
      <c r="N1553" s="52">
        <f t="shared" si="98"/>
        <v>8549000000</v>
      </c>
    </row>
    <row r="1554" spans="1:14" x14ac:dyDescent="0.25">
      <c r="A1554" t="s">
        <v>528</v>
      </c>
      <c r="B1554" t="s">
        <v>9</v>
      </c>
      <c r="C1554" s="1">
        <v>42004</v>
      </c>
      <c r="D1554" s="52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52">
        <f t="shared" si="96"/>
        <v>7409000000</v>
      </c>
      <c r="M1554" s="52">
        <f t="shared" si="97"/>
        <v>17002000000</v>
      </c>
      <c r="N1554" s="52">
        <f t="shared" si="98"/>
        <v>9593000000</v>
      </c>
    </row>
    <row r="1555" spans="1:14" x14ac:dyDescent="0.25">
      <c r="A1555" t="s">
        <v>528</v>
      </c>
      <c r="B1555" t="s">
        <v>10</v>
      </c>
      <c r="C1555" s="1">
        <v>42369</v>
      </c>
      <c r="D1555" s="52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52">
        <f t="shared" si="96"/>
        <v>8376000000</v>
      </c>
      <c r="M1555" s="52">
        <f t="shared" si="97"/>
        <v>15667000000</v>
      </c>
      <c r="N1555" s="52">
        <f t="shared" si="98"/>
        <v>7291000000</v>
      </c>
    </row>
    <row r="1556" spans="1:14" x14ac:dyDescent="0.25">
      <c r="A1556" t="s">
        <v>528</v>
      </c>
      <c r="B1556" t="s">
        <v>11</v>
      </c>
      <c r="C1556" s="1">
        <v>42735</v>
      </c>
      <c r="D1556" s="52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52">
        <f t="shared" si="96"/>
        <v>7612000000</v>
      </c>
      <c r="M1556" s="52">
        <f t="shared" si="97"/>
        <v>15784000000</v>
      </c>
      <c r="N1556" s="52">
        <f t="shared" si="98"/>
        <v>8172000000</v>
      </c>
    </row>
    <row r="1557" spans="1:14" x14ac:dyDescent="0.25">
      <c r="A1557" t="s">
        <v>529</v>
      </c>
      <c r="B1557" t="s">
        <v>6</v>
      </c>
      <c r="C1557" s="1">
        <v>41547</v>
      </c>
      <c r="D1557" s="52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52">
        <f t="shared" si="96"/>
        <v>2604000000</v>
      </c>
      <c r="M1557" s="52">
        <f t="shared" si="97"/>
        <v>9846000000</v>
      </c>
      <c r="N1557" s="52">
        <f t="shared" si="98"/>
        <v>7242000000</v>
      </c>
    </row>
    <row r="1558" spans="1:14" x14ac:dyDescent="0.25">
      <c r="A1558" t="s">
        <v>529</v>
      </c>
      <c r="B1558" t="s">
        <v>9</v>
      </c>
      <c r="C1558" s="1">
        <v>41912</v>
      </c>
      <c r="D1558" s="52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52">
        <f t="shared" si="96"/>
        <v>2677000000</v>
      </c>
      <c r="M1558" s="52">
        <f t="shared" si="97"/>
        <v>10827000000</v>
      </c>
      <c r="N1558" s="52">
        <f t="shared" si="98"/>
        <v>8150000000</v>
      </c>
    </row>
    <row r="1559" spans="1:14" x14ac:dyDescent="0.25">
      <c r="A1559" t="s">
        <v>529</v>
      </c>
      <c r="B1559" t="s">
        <v>10</v>
      </c>
      <c r="C1559" s="1">
        <v>42277</v>
      </c>
      <c r="D1559" s="52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52">
        <f t="shared" si="96"/>
        <v>2723000000</v>
      </c>
      <c r="M1559" s="52">
        <f t="shared" si="97"/>
        <v>11801000000</v>
      </c>
      <c r="N1559" s="52">
        <f t="shared" si="98"/>
        <v>9078000000</v>
      </c>
    </row>
    <row r="1560" spans="1:14" x14ac:dyDescent="0.25">
      <c r="A1560" t="s">
        <v>529</v>
      </c>
      <c r="B1560" t="s">
        <v>11</v>
      </c>
      <c r="C1560" s="1">
        <v>42643</v>
      </c>
      <c r="D1560" s="52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52">
        <f t="shared" si="96"/>
        <v>4971000000</v>
      </c>
      <c r="M1560" s="52">
        <f t="shared" si="97"/>
        <v>12856000000</v>
      </c>
      <c r="N1560" s="52">
        <f t="shared" si="98"/>
        <v>7885000000</v>
      </c>
    </row>
    <row r="1561" spans="1:14" x14ac:dyDescent="0.25">
      <c r="A1561" t="s">
        <v>530</v>
      </c>
      <c r="B1561" t="s">
        <v>6</v>
      </c>
      <c r="C1561" s="1">
        <v>41544</v>
      </c>
      <c r="D1561" s="52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52">
        <f t="shared" si="96"/>
        <v>640797000</v>
      </c>
      <c r="M1561" s="52">
        <f t="shared" si="97"/>
        <v>1249687000</v>
      </c>
      <c r="N1561" s="52">
        <f t="shared" si="98"/>
        <v>608890000</v>
      </c>
    </row>
    <row r="1562" spans="1:14" x14ac:dyDescent="0.25">
      <c r="A1562" t="s">
        <v>530</v>
      </c>
      <c r="B1562" t="s">
        <v>9</v>
      </c>
      <c r="C1562" s="1">
        <v>41908</v>
      </c>
      <c r="D1562" s="52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52">
        <f t="shared" si="96"/>
        <v>705400000</v>
      </c>
      <c r="M1562" s="52">
        <f t="shared" si="97"/>
        <v>1301700000</v>
      </c>
      <c r="N1562" s="52">
        <f t="shared" si="98"/>
        <v>596300000</v>
      </c>
    </row>
    <row r="1563" spans="1:14" x14ac:dyDescent="0.25">
      <c r="A1563" t="s">
        <v>530</v>
      </c>
      <c r="B1563" t="s">
        <v>10</v>
      </c>
      <c r="C1563" s="1">
        <v>42279</v>
      </c>
      <c r="D1563" s="52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52">
        <f t="shared" si="96"/>
        <v>733700000</v>
      </c>
      <c r="M1563" s="52">
        <f t="shared" si="97"/>
        <v>1282700000</v>
      </c>
      <c r="N1563" s="52">
        <f t="shared" si="98"/>
        <v>549000000</v>
      </c>
    </row>
    <row r="1564" spans="1:14" x14ac:dyDescent="0.25">
      <c r="A1564" t="s">
        <v>530</v>
      </c>
      <c r="B1564" t="s">
        <v>11</v>
      </c>
      <c r="C1564" s="1">
        <v>42643</v>
      </c>
      <c r="D1564" s="52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52">
        <f t="shared" si="96"/>
        <v>810500000</v>
      </c>
      <c r="M1564" s="52">
        <f t="shared" si="97"/>
        <v>1361300000</v>
      </c>
      <c r="N1564" s="52">
        <f t="shared" si="98"/>
        <v>550800000</v>
      </c>
    </row>
    <row r="1565" spans="1:14" x14ac:dyDescent="0.25">
      <c r="A1565" t="s">
        <v>531</v>
      </c>
      <c r="B1565" t="s">
        <v>6</v>
      </c>
      <c r="C1565" s="1">
        <v>41274</v>
      </c>
      <c r="D1565" s="52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52">
        <f t="shared" si="96"/>
        <v>3596708000</v>
      </c>
      <c r="M1565" s="52">
        <f t="shared" si="97"/>
        <v>5061975000</v>
      </c>
      <c r="N1565" s="52">
        <f t="shared" si="98"/>
        <v>1465267000</v>
      </c>
    </row>
    <row r="1566" spans="1:14" x14ac:dyDescent="0.25">
      <c r="A1566" t="s">
        <v>531</v>
      </c>
      <c r="B1566" t="s">
        <v>9</v>
      </c>
      <c r="C1566" s="1">
        <v>41639</v>
      </c>
      <c r="D1566" s="52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52">
        <f t="shared" si="96"/>
        <v>3841032000</v>
      </c>
      <c r="M1566" s="52">
        <f t="shared" si="97"/>
        <v>5488179000</v>
      </c>
      <c r="N1566" s="52">
        <f t="shared" si="98"/>
        <v>1647147000</v>
      </c>
    </row>
    <row r="1567" spans="1:14" x14ac:dyDescent="0.25">
      <c r="A1567" t="s">
        <v>531</v>
      </c>
      <c r="B1567" t="s">
        <v>10</v>
      </c>
      <c r="C1567" s="1">
        <v>42007</v>
      </c>
      <c r="D1567" s="52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52">
        <f t="shared" si="96"/>
        <v>4159885000</v>
      </c>
      <c r="M1567" s="52">
        <f t="shared" si="97"/>
        <v>5993971000</v>
      </c>
      <c r="N1567" s="52">
        <f t="shared" si="98"/>
        <v>1834086000</v>
      </c>
    </row>
    <row r="1568" spans="1:14" x14ac:dyDescent="0.25">
      <c r="A1568" t="s">
        <v>531</v>
      </c>
      <c r="B1568" t="s">
        <v>11</v>
      </c>
      <c r="C1568" s="1">
        <v>42371</v>
      </c>
      <c r="D1568" s="52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52">
        <f t="shared" si="96"/>
        <v>4178386000</v>
      </c>
      <c r="M1568" s="52">
        <f t="shared" si="97"/>
        <v>5982944000</v>
      </c>
      <c r="N1568" s="52">
        <f t="shared" si="98"/>
        <v>1804558000</v>
      </c>
    </row>
    <row r="1569" spans="1:14" x14ac:dyDescent="0.25">
      <c r="A1569" t="s">
        <v>532</v>
      </c>
      <c r="B1569" t="s">
        <v>6</v>
      </c>
      <c r="C1569" s="1">
        <v>41547</v>
      </c>
      <c r="D1569" s="52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52">
        <f t="shared" si="96"/>
        <v>3066000000</v>
      </c>
      <c r="M1569" s="52">
        <f t="shared" si="97"/>
        <v>6995000000</v>
      </c>
      <c r="N1569" s="52">
        <f t="shared" si="98"/>
        <v>3929000000</v>
      </c>
    </row>
    <row r="1570" spans="1:14" x14ac:dyDescent="0.25">
      <c r="A1570" t="s">
        <v>532</v>
      </c>
      <c r="B1570" t="s">
        <v>9</v>
      </c>
      <c r="C1570" s="1">
        <v>41912</v>
      </c>
      <c r="D1570" s="52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52">
        <f t="shared" si="96"/>
        <v>3116000000</v>
      </c>
      <c r="M1570" s="52">
        <f t="shared" si="97"/>
        <v>7241000000</v>
      </c>
      <c r="N1570" s="52">
        <f t="shared" si="98"/>
        <v>4125000000</v>
      </c>
    </row>
    <row r="1571" spans="1:14" x14ac:dyDescent="0.25">
      <c r="A1571" t="s">
        <v>532</v>
      </c>
      <c r="B1571" t="s">
        <v>10</v>
      </c>
      <c r="C1571" s="1">
        <v>42277</v>
      </c>
      <c r="D1571" s="52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52">
        <f t="shared" si="96"/>
        <v>3082000000</v>
      </c>
      <c r="M1571" s="52">
        <f t="shared" si="97"/>
        <v>6400000000</v>
      </c>
      <c r="N1571" s="52">
        <f t="shared" si="98"/>
        <v>3318000000</v>
      </c>
    </row>
    <row r="1572" spans="1:14" x14ac:dyDescent="0.25">
      <c r="A1572" t="s">
        <v>532</v>
      </c>
      <c r="B1572" t="s">
        <v>11</v>
      </c>
      <c r="C1572" s="1">
        <v>42643</v>
      </c>
      <c r="D1572" s="52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52">
        <f t="shared" si="96"/>
        <v>3072000000</v>
      </c>
      <c r="M1572" s="52">
        <f t="shared" si="97"/>
        <v>5804000000</v>
      </c>
      <c r="N1572" s="52">
        <f t="shared" si="98"/>
        <v>2732000000</v>
      </c>
    </row>
    <row r="1573" spans="1:14" x14ac:dyDescent="0.25">
      <c r="A1573" t="s">
        <v>533</v>
      </c>
      <c r="B1573" t="s">
        <v>6</v>
      </c>
      <c r="C1573" s="1">
        <v>41274</v>
      </c>
      <c r="D1573" s="52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52">
        <f t="shared" si="96"/>
        <v>6778000000</v>
      </c>
      <c r="M1573" s="52">
        <f t="shared" si="97"/>
        <v>11908000000</v>
      </c>
      <c r="N1573" s="52">
        <f t="shared" si="98"/>
        <v>5130000000</v>
      </c>
    </row>
    <row r="1574" spans="1:14" x14ac:dyDescent="0.25">
      <c r="A1574" t="s">
        <v>533</v>
      </c>
      <c r="B1574" t="s">
        <v>9</v>
      </c>
      <c r="C1574" s="1">
        <v>41639</v>
      </c>
      <c r="D1574" s="52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52">
        <f t="shared" si="96"/>
        <v>6801000000</v>
      </c>
      <c r="M1574" s="52">
        <f t="shared" si="97"/>
        <v>10758000000</v>
      </c>
      <c r="N1574" s="52">
        <f t="shared" si="98"/>
        <v>3957000000</v>
      </c>
    </row>
    <row r="1575" spans="1:14" x14ac:dyDescent="0.25">
      <c r="A1575" t="s">
        <v>533</v>
      </c>
      <c r="B1575" t="s">
        <v>10</v>
      </c>
      <c r="C1575" s="1">
        <v>42004</v>
      </c>
      <c r="D1575" s="52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52">
        <f t="shared" si="96"/>
        <v>6801000000</v>
      </c>
      <c r="M1575" s="52">
        <f t="shared" si="97"/>
        <v>12703000000</v>
      </c>
      <c r="N1575" s="52">
        <f t="shared" si="98"/>
        <v>5902000000</v>
      </c>
    </row>
    <row r="1576" spans="1:14" x14ac:dyDescent="0.25">
      <c r="A1576" t="s">
        <v>533</v>
      </c>
      <c r="B1576" t="s">
        <v>11</v>
      </c>
      <c r="C1576" s="1">
        <v>42369</v>
      </c>
      <c r="D1576" s="52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52">
        <f t="shared" si="96"/>
        <v>6795000000</v>
      </c>
      <c r="M1576" s="52">
        <f t="shared" si="97"/>
        <v>13153000000</v>
      </c>
      <c r="N1576" s="52">
        <f t="shared" si="98"/>
        <v>6358000000</v>
      </c>
    </row>
    <row r="1577" spans="1:14" x14ac:dyDescent="0.25">
      <c r="A1577" t="s">
        <v>534</v>
      </c>
      <c r="B1577" t="s">
        <v>6</v>
      </c>
      <c r="C1577" s="1">
        <v>41274</v>
      </c>
      <c r="D1577" s="52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52">
        <f t="shared" si="96"/>
        <v>308143000</v>
      </c>
      <c r="M1577" s="52">
        <f t="shared" si="97"/>
        <v>334026000</v>
      </c>
      <c r="N1577" s="52">
        <f t="shared" si="98"/>
        <v>25883000</v>
      </c>
    </row>
    <row r="1578" spans="1:14" x14ac:dyDescent="0.25">
      <c r="A1578" t="s">
        <v>534</v>
      </c>
      <c r="B1578" t="s">
        <v>9</v>
      </c>
      <c r="C1578" s="1">
        <v>41639</v>
      </c>
      <c r="D1578" s="52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52">
        <f t="shared" si="96"/>
        <v>274217000</v>
      </c>
      <c r="M1578" s="52">
        <f t="shared" si="97"/>
        <v>426880000</v>
      </c>
      <c r="N1578" s="52">
        <f t="shared" si="98"/>
        <v>152663000</v>
      </c>
    </row>
    <row r="1579" spans="1:14" x14ac:dyDescent="0.25">
      <c r="A1579" t="s">
        <v>534</v>
      </c>
      <c r="B1579" t="s">
        <v>10</v>
      </c>
      <c r="C1579" s="1">
        <v>42004</v>
      </c>
      <c r="D1579" s="52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52">
        <f t="shared" si="96"/>
        <v>292358000</v>
      </c>
      <c r="M1579" s="52">
        <f t="shared" si="97"/>
        <v>587582000</v>
      </c>
      <c r="N1579" s="52">
        <f t="shared" si="98"/>
        <v>295224000</v>
      </c>
    </row>
    <row r="1580" spans="1:14" x14ac:dyDescent="0.25">
      <c r="A1580" t="s">
        <v>534</v>
      </c>
      <c r="B1580" t="s">
        <v>11</v>
      </c>
      <c r="C1580" s="1">
        <v>42369</v>
      </c>
      <c r="D1580" s="52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52">
        <f t="shared" si="96"/>
        <v>312694000</v>
      </c>
      <c r="M1580" s="52">
        <f t="shared" si="97"/>
        <v>857533000</v>
      </c>
      <c r="N1580" s="52">
        <f t="shared" si="98"/>
        <v>544839000</v>
      </c>
    </row>
    <row r="1581" spans="1:14" x14ac:dyDescent="0.25">
      <c r="A1581" t="s">
        <v>535</v>
      </c>
      <c r="B1581" t="s">
        <v>6</v>
      </c>
      <c r="C1581" s="1">
        <v>41639</v>
      </c>
      <c r="D1581" s="52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52">
        <f t="shared" si="96"/>
        <v>671203000</v>
      </c>
      <c r="M1581" s="52">
        <f t="shared" si="97"/>
        <v>1370611000</v>
      </c>
      <c r="N1581" s="52">
        <f t="shared" si="98"/>
        <v>699408000</v>
      </c>
    </row>
    <row r="1582" spans="1:14" x14ac:dyDescent="0.25">
      <c r="A1582" t="s">
        <v>535</v>
      </c>
      <c r="B1582" t="s">
        <v>9</v>
      </c>
      <c r="C1582" s="1">
        <v>42004</v>
      </c>
      <c r="D1582" s="52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52">
        <f t="shared" si="96"/>
        <v>650573000</v>
      </c>
      <c r="M1582" s="52">
        <f t="shared" si="97"/>
        <v>1358901000</v>
      </c>
      <c r="N1582" s="52">
        <f t="shared" si="98"/>
        <v>708328000</v>
      </c>
    </row>
    <row r="1583" spans="1:14" x14ac:dyDescent="0.25">
      <c r="A1583" t="s">
        <v>535</v>
      </c>
      <c r="B1583" t="s">
        <v>10</v>
      </c>
      <c r="C1583" s="1">
        <v>42369</v>
      </c>
      <c r="D1583" s="52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52">
        <f t="shared" si="96"/>
        <v>718259000</v>
      </c>
      <c r="M1583" s="52">
        <f t="shared" si="97"/>
        <v>1491018000</v>
      </c>
      <c r="N1583" s="52">
        <f t="shared" si="98"/>
        <v>772759000</v>
      </c>
    </row>
    <row r="1584" spans="1:14" x14ac:dyDescent="0.25">
      <c r="A1584" t="s">
        <v>535</v>
      </c>
      <c r="B1584" t="s">
        <v>11</v>
      </c>
      <c r="C1584" s="1">
        <v>42735</v>
      </c>
      <c r="D1584" s="52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52">
        <f t="shared" si="96"/>
        <v>744338000</v>
      </c>
      <c r="M1584" s="52">
        <f t="shared" si="97"/>
        <v>1481866000</v>
      </c>
      <c r="N1584" s="52">
        <f t="shared" si="98"/>
        <v>737528000</v>
      </c>
    </row>
    <row r="1585" spans="1:14" x14ac:dyDescent="0.25">
      <c r="A1585" t="s">
        <v>536</v>
      </c>
      <c r="B1585" t="s">
        <v>6</v>
      </c>
      <c r="C1585" s="1">
        <v>41274</v>
      </c>
      <c r="D1585" s="52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52">
        <f t="shared" si="96"/>
        <v>318912000</v>
      </c>
      <c r="M1585" s="52">
        <f t="shared" si="97"/>
        <v>891140000</v>
      </c>
      <c r="N1585" s="52">
        <f t="shared" si="98"/>
        <v>572228000</v>
      </c>
    </row>
    <row r="1586" spans="1:14" x14ac:dyDescent="0.25">
      <c r="A1586" t="s">
        <v>536</v>
      </c>
      <c r="B1586" t="s">
        <v>9</v>
      </c>
      <c r="C1586" s="1">
        <v>41639</v>
      </c>
      <c r="D1586" s="52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52">
        <f t="shared" si="96"/>
        <v>358913000</v>
      </c>
      <c r="M1586" s="52">
        <f t="shared" si="97"/>
        <v>973180000</v>
      </c>
      <c r="N1586" s="52">
        <f t="shared" si="98"/>
        <v>614267000</v>
      </c>
    </row>
    <row r="1587" spans="1:14" x14ac:dyDescent="0.25">
      <c r="A1587" t="s">
        <v>536</v>
      </c>
      <c r="B1587" t="s">
        <v>10</v>
      </c>
      <c r="C1587" s="1">
        <v>42004</v>
      </c>
      <c r="D1587" s="52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52">
        <f t="shared" si="96"/>
        <v>369682000</v>
      </c>
      <c r="M1587" s="52">
        <f t="shared" si="97"/>
        <v>1030128000</v>
      </c>
      <c r="N1587" s="52">
        <f t="shared" si="98"/>
        <v>660446000</v>
      </c>
    </row>
    <row r="1588" spans="1:14" x14ac:dyDescent="0.25">
      <c r="A1588" t="s">
        <v>536</v>
      </c>
      <c r="B1588" t="s">
        <v>11</v>
      </c>
      <c r="C1588" s="1">
        <v>42369</v>
      </c>
      <c r="D1588" s="52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52">
        <f t="shared" si="96"/>
        <v>528174000</v>
      </c>
      <c r="M1588" s="52">
        <f t="shared" si="97"/>
        <v>1264736000</v>
      </c>
      <c r="N1588" s="52">
        <f t="shared" si="98"/>
        <v>736562000</v>
      </c>
    </row>
    <row r="1589" spans="1:14" x14ac:dyDescent="0.25">
      <c r="A1589" t="s">
        <v>537</v>
      </c>
      <c r="B1589" t="s">
        <v>6</v>
      </c>
      <c r="C1589" s="1">
        <v>41274</v>
      </c>
      <c r="D1589" s="52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52">
        <f t="shared" si="96"/>
        <v>248665000</v>
      </c>
      <c r="M1589" s="52">
        <f t="shared" si="97"/>
        <v>705992000</v>
      </c>
      <c r="N1589" s="52">
        <f t="shared" si="98"/>
        <v>457327000</v>
      </c>
    </row>
    <row r="1590" spans="1:14" x14ac:dyDescent="0.25">
      <c r="A1590" t="s">
        <v>537</v>
      </c>
      <c r="B1590" t="s">
        <v>9</v>
      </c>
      <c r="C1590" s="1">
        <v>41639</v>
      </c>
      <c r="D1590" s="52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52">
        <f t="shared" si="96"/>
        <v>249842000</v>
      </c>
      <c r="M1590" s="52">
        <f t="shared" si="97"/>
        <v>778074000</v>
      </c>
      <c r="N1590" s="52">
        <f t="shared" si="98"/>
        <v>528232000</v>
      </c>
    </row>
    <row r="1591" spans="1:14" x14ac:dyDescent="0.25">
      <c r="A1591" t="s">
        <v>537</v>
      </c>
      <c r="B1591" t="s">
        <v>10</v>
      </c>
      <c r="C1591" s="1">
        <v>42004</v>
      </c>
      <c r="D1591" s="52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52">
        <f t="shared" si="96"/>
        <v>257265000</v>
      </c>
      <c r="M1591" s="52">
        <f t="shared" si="97"/>
        <v>821692000</v>
      </c>
      <c r="N1591" s="52">
        <f t="shared" si="98"/>
        <v>564427000</v>
      </c>
    </row>
    <row r="1592" spans="1:14" x14ac:dyDescent="0.25">
      <c r="A1592" t="s">
        <v>537</v>
      </c>
      <c r="B1592" t="s">
        <v>11</v>
      </c>
      <c r="C1592" s="1">
        <v>42369</v>
      </c>
      <c r="D1592" s="52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52">
        <f t="shared" si="96"/>
        <v>260632000</v>
      </c>
      <c r="M1592" s="52">
        <f t="shared" si="97"/>
        <v>866578000</v>
      </c>
      <c r="N1592" s="52">
        <f t="shared" si="98"/>
        <v>605946000</v>
      </c>
    </row>
    <row r="1593" spans="1:14" x14ac:dyDescent="0.25">
      <c r="A1593" t="s">
        <v>538</v>
      </c>
      <c r="B1593" t="s">
        <v>6</v>
      </c>
      <c r="C1593" s="1">
        <v>41274</v>
      </c>
      <c r="D1593" s="52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52">
        <f t="shared" si="96"/>
        <v>1198586000</v>
      </c>
      <c r="M1593" s="52">
        <f t="shared" si="97"/>
        <v>1247157000</v>
      </c>
      <c r="N1593" s="52">
        <f t="shared" si="98"/>
        <v>48571000</v>
      </c>
    </row>
    <row r="1594" spans="1:14" x14ac:dyDescent="0.25">
      <c r="A1594" t="s">
        <v>538</v>
      </c>
      <c r="B1594" t="s">
        <v>9</v>
      </c>
      <c r="C1594" s="1">
        <v>41639</v>
      </c>
      <c r="D1594" s="52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52">
        <f t="shared" si="96"/>
        <v>1238285000</v>
      </c>
      <c r="M1594" s="52">
        <f t="shared" si="97"/>
        <v>1081698000</v>
      </c>
      <c r="N1594" s="52">
        <f t="shared" si="98"/>
        <v>-156587000</v>
      </c>
    </row>
    <row r="1595" spans="1:14" x14ac:dyDescent="0.25">
      <c r="A1595" t="s">
        <v>538</v>
      </c>
      <c r="B1595" t="s">
        <v>10</v>
      </c>
      <c r="C1595" s="1">
        <v>42004</v>
      </c>
      <c r="D1595" s="52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52">
        <f t="shared" si="96"/>
        <v>1160915000</v>
      </c>
      <c r="M1595" s="52">
        <f t="shared" si="97"/>
        <v>519428000</v>
      </c>
      <c r="N1595" s="52">
        <f t="shared" si="98"/>
        <v>-641487000</v>
      </c>
    </row>
    <row r="1596" spans="1:14" x14ac:dyDescent="0.25">
      <c r="A1596" t="s">
        <v>538</v>
      </c>
      <c r="B1596" t="s">
        <v>11</v>
      </c>
      <c r="C1596" s="1">
        <v>42369</v>
      </c>
      <c r="D1596" s="52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52">
        <f t="shared" si="96"/>
        <v>1372497000</v>
      </c>
      <c r="M1596" s="52">
        <f t="shared" si="97"/>
        <v>907824000</v>
      </c>
      <c r="N1596" s="52">
        <f t="shared" si="98"/>
        <v>-464673000</v>
      </c>
    </row>
    <row r="1597" spans="1:14" x14ac:dyDescent="0.25">
      <c r="A1597" t="s">
        <v>539</v>
      </c>
      <c r="B1597" t="s">
        <v>6</v>
      </c>
      <c r="C1597" s="1">
        <v>41639</v>
      </c>
      <c r="D1597" s="52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52">
        <f t="shared" si="96"/>
        <v>762355000</v>
      </c>
      <c r="M1597" s="52">
        <f t="shared" si="97"/>
        <v>1396355000</v>
      </c>
      <c r="N1597" s="52">
        <f t="shared" si="98"/>
        <v>634000000</v>
      </c>
    </row>
    <row r="1598" spans="1:14" x14ac:dyDescent="0.25">
      <c r="A1598" t="s">
        <v>539</v>
      </c>
      <c r="B1598" t="s">
        <v>9</v>
      </c>
      <c r="C1598" s="1">
        <v>42004</v>
      </c>
      <c r="D1598" s="52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52">
        <f t="shared" si="96"/>
        <v>872697000</v>
      </c>
      <c r="M1598" s="52">
        <f t="shared" si="97"/>
        <v>1560070000</v>
      </c>
      <c r="N1598" s="52">
        <f t="shared" si="98"/>
        <v>687373000</v>
      </c>
    </row>
    <row r="1599" spans="1:14" x14ac:dyDescent="0.25">
      <c r="A1599" t="s">
        <v>539</v>
      </c>
      <c r="B1599" t="s">
        <v>10</v>
      </c>
      <c r="C1599" s="1">
        <v>42369</v>
      </c>
      <c r="D1599" s="52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52">
        <f t="shared" si="96"/>
        <v>1040049000</v>
      </c>
      <c r="M1599" s="52">
        <f t="shared" si="97"/>
        <v>1875141000</v>
      </c>
      <c r="N1599" s="52">
        <f t="shared" si="98"/>
        <v>835092000</v>
      </c>
    </row>
    <row r="1600" spans="1:14" x14ac:dyDescent="0.25">
      <c r="A1600" t="s">
        <v>539</v>
      </c>
      <c r="B1600" t="s">
        <v>11</v>
      </c>
      <c r="C1600" s="1">
        <v>42735</v>
      </c>
      <c r="D1600" s="52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52">
        <f t="shared" si="96"/>
        <v>1035787000</v>
      </c>
      <c r="M1600" s="52">
        <f t="shared" si="97"/>
        <v>2000573000</v>
      </c>
      <c r="N1600" s="52">
        <f t="shared" si="98"/>
        <v>964786000</v>
      </c>
    </row>
    <row r="1601" spans="1:14" x14ac:dyDescent="0.25">
      <c r="A1601" t="s">
        <v>540</v>
      </c>
      <c r="B1601" t="s">
        <v>6</v>
      </c>
      <c r="C1601" s="1">
        <v>41274</v>
      </c>
      <c r="D1601" s="52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52">
        <f t="shared" si="96"/>
        <v>56411000000</v>
      </c>
      <c r="M1601" s="52">
        <f t="shared" si="97"/>
        <v>69571000000</v>
      </c>
      <c r="N1601" s="52">
        <f t="shared" si="98"/>
        <v>13160000000</v>
      </c>
    </row>
    <row r="1602" spans="1:14" x14ac:dyDescent="0.25">
      <c r="A1602" t="s">
        <v>540</v>
      </c>
      <c r="B1602" t="s">
        <v>9</v>
      </c>
      <c r="C1602" s="1">
        <v>41639</v>
      </c>
      <c r="D1602" s="52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52">
        <f t="shared" ref="L1602:L1665" si="100">SGA+R_and_D+OPE</f>
        <v>43695000000</v>
      </c>
      <c r="M1602" s="52">
        <f t="shared" ref="M1602:M1665" si="101">Total_Revenue-COGS</f>
        <v>75663000000</v>
      </c>
      <c r="N1602" s="52">
        <f t="shared" ref="N1602:N1665" si="102">Gross_Profit-TOPE</f>
        <v>31968000000</v>
      </c>
    </row>
    <row r="1603" spans="1:14" x14ac:dyDescent="0.25">
      <c r="A1603" t="s">
        <v>540</v>
      </c>
      <c r="B1603" t="s">
        <v>10</v>
      </c>
      <c r="C1603" s="1">
        <v>42004</v>
      </c>
      <c r="D1603" s="52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52">
        <f t="shared" si="100"/>
        <v>57549000000</v>
      </c>
      <c r="M1603" s="52">
        <f t="shared" si="101"/>
        <v>77148000000</v>
      </c>
      <c r="N1603" s="52">
        <f t="shared" si="102"/>
        <v>19599000000</v>
      </c>
    </row>
    <row r="1604" spans="1:14" x14ac:dyDescent="0.25">
      <c r="A1604" t="s">
        <v>540</v>
      </c>
      <c r="B1604" t="s">
        <v>11</v>
      </c>
      <c r="C1604" s="1">
        <v>42369</v>
      </c>
      <c r="D1604" s="52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52">
        <f t="shared" si="100"/>
        <v>46003000000</v>
      </c>
      <c r="M1604" s="52">
        <f t="shared" si="101"/>
        <v>79063000000</v>
      </c>
      <c r="N1604" s="52">
        <f t="shared" si="102"/>
        <v>33060000000</v>
      </c>
    </row>
    <row r="1605" spans="1:14" x14ac:dyDescent="0.25">
      <c r="A1605" t="s">
        <v>541</v>
      </c>
      <c r="B1605" t="s">
        <v>6</v>
      </c>
      <c r="C1605" s="1">
        <v>41274</v>
      </c>
      <c r="D1605" s="52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52">
        <f t="shared" si="100"/>
        <v>587103000</v>
      </c>
      <c r="M1605" s="52">
        <f t="shared" si="101"/>
        <v>1106027000</v>
      </c>
      <c r="N1605" s="52">
        <f t="shared" si="102"/>
        <v>518924000</v>
      </c>
    </row>
    <row r="1606" spans="1:14" x14ac:dyDescent="0.25">
      <c r="A1606" t="s">
        <v>541</v>
      </c>
      <c r="B1606" t="s">
        <v>9</v>
      </c>
      <c r="C1606" s="1">
        <v>41639</v>
      </c>
      <c r="D1606" s="52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52">
        <f t="shared" si="100"/>
        <v>603419000</v>
      </c>
      <c r="M1606" s="52">
        <f t="shared" si="101"/>
        <v>1120762000</v>
      </c>
      <c r="N1606" s="52">
        <f t="shared" si="102"/>
        <v>517343000</v>
      </c>
    </row>
    <row r="1607" spans="1:14" x14ac:dyDescent="0.25">
      <c r="A1607" t="s">
        <v>541</v>
      </c>
      <c r="B1607" t="s">
        <v>10</v>
      </c>
      <c r="C1607" s="1">
        <v>42004</v>
      </c>
      <c r="D1607" s="52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52">
        <f t="shared" si="100"/>
        <v>631067000</v>
      </c>
      <c r="M1607" s="52">
        <f t="shared" si="101"/>
        <v>1164431000</v>
      </c>
      <c r="N1607" s="52">
        <f t="shared" si="102"/>
        <v>533364000</v>
      </c>
    </row>
    <row r="1608" spans="1:14" x14ac:dyDescent="0.25">
      <c r="A1608" t="s">
        <v>541</v>
      </c>
      <c r="B1608" t="s">
        <v>11</v>
      </c>
      <c r="C1608" s="1">
        <v>42369</v>
      </c>
      <c r="D1608" s="52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52">
        <f t="shared" si="100"/>
        <v>624415000</v>
      </c>
      <c r="M1608" s="52">
        <f t="shared" si="101"/>
        <v>1199660000</v>
      </c>
      <c r="N1608" s="52">
        <f t="shared" si="102"/>
        <v>575245000</v>
      </c>
    </row>
    <row r="1609" spans="1:14" x14ac:dyDescent="0.25">
      <c r="A1609" t="s">
        <v>542</v>
      </c>
      <c r="B1609" t="s">
        <v>6</v>
      </c>
      <c r="C1609" s="1">
        <v>41453</v>
      </c>
      <c r="D1609" s="52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52">
        <f t="shared" si="100"/>
        <v>3097000000</v>
      </c>
      <c r="M1609" s="52">
        <f t="shared" si="101"/>
        <v>4363000000</v>
      </c>
      <c r="N1609" s="52">
        <f t="shared" si="102"/>
        <v>1266000000</v>
      </c>
    </row>
    <row r="1610" spans="1:14" x14ac:dyDescent="0.25">
      <c r="A1610" t="s">
        <v>542</v>
      </c>
      <c r="B1610" t="s">
        <v>9</v>
      </c>
      <c r="C1610" s="1">
        <v>41817</v>
      </c>
      <c r="D1610" s="52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52">
        <f t="shared" si="100"/>
        <v>2569000000</v>
      </c>
      <c r="M1610" s="52">
        <f t="shared" si="101"/>
        <v>4360000000</v>
      </c>
      <c r="N1610" s="52">
        <f t="shared" si="102"/>
        <v>1791000000</v>
      </c>
    </row>
    <row r="1611" spans="1:14" x14ac:dyDescent="0.25">
      <c r="A1611" t="s">
        <v>542</v>
      </c>
      <c r="B1611" t="s">
        <v>10</v>
      </c>
      <c r="C1611" s="1">
        <v>42188</v>
      </c>
      <c r="D1611" s="52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52">
        <f t="shared" si="100"/>
        <v>2610000000</v>
      </c>
      <c r="M1611" s="52">
        <f t="shared" si="101"/>
        <v>4221000000</v>
      </c>
      <c r="N1611" s="52">
        <f t="shared" si="102"/>
        <v>1611000000</v>
      </c>
    </row>
    <row r="1612" spans="1:14" x14ac:dyDescent="0.25">
      <c r="A1612" t="s">
        <v>542</v>
      </c>
      <c r="B1612" t="s">
        <v>11</v>
      </c>
      <c r="C1612" s="1">
        <v>42552</v>
      </c>
      <c r="D1612" s="52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52">
        <f t="shared" si="100"/>
        <v>2969000000</v>
      </c>
      <c r="M1612" s="52">
        <f t="shared" si="101"/>
        <v>3435000000</v>
      </c>
      <c r="N1612" s="52">
        <f t="shared" si="102"/>
        <v>466000000</v>
      </c>
    </row>
    <row r="1613" spans="1:14" x14ac:dyDescent="0.25">
      <c r="A1613" t="s">
        <v>543</v>
      </c>
      <c r="B1613" t="s">
        <v>6</v>
      </c>
      <c r="C1613" s="1">
        <v>41274</v>
      </c>
      <c r="D1613" s="52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52">
        <f t="shared" si="100"/>
        <v>485600000</v>
      </c>
      <c r="M1613" s="52">
        <f t="shared" si="101"/>
        <v>1485900000</v>
      </c>
      <c r="N1613" s="52">
        <f t="shared" si="102"/>
        <v>1000300000</v>
      </c>
    </row>
    <row r="1614" spans="1:14" x14ac:dyDescent="0.25">
      <c r="A1614" t="s">
        <v>543</v>
      </c>
      <c r="B1614" t="s">
        <v>9</v>
      </c>
      <c r="C1614" s="1">
        <v>41639</v>
      </c>
      <c r="D1614" s="52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52">
        <f t="shared" si="100"/>
        <v>456800000</v>
      </c>
      <c r="M1614" s="52">
        <f t="shared" si="101"/>
        <v>1536900000</v>
      </c>
      <c r="N1614" s="52">
        <f t="shared" si="102"/>
        <v>1080100000</v>
      </c>
    </row>
    <row r="1615" spans="1:14" x14ac:dyDescent="0.25">
      <c r="A1615" t="s">
        <v>543</v>
      </c>
      <c r="B1615" t="s">
        <v>10</v>
      </c>
      <c r="C1615" s="1">
        <v>42004</v>
      </c>
      <c r="D1615" s="52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52">
        <f t="shared" si="100"/>
        <v>513200000</v>
      </c>
      <c r="M1615" s="52">
        <f t="shared" si="101"/>
        <v>1625300000</v>
      </c>
      <c r="N1615" s="52">
        <f t="shared" si="102"/>
        <v>1112100000</v>
      </c>
    </row>
    <row r="1616" spans="1:14" x14ac:dyDescent="0.25">
      <c r="A1616" t="s">
        <v>543</v>
      </c>
      <c r="B1616" t="s">
        <v>11</v>
      </c>
      <c r="C1616" s="1">
        <v>42369</v>
      </c>
      <c r="D1616" s="52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52">
        <f t="shared" si="100"/>
        <v>726200000</v>
      </c>
      <c r="M1616" s="52">
        <f t="shared" si="101"/>
        <v>1976700000</v>
      </c>
      <c r="N1616" s="52">
        <f t="shared" si="102"/>
        <v>1250500000</v>
      </c>
    </row>
    <row r="1617" spans="1:14" x14ac:dyDescent="0.25">
      <c r="A1617" t="s">
        <v>544</v>
      </c>
      <c r="B1617" t="s">
        <v>6</v>
      </c>
      <c r="C1617" s="1">
        <v>41274</v>
      </c>
      <c r="D1617" s="52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52">
        <f t="shared" si="100"/>
        <v>57615000000</v>
      </c>
      <c r="M1617" s="52">
        <f t="shared" si="101"/>
        <v>89520000000</v>
      </c>
      <c r="N1617" s="52">
        <f t="shared" si="102"/>
        <v>31905000000</v>
      </c>
    </row>
    <row r="1618" spans="1:14" x14ac:dyDescent="0.25">
      <c r="A1618" t="s">
        <v>544</v>
      </c>
      <c r="B1618" t="s">
        <v>9</v>
      </c>
      <c r="C1618" s="1">
        <v>41639</v>
      </c>
      <c r="D1618" s="52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52">
        <f t="shared" si="100"/>
        <v>51151000000</v>
      </c>
      <c r="M1618" s="52">
        <f t="shared" si="101"/>
        <v>86732000000</v>
      </c>
      <c r="N1618" s="52">
        <f t="shared" si="102"/>
        <v>35581000000</v>
      </c>
    </row>
    <row r="1619" spans="1:14" x14ac:dyDescent="0.25">
      <c r="A1619" t="s">
        <v>544</v>
      </c>
      <c r="B1619" t="s">
        <v>10</v>
      </c>
      <c r="C1619" s="1">
        <v>42004</v>
      </c>
      <c r="D1619" s="52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52">
        <f t="shared" si="100"/>
        <v>50432000000</v>
      </c>
      <c r="M1619" s="52">
        <f t="shared" si="101"/>
        <v>87276000000</v>
      </c>
      <c r="N1619" s="52">
        <f t="shared" si="102"/>
        <v>36844000000</v>
      </c>
    </row>
    <row r="1620" spans="1:14" x14ac:dyDescent="0.25">
      <c r="A1620" t="s">
        <v>544</v>
      </c>
      <c r="B1620" t="s">
        <v>11</v>
      </c>
      <c r="C1620" s="1">
        <v>42369</v>
      </c>
      <c r="D1620" s="52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52">
        <f t="shared" si="100"/>
        <v>52416000000</v>
      </c>
      <c r="M1620" s="52">
        <f t="shared" si="101"/>
        <v>89070000000</v>
      </c>
      <c r="N1620" s="52">
        <f t="shared" si="102"/>
        <v>36654000000</v>
      </c>
    </row>
    <row r="1621" spans="1:14" x14ac:dyDescent="0.25">
      <c r="A1621" t="s">
        <v>545</v>
      </c>
      <c r="B1621" t="s">
        <v>6</v>
      </c>
      <c r="C1621" s="1">
        <v>41546</v>
      </c>
      <c r="D1621" s="52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52">
        <f t="shared" si="100"/>
        <v>3682000000</v>
      </c>
      <c r="M1621" s="52">
        <f t="shared" si="101"/>
        <v>4629000000</v>
      </c>
      <c r="N1621" s="52">
        <f t="shared" si="102"/>
        <v>947000000</v>
      </c>
    </row>
    <row r="1622" spans="1:14" x14ac:dyDescent="0.25">
      <c r="A1622" t="s">
        <v>545</v>
      </c>
      <c r="B1622" t="s">
        <v>9</v>
      </c>
      <c r="C1622" s="1">
        <v>41910</v>
      </c>
      <c r="D1622" s="52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52">
        <f t="shared" si="100"/>
        <v>4032000000</v>
      </c>
      <c r="M1622" s="52">
        <f t="shared" si="101"/>
        <v>5044000000</v>
      </c>
      <c r="N1622" s="52">
        <f t="shared" si="102"/>
        <v>1012000000</v>
      </c>
    </row>
    <row r="1623" spans="1:14" x14ac:dyDescent="0.25">
      <c r="A1623" t="s">
        <v>545</v>
      </c>
      <c r="B1623" t="s">
        <v>10</v>
      </c>
      <c r="C1623" s="1">
        <v>42274</v>
      </c>
      <c r="D1623" s="52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52">
        <f t="shared" si="100"/>
        <v>4472000000</v>
      </c>
      <c r="M1623" s="52">
        <f t="shared" si="101"/>
        <v>5416000000</v>
      </c>
      <c r="N1623" s="52">
        <f t="shared" si="102"/>
        <v>944000000</v>
      </c>
    </row>
    <row r="1624" spans="1:14" x14ac:dyDescent="0.25">
      <c r="A1624" t="s">
        <v>545</v>
      </c>
      <c r="B1624" t="s">
        <v>11</v>
      </c>
      <c r="C1624" s="1">
        <v>42638</v>
      </c>
      <c r="D1624" s="52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52">
        <f t="shared" si="100"/>
        <v>4477000000</v>
      </c>
      <c r="M1624" s="52">
        <f t="shared" si="101"/>
        <v>5411000000</v>
      </c>
      <c r="N1624" s="52">
        <f t="shared" si="102"/>
        <v>934000000</v>
      </c>
    </row>
    <row r="1625" spans="1:14" x14ac:dyDescent="0.25">
      <c r="A1625" t="s">
        <v>546</v>
      </c>
      <c r="B1625" t="s">
        <v>6</v>
      </c>
      <c r="C1625" s="1">
        <v>41639</v>
      </c>
      <c r="D1625" s="52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52">
        <f t="shared" si="100"/>
        <v>1853000000</v>
      </c>
      <c r="M1625" s="52">
        <f t="shared" si="101"/>
        <v>3298000000</v>
      </c>
      <c r="N1625" s="52">
        <f t="shared" si="102"/>
        <v>1445000000</v>
      </c>
    </row>
    <row r="1626" spans="1:14" x14ac:dyDescent="0.25">
      <c r="A1626" t="s">
        <v>546</v>
      </c>
      <c r="B1626" t="s">
        <v>9</v>
      </c>
      <c r="C1626" s="1">
        <v>42004</v>
      </c>
      <c r="D1626" s="52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52">
        <f t="shared" si="100"/>
        <v>2071000000</v>
      </c>
      <c r="M1626" s="52">
        <f t="shared" si="101"/>
        <v>3395000000</v>
      </c>
      <c r="N1626" s="52">
        <f t="shared" si="102"/>
        <v>1324000000</v>
      </c>
    </row>
    <row r="1627" spans="1:14" x14ac:dyDescent="0.25">
      <c r="A1627" t="s">
        <v>546</v>
      </c>
      <c r="B1627" t="s">
        <v>10</v>
      </c>
      <c r="C1627" s="1">
        <v>42369</v>
      </c>
      <c r="D1627" s="52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52">
        <f t="shared" si="100"/>
        <v>2204000000</v>
      </c>
      <c r="M1627" s="52">
        <f t="shared" si="101"/>
        <v>3690000000</v>
      </c>
      <c r="N1627" s="52">
        <f t="shared" si="102"/>
        <v>1486000000</v>
      </c>
    </row>
    <row r="1628" spans="1:14" x14ac:dyDescent="0.25">
      <c r="A1628" t="s">
        <v>546</v>
      </c>
      <c r="B1628" t="s">
        <v>11</v>
      </c>
      <c r="C1628" s="1">
        <v>42735</v>
      </c>
      <c r="D1628" s="52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52">
        <f t="shared" si="100"/>
        <v>2155000000</v>
      </c>
      <c r="M1628" s="52">
        <f t="shared" si="101"/>
        <v>3682000000</v>
      </c>
      <c r="N1628" s="52">
        <f t="shared" si="102"/>
        <v>1527000000</v>
      </c>
    </row>
    <row r="1629" spans="1:14" x14ac:dyDescent="0.25">
      <c r="A1629" t="s">
        <v>547</v>
      </c>
      <c r="B1629" t="s">
        <v>6</v>
      </c>
      <c r="C1629" s="1">
        <v>41639</v>
      </c>
      <c r="D1629" s="52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52">
        <f t="shared" si="100"/>
        <v>2801000000</v>
      </c>
      <c r="M1629" s="52">
        <f t="shared" si="101"/>
        <v>4871000000</v>
      </c>
      <c r="N1629" s="52">
        <f t="shared" si="102"/>
        <v>2070000000</v>
      </c>
    </row>
    <row r="1630" spans="1:14" x14ac:dyDescent="0.25">
      <c r="A1630" t="s">
        <v>547</v>
      </c>
      <c r="B1630" t="s">
        <v>9</v>
      </c>
      <c r="C1630" s="1">
        <v>42004</v>
      </c>
      <c r="D1630" s="52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52">
        <f t="shared" si="100"/>
        <v>2773000000</v>
      </c>
      <c r="M1630" s="52">
        <f t="shared" si="101"/>
        <v>4994000000</v>
      </c>
      <c r="N1630" s="52">
        <f t="shared" si="102"/>
        <v>2221000000</v>
      </c>
    </row>
    <row r="1631" spans="1:14" x14ac:dyDescent="0.25">
      <c r="A1631" t="s">
        <v>547</v>
      </c>
      <c r="B1631" t="s">
        <v>10</v>
      </c>
      <c r="C1631" s="1">
        <v>42369</v>
      </c>
      <c r="D1631" s="52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52">
        <f t="shared" si="100"/>
        <v>2588000000</v>
      </c>
      <c r="M1631" s="52">
        <f t="shared" si="101"/>
        <v>4730000000</v>
      </c>
      <c r="N1631" s="52">
        <f t="shared" si="102"/>
        <v>2142000000</v>
      </c>
    </row>
    <row r="1632" spans="1:14" x14ac:dyDescent="0.25">
      <c r="A1632" t="s">
        <v>547</v>
      </c>
      <c r="B1632" t="s">
        <v>11</v>
      </c>
      <c r="C1632" s="1">
        <v>42735</v>
      </c>
      <c r="D1632" s="52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52">
        <f t="shared" si="100"/>
        <v>2711000000</v>
      </c>
      <c r="M1632" s="52">
        <f t="shared" si="101"/>
        <v>5123000000</v>
      </c>
      <c r="N1632" s="52">
        <f t="shared" si="102"/>
        <v>2412000000</v>
      </c>
    </row>
    <row r="1633" spans="1:14" x14ac:dyDescent="0.25">
      <c r="A1633" t="s">
        <v>549</v>
      </c>
      <c r="B1633" t="s">
        <v>6</v>
      </c>
      <c r="C1633" s="1">
        <v>41274</v>
      </c>
      <c r="D1633" s="52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52">
        <f t="shared" si="100"/>
        <v>1351000000</v>
      </c>
      <c r="M1633" s="52">
        <f t="shared" si="101"/>
        <v>2963000000</v>
      </c>
      <c r="N1633" s="52">
        <f t="shared" si="102"/>
        <v>1612000000</v>
      </c>
    </row>
    <row r="1634" spans="1:14" x14ac:dyDescent="0.25">
      <c r="A1634" t="s">
        <v>549</v>
      </c>
      <c r="B1634" t="s">
        <v>9</v>
      </c>
      <c r="C1634" s="1">
        <v>41639</v>
      </c>
      <c r="D1634" s="52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52">
        <f t="shared" si="100"/>
        <v>1361000000</v>
      </c>
      <c r="M1634" s="52">
        <f t="shared" si="101"/>
        <v>2736000000</v>
      </c>
      <c r="N1634" s="52">
        <f t="shared" si="102"/>
        <v>1375000000</v>
      </c>
    </row>
    <row r="1635" spans="1:14" x14ac:dyDescent="0.25">
      <c r="A1635" t="s">
        <v>549</v>
      </c>
      <c r="B1635" t="s">
        <v>10</v>
      </c>
      <c r="C1635" s="1">
        <v>42004</v>
      </c>
      <c r="D1635" s="52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52">
        <f t="shared" si="100"/>
        <v>1560000000</v>
      </c>
      <c r="M1635" s="52">
        <f t="shared" si="101"/>
        <v>3129000000</v>
      </c>
      <c r="N1635" s="52">
        <f t="shared" si="102"/>
        <v>1569000000</v>
      </c>
    </row>
    <row r="1636" spans="1:14" x14ac:dyDescent="0.25">
      <c r="A1636" t="s">
        <v>549</v>
      </c>
      <c r="B1636" t="s">
        <v>11</v>
      </c>
      <c r="C1636" s="1">
        <v>42369</v>
      </c>
      <c r="D1636" s="52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52">
        <f t="shared" si="100"/>
        <v>2602000000</v>
      </c>
      <c r="M1636" s="52">
        <f t="shared" si="101"/>
        <v>3926000000</v>
      </c>
      <c r="N1636" s="52">
        <f t="shared" si="102"/>
        <v>1324000000</v>
      </c>
    </row>
    <row r="1637" spans="1:14" x14ac:dyDescent="0.25">
      <c r="A1637" t="s">
        <v>550</v>
      </c>
      <c r="B1637" t="s">
        <v>6</v>
      </c>
      <c r="C1637" s="1">
        <v>41305</v>
      </c>
      <c r="D1637" s="52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52">
        <f t="shared" si="100"/>
        <v>88629000000</v>
      </c>
      <c r="M1637" s="52">
        <f t="shared" si="101"/>
        <v>116354000000</v>
      </c>
      <c r="N1637" s="52">
        <f t="shared" si="102"/>
        <v>27725000000</v>
      </c>
    </row>
    <row r="1638" spans="1:14" x14ac:dyDescent="0.25">
      <c r="A1638" t="s">
        <v>550</v>
      </c>
      <c r="B1638" t="s">
        <v>9</v>
      </c>
      <c r="C1638" s="1">
        <v>41670</v>
      </c>
      <c r="D1638" s="52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52">
        <f t="shared" si="100"/>
        <v>91353000000</v>
      </c>
      <c r="M1638" s="52">
        <f t="shared" si="101"/>
        <v>118225000000</v>
      </c>
      <c r="N1638" s="52">
        <f t="shared" si="102"/>
        <v>26872000000</v>
      </c>
    </row>
    <row r="1639" spans="1:14" x14ac:dyDescent="0.25">
      <c r="A1639" t="s">
        <v>550</v>
      </c>
      <c r="B1639" t="s">
        <v>10</v>
      </c>
      <c r="C1639" s="1">
        <v>42035</v>
      </c>
      <c r="D1639" s="52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52">
        <f t="shared" si="100"/>
        <v>93418000000</v>
      </c>
      <c r="M1639" s="52">
        <f t="shared" si="101"/>
        <v>120565000000</v>
      </c>
      <c r="N1639" s="52">
        <f t="shared" si="102"/>
        <v>27147000000</v>
      </c>
    </row>
    <row r="1640" spans="1:14" x14ac:dyDescent="0.25">
      <c r="A1640" t="s">
        <v>550</v>
      </c>
      <c r="B1640" t="s">
        <v>11</v>
      </c>
      <c r="C1640" s="1">
        <v>42400</v>
      </c>
      <c r="D1640" s="52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52">
        <f t="shared" si="100"/>
        <v>97041000000</v>
      </c>
      <c r="M1640" s="52">
        <f t="shared" si="101"/>
        <v>121146000000</v>
      </c>
      <c r="N1640" s="52">
        <f t="shared" si="102"/>
        <v>24105000000</v>
      </c>
    </row>
    <row r="1641" spans="1:14" x14ac:dyDescent="0.25">
      <c r="A1641" t="s">
        <v>551</v>
      </c>
      <c r="B1641" t="s">
        <v>6</v>
      </c>
      <c r="C1641" s="1">
        <v>41912</v>
      </c>
      <c r="D1641" s="52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52">
        <f t="shared" si="100"/>
        <v>1023600000</v>
      </c>
      <c r="M1641" s="52">
        <f t="shared" si="101"/>
        <v>1933600000</v>
      </c>
      <c r="N1641" s="52">
        <f t="shared" si="102"/>
        <v>910000000</v>
      </c>
    </row>
    <row r="1642" spans="1:14" x14ac:dyDescent="0.25">
      <c r="A1642" t="s">
        <v>551</v>
      </c>
      <c r="B1642" t="s">
        <v>9</v>
      </c>
      <c r="C1642" s="1">
        <v>42277</v>
      </c>
      <c r="D1642" s="52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52">
        <f t="shared" si="100"/>
        <v>1145000000</v>
      </c>
      <c r="M1642" s="52">
        <f t="shared" si="101"/>
        <v>2138300000</v>
      </c>
      <c r="N1642" s="52">
        <f t="shared" si="102"/>
        <v>993300000</v>
      </c>
    </row>
    <row r="1643" spans="1:14" x14ac:dyDescent="0.25">
      <c r="A1643" t="s">
        <v>551</v>
      </c>
      <c r="B1643" t="s">
        <v>10</v>
      </c>
      <c r="C1643" s="1">
        <v>42643</v>
      </c>
      <c r="D1643" s="52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52">
        <f t="shared" si="100"/>
        <v>1961900000</v>
      </c>
      <c r="M1643" s="52">
        <f t="shared" si="101"/>
        <v>2758600000</v>
      </c>
      <c r="N1643" s="52">
        <f t="shared" si="102"/>
        <v>796700000</v>
      </c>
    </row>
    <row r="1644" spans="1:14" x14ac:dyDescent="0.25">
      <c r="A1644" t="s">
        <v>552</v>
      </c>
      <c r="B1644" t="s">
        <v>6</v>
      </c>
      <c r="C1644" s="1">
        <v>41274</v>
      </c>
      <c r="D1644" s="52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52">
        <f t="shared" si="100"/>
        <v>1140600000</v>
      </c>
      <c r="M1644" s="52">
        <f t="shared" si="101"/>
        <v>2470600000</v>
      </c>
      <c r="N1644" s="52">
        <f t="shared" si="102"/>
        <v>1330000000</v>
      </c>
    </row>
    <row r="1645" spans="1:14" x14ac:dyDescent="0.25">
      <c r="A1645" t="s">
        <v>552</v>
      </c>
      <c r="B1645" t="s">
        <v>9</v>
      </c>
      <c r="C1645" s="1">
        <v>41639</v>
      </c>
      <c r="D1645" s="52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52">
        <f t="shared" si="100"/>
        <v>1199600000</v>
      </c>
      <c r="M1645" s="52">
        <f t="shared" si="101"/>
        <v>2307000000</v>
      </c>
      <c r="N1645" s="52">
        <f t="shared" si="102"/>
        <v>1107400000</v>
      </c>
    </row>
    <row r="1646" spans="1:14" x14ac:dyDescent="0.25">
      <c r="A1646" t="s">
        <v>552</v>
      </c>
      <c r="B1646" t="s">
        <v>10</v>
      </c>
      <c r="C1646" s="1">
        <v>42004</v>
      </c>
      <c r="D1646" s="52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52">
        <f t="shared" si="100"/>
        <v>1169300000</v>
      </c>
      <c r="M1646" s="52">
        <f t="shared" si="101"/>
        <v>2309800000</v>
      </c>
      <c r="N1646" s="52">
        <f t="shared" si="102"/>
        <v>1140500000</v>
      </c>
    </row>
    <row r="1647" spans="1:14" x14ac:dyDescent="0.25">
      <c r="A1647" t="s">
        <v>552</v>
      </c>
      <c r="B1647" t="s">
        <v>11</v>
      </c>
      <c r="C1647" s="1">
        <v>42369</v>
      </c>
      <c r="D1647" s="52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52">
        <f t="shared" si="100"/>
        <v>1174900000</v>
      </c>
      <c r="M1647" s="52">
        <f t="shared" si="101"/>
        <v>2284300000</v>
      </c>
      <c r="N1647" s="52">
        <f t="shared" si="102"/>
        <v>1109400000</v>
      </c>
    </row>
    <row r="1648" spans="1:14" x14ac:dyDescent="0.25">
      <c r="A1648" t="s">
        <v>553</v>
      </c>
      <c r="B1648" t="s">
        <v>6</v>
      </c>
      <c r="C1648" s="1">
        <v>41274</v>
      </c>
      <c r="D1648" s="52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52">
        <f t="shared" si="100"/>
        <v>352000000</v>
      </c>
      <c r="M1648" s="52">
        <f t="shared" si="101"/>
        <v>996000000</v>
      </c>
      <c r="N1648" s="52">
        <f t="shared" si="102"/>
        <v>644000000</v>
      </c>
    </row>
    <row r="1649" spans="1:14" x14ac:dyDescent="0.25">
      <c r="A1649" t="s">
        <v>553</v>
      </c>
      <c r="B1649" t="s">
        <v>9</v>
      </c>
      <c r="C1649" s="1">
        <v>41639</v>
      </c>
      <c r="D1649" s="52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52">
        <f t="shared" si="100"/>
        <v>527000000</v>
      </c>
      <c r="M1649" s="52">
        <f t="shared" si="101"/>
        <v>1538000000</v>
      </c>
      <c r="N1649" s="52">
        <f t="shared" si="102"/>
        <v>1011000000</v>
      </c>
    </row>
    <row r="1650" spans="1:14" x14ac:dyDescent="0.25">
      <c r="A1650" t="s">
        <v>553</v>
      </c>
      <c r="B1650" t="s">
        <v>10</v>
      </c>
      <c r="C1650" s="1">
        <v>42004</v>
      </c>
      <c r="D1650" s="52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52">
        <f t="shared" si="100"/>
        <v>276000000</v>
      </c>
      <c r="M1650" s="52">
        <f t="shared" si="101"/>
        <v>1640000000</v>
      </c>
      <c r="N1650" s="52">
        <f t="shared" si="102"/>
        <v>1364000000</v>
      </c>
    </row>
    <row r="1651" spans="1:14" x14ac:dyDescent="0.25">
      <c r="A1651" t="s">
        <v>553</v>
      </c>
      <c r="B1651" t="s">
        <v>11</v>
      </c>
      <c r="C1651" s="1">
        <v>42369</v>
      </c>
      <c r="D1651" s="52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52">
        <f t="shared" si="100"/>
        <v>444000000</v>
      </c>
      <c r="M1651" s="52">
        <f t="shared" si="101"/>
        <v>1388000000</v>
      </c>
      <c r="N1651" s="52">
        <f t="shared" si="102"/>
        <v>944000000</v>
      </c>
    </row>
    <row r="1652" spans="1:14" x14ac:dyDescent="0.25">
      <c r="A1652" t="s">
        <v>554</v>
      </c>
      <c r="B1652" t="s">
        <v>6</v>
      </c>
      <c r="C1652" s="1">
        <v>41274</v>
      </c>
      <c r="D1652" s="52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52">
        <f t="shared" si="100"/>
        <v>1574000000</v>
      </c>
      <c r="M1652" s="52">
        <f t="shared" si="101"/>
        <v>2441000000</v>
      </c>
      <c r="N1652" s="52">
        <f t="shared" si="102"/>
        <v>867000000</v>
      </c>
    </row>
    <row r="1653" spans="1:14" x14ac:dyDescent="0.25">
      <c r="A1653" t="s">
        <v>554</v>
      </c>
      <c r="B1653" t="s">
        <v>9</v>
      </c>
      <c r="C1653" s="1">
        <v>41639</v>
      </c>
      <c r="D1653" s="52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52">
        <f t="shared" si="100"/>
        <v>1687000000</v>
      </c>
      <c r="M1653" s="52">
        <f t="shared" si="101"/>
        <v>2615000000</v>
      </c>
      <c r="N1653" s="52">
        <f t="shared" si="102"/>
        <v>928000000</v>
      </c>
    </row>
    <row r="1654" spans="1:14" x14ac:dyDescent="0.25">
      <c r="A1654" t="s">
        <v>554</v>
      </c>
      <c r="B1654" t="s">
        <v>10</v>
      </c>
      <c r="C1654" s="1">
        <v>42004</v>
      </c>
      <c r="D1654" s="52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52">
        <f t="shared" si="100"/>
        <v>1790000000</v>
      </c>
      <c r="M1654" s="52">
        <f t="shared" si="101"/>
        <v>2777000000</v>
      </c>
      <c r="N1654" s="52">
        <f t="shared" si="102"/>
        <v>987000000</v>
      </c>
    </row>
    <row r="1655" spans="1:14" x14ac:dyDescent="0.25">
      <c r="A1655" t="s">
        <v>554</v>
      </c>
      <c r="B1655" t="s">
        <v>11</v>
      </c>
      <c r="C1655" s="1">
        <v>42369</v>
      </c>
      <c r="D1655" s="52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52">
        <f t="shared" si="100"/>
        <v>1808000000</v>
      </c>
      <c r="M1655" s="52">
        <f t="shared" si="101"/>
        <v>2836000000</v>
      </c>
      <c r="N1655" s="52">
        <f t="shared" si="102"/>
        <v>1028000000</v>
      </c>
    </row>
    <row r="1656" spans="1:14" x14ac:dyDescent="0.25">
      <c r="A1656" t="s">
        <v>555</v>
      </c>
      <c r="B1656" t="s">
        <v>6</v>
      </c>
      <c r="C1656" s="1">
        <v>41274</v>
      </c>
      <c r="D1656" s="52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52">
        <f t="shared" si="100"/>
        <v>854876000</v>
      </c>
      <c r="M1656" s="52">
        <f t="shared" si="101"/>
        <v>1902709000</v>
      </c>
      <c r="N1656" s="52">
        <f t="shared" si="102"/>
        <v>1047833000</v>
      </c>
    </row>
    <row r="1657" spans="1:14" x14ac:dyDescent="0.25">
      <c r="A1657" t="s">
        <v>555</v>
      </c>
      <c r="B1657" t="s">
        <v>9</v>
      </c>
      <c r="C1657" s="1">
        <v>41639</v>
      </c>
      <c r="D1657" s="52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52">
        <f t="shared" si="100"/>
        <v>836977000</v>
      </c>
      <c r="M1657" s="52">
        <f t="shared" si="101"/>
        <v>2142114000</v>
      </c>
      <c r="N1657" s="52">
        <f t="shared" si="102"/>
        <v>1305137000</v>
      </c>
    </row>
    <row r="1658" spans="1:14" x14ac:dyDescent="0.25">
      <c r="A1658" t="s">
        <v>555</v>
      </c>
      <c r="B1658" t="s">
        <v>10</v>
      </c>
      <c r="C1658" s="1">
        <v>42004</v>
      </c>
      <c r="D1658" s="52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52">
        <f t="shared" si="100"/>
        <v>817020000</v>
      </c>
      <c r="M1658" s="52">
        <f t="shared" si="101"/>
        <v>2117350000</v>
      </c>
      <c r="N1658" s="52">
        <f t="shared" si="102"/>
        <v>1300330000</v>
      </c>
    </row>
    <row r="1659" spans="1:14" x14ac:dyDescent="0.25">
      <c r="A1659" t="s">
        <v>555</v>
      </c>
      <c r="B1659" t="s">
        <v>11</v>
      </c>
      <c r="C1659" s="1">
        <v>42369</v>
      </c>
      <c r="D1659" s="52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52">
        <f t="shared" si="100"/>
        <v>797957000</v>
      </c>
      <c r="M1659" s="52">
        <f t="shared" si="101"/>
        <v>1545509000</v>
      </c>
      <c r="N1659" s="52">
        <f t="shared" si="102"/>
        <v>747552000</v>
      </c>
    </row>
    <row r="1660" spans="1:14" x14ac:dyDescent="0.25">
      <c r="A1660" t="s">
        <v>557</v>
      </c>
      <c r="B1660" t="s">
        <v>6</v>
      </c>
      <c r="C1660" s="1">
        <v>41274</v>
      </c>
      <c r="D1660" s="52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52">
        <f t="shared" si="100"/>
        <v>702218000</v>
      </c>
      <c r="M1660" s="52">
        <f t="shared" si="101"/>
        <v>1286035000</v>
      </c>
      <c r="N1660" s="52">
        <f t="shared" si="102"/>
        <v>583817000</v>
      </c>
    </row>
    <row r="1661" spans="1:14" x14ac:dyDescent="0.25">
      <c r="A1661" t="s">
        <v>557</v>
      </c>
      <c r="B1661" t="s">
        <v>9</v>
      </c>
      <c r="C1661" s="1">
        <v>41639</v>
      </c>
      <c r="D1661" s="52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52">
        <f t="shared" si="100"/>
        <v>688017000</v>
      </c>
      <c r="M1661" s="52">
        <f t="shared" si="101"/>
        <v>1591853000</v>
      </c>
      <c r="N1661" s="52">
        <f t="shared" si="102"/>
        <v>903836000</v>
      </c>
    </row>
    <row r="1662" spans="1:14" x14ac:dyDescent="0.25">
      <c r="A1662" t="s">
        <v>557</v>
      </c>
      <c r="B1662" t="s">
        <v>10</v>
      </c>
      <c r="C1662" s="1">
        <v>42004</v>
      </c>
      <c r="D1662" s="52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52">
        <f t="shared" si="100"/>
        <v>1031091000</v>
      </c>
      <c r="M1662" s="52">
        <f t="shared" si="101"/>
        <v>1851345000</v>
      </c>
      <c r="N1662" s="52">
        <f t="shared" si="102"/>
        <v>820254000</v>
      </c>
    </row>
    <row r="1663" spans="1:14" x14ac:dyDescent="0.25">
      <c r="A1663" t="s">
        <v>557</v>
      </c>
      <c r="B1663" t="s">
        <v>11</v>
      </c>
      <c r="C1663" s="1">
        <v>42369</v>
      </c>
      <c r="D1663" s="52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52">
        <f t="shared" si="100"/>
        <v>958790000</v>
      </c>
      <c r="M1663" s="52">
        <f t="shared" si="101"/>
        <v>932745000</v>
      </c>
      <c r="N1663" s="52">
        <f t="shared" si="102"/>
        <v>-26045000</v>
      </c>
    </row>
    <row r="1664" spans="1:14" x14ac:dyDescent="0.25">
      <c r="A1664" t="s">
        <v>558</v>
      </c>
      <c r="B1664" t="s">
        <v>6</v>
      </c>
      <c r="C1664" s="1">
        <v>41274</v>
      </c>
      <c r="D1664" s="52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52">
        <f t="shared" si="100"/>
        <v>1595504000</v>
      </c>
      <c r="M1664" s="52">
        <f t="shared" si="101"/>
        <v>3418187000</v>
      </c>
      <c r="N1664" s="52">
        <f t="shared" si="102"/>
        <v>1822683000</v>
      </c>
    </row>
    <row r="1665" spans="1:14" x14ac:dyDescent="0.25">
      <c r="A1665" t="s">
        <v>558</v>
      </c>
      <c r="B1665" t="s">
        <v>9</v>
      </c>
      <c r="C1665" s="1">
        <v>41639</v>
      </c>
      <c r="D1665" s="52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52">
        <f t="shared" si="100"/>
        <v>1659089000</v>
      </c>
      <c r="M1665" s="52">
        <f t="shared" si="101"/>
        <v>3506644000</v>
      </c>
      <c r="N1665" s="52">
        <f t="shared" si="102"/>
        <v>1847555000</v>
      </c>
    </row>
    <row r="1666" spans="1:14" x14ac:dyDescent="0.25">
      <c r="A1666" t="s">
        <v>558</v>
      </c>
      <c r="B1666" t="s">
        <v>10</v>
      </c>
      <c r="C1666" s="1">
        <v>42004</v>
      </c>
      <c r="D1666" s="52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52">
        <f t="shared" ref="L1666:L1711" si="104">SGA+R_and_D+OPE</f>
        <v>1786653000</v>
      </c>
      <c r="M1666" s="52">
        <f t="shared" ref="M1666:M1711" si="105">Total_Revenue-COGS</f>
        <v>3734783000</v>
      </c>
      <c r="N1666" s="52">
        <f t="shared" ref="N1666:N1711" si="106">Gross_Profit-TOPE</f>
        <v>1948130000</v>
      </c>
    </row>
    <row r="1667" spans="1:14" x14ac:dyDescent="0.25">
      <c r="A1667" t="s">
        <v>558</v>
      </c>
      <c r="B1667" t="s">
        <v>11</v>
      </c>
      <c r="C1667" s="1">
        <v>42369</v>
      </c>
      <c r="D1667" s="52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52">
        <f t="shared" si="104"/>
        <v>1990341000</v>
      </c>
      <c r="M1667" s="52">
        <f t="shared" si="105"/>
        <v>3990853000</v>
      </c>
      <c r="N1667" s="52">
        <f t="shared" si="106"/>
        <v>2000512000</v>
      </c>
    </row>
    <row r="1668" spans="1:14" x14ac:dyDescent="0.25">
      <c r="A1668" t="s">
        <v>559</v>
      </c>
      <c r="B1668" t="s">
        <v>6</v>
      </c>
      <c r="C1668" s="1">
        <v>41274</v>
      </c>
      <c r="D1668" s="52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576</v>
      </c>
      <c r="J1668" s="2">
        <v>0</v>
      </c>
      <c r="K1668" s="2">
        <v>1173955000</v>
      </c>
      <c r="L1668" s="52">
        <f t="shared" si="104"/>
        <v>1173955000</v>
      </c>
      <c r="M1668" s="52">
        <f t="shared" si="105"/>
        <v>2067228000</v>
      </c>
      <c r="N1668" s="52">
        <f t="shared" si="106"/>
        <v>893273000</v>
      </c>
    </row>
    <row r="1669" spans="1:14" x14ac:dyDescent="0.25">
      <c r="A1669" t="s">
        <v>559</v>
      </c>
      <c r="B1669" t="s">
        <v>9</v>
      </c>
      <c r="C1669" s="1">
        <v>41639</v>
      </c>
      <c r="D1669" s="52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576</v>
      </c>
      <c r="J1669" s="2">
        <v>0</v>
      </c>
      <c r="K1669" s="2">
        <v>1213178000</v>
      </c>
      <c r="L1669" s="52">
        <f t="shared" si="104"/>
        <v>1213178000</v>
      </c>
      <c r="M1669" s="52">
        <f t="shared" si="105"/>
        <v>2434745000</v>
      </c>
      <c r="N1669" s="52">
        <f t="shared" si="106"/>
        <v>1221567000</v>
      </c>
    </row>
    <row r="1670" spans="1:14" x14ac:dyDescent="0.25">
      <c r="A1670" t="s">
        <v>559</v>
      </c>
      <c r="B1670" t="s">
        <v>10</v>
      </c>
      <c r="C1670" s="1">
        <v>42004</v>
      </c>
      <c r="D1670" s="52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576</v>
      </c>
      <c r="J1670" s="2">
        <v>0</v>
      </c>
      <c r="K1670" s="2">
        <v>1341315000</v>
      </c>
      <c r="L1670" s="52">
        <f t="shared" si="104"/>
        <v>1341315000</v>
      </c>
      <c r="M1670" s="52">
        <f t="shared" si="105"/>
        <v>2362793000</v>
      </c>
      <c r="N1670" s="52">
        <f t="shared" si="106"/>
        <v>1021478000</v>
      </c>
    </row>
    <row r="1671" spans="1:14" x14ac:dyDescent="0.25">
      <c r="A1671" t="s">
        <v>559</v>
      </c>
      <c r="B1671" t="s">
        <v>11</v>
      </c>
      <c r="C1671" s="1">
        <v>42369</v>
      </c>
      <c r="D1671" s="52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576</v>
      </c>
      <c r="J1671" s="2">
        <v>0</v>
      </c>
      <c r="K1671" s="2">
        <v>1966939000</v>
      </c>
      <c r="L1671" s="52">
        <f t="shared" si="104"/>
        <v>1966939000</v>
      </c>
      <c r="M1671" s="52">
        <f t="shared" si="105"/>
        <v>3109281000</v>
      </c>
      <c r="N1671" s="52">
        <f t="shared" si="106"/>
        <v>1142342000</v>
      </c>
    </row>
    <row r="1672" spans="1:14" x14ac:dyDescent="0.25">
      <c r="A1672" t="s">
        <v>560</v>
      </c>
      <c r="B1672" t="s">
        <v>6</v>
      </c>
      <c r="C1672" s="1">
        <v>41363</v>
      </c>
      <c r="D1672" s="52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52">
        <f t="shared" si="104"/>
        <v>850714000</v>
      </c>
      <c r="M1672" s="52">
        <f t="shared" si="105"/>
        <v>1431446000</v>
      </c>
      <c r="N1672" s="52">
        <f t="shared" si="106"/>
        <v>580732000</v>
      </c>
    </row>
    <row r="1673" spans="1:14" x14ac:dyDescent="0.25">
      <c r="A1673" t="s">
        <v>560</v>
      </c>
      <c r="B1673" t="s">
        <v>9</v>
      </c>
      <c r="C1673" s="1">
        <v>41727</v>
      </c>
      <c r="D1673" s="52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52">
        <f t="shared" si="104"/>
        <v>880941000</v>
      </c>
      <c r="M1673" s="52">
        <f t="shared" si="105"/>
        <v>1639278000</v>
      </c>
      <c r="N1673" s="52">
        <f t="shared" si="106"/>
        <v>758337000</v>
      </c>
    </row>
    <row r="1674" spans="1:14" x14ac:dyDescent="0.25">
      <c r="A1674" t="s">
        <v>560</v>
      </c>
      <c r="B1674" t="s">
        <v>10</v>
      </c>
      <c r="C1674" s="1">
        <v>42091</v>
      </c>
      <c r="D1674" s="52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52">
        <f t="shared" si="104"/>
        <v>888952000</v>
      </c>
      <c r="M1674" s="52">
        <f t="shared" si="105"/>
        <v>1668521000</v>
      </c>
      <c r="N1674" s="52">
        <f t="shared" si="106"/>
        <v>779569000</v>
      </c>
    </row>
    <row r="1675" spans="1:14" x14ac:dyDescent="0.25">
      <c r="A1675" t="s">
        <v>560</v>
      </c>
      <c r="B1675" t="s">
        <v>11</v>
      </c>
      <c r="C1675" s="1">
        <v>42462</v>
      </c>
      <c r="D1675" s="52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52">
        <f t="shared" si="104"/>
        <v>872093000</v>
      </c>
      <c r="M1675" s="52">
        <f t="shared" si="105"/>
        <v>1541974000</v>
      </c>
      <c r="N1675" s="52">
        <f t="shared" si="106"/>
        <v>669881000</v>
      </c>
    </row>
    <row r="1676" spans="1:14" x14ac:dyDescent="0.25">
      <c r="A1676" t="s">
        <v>561</v>
      </c>
      <c r="B1676" t="s">
        <v>6</v>
      </c>
      <c r="C1676" s="1">
        <v>41274</v>
      </c>
      <c r="D1676" s="52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52">
        <f t="shared" si="104"/>
        <v>97732000000</v>
      </c>
      <c r="M1676" s="52">
        <f t="shared" si="105"/>
        <v>149453000000</v>
      </c>
      <c r="N1676" s="52">
        <f t="shared" si="106"/>
        <v>51721000000</v>
      </c>
    </row>
    <row r="1677" spans="1:14" x14ac:dyDescent="0.25">
      <c r="A1677" t="s">
        <v>561</v>
      </c>
      <c r="B1677" t="s">
        <v>9</v>
      </c>
      <c r="C1677" s="1">
        <v>41639</v>
      </c>
      <c r="D1677" s="52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52">
        <f t="shared" si="104"/>
        <v>93878000000</v>
      </c>
      <c r="M1677" s="52">
        <f t="shared" si="105"/>
        <v>136155000000</v>
      </c>
      <c r="N1677" s="52">
        <f t="shared" si="106"/>
        <v>42277000000</v>
      </c>
    </row>
    <row r="1678" spans="1:14" x14ac:dyDescent="0.25">
      <c r="A1678" t="s">
        <v>561</v>
      </c>
      <c r="B1678" t="s">
        <v>10</v>
      </c>
      <c r="C1678" s="1">
        <v>42004</v>
      </c>
      <c r="D1678" s="52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52">
        <f t="shared" si="104"/>
        <v>91523000000</v>
      </c>
      <c r="M1678" s="52">
        <f t="shared" si="105"/>
        <v>127274000000</v>
      </c>
      <c r="N1678" s="52">
        <f t="shared" si="106"/>
        <v>35751000000</v>
      </c>
    </row>
    <row r="1679" spans="1:14" x14ac:dyDescent="0.25">
      <c r="A1679" t="s">
        <v>561</v>
      </c>
      <c r="B1679" t="s">
        <v>11</v>
      </c>
      <c r="C1679" s="1">
        <v>42369</v>
      </c>
      <c r="D1679" s="52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52">
        <f t="shared" si="104"/>
        <v>79492000000</v>
      </c>
      <c r="M1679" s="52">
        <f t="shared" si="105"/>
        <v>93898000000</v>
      </c>
      <c r="N1679" s="52">
        <f t="shared" si="106"/>
        <v>14406000000</v>
      </c>
    </row>
    <row r="1680" spans="1:14" x14ac:dyDescent="0.25">
      <c r="A1680" t="s">
        <v>562</v>
      </c>
      <c r="B1680" t="s">
        <v>6</v>
      </c>
      <c r="C1680" s="1">
        <v>41274</v>
      </c>
      <c r="D1680" s="52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52">
        <f t="shared" si="104"/>
        <v>1148731000</v>
      </c>
      <c r="M1680" s="52">
        <f t="shared" si="105"/>
        <v>1556387000</v>
      </c>
      <c r="N1680" s="52">
        <f t="shared" si="106"/>
        <v>407656000</v>
      </c>
    </row>
    <row r="1681" spans="1:14" x14ac:dyDescent="0.25">
      <c r="A1681" t="s">
        <v>562</v>
      </c>
      <c r="B1681" t="s">
        <v>9</v>
      </c>
      <c r="C1681" s="1">
        <v>41639</v>
      </c>
      <c r="D1681" s="52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52">
        <f t="shared" si="104"/>
        <v>1144800000</v>
      </c>
      <c r="M1681" s="52">
        <f t="shared" si="105"/>
        <v>1577400000</v>
      </c>
      <c r="N1681" s="52">
        <f t="shared" si="106"/>
        <v>432600000</v>
      </c>
    </row>
    <row r="1682" spans="1:14" x14ac:dyDescent="0.25">
      <c r="A1682" t="s">
        <v>562</v>
      </c>
      <c r="B1682" t="s">
        <v>10</v>
      </c>
      <c r="C1682" s="1">
        <v>42004</v>
      </c>
      <c r="D1682" s="52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52">
        <f t="shared" si="104"/>
        <v>1143100000</v>
      </c>
      <c r="M1682" s="52">
        <f t="shared" si="105"/>
        <v>1599800000</v>
      </c>
      <c r="N1682" s="52">
        <f t="shared" si="106"/>
        <v>456700000</v>
      </c>
    </row>
    <row r="1683" spans="1:14" x14ac:dyDescent="0.25">
      <c r="A1683" t="s">
        <v>562</v>
      </c>
      <c r="B1683" t="s">
        <v>11</v>
      </c>
      <c r="C1683" s="1">
        <v>42369</v>
      </c>
      <c r="D1683" s="52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52">
        <f t="shared" si="104"/>
        <v>1077300000</v>
      </c>
      <c r="M1683" s="52">
        <f t="shared" si="105"/>
        <v>1517200000</v>
      </c>
      <c r="N1683" s="52">
        <f t="shared" si="106"/>
        <v>439900000</v>
      </c>
    </row>
    <row r="1684" spans="1:14" x14ac:dyDescent="0.25">
      <c r="A1684" t="s">
        <v>563</v>
      </c>
      <c r="B1684" t="s">
        <v>6</v>
      </c>
      <c r="C1684" s="1">
        <v>41274</v>
      </c>
      <c r="D1684" s="52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52">
        <f t="shared" si="104"/>
        <v>5354000000</v>
      </c>
      <c r="M1684" s="52">
        <f t="shared" si="105"/>
        <v>6787000000</v>
      </c>
      <c r="N1684" s="52">
        <f t="shared" si="106"/>
        <v>1433000000</v>
      </c>
    </row>
    <row r="1685" spans="1:14" x14ac:dyDescent="0.25">
      <c r="A1685" t="s">
        <v>563</v>
      </c>
      <c r="B1685" t="s">
        <v>9</v>
      </c>
      <c r="C1685" s="1">
        <v>41639</v>
      </c>
      <c r="D1685" s="52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52">
        <f t="shared" si="104"/>
        <v>5127000000</v>
      </c>
      <c r="M1685" s="52">
        <f t="shared" si="105"/>
        <v>6485000000</v>
      </c>
      <c r="N1685" s="52">
        <f t="shared" si="106"/>
        <v>1358000000</v>
      </c>
    </row>
    <row r="1686" spans="1:14" x14ac:dyDescent="0.25">
      <c r="A1686" t="s">
        <v>563</v>
      </c>
      <c r="B1686" t="s">
        <v>10</v>
      </c>
      <c r="C1686" s="1">
        <v>42004</v>
      </c>
      <c r="D1686" s="52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52">
        <f t="shared" si="104"/>
        <v>4912000000</v>
      </c>
      <c r="M1686" s="52">
        <f t="shared" si="105"/>
        <v>6246000000</v>
      </c>
      <c r="N1686" s="52">
        <f t="shared" si="106"/>
        <v>1334000000</v>
      </c>
    </row>
    <row r="1687" spans="1:14" x14ac:dyDescent="0.25">
      <c r="A1687" t="s">
        <v>563</v>
      </c>
      <c r="B1687" t="s">
        <v>11</v>
      </c>
      <c r="C1687" s="1">
        <v>42369</v>
      </c>
      <c r="D1687" s="52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52">
        <f t="shared" si="104"/>
        <v>4665000000</v>
      </c>
      <c r="M1687" s="52">
        <f t="shared" si="105"/>
        <v>5263000000</v>
      </c>
      <c r="N1687" s="52">
        <f t="shared" si="106"/>
        <v>598000000</v>
      </c>
    </row>
    <row r="1688" spans="1:14" x14ac:dyDescent="0.25">
      <c r="A1688" t="s">
        <v>564</v>
      </c>
      <c r="B1688" t="s">
        <v>6</v>
      </c>
      <c r="C1688" s="1">
        <v>41274</v>
      </c>
      <c r="D1688" s="52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52">
        <f t="shared" si="104"/>
        <v>1042000000</v>
      </c>
      <c r="M1688" s="52">
        <f t="shared" si="105"/>
        <v>1502000000</v>
      </c>
      <c r="N1688" s="52">
        <f t="shared" si="106"/>
        <v>460000000</v>
      </c>
    </row>
    <row r="1689" spans="1:14" x14ac:dyDescent="0.25">
      <c r="A1689" t="s">
        <v>564</v>
      </c>
      <c r="B1689" t="s">
        <v>9</v>
      </c>
      <c r="C1689" s="1">
        <v>41639</v>
      </c>
      <c r="D1689" s="52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52">
        <f t="shared" si="104"/>
        <v>1094000000</v>
      </c>
      <c r="M1689" s="52">
        <f t="shared" si="105"/>
        <v>1499000000</v>
      </c>
      <c r="N1689" s="52">
        <f t="shared" si="106"/>
        <v>405000000</v>
      </c>
    </row>
    <row r="1690" spans="1:14" x14ac:dyDescent="0.25">
      <c r="A1690" t="s">
        <v>564</v>
      </c>
      <c r="B1690" t="s">
        <v>10</v>
      </c>
      <c r="C1690" s="1">
        <v>42004</v>
      </c>
      <c r="D1690" s="52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52">
        <f t="shared" si="104"/>
        <v>1024000000</v>
      </c>
      <c r="M1690" s="52">
        <f t="shared" si="105"/>
        <v>1513000000</v>
      </c>
      <c r="N1690" s="52">
        <f t="shared" si="106"/>
        <v>489000000</v>
      </c>
    </row>
    <row r="1691" spans="1:14" x14ac:dyDescent="0.25">
      <c r="A1691" t="s">
        <v>564</v>
      </c>
      <c r="B1691" t="s">
        <v>11</v>
      </c>
      <c r="C1691" s="1">
        <v>42369</v>
      </c>
      <c r="D1691" s="52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52">
        <f t="shared" si="104"/>
        <v>949000000</v>
      </c>
      <c r="M1691" s="52">
        <f t="shared" si="105"/>
        <v>1404000000</v>
      </c>
      <c r="N1691" s="52">
        <f t="shared" si="106"/>
        <v>455000000</v>
      </c>
    </row>
    <row r="1692" spans="1:14" x14ac:dyDescent="0.25">
      <c r="A1692" t="s">
        <v>565</v>
      </c>
      <c r="B1692" t="s">
        <v>6</v>
      </c>
      <c r="C1692" s="1">
        <v>41274</v>
      </c>
      <c r="D1692" s="52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52">
        <f t="shared" si="104"/>
        <v>2563462000</v>
      </c>
      <c r="M1692" s="52">
        <f t="shared" si="105"/>
        <v>3366000000</v>
      </c>
      <c r="N1692" s="52">
        <f t="shared" si="106"/>
        <v>802538000</v>
      </c>
    </row>
    <row r="1693" spans="1:14" x14ac:dyDescent="0.25">
      <c r="A1693" t="s">
        <v>565</v>
      </c>
      <c r="B1693" t="s">
        <v>9</v>
      </c>
      <c r="C1693" s="1">
        <v>41639</v>
      </c>
      <c r="D1693" s="52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52">
        <f t="shared" si="104"/>
        <v>2753703000</v>
      </c>
      <c r="M1693" s="52">
        <f t="shared" si="105"/>
        <v>3331000000</v>
      </c>
      <c r="N1693" s="52">
        <f t="shared" si="106"/>
        <v>577297000</v>
      </c>
    </row>
    <row r="1694" spans="1:14" x14ac:dyDescent="0.25">
      <c r="A1694" t="s">
        <v>565</v>
      </c>
      <c r="B1694" t="s">
        <v>10</v>
      </c>
      <c r="C1694" s="1">
        <v>42004</v>
      </c>
      <c r="D1694" s="52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52">
        <f t="shared" si="104"/>
        <v>2993846000</v>
      </c>
      <c r="M1694" s="52">
        <f t="shared" si="105"/>
        <v>3230758000</v>
      </c>
      <c r="N1694" s="52">
        <f t="shared" si="106"/>
        <v>236912000</v>
      </c>
    </row>
    <row r="1695" spans="1:14" x14ac:dyDescent="0.25">
      <c r="A1695" t="s">
        <v>565</v>
      </c>
      <c r="B1695" t="s">
        <v>11</v>
      </c>
      <c r="C1695" s="1">
        <v>42369</v>
      </c>
      <c r="D1695" s="52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52">
        <f t="shared" si="104"/>
        <v>3025487000</v>
      </c>
      <c r="M1695" s="52">
        <f t="shared" si="105"/>
        <v>2890553000</v>
      </c>
      <c r="N1695" s="52">
        <f t="shared" si="106"/>
        <v>-134934000</v>
      </c>
    </row>
    <row r="1696" spans="1:14" x14ac:dyDescent="0.25">
      <c r="A1696" t="s">
        <v>566</v>
      </c>
      <c r="B1696" t="s">
        <v>6</v>
      </c>
      <c r="C1696" s="1">
        <v>41272</v>
      </c>
      <c r="D1696" s="52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52">
        <f t="shared" si="104"/>
        <v>1450000000</v>
      </c>
      <c r="M1696" s="52">
        <f t="shared" si="105"/>
        <v>3781000000</v>
      </c>
      <c r="N1696" s="52">
        <f t="shared" si="106"/>
        <v>2331000000</v>
      </c>
    </row>
    <row r="1697" spans="1:14" x14ac:dyDescent="0.25">
      <c r="A1697" t="s">
        <v>566</v>
      </c>
      <c r="B1697" t="s">
        <v>9</v>
      </c>
      <c r="C1697" s="1">
        <v>41636</v>
      </c>
      <c r="D1697" s="52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52">
        <f t="shared" si="104"/>
        <v>1454000000</v>
      </c>
      <c r="M1697" s="52">
        <f t="shared" si="105"/>
        <v>3583000000</v>
      </c>
      <c r="N1697" s="52">
        <f t="shared" si="106"/>
        <v>2129000000</v>
      </c>
    </row>
    <row r="1698" spans="1:14" x14ac:dyDescent="0.25">
      <c r="A1698" t="s">
        <v>566</v>
      </c>
      <c r="B1698" t="s">
        <v>10</v>
      </c>
      <c r="C1698" s="1">
        <v>42000</v>
      </c>
      <c r="D1698" s="52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52">
        <f t="shared" si="104"/>
        <v>1505000000</v>
      </c>
      <c r="M1698" s="52">
        <f t="shared" si="105"/>
        <v>3597000000</v>
      </c>
      <c r="N1698" s="52">
        <f t="shared" si="106"/>
        <v>2092000000</v>
      </c>
    </row>
    <row r="1699" spans="1:14" x14ac:dyDescent="0.25">
      <c r="A1699" t="s">
        <v>566</v>
      </c>
      <c r="B1699" t="s">
        <v>11</v>
      </c>
      <c r="C1699" s="1">
        <v>42364</v>
      </c>
      <c r="D1699" s="52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52">
        <f t="shared" si="104"/>
        <v>1746000000</v>
      </c>
      <c r="M1699" s="52">
        <f t="shared" si="105"/>
        <v>3746000000</v>
      </c>
      <c r="N1699" s="52">
        <f t="shared" si="106"/>
        <v>2000000000</v>
      </c>
    </row>
    <row r="1700" spans="1:14" x14ac:dyDescent="0.25">
      <c r="A1700" t="s">
        <v>567</v>
      </c>
      <c r="B1700" t="s">
        <v>6</v>
      </c>
      <c r="C1700" s="1">
        <v>41274</v>
      </c>
      <c r="D1700" s="52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52">
        <f t="shared" si="104"/>
        <v>2047700000</v>
      </c>
      <c r="M1700" s="52">
        <f t="shared" si="105"/>
        <v>3346500000</v>
      </c>
      <c r="N1700" s="52">
        <f t="shared" si="106"/>
        <v>1298800000</v>
      </c>
    </row>
    <row r="1701" spans="1:14" x14ac:dyDescent="0.25">
      <c r="A1701" t="s">
        <v>567</v>
      </c>
      <c r="B1701" t="s">
        <v>9</v>
      </c>
      <c r="C1701" s="1">
        <v>41639</v>
      </c>
      <c r="D1701" s="52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52">
        <f t="shared" si="104"/>
        <v>2077800000</v>
      </c>
      <c r="M1701" s="52">
        <f t="shared" si="105"/>
        <v>3356700000</v>
      </c>
      <c r="N1701" s="52">
        <f t="shared" si="106"/>
        <v>1278900000</v>
      </c>
    </row>
    <row r="1702" spans="1:14" x14ac:dyDescent="0.25">
      <c r="A1702" t="s">
        <v>567</v>
      </c>
      <c r="B1702" t="s">
        <v>10</v>
      </c>
      <c r="C1702" s="1">
        <v>42004</v>
      </c>
      <c r="D1702" s="52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52">
        <f t="shared" si="104"/>
        <v>2052100000</v>
      </c>
      <c r="M1702" s="52">
        <f t="shared" si="105"/>
        <v>3430500000</v>
      </c>
      <c r="N1702" s="52">
        <f t="shared" si="106"/>
        <v>1378400000</v>
      </c>
    </row>
    <row r="1703" spans="1:14" x14ac:dyDescent="0.25">
      <c r="A1703" t="s">
        <v>567</v>
      </c>
      <c r="B1703" t="s">
        <v>11</v>
      </c>
      <c r="C1703" s="1">
        <v>42369</v>
      </c>
      <c r="D1703" s="52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52">
        <f t="shared" si="104"/>
        <v>2898100000</v>
      </c>
      <c r="M1703" s="52">
        <f t="shared" si="105"/>
        <v>4197200000</v>
      </c>
      <c r="N1703" s="52">
        <f t="shared" si="106"/>
        <v>1299100000</v>
      </c>
    </row>
    <row r="1704" spans="1:14" x14ac:dyDescent="0.25">
      <c r="A1704" t="s">
        <v>568</v>
      </c>
      <c r="B1704" t="s">
        <v>6</v>
      </c>
      <c r="C1704" s="1">
        <v>41274</v>
      </c>
      <c r="D1704" s="52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52">
        <f t="shared" si="104"/>
        <v>1610244000</v>
      </c>
      <c r="M1704" s="52">
        <f t="shared" si="105"/>
        <v>2378446000</v>
      </c>
      <c r="N1704" s="52">
        <f t="shared" si="106"/>
        <v>768202000</v>
      </c>
    </row>
    <row r="1705" spans="1:14" x14ac:dyDescent="0.25">
      <c r="A1705" t="s">
        <v>568</v>
      </c>
      <c r="B1705" t="s">
        <v>9</v>
      </c>
      <c r="C1705" s="1">
        <v>41639</v>
      </c>
      <c r="D1705" s="52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52">
        <f t="shared" si="104"/>
        <v>1772825000</v>
      </c>
      <c r="M1705" s="52">
        <f t="shared" si="105"/>
        <v>2219899000</v>
      </c>
      <c r="N1705" s="52">
        <f t="shared" si="106"/>
        <v>447074000</v>
      </c>
    </row>
    <row r="1706" spans="1:14" x14ac:dyDescent="0.25">
      <c r="A1706" t="s">
        <v>568</v>
      </c>
      <c r="B1706" t="s">
        <v>10</v>
      </c>
      <c r="C1706" s="1">
        <v>42004</v>
      </c>
      <c r="D1706" s="52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52">
        <f t="shared" si="104"/>
        <v>1741528000</v>
      </c>
      <c r="M1706" s="52">
        <f t="shared" si="105"/>
        <v>2311895000</v>
      </c>
      <c r="N1706" s="52">
        <f t="shared" si="106"/>
        <v>570367000</v>
      </c>
    </row>
    <row r="1707" spans="1:14" x14ac:dyDescent="0.25">
      <c r="A1707" t="s">
        <v>568</v>
      </c>
      <c r="B1707" t="s">
        <v>11</v>
      </c>
      <c r="C1707" s="1">
        <v>42369</v>
      </c>
      <c r="D1707" s="52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52">
        <f t="shared" si="104"/>
        <v>1640521000</v>
      </c>
      <c r="M1707" s="52">
        <f t="shared" si="105"/>
        <v>2161247000</v>
      </c>
      <c r="N1707" s="52">
        <f t="shared" si="106"/>
        <v>520726000</v>
      </c>
    </row>
    <row r="1708" spans="1:14" x14ac:dyDescent="0.25">
      <c r="A1708" t="s">
        <v>569</v>
      </c>
      <c r="B1708" t="s">
        <v>6</v>
      </c>
      <c r="C1708" s="1">
        <v>41639</v>
      </c>
      <c r="D1708" s="52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52">
        <f t="shared" si="104"/>
        <v>2072000000</v>
      </c>
      <c r="M1708" s="52">
        <f t="shared" si="105"/>
        <v>2892000000</v>
      </c>
      <c r="N1708" s="52">
        <f t="shared" si="106"/>
        <v>820000000</v>
      </c>
    </row>
    <row r="1709" spans="1:14" x14ac:dyDescent="0.25">
      <c r="A1709" t="s">
        <v>569</v>
      </c>
      <c r="B1709" t="s">
        <v>9</v>
      </c>
      <c r="C1709" s="1">
        <v>42004</v>
      </c>
      <c r="D1709" s="52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52">
        <f t="shared" si="104"/>
        <v>2099000000</v>
      </c>
      <c r="M1709" s="52">
        <f t="shared" si="105"/>
        <v>3068000000</v>
      </c>
      <c r="N1709" s="52">
        <f t="shared" si="106"/>
        <v>969000000</v>
      </c>
    </row>
    <row r="1710" spans="1:14" x14ac:dyDescent="0.25">
      <c r="A1710" t="s">
        <v>569</v>
      </c>
      <c r="B1710" t="s">
        <v>10</v>
      </c>
      <c r="C1710" s="1">
        <v>42369</v>
      </c>
      <c r="D1710" s="52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52">
        <f t="shared" si="104"/>
        <v>1957000000</v>
      </c>
      <c r="M1710" s="52">
        <f t="shared" si="105"/>
        <v>3027000000</v>
      </c>
      <c r="N1710" s="52">
        <f t="shared" si="106"/>
        <v>1070000000</v>
      </c>
    </row>
    <row r="1711" spans="1:14" x14ac:dyDescent="0.25">
      <c r="A1711" t="s">
        <v>569</v>
      </c>
      <c r="B1711" t="s">
        <v>11</v>
      </c>
      <c r="C1711" s="1">
        <v>42735</v>
      </c>
      <c r="D1711" s="52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52">
        <f t="shared" si="104"/>
        <v>1825000000</v>
      </c>
      <c r="M1711" s="52">
        <f t="shared" si="105"/>
        <v>3222000000</v>
      </c>
      <c r="N1711" s="52">
        <f t="shared" si="106"/>
        <v>1397000000</v>
      </c>
    </row>
  </sheetData>
  <autoFilter ref="A1:N171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6"/>
  <sheetViews>
    <sheetView workbookViewId="0">
      <selection activeCell="F2" sqref="F2"/>
    </sheetView>
  </sheetViews>
  <sheetFormatPr defaultRowHeight="15" x14ac:dyDescent="0.25"/>
  <cols>
    <col min="1" max="1" width="21.140625" bestFit="1" customWidth="1"/>
    <col min="2" max="2" width="16.5703125" bestFit="1" customWidth="1"/>
    <col min="3" max="3" width="14" bestFit="1" customWidth="1"/>
    <col min="4" max="5" width="15.5703125" bestFit="1" customWidth="1"/>
    <col min="6" max="10" width="22" bestFit="1" customWidth="1"/>
    <col min="11" max="11" width="18.28515625" bestFit="1" customWidth="1"/>
    <col min="12" max="12" width="23.5703125" bestFit="1" customWidth="1"/>
  </cols>
  <sheetData>
    <row r="1" spans="1:12" x14ac:dyDescent="0.25">
      <c r="A1" s="63" t="s">
        <v>600</v>
      </c>
      <c r="B1" s="63"/>
      <c r="C1" s="63"/>
      <c r="D1" s="63"/>
      <c r="E1" s="63"/>
    </row>
    <row r="3" spans="1:12" x14ac:dyDescent="0.25">
      <c r="A3" s="54" t="s">
        <v>590</v>
      </c>
      <c r="B3" s="54" t="s">
        <v>589</v>
      </c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x14ac:dyDescent="0.25">
      <c r="A4" s="54" t="s">
        <v>587</v>
      </c>
      <c r="B4" s="61">
        <v>2003</v>
      </c>
      <c r="C4" s="61">
        <v>2004</v>
      </c>
      <c r="D4" s="61">
        <v>2006</v>
      </c>
      <c r="E4" s="61">
        <v>2007</v>
      </c>
      <c r="F4" s="61">
        <v>2012</v>
      </c>
      <c r="G4" s="61">
        <v>2013</v>
      </c>
      <c r="H4" s="61">
        <v>2014</v>
      </c>
      <c r="I4" s="61">
        <v>2015</v>
      </c>
      <c r="J4" s="61">
        <v>2016</v>
      </c>
      <c r="K4" s="61">
        <v>2017</v>
      </c>
      <c r="L4" s="62" t="s">
        <v>588</v>
      </c>
    </row>
    <row r="5" spans="1:12" x14ac:dyDescent="0.25">
      <c r="A5" s="3" t="s">
        <v>388</v>
      </c>
      <c r="B5" s="6"/>
      <c r="C5" s="6"/>
      <c r="D5" s="6"/>
      <c r="E5" s="6"/>
      <c r="F5" s="6"/>
      <c r="G5" s="6">
        <v>14861000000</v>
      </c>
      <c r="H5" s="6">
        <v>15855000000</v>
      </c>
      <c r="I5" s="6">
        <v>15001000000</v>
      </c>
      <c r="J5" s="6">
        <v>13502000000</v>
      </c>
      <c r="K5" s="6"/>
      <c r="L5" s="6">
        <v>59219000000</v>
      </c>
    </row>
    <row r="6" spans="1:12" x14ac:dyDescent="0.25">
      <c r="A6" s="3" t="s">
        <v>366</v>
      </c>
      <c r="B6" s="6"/>
      <c r="C6" s="6"/>
      <c r="D6" s="6"/>
      <c r="E6" s="6"/>
      <c r="F6" s="6">
        <v>11814000000</v>
      </c>
      <c r="G6" s="6">
        <v>12784000000</v>
      </c>
      <c r="H6" s="6">
        <v>13796000000</v>
      </c>
      <c r="I6" s="6">
        <v>14486000000</v>
      </c>
      <c r="J6" s="6"/>
      <c r="K6" s="6"/>
      <c r="L6" s="6">
        <v>52880000000</v>
      </c>
    </row>
    <row r="7" spans="1:12" x14ac:dyDescent="0.25">
      <c r="A7" s="3" t="s">
        <v>409</v>
      </c>
      <c r="B7" s="6"/>
      <c r="C7" s="6"/>
      <c r="D7" s="6"/>
      <c r="E7" s="6"/>
      <c r="F7" s="6">
        <v>17194000000</v>
      </c>
      <c r="G7" s="6">
        <v>19221000000</v>
      </c>
      <c r="H7" s="6">
        <v>21440000000</v>
      </c>
      <c r="I7" s="6">
        <v>14757000000</v>
      </c>
      <c r="J7" s="6"/>
      <c r="K7" s="6"/>
      <c r="L7" s="6">
        <v>72612000000</v>
      </c>
    </row>
    <row r="8" spans="1:12" x14ac:dyDescent="0.25">
      <c r="A8" s="3" t="s">
        <v>5</v>
      </c>
      <c r="B8" s="6"/>
      <c r="C8" s="6"/>
      <c r="D8" s="6"/>
      <c r="E8" s="6"/>
      <c r="F8" s="6">
        <v>24855000000</v>
      </c>
      <c r="G8" s="6">
        <v>26743000000</v>
      </c>
      <c r="H8" s="6">
        <v>42650000000</v>
      </c>
      <c r="I8" s="6">
        <v>40990000000</v>
      </c>
      <c r="J8" s="6"/>
      <c r="K8" s="6"/>
      <c r="L8" s="6">
        <v>135238000000</v>
      </c>
    </row>
    <row r="9" spans="1:12" x14ac:dyDescent="0.25">
      <c r="A9" s="3" t="s">
        <v>12</v>
      </c>
      <c r="B9" s="6"/>
      <c r="C9" s="6"/>
      <c r="D9" s="6"/>
      <c r="E9" s="6"/>
      <c r="F9" s="6">
        <v>6205003000</v>
      </c>
      <c r="G9" s="6">
        <v>6493814000</v>
      </c>
      <c r="H9" s="6"/>
      <c r="I9" s="6">
        <v>9843861000</v>
      </c>
      <c r="J9" s="6">
        <v>9737018000</v>
      </c>
      <c r="K9" s="6"/>
      <c r="L9" s="6">
        <v>32279696000</v>
      </c>
    </row>
    <row r="10" spans="1:12" x14ac:dyDescent="0.25">
      <c r="A10" s="3" t="s">
        <v>15</v>
      </c>
      <c r="B10" s="6"/>
      <c r="C10" s="6"/>
      <c r="D10" s="6"/>
      <c r="E10" s="6"/>
      <c r="F10" s="6"/>
      <c r="G10" s="6">
        <v>170910000000</v>
      </c>
      <c r="H10" s="6">
        <v>182795000000</v>
      </c>
      <c r="I10" s="6">
        <v>233715000000</v>
      </c>
      <c r="J10" s="6">
        <v>215639000000</v>
      </c>
      <c r="K10" s="6"/>
      <c r="L10" s="6">
        <v>803059000000</v>
      </c>
    </row>
    <row r="11" spans="1:12" x14ac:dyDescent="0.25">
      <c r="A11" s="3" t="s">
        <v>18</v>
      </c>
      <c r="B11" s="6"/>
      <c r="C11" s="6"/>
      <c r="D11" s="6"/>
      <c r="E11" s="6"/>
      <c r="F11" s="6">
        <v>18380000000</v>
      </c>
      <c r="G11" s="6">
        <v>18790000000</v>
      </c>
      <c r="H11" s="6">
        <v>19960000000</v>
      </c>
      <c r="I11" s="6">
        <v>22859000000</v>
      </c>
      <c r="J11" s="6"/>
      <c r="K11" s="6"/>
      <c r="L11" s="6">
        <v>79989000000</v>
      </c>
    </row>
    <row r="12" spans="1:12" x14ac:dyDescent="0.25">
      <c r="A12" s="3" t="s">
        <v>21</v>
      </c>
      <c r="B12" s="6"/>
      <c r="C12" s="6"/>
      <c r="D12" s="6"/>
      <c r="E12" s="6"/>
      <c r="F12" s="6"/>
      <c r="G12" s="6">
        <v>87959167000</v>
      </c>
      <c r="H12" s="6">
        <v>119569127000</v>
      </c>
      <c r="I12" s="6">
        <v>135961803000</v>
      </c>
      <c r="J12" s="6">
        <v>146849686000</v>
      </c>
      <c r="K12" s="6"/>
      <c r="L12" s="6">
        <v>490339783000</v>
      </c>
    </row>
    <row r="13" spans="1:12" x14ac:dyDescent="0.25">
      <c r="A13" s="3" t="s">
        <v>23</v>
      </c>
      <c r="B13" s="6"/>
      <c r="C13" s="6"/>
      <c r="D13" s="6"/>
      <c r="E13" s="6"/>
      <c r="F13" s="6">
        <v>19050000000</v>
      </c>
      <c r="G13" s="6">
        <v>19657000000</v>
      </c>
      <c r="H13" s="6">
        <v>20247000000</v>
      </c>
      <c r="I13" s="6">
        <v>20405000000</v>
      </c>
      <c r="J13" s="6"/>
      <c r="K13" s="6"/>
      <c r="L13" s="6">
        <v>79359000000</v>
      </c>
    </row>
    <row r="14" spans="1:12" x14ac:dyDescent="0.25">
      <c r="A14" s="3" t="s">
        <v>25</v>
      </c>
      <c r="B14" s="6"/>
      <c r="C14" s="6"/>
      <c r="D14" s="6"/>
      <c r="E14" s="6"/>
      <c r="F14" s="6"/>
      <c r="G14" s="6">
        <v>4055240000</v>
      </c>
      <c r="H14" s="6">
        <v>4147065000</v>
      </c>
      <c r="I14" s="6">
        <v>4795511000</v>
      </c>
      <c r="J14" s="6">
        <v>5854430000</v>
      </c>
      <c r="K14" s="6"/>
      <c r="L14" s="6">
        <v>18852246000</v>
      </c>
    </row>
    <row r="15" spans="1:12" x14ac:dyDescent="0.25">
      <c r="A15" s="3" t="s">
        <v>27</v>
      </c>
      <c r="B15" s="6"/>
      <c r="C15" s="6"/>
      <c r="D15" s="6"/>
      <c r="E15" s="6"/>
      <c r="F15" s="6"/>
      <c r="G15" s="6">
        <v>2633689000</v>
      </c>
      <c r="H15" s="6">
        <v>2864773000</v>
      </c>
      <c r="I15" s="6">
        <v>3435092000</v>
      </c>
      <c r="J15" s="6">
        <v>3421409000</v>
      </c>
      <c r="K15" s="6"/>
      <c r="L15" s="6">
        <v>12354963000</v>
      </c>
    </row>
    <row r="16" spans="1:12" x14ac:dyDescent="0.25">
      <c r="A16" s="3" t="s">
        <v>29</v>
      </c>
      <c r="B16" s="6"/>
      <c r="C16" s="6"/>
      <c r="D16" s="6"/>
      <c r="E16" s="6"/>
      <c r="F16" s="6">
        <v>90559000000</v>
      </c>
      <c r="G16" s="6">
        <v>89804000000</v>
      </c>
      <c r="H16" s="6">
        <v>81201000000</v>
      </c>
      <c r="I16" s="6">
        <v>67702000000</v>
      </c>
      <c r="J16" s="6"/>
      <c r="K16" s="6"/>
      <c r="L16" s="6">
        <v>329266000000</v>
      </c>
    </row>
    <row r="17" spans="1:12" x14ac:dyDescent="0.25">
      <c r="A17" s="3" t="s">
        <v>32</v>
      </c>
      <c r="B17" s="6"/>
      <c r="C17" s="6"/>
      <c r="D17" s="6"/>
      <c r="E17" s="6"/>
      <c r="F17" s="6">
        <v>3641390000</v>
      </c>
      <c r="G17" s="6">
        <v>4319063000</v>
      </c>
      <c r="H17" s="6">
        <v>5302940000</v>
      </c>
      <c r="I17" s="6">
        <v>6439746000</v>
      </c>
      <c r="J17" s="6"/>
      <c r="K17" s="6"/>
      <c r="L17" s="6">
        <v>19703139000</v>
      </c>
    </row>
    <row r="18" spans="1:12" x14ac:dyDescent="0.25">
      <c r="A18" s="3" t="s">
        <v>34</v>
      </c>
      <c r="B18" s="6"/>
      <c r="C18" s="6"/>
      <c r="D18" s="6"/>
      <c r="E18" s="6"/>
      <c r="F18" s="6"/>
      <c r="G18" s="6">
        <v>2312200000</v>
      </c>
      <c r="H18" s="6">
        <v>2273900000</v>
      </c>
      <c r="I18" s="6">
        <v>2512200000</v>
      </c>
      <c r="J18" s="6">
        <v>2504100000</v>
      </c>
      <c r="K18" s="6"/>
      <c r="L18" s="6">
        <v>9602400000</v>
      </c>
    </row>
    <row r="19" spans="1:12" x14ac:dyDescent="0.25">
      <c r="A19" s="3" t="s">
        <v>35</v>
      </c>
      <c r="B19" s="6"/>
      <c r="C19" s="6"/>
      <c r="D19" s="6"/>
      <c r="E19" s="6"/>
      <c r="F19" s="6">
        <v>5781000000</v>
      </c>
      <c r="G19" s="6">
        <v>5838000000</v>
      </c>
      <c r="H19" s="6">
        <v>6053000000</v>
      </c>
      <c r="I19" s="6">
        <v>6098000000</v>
      </c>
      <c r="J19" s="6"/>
      <c r="K19" s="6"/>
      <c r="L19" s="6">
        <v>23770000000</v>
      </c>
    </row>
    <row r="20" spans="1:12" x14ac:dyDescent="0.25">
      <c r="A20" s="3" t="s">
        <v>38</v>
      </c>
      <c r="B20" s="6"/>
      <c r="C20" s="6"/>
      <c r="D20" s="6"/>
      <c r="E20" s="6"/>
      <c r="F20" s="6">
        <v>14945000000</v>
      </c>
      <c r="G20" s="6">
        <v>14813500000</v>
      </c>
      <c r="H20" s="6">
        <v>16378600000</v>
      </c>
      <c r="I20" s="6">
        <v>16453200000</v>
      </c>
      <c r="J20" s="6"/>
      <c r="K20" s="6"/>
      <c r="L20" s="6">
        <v>62590300000</v>
      </c>
    </row>
    <row r="21" spans="1:12" x14ac:dyDescent="0.25">
      <c r="A21" s="3" t="s">
        <v>40</v>
      </c>
      <c r="B21" s="6"/>
      <c r="C21" s="6"/>
      <c r="D21" s="6"/>
      <c r="E21" s="6"/>
      <c r="F21" s="6">
        <v>25364000000</v>
      </c>
      <c r="G21" s="6">
        <v>23939000000</v>
      </c>
      <c r="H21" s="6">
        <v>22728000000</v>
      </c>
      <c r="I21" s="6">
        <v>20872000000</v>
      </c>
      <c r="J21" s="6"/>
      <c r="K21" s="6"/>
      <c r="L21" s="6">
        <v>92903000000</v>
      </c>
    </row>
    <row r="22" spans="1:12" x14ac:dyDescent="0.25">
      <c r="A22" s="3" t="s">
        <v>43</v>
      </c>
      <c r="B22" s="6"/>
      <c r="C22" s="6"/>
      <c r="D22" s="6"/>
      <c r="E22" s="6"/>
      <c r="F22" s="6">
        <v>71214000000</v>
      </c>
      <c r="G22" s="6">
        <v>68874000000</v>
      </c>
      <c r="H22" s="6">
        <v>64406000000</v>
      </c>
      <c r="I22" s="6">
        <v>58327000000</v>
      </c>
      <c r="J22" s="6"/>
      <c r="K22" s="6"/>
      <c r="L22" s="6">
        <v>262821000000</v>
      </c>
    </row>
    <row r="23" spans="1:12" x14ac:dyDescent="0.25">
      <c r="A23" s="3" t="s">
        <v>45</v>
      </c>
      <c r="B23" s="6"/>
      <c r="C23" s="6"/>
      <c r="D23" s="6"/>
      <c r="E23" s="6"/>
      <c r="F23" s="6">
        <v>958511000</v>
      </c>
      <c r="G23" s="6">
        <v>974053000</v>
      </c>
      <c r="H23" s="6">
        <v>984363000</v>
      </c>
      <c r="I23" s="6">
        <v>981310000</v>
      </c>
      <c r="J23" s="6"/>
      <c r="K23" s="6"/>
      <c r="L23" s="6">
        <v>3898237000</v>
      </c>
    </row>
    <row r="24" spans="1:12" x14ac:dyDescent="0.25">
      <c r="A24" s="3" t="s">
        <v>48</v>
      </c>
      <c r="B24" s="6"/>
      <c r="C24" s="6"/>
      <c r="D24" s="6"/>
      <c r="E24" s="6"/>
      <c r="F24" s="6"/>
      <c r="G24" s="6">
        <v>9047657000</v>
      </c>
      <c r="H24" s="6">
        <v>10381653000</v>
      </c>
      <c r="I24" s="6">
        <v>10325494000</v>
      </c>
      <c r="J24" s="6">
        <v>7531780000</v>
      </c>
      <c r="K24" s="6"/>
      <c r="L24" s="6">
        <v>37286584000</v>
      </c>
    </row>
    <row r="25" spans="1:12" x14ac:dyDescent="0.25">
      <c r="A25" s="3" t="s">
        <v>50</v>
      </c>
      <c r="B25" s="6"/>
      <c r="C25" s="6"/>
      <c r="D25" s="6"/>
      <c r="E25" s="6"/>
      <c r="F25" s="6">
        <v>1373947000</v>
      </c>
      <c r="G25" s="6">
        <v>1577922000</v>
      </c>
      <c r="H25" s="6">
        <v>1963874000</v>
      </c>
      <c r="I25" s="6">
        <v>2197448000</v>
      </c>
      <c r="J25" s="6"/>
      <c r="K25" s="6"/>
      <c r="L25" s="6">
        <v>7113191000</v>
      </c>
    </row>
    <row r="26" spans="1:12" x14ac:dyDescent="0.25">
      <c r="A26" s="3" t="s">
        <v>52</v>
      </c>
      <c r="B26" s="6"/>
      <c r="C26" s="6"/>
      <c r="D26" s="6"/>
      <c r="E26" s="6"/>
      <c r="F26" s="6">
        <v>2519154000</v>
      </c>
      <c r="G26" s="6">
        <v>2394270000</v>
      </c>
      <c r="H26" s="6">
        <v>2445548000</v>
      </c>
      <c r="I26" s="6">
        <v>3651335000</v>
      </c>
      <c r="J26" s="6"/>
      <c r="K26" s="6"/>
      <c r="L26" s="6">
        <v>11010307000</v>
      </c>
    </row>
    <row r="27" spans="1:12" x14ac:dyDescent="0.25">
      <c r="A27" s="3" t="s">
        <v>55</v>
      </c>
      <c r="B27" s="6"/>
      <c r="C27" s="6"/>
      <c r="D27" s="6"/>
      <c r="E27" s="6"/>
      <c r="F27" s="6">
        <v>4657000000</v>
      </c>
      <c r="G27" s="6">
        <v>5156000000</v>
      </c>
      <c r="H27" s="6">
        <v>5368000000</v>
      </c>
      <c r="I27" s="6">
        <v>5598000000</v>
      </c>
      <c r="J27" s="6"/>
      <c r="K27" s="6"/>
      <c r="L27" s="6">
        <v>20779000000</v>
      </c>
    </row>
    <row r="28" spans="1:12" x14ac:dyDescent="0.25">
      <c r="A28" s="3" t="s">
        <v>56</v>
      </c>
      <c r="B28" s="6"/>
      <c r="C28" s="6"/>
      <c r="D28" s="6"/>
      <c r="E28" s="6"/>
      <c r="F28" s="6">
        <v>33315000000</v>
      </c>
      <c r="G28" s="6">
        <v>34507000000</v>
      </c>
      <c r="H28" s="6">
        <v>35239000000</v>
      </c>
      <c r="I28" s="6">
        <v>35653000000</v>
      </c>
      <c r="J28" s="6"/>
      <c r="K28" s="6"/>
      <c r="L28" s="6">
        <v>138714000000</v>
      </c>
    </row>
    <row r="29" spans="1:12" x14ac:dyDescent="0.25">
      <c r="A29" s="3" t="s">
        <v>57</v>
      </c>
      <c r="B29" s="6"/>
      <c r="C29" s="6"/>
      <c r="D29" s="6"/>
      <c r="E29" s="6"/>
      <c r="F29" s="6"/>
      <c r="G29" s="6">
        <v>2069600000</v>
      </c>
      <c r="H29" s="6">
        <v>2118300000</v>
      </c>
      <c r="I29" s="6">
        <v>2068100000</v>
      </c>
      <c r="J29" s="6">
        <v>2238000000</v>
      </c>
      <c r="K29" s="6"/>
      <c r="L29" s="6">
        <v>8494000000</v>
      </c>
    </row>
    <row r="30" spans="1:12" x14ac:dyDescent="0.25">
      <c r="A30" s="3" t="s">
        <v>59</v>
      </c>
      <c r="B30" s="6"/>
      <c r="C30" s="6"/>
      <c r="D30" s="6"/>
      <c r="E30" s="6"/>
      <c r="F30" s="6"/>
      <c r="G30" s="6">
        <v>1551346000</v>
      </c>
      <c r="H30" s="6">
        <v>2234000000</v>
      </c>
      <c r="I30" s="6">
        <v>2604000000</v>
      </c>
      <c r="J30" s="6">
        <v>3084000000</v>
      </c>
      <c r="K30" s="6"/>
      <c r="L30" s="6">
        <v>9473346000</v>
      </c>
    </row>
    <row r="31" spans="1:12" x14ac:dyDescent="0.25">
      <c r="A31" s="3" t="s">
        <v>61</v>
      </c>
      <c r="B31" s="6"/>
      <c r="C31" s="6"/>
      <c r="D31" s="6"/>
      <c r="E31" s="6"/>
      <c r="F31" s="6"/>
      <c r="G31" s="6">
        <v>7509000000</v>
      </c>
      <c r="H31" s="6">
        <v>9072000000</v>
      </c>
      <c r="I31" s="6">
        <v>9659000000</v>
      </c>
      <c r="J31" s="6">
        <v>10825000000</v>
      </c>
      <c r="K31" s="6"/>
      <c r="L31" s="6">
        <v>37065000000</v>
      </c>
    </row>
    <row r="32" spans="1:12" x14ac:dyDescent="0.25">
      <c r="A32" s="3" t="s">
        <v>63</v>
      </c>
      <c r="B32" s="6"/>
      <c r="C32" s="6"/>
      <c r="D32" s="6"/>
      <c r="E32" s="6"/>
      <c r="F32" s="6">
        <v>3334213000</v>
      </c>
      <c r="G32" s="6">
        <v>3594136000</v>
      </c>
      <c r="H32" s="6">
        <v>4021964000</v>
      </c>
      <c r="I32" s="6">
        <v>3974295000</v>
      </c>
      <c r="J32" s="6"/>
      <c r="K32" s="6"/>
      <c r="L32" s="6">
        <v>14924608000</v>
      </c>
    </row>
    <row r="33" spans="1:12" x14ac:dyDescent="0.25">
      <c r="A33" s="3" t="s">
        <v>65</v>
      </c>
      <c r="B33" s="6"/>
      <c r="C33" s="6"/>
      <c r="D33" s="6"/>
      <c r="E33" s="6"/>
      <c r="F33" s="6"/>
      <c r="G33" s="6">
        <v>18676000000</v>
      </c>
      <c r="H33" s="6">
        <v>20063000000</v>
      </c>
      <c r="I33" s="6">
        <v>21662000000</v>
      </c>
      <c r="J33" s="6">
        <v>22991000000</v>
      </c>
      <c r="K33" s="6"/>
      <c r="L33" s="6">
        <v>83392000000</v>
      </c>
    </row>
    <row r="34" spans="1:12" x14ac:dyDescent="0.25">
      <c r="A34" s="3" t="s">
        <v>66</v>
      </c>
      <c r="B34" s="6"/>
      <c r="C34" s="6"/>
      <c r="D34" s="6"/>
      <c r="E34" s="6"/>
      <c r="F34" s="6">
        <v>10259000000</v>
      </c>
      <c r="G34" s="6">
        <v>11230000000</v>
      </c>
      <c r="H34" s="6">
        <v>12296000000</v>
      </c>
      <c r="I34" s="6">
        <v>12200000000</v>
      </c>
      <c r="J34" s="6"/>
      <c r="K34" s="6"/>
      <c r="L34" s="6">
        <v>45985000000</v>
      </c>
    </row>
    <row r="35" spans="1:12" x14ac:dyDescent="0.25">
      <c r="A35" s="3" t="s">
        <v>68</v>
      </c>
      <c r="B35" s="6"/>
      <c r="C35" s="6"/>
      <c r="D35" s="6"/>
      <c r="E35" s="6"/>
      <c r="F35" s="6">
        <v>2875960000</v>
      </c>
      <c r="G35" s="6">
        <v>3361407000</v>
      </c>
      <c r="H35" s="6">
        <v>4100048000</v>
      </c>
      <c r="I35" s="6">
        <v>4771516000</v>
      </c>
      <c r="J35" s="6"/>
      <c r="K35" s="6"/>
      <c r="L35" s="6">
        <v>15108931000</v>
      </c>
    </row>
    <row r="36" spans="1:12" x14ac:dyDescent="0.25">
      <c r="A36" s="3" t="s">
        <v>70</v>
      </c>
      <c r="B36" s="6"/>
      <c r="C36" s="6"/>
      <c r="D36" s="6"/>
      <c r="E36" s="6"/>
      <c r="F36" s="6"/>
      <c r="G36" s="6">
        <v>74452000000</v>
      </c>
      <c r="H36" s="6">
        <v>88988000000</v>
      </c>
      <c r="I36" s="6">
        <v>107006000000</v>
      </c>
      <c r="J36" s="6">
        <v>135987000000</v>
      </c>
      <c r="K36" s="6"/>
      <c r="L36" s="6">
        <v>406433000000</v>
      </c>
    </row>
    <row r="37" spans="1:12" x14ac:dyDescent="0.25">
      <c r="A37" s="3" t="s">
        <v>72</v>
      </c>
      <c r="B37" s="6"/>
      <c r="C37" s="6"/>
      <c r="D37" s="6"/>
      <c r="E37" s="6"/>
      <c r="F37" s="6"/>
      <c r="G37" s="6">
        <v>17517600000</v>
      </c>
      <c r="H37" s="6">
        <v>19108800000</v>
      </c>
      <c r="I37" s="6">
        <v>20862000000</v>
      </c>
      <c r="J37" s="6">
        <v>21609000000</v>
      </c>
      <c r="K37" s="6"/>
      <c r="L37" s="6">
        <v>79097400000</v>
      </c>
    </row>
    <row r="38" spans="1:12" x14ac:dyDescent="0.25">
      <c r="A38" s="3" t="s">
        <v>74</v>
      </c>
      <c r="B38" s="6"/>
      <c r="C38" s="6"/>
      <c r="D38" s="6"/>
      <c r="E38" s="6"/>
      <c r="F38" s="6">
        <v>61497200000</v>
      </c>
      <c r="G38" s="6">
        <v>71023500000</v>
      </c>
      <c r="H38" s="6">
        <v>73874100000</v>
      </c>
      <c r="I38" s="6">
        <v>79156500000</v>
      </c>
      <c r="J38" s="6"/>
      <c r="K38" s="6"/>
      <c r="L38" s="6">
        <v>285551300000</v>
      </c>
    </row>
    <row r="39" spans="1:12" x14ac:dyDescent="0.25">
      <c r="A39" s="3" t="s">
        <v>76</v>
      </c>
      <c r="B39" s="6"/>
      <c r="C39" s="6"/>
      <c r="D39" s="6"/>
      <c r="E39" s="6"/>
      <c r="F39" s="6">
        <v>16428000000</v>
      </c>
      <c r="G39" s="6">
        <v>14771000000</v>
      </c>
      <c r="H39" s="6">
        <v>12691000000</v>
      </c>
      <c r="I39" s="6">
        <v>6383000000</v>
      </c>
      <c r="J39" s="6"/>
      <c r="K39" s="6"/>
      <c r="L39" s="6">
        <v>50273000000</v>
      </c>
    </row>
    <row r="40" spans="1:12" x14ac:dyDescent="0.25">
      <c r="A40" s="3" t="s">
        <v>79</v>
      </c>
      <c r="B40" s="6"/>
      <c r="C40" s="6"/>
      <c r="D40" s="6"/>
      <c r="E40" s="6"/>
      <c r="F40" s="6"/>
      <c r="G40" s="6">
        <v>14581000000</v>
      </c>
      <c r="H40" s="6">
        <v>18470000000</v>
      </c>
      <c r="I40" s="6">
        <v>8698000000</v>
      </c>
      <c r="J40" s="6">
        <v>7869000000</v>
      </c>
      <c r="K40" s="6"/>
      <c r="L40" s="6">
        <v>49618000000</v>
      </c>
    </row>
    <row r="41" spans="1:12" x14ac:dyDescent="0.25">
      <c r="A41" s="3" t="s">
        <v>80</v>
      </c>
      <c r="B41" s="6"/>
      <c r="C41" s="6"/>
      <c r="D41" s="6"/>
      <c r="E41" s="6"/>
      <c r="F41" s="6"/>
      <c r="G41" s="6">
        <v>10180400000</v>
      </c>
      <c r="H41" s="6">
        <v>10439000000</v>
      </c>
      <c r="I41" s="6">
        <v>9894900000</v>
      </c>
      <c r="J41" s="6">
        <v>9524400000</v>
      </c>
      <c r="K41" s="6"/>
      <c r="L41" s="6">
        <v>40038700000</v>
      </c>
    </row>
    <row r="42" spans="1:12" x14ac:dyDescent="0.25">
      <c r="A42" s="3" t="s">
        <v>82</v>
      </c>
      <c r="B42" s="6"/>
      <c r="C42" s="6"/>
      <c r="D42" s="6"/>
      <c r="E42" s="6"/>
      <c r="F42" s="6">
        <v>4292100000</v>
      </c>
      <c r="G42" s="6">
        <v>4614700000</v>
      </c>
      <c r="H42" s="6">
        <v>5345500000</v>
      </c>
      <c r="I42" s="6">
        <v>5568700000</v>
      </c>
      <c r="J42" s="6"/>
      <c r="K42" s="6"/>
      <c r="L42" s="6">
        <v>19821000000</v>
      </c>
    </row>
    <row r="43" spans="1:12" x14ac:dyDescent="0.25">
      <c r="A43" s="3" t="s">
        <v>84</v>
      </c>
      <c r="B43" s="6"/>
      <c r="C43" s="6"/>
      <c r="D43" s="6"/>
      <c r="E43" s="6"/>
      <c r="F43" s="6">
        <v>23700000000</v>
      </c>
      <c r="G43" s="6">
        <v>23032000000</v>
      </c>
      <c r="H43" s="6">
        <v>23906000000</v>
      </c>
      <c r="I43" s="6">
        <v>22534000000</v>
      </c>
      <c r="J43" s="6"/>
      <c r="K43" s="6"/>
      <c r="L43" s="6">
        <v>93172000000</v>
      </c>
    </row>
    <row r="44" spans="1:12" x14ac:dyDescent="0.25">
      <c r="A44" s="3" t="s">
        <v>86</v>
      </c>
      <c r="B44" s="6"/>
      <c r="C44" s="6"/>
      <c r="D44" s="6"/>
      <c r="E44" s="6"/>
      <c r="F44" s="6">
        <v>4856000000</v>
      </c>
      <c r="G44" s="6">
        <v>4583000000</v>
      </c>
      <c r="H44" s="6">
        <v>4408000000</v>
      </c>
      <c r="I44" s="6">
        <v>4664000000</v>
      </c>
      <c r="J44" s="6"/>
      <c r="K44" s="6"/>
      <c r="L44" s="6">
        <v>18511000000</v>
      </c>
    </row>
    <row r="45" spans="1:12" x14ac:dyDescent="0.25">
      <c r="A45" s="3" t="s">
        <v>88</v>
      </c>
      <c r="B45" s="6"/>
      <c r="C45" s="6"/>
      <c r="D45" s="6"/>
      <c r="E45" s="6"/>
      <c r="F45" s="6"/>
      <c r="G45" s="6"/>
      <c r="H45" s="6"/>
      <c r="I45" s="6">
        <v>6824000000</v>
      </c>
      <c r="J45" s="6">
        <v>13240000000</v>
      </c>
      <c r="K45" s="6"/>
      <c r="L45" s="6">
        <v>20064000000</v>
      </c>
    </row>
    <row r="46" spans="1:12" x14ac:dyDescent="0.25">
      <c r="A46" s="3" t="s">
        <v>89</v>
      </c>
      <c r="B46" s="6"/>
      <c r="C46" s="6"/>
      <c r="D46" s="6"/>
      <c r="E46" s="6"/>
      <c r="F46" s="6">
        <v>5863500000</v>
      </c>
      <c r="G46" s="6">
        <v>6140000000</v>
      </c>
      <c r="H46" s="6"/>
      <c r="I46" s="6">
        <v>6330300000</v>
      </c>
      <c r="J46" s="6">
        <v>5966900000</v>
      </c>
      <c r="K46" s="6"/>
      <c r="L46" s="6">
        <v>24300700000</v>
      </c>
    </row>
    <row r="47" spans="1:12" x14ac:dyDescent="0.25">
      <c r="A47" s="3" t="s">
        <v>91</v>
      </c>
      <c r="B47" s="6"/>
      <c r="C47" s="6"/>
      <c r="D47" s="6"/>
      <c r="E47" s="6"/>
      <c r="F47" s="6">
        <v>2853926000</v>
      </c>
      <c r="G47" s="6">
        <v>2879000000</v>
      </c>
      <c r="H47" s="6">
        <v>3011000000</v>
      </c>
      <c r="I47" s="6">
        <v>3159000000</v>
      </c>
      <c r="J47" s="6"/>
      <c r="K47" s="6"/>
      <c r="L47" s="6">
        <v>11902926000</v>
      </c>
    </row>
    <row r="48" spans="1:12" x14ac:dyDescent="0.25">
      <c r="A48" s="3" t="s">
        <v>93</v>
      </c>
      <c r="B48" s="6"/>
      <c r="C48" s="6"/>
      <c r="D48" s="6"/>
      <c r="E48" s="6"/>
      <c r="F48" s="6">
        <v>33781000000</v>
      </c>
      <c r="G48" s="6">
        <v>34828000000</v>
      </c>
      <c r="H48" s="6">
        <v>35895000000</v>
      </c>
      <c r="I48" s="6">
        <v>34441000000</v>
      </c>
      <c r="J48" s="6"/>
      <c r="K48" s="6"/>
      <c r="L48" s="6">
        <v>138945000000</v>
      </c>
    </row>
    <row r="49" spans="1:12" x14ac:dyDescent="0.25">
      <c r="A49" s="3" t="s">
        <v>95</v>
      </c>
      <c r="B49" s="6"/>
      <c r="C49" s="6"/>
      <c r="D49" s="6"/>
      <c r="E49" s="6"/>
      <c r="F49" s="6"/>
      <c r="G49" s="6">
        <v>2089100000</v>
      </c>
      <c r="H49" s="6">
        <v>2393500000</v>
      </c>
      <c r="I49" s="6">
        <v>2706700000</v>
      </c>
      <c r="J49" s="6">
        <v>3291300000</v>
      </c>
      <c r="K49" s="6"/>
      <c r="L49" s="6">
        <v>10480600000</v>
      </c>
    </row>
    <row r="50" spans="1:12" x14ac:dyDescent="0.25">
      <c r="A50" s="3" t="s">
        <v>96</v>
      </c>
      <c r="B50" s="6"/>
      <c r="C50" s="6"/>
      <c r="D50" s="6"/>
      <c r="E50" s="6"/>
      <c r="F50" s="6"/>
      <c r="G50" s="6">
        <v>9147530000</v>
      </c>
      <c r="H50" s="6">
        <v>9475313000</v>
      </c>
      <c r="I50" s="6">
        <v>10187340000</v>
      </c>
      <c r="J50" s="6">
        <v>10635676000</v>
      </c>
      <c r="K50" s="6"/>
      <c r="L50" s="6">
        <v>39445859000</v>
      </c>
    </row>
    <row r="51" spans="1:12" x14ac:dyDescent="0.25">
      <c r="A51" s="3" t="s">
        <v>97</v>
      </c>
      <c r="B51" s="6"/>
      <c r="C51" s="6"/>
      <c r="D51" s="6"/>
      <c r="E51" s="6"/>
      <c r="F51" s="6"/>
      <c r="G51" s="6">
        <v>86623000000</v>
      </c>
      <c r="H51" s="6">
        <v>90762000000</v>
      </c>
      <c r="I51" s="6">
        <v>96114000000</v>
      </c>
      <c r="J51" s="6">
        <v>94571000000</v>
      </c>
      <c r="K51" s="6"/>
      <c r="L51" s="6">
        <v>368070000000</v>
      </c>
    </row>
    <row r="52" spans="1:12" x14ac:dyDescent="0.25">
      <c r="A52" s="3" t="s">
        <v>98</v>
      </c>
      <c r="B52" s="6"/>
      <c r="C52" s="6"/>
      <c r="D52" s="6"/>
      <c r="E52" s="6"/>
      <c r="F52" s="6">
        <v>100078000000</v>
      </c>
      <c r="G52" s="6">
        <v>101697000000</v>
      </c>
      <c r="H52" s="6">
        <v>95181000000</v>
      </c>
      <c r="I52" s="6">
        <v>93056000000</v>
      </c>
      <c r="J52" s="6"/>
      <c r="K52" s="6"/>
      <c r="L52" s="6">
        <v>390012000000</v>
      </c>
    </row>
    <row r="53" spans="1:12" x14ac:dyDescent="0.25">
      <c r="A53" s="3" t="s">
        <v>100</v>
      </c>
      <c r="B53" s="6"/>
      <c r="C53" s="6"/>
      <c r="D53" s="6"/>
      <c r="E53" s="6"/>
      <c r="F53" s="6">
        <v>13936000000</v>
      </c>
      <c r="G53" s="6">
        <v>9413000000</v>
      </c>
      <c r="H53" s="6">
        <v>10719000000</v>
      </c>
      <c r="I53" s="6">
        <v>9968000000</v>
      </c>
      <c r="J53" s="6"/>
      <c r="K53" s="6"/>
      <c r="L53" s="6">
        <v>44036000000</v>
      </c>
    </row>
    <row r="54" spans="1:12" x14ac:dyDescent="0.25">
      <c r="A54" s="3" t="s">
        <v>101</v>
      </c>
      <c r="B54" s="6"/>
      <c r="C54" s="6"/>
      <c r="D54" s="6"/>
      <c r="E54" s="6"/>
      <c r="F54" s="6"/>
      <c r="G54" s="6">
        <v>10914585000</v>
      </c>
      <c r="H54" s="6">
        <v>11503963000</v>
      </c>
      <c r="I54" s="6">
        <v>11881176000</v>
      </c>
      <c r="J54" s="6">
        <v>12103887000</v>
      </c>
      <c r="K54" s="6"/>
      <c r="L54" s="6">
        <v>46403611000</v>
      </c>
    </row>
    <row r="55" spans="1:12" x14ac:dyDescent="0.25">
      <c r="A55" s="3" t="s">
        <v>102</v>
      </c>
      <c r="B55" s="6"/>
      <c r="C55" s="6"/>
      <c r="D55" s="6"/>
      <c r="E55" s="6"/>
      <c r="F55" s="6">
        <v>10737000000</v>
      </c>
      <c r="G55" s="6">
        <v>10543000000</v>
      </c>
      <c r="H55" s="6">
        <v>9998000000</v>
      </c>
      <c r="I55" s="6">
        <v>10346000000</v>
      </c>
      <c r="J55" s="6"/>
      <c r="K55" s="6"/>
      <c r="L55" s="6">
        <v>41624000000</v>
      </c>
    </row>
    <row r="56" spans="1:12" x14ac:dyDescent="0.25">
      <c r="A56" s="3" t="s">
        <v>103</v>
      </c>
      <c r="B56" s="6"/>
      <c r="C56" s="6"/>
      <c r="D56" s="6"/>
      <c r="E56" s="6"/>
      <c r="F56" s="6">
        <v>45457000000</v>
      </c>
      <c r="G56" s="6"/>
      <c r="H56" s="6">
        <v>40611000000</v>
      </c>
      <c r="I56" s="6">
        <v>40339000000</v>
      </c>
      <c r="J56" s="6">
        <v>39528000000</v>
      </c>
      <c r="K56" s="6"/>
      <c r="L56" s="6">
        <v>165935000000</v>
      </c>
    </row>
    <row r="57" spans="1:12" x14ac:dyDescent="0.25">
      <c r="A57" s="3" t="s">
        <v>105</v>
      </c>
      <c r="B57" s="6"/>
      <c r="C57" s="6"/>
      <c r="D57" s="6"/>
      <c r="E57" s="6"/>
      <c r="F57" s="6"/>
      <c r="G57" s="6">
        <v>3049500000</v>
      </c>
      <c r="H57" s="6">
        <v>3323600000</v>
      </c>
      <c r="I57" s="6">
        <v>3416000000</v>
      </c>
      <c r="J57" s="6">
        <v>3714000000</v>
      </c>
      <c r="K57" s="6"/>
      <c r="L57" s="6">
        <v>13503100000</v>
      </c>
    </row>
    <row r="58" spans="1:12" x14ac:dyDescent="0.25">
      <c r="A58" s="3" t="s">
        <v>106</v>
      </c>
      <c r="B58" s="6"/>
      <c r="C58" s="6"/>
      <c r="D58" s="6"/>
      <c r="E58" s="6"/>
      <c r="F58" s="6"/>
      <c r="G58" s="6">
        <v>8054000000</v>
      </c>
      <c r="H58" s="6">
        <v>8446000000</v>
      </c>
      <c r="I58" s="6">
        <v>10282000000</v>
      </c>
      <c r="J58" s="6">
        <v>12483000000</v>
      </c>
      <c r="K58" s="6"/>
      <c r="L58" s="6">
        <v>39265000000</v>
      </c>
    </row>
    <row r="59" spans="1:12" x14ac:dyDescent="0.25">
      <c r="A59" s="3" t="s">
        <v>107</v>
      </c>
      <c r="B59" s="6"/>
      <c r="C59" s="6"/>
      <c r="D59" s="6"/>
      <c r="E59" s="6"/>
      <c r="F59" s="6"/>
      <c r="G59" s="6">
        <v>22364000000</v>
      </c>
      <c r="H59" s="6">
        <v>24551000000</v>
      </c>
      <c r="I59" s="6">
        <v>15742000000</v>
      </c>
      <c r="J59" s="6">
        <v>9841000000</v>
      </c>
      <c r="K59" s="6"/>
      <c r="L59" s="6">
        <v>72498000000</v>
      </c>
    </row>
    <row r="60" spans="1:12" x14ac:dyDescent="0.25">
      <c r="A60" s="3" t="s">
        <v>109</v>
      </c>
      <c r="B60" s="6"/>
      <c r="C60" s="6"/>
      <c r="D60" s="6"/>
      <c r="E60" s="6"/>
      <c r="F60" s="6"/>
      <c r="G60" s="6">
        <v>6932200000</v>
      </c>
      <c r="H60" s="6">
        <v>9703300000</v>
      </c>
      <c r="I60" s="6">
        <v>10763800000</v>
      </c>
      <c r="J60" s="6">
        <v>11448800000</v>
      </c>
      <c r="K60" s="6"/>
      <c r="L60" s="6">
        <v>38848100000</v>
      </c>
    </row>
    <row r="61" spans="1:12" x14ac:dyDescent="0.25">
      <c r="A61" s="3" t="s">
        <v>110</v>
      </c>
      <c r="B61" s="6"/>
      <c r="C61" s="6"/>
      <c r="D61" s="6"/>
      <c r="E61" s="6"/>
      <c r="F61" s="6">
        <v>8735700000</v>
      </c>
      <c r="G61" s="6">
        <v>8468100000</v>
      </c>
      <c r="H61" s="6">
        <v>8570000000</v>
      </c>
      <c r="I61" s="6">
        <v>7997000000</v>
      </c>
      <c r="J61" s="6"/>
      <c r="K61" s="6"/>
      <c r="L61" s="6">
        <v>33770800000</v>
      </c>
    </row>
    <row r="62" spans="1:12" x14ac:dyDescent="0.25">
      <c r="A62" s="3" t="s">
        <v>112</v>
      </c>
      <c r="B62" s="6"/>
      <c r="C62" s="6"/>
      <c r="D62" s="6"/>
      <c r="E62" s="6"/>
      <c r="F62" s="6">
        <v>17621000000</v>
      </c>
      <c r="G62" s="6">
        <v>16385000000</v>
      </c>
      <c r="H62" s="6">
        <v>15879000000</v>
      </c>
      <c r="I62" s="6">
        <v>16560000000</v>
      </c>
      <c r="J62" s="6"/>
      <c r="K62" s="6"/>
      <c r="L62" s="6">
        <v>66445000000</v>
      </c>
    </row>
    <row r="63" spans="1:12" x14ac:dyDescent="0.25">
      <c r="A63" s="3" t="s">
        <v>113</v>
      </c>
      <c r="B63" s="6"/>
      <c r="C63" s="6"/>
      <c r="D63" s="6"/>
      <c r="E63" s="6"/>
      <c r="F63" s="6">
        <v>7249000000</v>
      </c>
      <c r="G63" s="6">
        <v>7143000000</v>
      </c>
      <c r="H63" s="6">
        <v>7380000000</v>
      </c>
      <c r="I63" s="6">
        <v>7477000000</v>
      </c>
      <c r="J63" s="6"/>
      <c r="K63" s="6"/>
      <c r="L63" s="6">
        <v>29249000000</v>
      </c>
    </row>
    <row r="64" spans="1:12" x14ac:dyDescent="0.25">
      <c r="A64" s="3" t="s">
        <v>114</v>
      </c>
      <c r="B64" s="6"/>
      <c r="C64" s="6"/>
      <c r="D64" s="6"/>
      <c r="E64" s="6"/>
      <c r="F64" s="6"/>
      <c r="G64" s="6">
        <v>7436600000</v>
      </c>
      <c r="H64" s="6">
        <v>8305100000</v>
      </c>
      <c r="I64" s="6">
        <v>8023200000</v>
      </c>
      <c r="J64" s="6">
        <v>9071000000</v>
      </c>
      <c r="K64" s="6"/>
      <c r="L64" s="6">
        <v>32835900000</v>
      </c>
    </row>
    <row r="65" spans="1:12" x14ac:dyDescent="0.25">
      <c r="A65" s="3" t="s">
        <v>116</v>
      </c>
      <c r="B65" s="6"/>
      <c r="C65" s="6"/>
      <c r="D65" s="6"/>
      <c r="E65" s="6"/>
      <c r="F65" s="6">
        <v>1847186000</v>
      </c>
      <c r="G65" s="6">
        <v>2135539000</v>
      </c>
      <c r="H65" s="6">
        <v>2396998000</v>
      </c>
      <c r="I65" s="6">
        <v>2490821000</v>
      </c>
      <c r="J65" s="6"/>
      <c r="K65" s="6"/>
      <c r="L65" s="6">
        <v>8870544000</v>
      </c>
    </row>
    <row r="66" spans="1:12" x14ac:dyDescent="0.25">
      <c r="A66" s="3" t="s">
        <v>117</v>
      </c>
      <c r="B66" s="6"/>
      <c r="C66" s="6"/>
      <c r="D66" s="6"/>
      <c r="E66" s="6"/>
      <c r="F66" s="6"/>
      <c r="G66" s="6">
        <v>13469300000</v>
      </c>
      <c r="H66" s="6">
        <v>11838200000</v>
      </c>
      <c r="I66" s="6">
        <v>11937000000</v>
      </c>
      <c r="J66" s="6">
        <v>11642900000</v>
      </c>
      <c r="K66" s="6"/>
      <c r="L66" s="6">
        <v>48887400000</v>
      </c>
    </row>
    <row r="67" spans="1:12" x14ac:dyDescent="0.25">
      <c r="A67" s="3" t="s">
        <v>119</v>
      </c>
      <c r="B67" s="6"/>
      <c r="C67" s="6"/>
      <c r="D67" s="6"/>
      <c r="E67" s="6"/>
      <c r="F67" s="6"/>
      <c r="G67" s="6">
        <v>101093000000</v>
      </c>
      <c r="H67" s="6">
        <v>91084000000</v>
      </c>
      <c r="I67" s="6">
        <v>102531000000</v>
      </c>
      <c r="J67" s="6">
        <v>121546000000</v>
      </c>
      <c r="K67" s="6"/>
      <c r="L67" s="6">
        <v>416254000000</v>
      </c>
    </row>
    <row r="68" spans="1:12" x14ac:dyDescent="0.25">
      <c r="A68" s="3" t="s">
        <v>120</v>
      </c>
      <c r="B68" s="6"/>
      <c r="C68" s="6"/>
      <c r="D68" s="6"/>
      <c r="E68" s="6"/>
      <c r="F68" s="6"/>
      <c r="G68" s="6">
        <v>55656000000</v>
      </c>
      <c r="H68" s="6">
        <v>55184000000</v>
      </c>
      <c r="I68" s="6">
        <v>47011000000</v>
      </c>
      <c r="J68" s="6">
        <v>38537000000</v>
      </c>
      <c r="K68" s="6"/>
      <c r="L68" s="6">
        <v>196388000000</v>
      </c>
    </row>
    <row r="69" spans="1:12" x14ac:dyDescent="0.25">
      <c r="A69" s="3" t="s">
        <v>122</v>
      </c>
      <c r="B69" s="6"/>
      <c r="C69" s="6"/>
      <c r="D69" s="6"/>
      <c r="E69" s="6"/>
      <c r="F69" s="6">
        <v>17936000000</v>
      </c>
      <c r="G69" s="6">
        <v>19261000000</v>
      </c>
      <c r="H69" s="6">
        <v>19171000000</v>
      </c>
      <c r="I69" s="6">
        <v>18987000000</v>
      </c>
      <c r="J69" s="6"/>
      <c r="K69" s="6"/>
      <c r="L69" s="6">
        <v>75355000000</v>
      </c>
    </row>
    <row r="70" spans="1:12" x14ac:dyDescent="0.25">
      <c r="A70" s="3" t="s">
        <v>123</v>
      </c>
      <c r="B70" s="6"/>
      <c r="C70" s="6"/>
      <c r="D70" s="6"/>
      <c r="E70" s="6"/>
      <c r="F70" s="6">
        <v>6514099000</v>
      </c>
      <c r="G70" s="6">
        <v>7184794000</v>
      </c>
      <c r="H70" s="6">
        <v>9049918000</v>
      </c>
      <c r="I70" s="6">
        <v>10855810000</v>
      </c>
      <c r="J70" s="6"/>
      <c r="K70" s="6"/>
      <c r="L70" s="6">
        <v>33604621000</v>
      </c>
    </row>
    <row r="71" spans="1:12" x14ac:dyDescent="0.25">
      <c r="A71" s="3" t="s">
        <v>125</v>
      </c>
      <c r="B71" s="6"/>
      <c r="C71" s="6"/>
      <c r="D71" s="6"/>
      <c r="E71" s="6"/>
      <c r="F71" s="6">
        <v>2432680000</v>
      </c>
      <c r="G71" s="6">
        <v>2865751000</v>
      </c>
      <c r="H71" s="6">
        <v>3538756000</v>
      </c>
      <c r="I71" s="6">
        <v>3663851000</v>
      </c>
      <c r="J71" s="6"/>
      <c r="K71" s="6"/>
      <c r="L71" s="6">
        <v>12501038000</v>
      </c>
    </row>
    <row r="72" spans="1:12" x14ac:dyDescent="0.25">
      <c r="A72" s="3" t="s">
        <v>126</v>
      </c>
      <c r="B72" s="6"/>
      <c r="C72" s="6"/>
      <c r="D72" s="6"/>
      <c r="E72" s="6"/>
      <c r="F72" s="6"/>
      <c r="G72" s="6">
        <v>15456000000</v>
      </c>
      <c r="H72" s="6">
        <v>15884000000</v>
      </c>
      <c r="I72" s="6">
        <v>15714000000</v>
      </c>
      <c r="J72" s="6">
        <v>16389000000</v>
      </c>
      <c r="K72" s="6"/>
      <c r="L72" s="6">
        <v>63443000000</v>
      </c>
    </row>
    <row r="73" spans="1:12" x14ac:dyDescent="0.25">
      <c r="A73" s="3" t="s">
        <v>128</v>
      </c>
      <c r="B73" s="6"/>
      <c r="C73" s="6"/>
      <c r="D73" s="6"/>
      <c r="E73" s="6"/>
      <c r="F73" s="6"/>
      <c r="G73" s="6">
        <v>6493900000</v>
      </c>
      <c r="H73" s="6">
        <v>7670400000</v>
      </c>
      <c r="I73" s="6">
        <v>9256000000</v>
      </c>
      <c r="J73" s="6">
        <v>11229200000</v>
      </c>
      <c r="K73" s="6"/>
      <c r="L73" s="6">
        <v>34649500000</v>
      </c>
    </row>
    <row r="74" spans="1:12" x14ac:dyDescent="0.25">
      <c r="A74" s="3" t="s">
        <v>129</v>
      </c>
      <c r="B74" s="6"/>
      <c r="C74" s="6"/>
      <c r="D74" s="6"/>
      <c r="E74" s="6"/>
      <c r="F74" s="6"/>
      <c r="G74" s="6">
        <v>2910748000</v>
      </c>
      <c r="H74" s="6"/>
      <c r="I74" s="6">
        <v>3402703000</v>
      </c>
      <c r="J74" s="6">
        <v>9221740000</v>
      </c>
      <c r="K74" s="6"/>
      <c r="L74" s="6">
        <v>15535191000</v>
      </c>
    </row>
    <row r="75" spans="1:12" x14ac:dyDescent="0.25">
      <c r="A75" s="3" t="s">
        <v>131</v>
      </c>
      <c r="B75" s="6"/>
      <c r="C75" s="6"/>
      <c r="D75" s="6"/>
      <c r="E75" s="6"/>
      <c r="F75" s="6">
        <v>6104000000</v>
      </c>
      <c r="G75" s="6">
        <v>5474700000</v>
      </c>
      <c r="H75" s="6">
        <v>4743200000</v>
      </c>
      <c r="I75" s="6">
        <v>4308300000</v>
      </c>
      <c r="J75" s="6"/>
      <c r="K75" s="6"/>
      <c r="L75" s="6">
        <v>20630200000</v>
      </c>
    </row>
    <row r="76" spans="1:12" x14ac:dyDescent="0.25">
      <c r="A76" s="3" t="s">
        <v>133</v>
      </c>
      <c r="B76" s="6"/>
      <c r="C76" s="6"/>
      <c r="D76" s="6"/>
      <c r="E76" s="6"/>
      <c r="F76" s="6">
        <v>5513000000</v>
      </c>
      <c r="G76" s="6">
        <v>5133000000</v>
      </c>
      <c r="H76" s="6">
        <v>5342000000</v>
      </c>
      <c r="I76" s="6">
        <v>5276000000</v>
      </c>
      <c r="J76" s="6"/>
      <c r="K76" s="6"/>
      <c r="L76" s="6">
        <v>21264000000</v>
      </c>
    </row>
    <row r="77" spans="1:12" x14ac:dyDescent="0.25">
      <c r="A77" s="3" t="s">
        <v>135</v>
      </c>
      <c r="B77" s="6"/>
      <c r="C77" s="6"/>
      <c r="D77" s="6"/>
      <c r="E77" s="6"/>
      <c r="F77" s="6">
        <v>2921900000</v>
      </c>
      <c r="G77" s="6">
        <v>3194300000</v>
      </c>
      <c r="H77" s="6">
        <v>3297600000</v>
      </c>
      <c r="I77" s="6">
        <v>3394800000</v>
      </c>
      <c r="J77" s="6"/>
      <c r="K77" s="6"/>
      <c r="L77" s="6">
        <v>12808600000</v>
      </c>
    </row>
    <row r="78" spans="1:12" x14ac:dyDescent="0.25">
      <c r="A78" s="3" t="s">
        <v>137</v>
      </c>
      <c r="B78" s="6"/>
      <c r="C78" s="6"/>
      <c r="D78" s="6"/>
      <c r="E78" s="6"/>
      <c r="F78" s="6">
        <v>12316000000</v>
      </c>
      <c r="G78" s="6">
        <v>19080000000</v>
      </c>
      <c r="H78" s="6">
        <v>23125000000</v>
      </c>
      <c r="I78" s="6">
        <v>12764000000</v>
      </c>
      <c r="J78" s="6"/>
      <c r="K78" s="6"/>
      <c r="L78" s="6">
        <v>67285000000</v>
      </c>
    </row>
    <row r="79" spans="1:12" x14ac:dyDescent="0.25">
      <c r="A79" s="3" t="s">
        <v>139</v>
      </c>
      <c r="B79" s="6"/>
      <c r="C79" s="6"/>
      <c r="D79" s="6"/>
      <c r="E79" s="6"/>
      <c r="F79" s="6">
        <v>11359113000</v>
      </c>
      <c r="G79" s="6">
        <v>12752076000</v>
      </c>
      <c r="H79" s="6">
        <v>13470067000</v>
      </c>
      <c r="I79" s="6">
        <v>13476084000</v>
      </c>
      <c r="J79" s="6"/>
      <c r="K79" s="6"/>
      <c r="L79" s="6">
        <v>51057340000</v>
      </c>
    </row>
    <row r="80" spans="1:12" x14ac:dyDescent="0.25">
      <c r="A80" s="3" t="s">
        <v>141</v>
      </c>
      <c r="B80" s="6"/>
      <c r="C80" s="6"/>
      <c r="D80" s="6"/>
      <c r="E80" s="6"/>
      <c r="F80" s="6"/>
      <c r="G80" s="6">
        <v>8155000000</v>
      </c>
      <c r="H80" s="6">
        <v>9108000000</v>
      </c>
      <c r="I80" s="6">
        <v>9754000000</v>
      </c>
      <c r="J80" s="6">
        <v>29003000000</v>
      </c>
      <c r="K80" s="6"/>
      <c r="L80" s="6">
        <v>56020000000</v>
      </c>
    </row>
    <row r="81" spans="1:12" x14ac:dyDescent="0.25">
      <c r="A81" s="3" t="s">
        <v>143</v>
      </c>
      <c r="B81" s="6"/>
      <c r="C81" s="6"/>
      <c r="D81" s="6"/>
      <c r="E81" s="6"/>
      <c r="F81" s="6">
        <v>29119000000</v>
      </c>
      <c r="G81" s="6">
        <v>32380000000</v>
      </c>
      <c r="H81" s="6">
        <v>34914000000</v>
      </c>
      <c r="I81" s="6">
        <v>37876000000</v>
      </c>
      <c r="J81" s="6"/>
      <c r="K81" s="6"/>
      <c r="L81" s="6">
        <v>134289000000</v>
      </c>
    </row>
    <row r="82" spans="1:12" x14ac:dyDescent="0.25">
      <c r="A82" s="3" t="s">
        <v>144</v>
      </c>
      <c r="B82" s="6"/>
      <c r="C82" s="6"/>
      <c r="D82" s="6"/>
      <c r="E82" s="6"/>
      <c r="F82" s="6">
        <v>4111000000</v>
      </c>
      <c r="G82" s="6">
        <v>4531000000</v>
      </c>
      <c r="H82" s="6">
        <v>4945000000</v>
      </c>
      <c r="I82" s="6">
        <v>5142000000</v>
      </c>
      <c r="J82" s="6"/>
      <c r="K82" s="6"/>
      <c r="L82" s="6">
        <v>18729000000</v>
      </c>
    </row>
    <row r="83" spans="1:12" x14ac:dyDescent="0.25">
      <c r="A83" s="3" t="s">
        <v>145</v>
      </c>
      <c r="B83" s="6"/>
      <c r="C83" s="6"/>
      <c r="D83" s="6"/>
      <c r="E83" s="6"/>
      <c r="F83" s="6">
        <v>17085000000</v>
      </c>
      <c r="G83" s="6">
        <v>17420000000</v>
      </c>
      <c r="H83" s="6">
        <v>17277000000</v>
      </c>
      <c r="I83" s="6">
        <v>16034000000</v>
      </c>
      <c r="J83" s="6"/>
      <c r="K83" s="6"/>
      <c r="L83" s="6">
        <v>67816000000</v>
      </c>
    </row>
    <row r="84" spans="1:12" x14ac:dyDescent="0.25">
      <c r="A84" s="3" t="s">
        <v>146</v>
      </c>
      <c r="B84" s="6"/>
      <c r="C84" s="6"/>
      <c r="D84" s="6"/>
      <c r="E84" s="6"/>
      <c r="F84" s="6"/>
      <c r="G84" s="6">
        <v>5533000000</v>
      </c>
      <c r="H84" s="6">
        <v>5514000000</v>
      </c>
      <c r="I84" s="6">
        <v>5655000000</v>
      </c>
      <c r="J84" s="6">
        <v>5761000000</v>
      </c>
      <c r="K84" s="6"/>
      <c r="L84" s="6">
        <v>22463000000</v>
      </c>
    </row>
    <row r="85" spans="1:12" x14ac:dyDescent="0.25">
      <c r="A85" s="3" t="s">
        <v>147</v>
      </c>
      <c r="B85" s="6"/>
      <c r="C85" s="6"/>
      <c r="D85" s="6"/>
      <c r="E85" s="6"/>
      <c r="F85" s="6"/>
      <c r="G85" s="6">
        <v>2666000000</v>
      </c>
      <c r="H85" s="6">
        <v>2607000000</v>
      </c>
      <c r="I85" s="6">
        <v>2819000000</v>
      </c>
      <c r="J85" s="6">
        <v>2960000000</v>
      </c>
      <c r="K85" s="6"/>
      <c r="L85" s="6">
        <v>11052000000</v>
      </c>
    </row>
    <row r="86" spans="1:12" x14ac:dyDescent="0.25">
      <c r="A86" s="3" t="s">
        <v>148</v>
      </c>
      <c r="B86" s="6"/>
      <c r="C86" s="6"/>
      <c r="D86" s="6"/>
      <c r="E86" s="6"/>
      <c r="F86" s="6"/>
      <c r="G86" s="6">
        <v>3214591000</v>
      </c>
      <c r="H86" s="6">
        <v>4108269000</v>
      </c>
      <c r="I86" s="6">
        <v>4501223000</v>
      </c>
      <c r="J86" s="6">
        <v>3904384000</v>
      </c>
      <c r="K86" s="6"/>
      <c r="L86" s="6">
        <v>15728467000</v>
      </c>
    </row>
    <row r="87" spans="1:12" x14ac:dyDescent="0.25">
      <c r="A87" s="3" t="s">
        <v>150</v>
      </c>
      <c r="B87" s="6"/>
      <c r="C87" s="6"/>
      <c r="D87" s="6"/>
      <c r="E87" s="6"/>
      <c r="F87" s="6"/>
      <c r="G87" s="6">
        <v>17301000000</v>
      </c>
      <c r="H87" s="6">
        <v>19221000000</v>
      </c>
      <c r="I87" s="6">
        <v>19110000000</v>
      </c>
      <c r="J87" s="6">
        <v>17509000000</v>
      </c>
      <c r="K87" s="6"/>
      <c r="L87" s="6">
        <v>73141000000</v>
      </c>
    </row>
    <row r="88" spans="1:12" x14ac:dyDescent="0.25">
      <c r="A88" s="3" t="s">
        <v>152</v>
      </c>
      <c r="B88" s="6"/>
      <c r="C88" s="6"/>
      <c r="D88" s="6"/>
      <c r="E88" s="6"/>
      <c r="F88" s="6"/>
      <c r="G88" s="6">
        <v>6566000000</v>
      </c>
      <c r="H88" s="6">
        <v>7179000000</v>
      </c>
      <c r="I88" s="6">
        <v>6456000000</v>
      </c>
      <c r="J88" s="6">
        <v>6399000000</v>
      </c>
      <c r="K88" s="6"/>
      <c r="L88" s="6">
        <v>26600000000</v>
      </c>
    </row>
    <row r="89" spans="1:12" x14ac:dyDescent="0.25">
      <c r="A89" s="3" t="s">
        <v>153</v>
      </c>
      <c r="B89" s="6"/>
      <c r="C89" s="6"/>
      <c r="D89" s="6"/>
      <c r="E89" s="6"/>
      <c r="F89" s="6">
        <v>8110000000</v>
      </c>
      <c r="G89" s="6">
        <v>10863000000</v>
      </c>
      <c r="H89" s="6">
        <v>16560000000</v>
      </c>
      <c r="I89" s="6">
        <v>22760000000</v>
      </c>
      <c r="J89" s="6"/>
      <c r="K89" s="6"/>
      <c r="L89" s="6">
        <v>58293000000</v>
      </c>
    </row>
    <row r="90" spans="1:12" x14ac:dyDescent="0.25">
      <c r="A90" s="3" t="s">
        <v>154</v>
      </c>
      <c r="B90" s="6"/>
      <c r="C90" s="6"/>
      <c r="D90" s="6"/>
      <c r="E90" s="6"/>
      <c r="F90" s="6">
        <v>7452000000</v>
      </c>
      <c r="G90" s="6">
        <v>8106000000</v>
      </c>
      <c r="H90" s="6">
        <v>9226000000</v>
      </c>
      <c r="I90" s="6">
        <v>7386000000</v>
      </c>
      <c r="J90" s="6"/>
      <c r="K90" s="6"/>
      <c r="L90" s="6">
        <v>32170000000</v>
      </c>
    </row>
    <row r="91" spans="1:12" x14ac:dyDescent="0.25">
      <c r="A91" s="3" t="s">
        <v>155</v>
      </c>
      <c r="B91" s="6"/>
      <c r="C91" s="6"/>
      <c r="D91" s="6"/>
      <c r="E91" s="6"/>
      <c r="F91" s="6">
        <v>23771000000</v>
      </c>
      <c r="G91" s="6">
        <v>24176000000</v>
      </c>
      <c r="H91" s="6">
        <v>23869000000</v>
      </c>
      <c r="I91" s="6">
        <v>25038000000</v>
      </c>
      <c r="J91" s="6"/>
      <c r="K91" s="6"/>
      <c r="L91" s="6">
        <v>96854000000</v>
      </c>
    </row>
    <row r="92" spans="1:12" x14ac:dyDescent="0.25">
      <c r="A92" s="3" t="s">
        <v>156</v>
      </c>
      <c r="B92" s="6"/>
      <c r="C92" s="6"/>
      <c r="D92" s="6"/>
      <c r="E92" s="6"/>
      <c r="F92" s="6">
        <v>1204546000</v>
      </c>
      <c r="G92" s="6">
        <v>1746278000</v>
      </c>
      <c r="H92" s="6">
        <v>2173011000</v>
      </c>
      <c r="I92" s="6">
        <v>1357150000</v>
      </c>
      <c r="J92" s="6"/>
      <c r="K92" s="6"/>
      <c r="L92" s="6">
        <v>6480985000</v>
      </c>
    </row>
    <row r="93" spans="1:12" x14ac:dyDescent="0.25">
      <c r="A93" s="3" t="s">
        <v>157</v>
      </c>
      <c r="B93" s="6"/>
      <c r="C93" s="6"/>
      <c r="D93" s="6"/>
      <c r="E93" s="6"/>
      <c r="F93" s="6"/>
      <c r="G93" s="6">
        <v>4474000000</v>
      </c>
      <c r="H93" s="6">
        <v>4979000000</v>
      </c>
      <c r="I93" s="6">
        <v>5244000000</v>
      </c>
      <c r="J93" s="6">
        <v>5259000000</v>
      </c>
      <c r="K93" s="6"/>
      <c r="L93" s="6">
        <v>19956000000</v>
      </c>
    </row>
    <row r="94" spans="1:12" x14ac:dyDescent="0.25">
      <c r="A94" s="3" t="s">
        <v>159</v>
      </c>
      <c r="B94" s="6"/>
      <c r="C94" s="6"/>
      <c r="D94" s="6"/>
      <c r="E94" s="6"/>
      <c r="F94" s="6"/>
      <c r="G94" s="6">
        <v>1587725000</v>
      </c>
      <c r="H94" s="6">
        <v>1717776000</v>
      </c>
      <c r="I94" s="6">
        <v>1797060000</v>
      </c>
      <c r="J94" s="6">
        <v>1966814000</v>
      </c>
      <c r="K94" s="6"/>
      <c r="L94" s="6">
        <v>7069375000</v>
      </c>
    </row>
    <row r="95" spans="1:12" x14ac:dyDescent="0.25">
      <c r="A95" s="3" t="s">
        <v>161</v>
      </c>
      <c r="B95" s="6"/>
      <c r="C95" s="6"/>
      <c r="D95" s="6"/>
      <c r="E95" s="6"/>
      <c r="F95" s="6"/>
      <c r="G95" s="6">
        <v>105156000000</v>
      </c>
      <c r="H95" s="6">
        <v>112640000000</v>
      </c>
      <c r="I95" s="6">
        <v>116199000000</v>
      </c>
      <c r="J95" s="6">
        <v>118719000000</v>
      </c>
      <c r="K95" s="6"/>
      <c r="L95" s="6">
        <v>452714000000</v>
      </c>
    </row>
    <row r="96" spans="1:12" x14ac:dyDescent="0.25">
      <c r="A96" s="3" t="s">
        <v>163</v>
      </c>
      <c r="B96" s="6">
        <v>1577000</v>
      </c>
      <c r="C96" s="6">
        <v>1514000</v>
      </c>
      <c r="D96" s="6">
        <v>79562000</v>
      </c>
      <c r="E96" s="6">
        <v>99642000</v>
      </c>
      <c r="F96" s="6"/>
      <c r="G96" s="6"/>
      <c r="H96" s="6"/>
      <c r="I96" s="6"/>
      <c r="J96" s="6"/>
      <c r="K96" s="6"/>
      <c r="L96" s="6">
        <v>182295000</v>
      </c>
    </row>
    <row r="97" spans="1:12" x14ac:dyDescent="0.25">
      <c r="A97" s="3" t="s">
        <v>165</v>
      </c>
      <c r="B97" s="6"/>
      <c r="C97" s="6"/>
      <c r="D97" s="6"/>
      <c r="E97" s="6"/>
      <c r="F97" s="6"/>
      <c r="G97" s="6">
        <v>8052000000</v>
      </c>
      <c r="H97" s="6">
        <v>8268000000</v>
      </c>
      <c r="I97" s="6">
        <v>8082000000</v>
      </c>
      <c r="J97" s="6">
        <v>7961000000</v>
      </c>
      <c r="K97" s="6"/>
      <c r="L97" s="6">
        <v>32363000000</v>
      </c>
    </row>
    <row r="98" spans="1:12" x14ac:dyDescent="0.25">
      <c r="A98" s="3" t="s">
        <v>166</v>
      </c>
      <c r="B98" s="6"/>
      <c r="C98" s="6"/>
      <c r="D98" s="6"/>
      <c r="E98" s="6"/>
      <c r="F98" s="6"/>
      <c r="G98" s="6">
        <v>3050195000</v>
      </c>
      <c r="H98" s="6">
        <v>4071003000</v>
      </c>
      <c r="I98" s="6">
        <v>5373586000</v>
      </c>
      <c r="J98" s="6">
        <v>6667216000</v>
      </c>
      <c r="K98" s="6"/>
      <c r="L98" s="6">
        <v>19162000000</v>
      </c>
    </row>
    <row r="99" spans="1:12" x14ac:dyDescent="0.25">
      <c r="A99" s="3" t="s">
        <v>167</v>
      </c>
      <c r="B99" s="6"/>
      <c r="C99" s="6"/>
      <c r="D99" s="6"/>
      <c r="E99" s="6"/>
      <c r="F99" s="6"/>
      <c r="G99" s="6">
        <v>48607000000</v>
      </c>
      <c r="H99" s="6">
        <v>47142000000</v>
      </c>
      <c r="I99" s="6">
        <v>49161000000</v>
      </c>
      <c r="J99" s="6">
        <v>49247000000</v>
      </c>
      <c r="K99" s="6"/>
      <c r="L99" s="6">
        <v>194157000000</v>
      </c>
    </row>
    <row r="100" spans="1:12" x14ac:dyDescent="0.25">
      <c r="A100" s="3" t="s">
        <v>169</v>
      </c>
      <c r="B100" s="6"/>
      <c r="C100" s="6"/>
      <c r="D100" s="6"/>
      <c r="E100" s="6"/>
      <c r="F100" s="6"/>
      <c r="G100" s="6"/>
      <c r="H100" s="6"/>
      <c r="I100" s="6">
        <v>4069746000</v>
      </c>
      <c r="J100" s="6">
        <v>4250447000</v>
      </c>
      <c r="K100" s="6"/>
      <c r="L100" s="6">
        <v>8320193000</v>
      </c>
    </row>
    <row r="101" spans="1:12" x14ac:dyDescent="0.25">
      <c r="A101" s="3" t="s">
        <v>171</v>
      </c>
      <c r="B101" s="6"/>
      <c r="C101" s="6"/>
      <c r="D101" s="6"/>
      <c r="E101" s="6"/>
      <c r="F101" s="6"/>
      <c r="G101" s="6">
        <v>12026000000</v>
      </c>
      <c r="H101" s="6">
        <v>12669000000</v>
      </c>
      <c r="I101" s="6">
        <v>11811000000</v>
      </c>
      <c r="J101" s="6">
        <v>11069000000</v>
      </c>
      <c r="K101" s="6"/>
      <c r="L101" s="6">
        <v>47575000000</v>
      </c>
    </row>
    <row r="102" spans="1:12" x14ac:dyDescent="0.25">
      <c r="A102" s="3" t="s">
        <v>173</v>
      </c>
      <c r="B102" s="6"/>
      <c r="C102" s="6"/>
      <c r="D102" s="6"/>
      <c r="E102" s="6"/>
      <c r="F102" s="6"/>
      <c r="G102" s="6">
        <v>4245964000</v>
      </c>
      <c r="H102" s="6">
        <v>4193844000</v>
      </c>
      <c r="I102" s="6">
        <v>4476886000</v>
      </c>
      <c r="J102" s="6">
        <v>4905458000</v>
      </c>
      <c r="K102" s="6"/>
      <c r="L102" s="6">
        <v>17822152000</v>
      </c>
    </row>
    <row r="103" spans="1:12" x14ac:dyDescent="0.25">
      <c r="A103" s="3" t="s">
        <v>175</v>
      </c>
      <c r="B103" s="6"/>
      <c r="C103" s="6"/>
      <c r="D103" s="6"/>
      <c r="E103" s="6"/>
      <c r="F103" s="6">
        <v>18376000000</v>
      </c>
      <c r="G103" s="6">
        <v>18095000000</v>
      </c>
      <c r="H103" s="6">
        <v>18031000000</v>
      </c>
      <c r="I103" s="6">
        <v>17900000000</v>
      </c>
      <c r="J103" s="6"/>
      <c r="K103" s="6"/>
      <c r="L103" s="6">
        <v>72402000000</v>
      </c>
    </row>
    <row r="104" spans="1:12" x14ac:dyDescent="0.25">
      <c r="A104" s="3" t="s">
        <v>178</v>
      </c>
      <c r="B104" s="6"/>
      <c r="C104" s="6"/>
      <c r="D104" s="6"/>
      <c r="E104" s="6"/>
      <c r="F104" s="6">
        <v>7346472000</v>
      </c>
      <c r="G104" s="6">
        <v>8843200000</v>
      </c>
      <c r="H104" s="6">
        <v>10262700000</v>
      </c>
      <c r="I104" s="6">
        <v>12416000000</v>
      </c>
      <c r="J104" s="6"/>
      <c r="K104" s="6"/>
      <c r="L104" s="6">
        <v>38868372000</v>
      </c>
    </row>
    <row r="105" spans="1:12" x14ac:dyDescent="0.25">
      <c r="A105" s="3" t="s">
        <v>179</v>
      </c>
      <c r="B105" s="6"/>
      <c r="C105" s="6"/>
      <c r="D105" s="6"/>
      <c r="E105" s="6"/>
      <c r="F105" s="6"/>
      <c r="G105" s="6">
        <v>2918434000</v>
      </c>
      <c r="H105" s="6">
        <v>3142856000</v>
      </c>
      <c r="I105" s="6">
        <v>3275594000</v>
      </c>
      <c r="J105" s="6">
        <v>3418265000</v>
      </c>
      <c r="K105" s="6"/>
      <c r="L105" s="6">
        <v>12755149000</v>
      </c>
    </row>
    <row r="106" spans="1:12" x14ac:dyDescent="0.25">
      <c r="A106" s="3" t="s">
        <v>180</v>
      </c>
      <c r="B106" s="6"/>
      <c r="C106" s="6"/>
      <c r="D106" s="6"/>
      <c r="E106" s="6"/>
      <c r="F106" s="6"/>
      <c r="G106" s="6">
        <v>126761000000</v>
      </c>
      <c r="H106" s="6">
        <v>139367000000</v>
      </c>
      <c r="I106" s="6">
        <v>153290000000</v>
      </c>
      <c r="J106" s="6">
        <v>177526000000</v>
      </c>
      <c r="K106" s="6"/>
      <c r="L106" s="6">
        <v>596944000000</v>
      </c>
    </row>
    <row r="107" spans="1:12" x14ac:dyDescent="0.25">
      <c r="A107" s="3" t="s">
        <v>182</v>
      </c>
      <c r="B107" s="6"/>
      <c r="C107" s="6"/>
      <c r="D107" s="6"/>
      <c r="E107" s="6"/>
      <c r="F107" s="6">
        <v>230590000000</v>
      </c>
      <c r="G107" s="6">
        <v>220156000000</v>
      </c>
      <c r="H107" s="6">
        <v>200494000000</v>
      </c>
      <c r="I107" s="6">
        <v>129925000000</v>
      </c>
      <c r="J107" s="6"/>
      <c r="K107" s="6"/>
      <c r="L107" s="6">
        <v>781165000000</v>
      </c>
    </row>
    <row r="108" spans="1:12" x14ac:dyDescent="0.25">
      <c r="A108" s="3" t="s">
        <v>183</v>
      </c>
      <c r="B108" s="6"/>
      <c r="C108" s="6"/>
      <c r="D108" s="6"/>
      <c r="E108" s="6"/>
      <c r="F108" s="6">
        <v>1819814000</v>
      </c>
      <c r="G108" s="6">
        <v>2319919000</v>
      </c>
      <c r="H108" s="6">
        <v>2660147000</v>
      </c>
      <c r="I108" s="6">
        <v>1803573000</v>
      </c>
      <c r="J108" s="6"/>
      <c r="K108" s="6"/>
      <c r="L108" s="6">
        <v>8603453000</v>
      </c>
    </row>
    <row r="109" spans="1:12" x14ac:dyDescent="0.25">
      <c r="A109" s="3" t="s">
        <v>184</v>
      </c>
      <c r="B109" s="6"/>
      <c r="C109" s="6"/>
      <c r="D109" s="6"/>
      <c r="E109" s="6"/>
      <c r="F109" s="6">
        <v>12835000000</v>
      </c>
      <c r="G109" s="6">
        <v>13120000000</v>
      </c>
      <c r="H109" s="6">
        <v>12436000000</v>
      </c>
      <c r="I109" s="6">
        <v>11683000000</v>
      </c>
      <c r="J109" s="6"/>
      <c r="K109" s="6"/>
      <c r="L109" s="6">
        <v>50074000000</v>
      </c>
    </row>
    <row r="110" spans="1:12" x14ac:dyDescent="0.25">
      <c r="A110" s="3" t="s">
        <v>185</v>
      </c>
      <c r="B110" s="6"/>
      <c r="C110" s="6"/>
      <c r="D110" s="6"/>
      <c r="E110" s="6"/>
      <c r="F110" s="6"/>
      <c r="G110" s="6">
        <v>37773000000</v>
      </c>
      <c r="H110" s="6">
        <v>40362000000</v>
      </c>
      <c r="I110" s="6">
        <v>40704000000</v>
      </c>
      <c r="J110" s="6">
        <v>39639000000</v>
      </c>
      <c r="K110" s="6"/>
      <c r="L110" s="6">
        <v>158478000000</v>
      </c>
    </row>
    <row r="111" spans="1:12" x14ac:dyDescent="0.25">
      <c r="A111" s="3" t="s">
        <v>186</v>
      </c>
      <c r="B111" s="6"/>
      <c r="C111" s="6"/>
      <c r="D111" s="6"/>
      <c r="E111" s="6"/>
      <c r="F111" s="6"/>
      <c r="G111" s="6">
        <v>28998000000</v>
      </c>
      <c r="H111" s="6">
        <v>28406000000</v>
      </c>
      <c r="I111" s="6">
        <v>25130000000</v>
      </c>
      <c r="J111" s="6">
        <v>24594000000</v>
      </c>
      <c r="K111" s="6"/>
      <c r="L111" s="6">
        <v>107128000000</v>
      </c>
    </row>
    <row r="112" spans="1:12" x14ac:dyDescent="0.25">
      <c r="A112" s="3" t="s">
        <v>188</v>
      </c>
      <c r="B112" s="6"/>
      <c r="C112" s="6"/>
      <c r="D112" s="6"/>
      <c r="E112" s="6"/>
      <c r="F112" s="6"/>
      <c r="G112" s="6">
        <v>37795400000</v>
      </c>
      <c r="H112" s="6">
        <v>36066900000</v>
      </c>
      <c r="I112" s="6">
        <v>28862800000</v>
      </c>
      <c r="J112" s="6">
        <v>26644000000</v>
      </c>
      <c r="K112" s="6"/>
      <c r="L112" s="6">
        <v>129369100000</v>
      </c>
    </row>
    <row r="113" spans="1:12" x14ac:dyDescent="0.25">
      <c r="A113" s="3" t="s">
        <v>189</v>
      </c>
      <c r="B113" s="6"/>
      <c r="C113" s="6"/>
      <c r="D113" s="6"/>
      <c r="E113" s="6"/>
      <c r="F113" s="6">
        <v>8984000000</v>
      </c>
      <c r="G113" s="6">
        <v>9370000000</v>
      </c>
      <c r="H113" s="6">
        <v>9611000000</v>
      </c>
      <c r="I113" s="6">
        <v>10002000000</v>
      </c>
      <c r="J113" s="6"/>
      <c r="K113" s="6"/>
      <c r="L113" s="6">
        <v>37967000000</v>
      </c>
    </row>
    <row r="114" spans="1:12" x14ac:dyDescent="0.25">
      <c r="A114" s="3" t="s">
        <v>190</v>
      </c>
      <c r="B114" s="6"/>
      <c r="C114" s="6"/>
      <c r="D114" s="6"/>
      <c r="E114" s="6"/>
      <c r="F114" s="6"/>
      <c r="G114" s="6">
        <v>16022128000</v>
      </c>
      <c r="H114" s="6">
        <v>17504167000</v>
      </c>
      <c r="I114" s="6">
        <v>18909588000</v>
      </c>
      <c r="J114" s="6">
        <v>20368562000</v>
      </c>
      <c r="K114" s="6"/>
      <c r="L114" s="6">
        <v>72804445000</v>
      </c>
    </row>
    <row r="115" spans="1:12" x14ac:dyDescent="0.25">
      <c r="A115" s="3" t="s">
        <v>192</v>
      </c>
      <c r="B115" s="6"/>
      <c r="C115" s="6"/>
      <c r="D115" s="6"/>
      <c r="E115" s="6"/>
      <c r="F115" s="6">
        <v>7383000000</v>
      </c>
      <c r="G115" s="6">
        <v>7146000000</v>
      </c>
      <c r="H115" s="6">
        <v>7435000000</v>
      </c>
      <c r="I115" s="6">
        <v>7493000000</v>
      </c>
      <c r="J115" s="6"/>
      <c r="K115" s="6"/>
      <c r="L115" s="6">
        <v>29457000000</v>
      </c>
    </row>
    <row r="116" spans="1:12" x14ac:dyDescent="0.25">
      <c r="A116" s="3" t="s">
        <v>194</v>
      </c>
      <c r="B116" s="6"/>
      <c r="C116" s="6"/>
      <c r="D116" s="6"/>
      <c r="E116" s="6"/>
      <c r="F116" s="6"/>
      <c r="G116" s="6">
        <v>6259300000</v>
      </c>
      <c r="H116" s="6">
        <v>8024900000</v>
      </c>
      <c r="I116" s="6">
        <v>10824000000</v>
      </c>
      <c r="J116" s="6">
        <v>12157400000</v>
      </c>
      <c r="K116" s="6"/>
      <c r="L116" s="6">
        <v>37265600000</v>
      </c>
    </row>
    <row r="117" spans="1:12" x14ac:dyDescent="0.25">
      <c r="A117" s="3" t="s">
        <v>196</v>
      </c>
      <c r="B117" s="6"/>
      <c r="C117" s="6"/>
      <c r="D117" s="6"/>
      <c r="E117" s="6"/>
      <c r="F117" s="6">
        <v>18260400000</v>
      </c>
      <c r="G117" s="6">
        <v>18283100000</v>
      </c>
      <c r="H117" s="6">
        <v>19154000000</v>
      </c>
      <c r="I117" s="6">
        <v>20563100000</v>
      </c>
      <c r="J117" s="6"/>
      <c r="K117" s="6"/>
      <c r="L117" s="6">
        <v>76260600000</v>
      </c>
    </row>
    <row r="118" spans="1:12" x14ac:dyDescent="0.25">
      <c r="A118" s="3" t="s">
        <v>197</v>
      </c>
      <c r="B118" s="6"/>
      <c r="C118" s="6"/>
      <c r="D118" s="6"/>
      <c r="E118" s="6"/>
      <c r="F118" s="6"/>
      <c r="G118" s="6">
        <v>45041000000</v>
      </c>
      <c r="H118" s="6">
        <v>48813000000</v>
      </c>
      <c r="I118" s="6">
        <v>52465000000</v>
      </c>
      <c r="J118" s="6">
        <v>55632000000</v>
      </c>
      <c r="K118" s="6"/>
      <c r="L118" s="6">
        <v>201951000000</v>
      </c>
    </row>
    <row r="119" spans="1:12" x14ac:dyDescent="0.25">
      <c r="A119" s="3" t="s">
        <v>199</v>
      </c>
      <c r="B119" s="6"/>
      <c r="C119" s="6"/>
      <c r="D119" s="6"/>
      <c r="E119" s="6"/>
      <c r="F119" s="6"/>
      <c r="G119" s="6">
        <v>5535000000</v>
      </c>
      <c r="H119" s="6">
        <v>6265000000</v>
      </c>
      <c r="I119" s="6">
        <v>6394000000</v>
      </c>
      <c r="J119" s="6">
        <v>6497000000</v>
      </c>
      <c r="K119" s="6"/>
      <c r="L119" s="6">
        <v>24691000000</v>
      </c>
    </row>
    <row r="120" spans="1:12" x14ac:dyDescent="0.25">
      <c r="A120" s="3" t="s">
        <v>200</v>
      </c>
      <c r="B120" s="6"/>
      <c r="C120" s="6"/>
      <c r="D120" s="6"/>
      <c r="E120" s="6"/>
      <c r="F120" s="6"/>
      <c r="G120" s="6">
        <v>5535000000</v>
      </c>
      <c r="H120" s="6">
        <v>6265000000</v>
      </c>
      <c r="I120" s="6">
        <v>6394000000</v>
      </c>
      <c r="J120" s="6">
        <v>6497000000</v>
      </c>
      <c r="K120" s="6"/>
      <c r="L120" s="6">
        <v>24691000000</v>
      </c>
    </row>
    <row r="121" spans="1:12" x14ac:dyDescent="0.25">
      <c r="A121" s="3" t="s">
        <v>201</v>
      </c>
      <c r="B121" s="6"/>
      <c r="C121" s="6"/>
      <c r="D121" s="6"/>
      <c r="E121" s="6"/>
      <c r="F121" s="6"/>
      <c r="G121" s="6">
        <v>15051000000</v>
      </c>
      <c r="H121" s="6">
        <v>15499000000</v>
      </c>
      <c r="I121" s="6">
        <v>15165000000</v>
      </c>
      <c r="J121" s="6">
        <v>16661000000</v>
      </c>
      <c r="K121" s="6"/>
      <c r="L121" s="6">
        <v>62376000000</v>
      </c>
    </row>
    <row r="122" spans="1:12" x14ac:dyDescent="0.25">
      <c r="A122" s="3" t="s">
        <v>202</v>
      </c>
      <c r="B122" s="6"/>
      <c r="C122" s="6"/>
      <c r="D122" s="6"/>
      <c r="E122" s="6"/>
      <c r="F122" s="6">
        <v>1279067000</v>
      </c>
      <c r="G122" s="6">
        <v>1482259000</v>
      </c>
      <c r="H122" s="6">
        <v>1616438000</v>
      </c>
      <c r="I122" s="6">
        <v>1763336000</v>
      </c>
      <c r="J122" s="6"/>
      <c r="K122" s="6"/>
      <c r="L122" s="6">
        <v>6141100000</v>
      </c>
    </row>
    <row r="123" spans="1:12" x14ac:dyDescent="0.25">
      <c r="A123" s="3" t="s">
        <v>203</v>
      </c>
      <c r="B123" s="6"/>
      <c r="C123" s="6"/>
      <c r="D123" s="6"/>
      <c r="E123" s="6"/>
      <c r="F123" s="6"/>
      <c r="G123" s="6">
        <v>7394500000</v>
      </c>
      <c r="H123" s="6">
        <v>7840300000</v>
      </c>
      <c r="I123" s="6">
        <v>8602200000</v>
      </c>
      <c r="J123" s="6">
        <v>15498400000</v>
      </c>
      <c r="K123" s="6"/>
      <c r="L123" s="6">
        <v>39335400000</v>
      </c>
    </row>
    <row r="124" spans="1:12" x14ac:dyDescent="0.25">
      <c r="A124" s="3" t="s">
        <v>204</v>
      </c>
      <c r="B124" s="6"/>
      <c r="C124" s="6"/>
      <c r="D124" s="6"/>
      <c r="E124" s="6"/>
      <c r="F124" s="6">
        <v>1663000000</v>
      </c>
      <c r="G124" s="6">
        <v>1558400000</v>
      </c>
      <c r="H124" s="6">
        <v>1584500000</v>
      </c>
      <c r="I124" s="6">
        <v>1637100000</v>
      </c>
      <c r="J124" s="6"/>
      <c r="K124" s="6"/>
      <c r="L124" s="6">
        <v>6443000000</v>
      </c>
    </row>
    <row r="125" spans="1:12" x14ac:dyDescent="0.25">
      <c r="A125" s="3" t="s">
        <v>206</v>
      </c>
      <c r="B125" s="6"/>
      <c r="C125" s="6"/>
      <c r="D125" s="6"/>
      <c r="E125" s="6"/>
      <c r="F125" s="6"/>
      <c r="G125" s="6">
        <v>7155096000</v>
      </c>
      <c r="H125" s="6">
        <v>7752728000</v>
      </c>
      <c r="I125" s="6">
        <v>6956311000</v>
      </c>
      <c r="J125" s="6">
        <v>6794342000</v>
      </c>
      <c r="K125" s="6"/>
      <c r="L125" s="6">
        <v>28658477000</v>
      </c>
    </row>
    <row r="126" spans="1:12" x14ac:dyDescent="0.25">
      <c r="A126" s="3" t="s">
        <v>207</v>
      </c>
      <c r="B126" s="6"/>
      <c r="C126" s="6"/>
      <c r="D126" s="6"/>
      <c r="E126" s="6"/>
      <c r="F126" s="6"/>
      <c r="G126" s="6">
        <v>5997000000</v>
      </c>
      <c r="H126" s="6">
        <v>6121000000</v>
      </c>
      <c r="I126" s="6">
        <v>6282000000</v>
      </c>
      <c r="J126" s="6">
        <v>6440000000</v>
      </c>
      <c r="K126" s="6"/>
      <c r="L126" s="6">
        <v>24840000000</v>
      </c>
    </row>
    <row r="127" spans="1:12" x14ac:dyDescent="0.25">
      <c r="A127" s="3" t="s">
        <v>209</v>
      </c>
      <c r="B127" s="6"/>
      <c r="C127" s="6"/>
      <c r="D127" s="6"/>
      <c r="E127" s="6"/>
      <c r="F127" s="6"/>
      <c r="G127" s="6">
        <v>5921000000</v>
      </c>
      <c r="H127" s="6">
        <v>6285600000</v>
      </c>
      <c r="I127" s="6">
        <v>6764000000</v>
      </c>
      <c r="J127" s="6">
        <v>6933500000</v>
      </c>
      <c r="K127" s="6"/>
      <c r="L127" s="6">
        <v>25904100000</v>
      </c>
    </row>
    <row r="128" spans="1:12" x14ac:dyDescent="0.25">
      <c r="A128" s="3" t="s">
        <v>210</v>
      </c>
      <c r="B128" s="6"/>
      <c r="C128" s="6"/>
      <c r="D128" s="6"/>
      <c r="E128" s="6"/>
      <c r="F128" s="6">
        <v>17912000000</v>
      </c>
      <c r="G128" s="6">
        <v>22756000000</v>
      </c>
      <c r="H128" s="6">
        <v>23925000000</v>
      </c>
      <c r="I128" s="6">
        <v>23459000000</v>
      </c>
      <c r="J128" s="6"/>
      <c r="K128" s="6"/>
      <c r="L128" s="6">
        <v>88052000000</v>
      </c>
    </row>
    <row r="129" spans="1:12" x14ac:dyDescent="0.25">
      <c r="A129" s="3" t="s">
        <v>211</v>
      </c>
      <c r="B129" s="6"/>
      <c r="C129" s="6"/>
      <c r="D129" s="6"/>
      <c r="E129" s="6"/>
      <c r="F129" s="6">
        <v>8186280000</v>
      </c>
      <c r="G129" s="6">
        <v>11764050000</v>
      </c>
      <c r="H129" s="6">
        <v>12795106000</v>
      </c>
      <c r="I129" s="6">
        <v>13781837000</v>
      </c>
      <c r="J129" s="6"/>
      <c r="K129" s="6"/>
      <c r="L129" s="6">
        <v>46527273000</v>
      </c>
    </row>
    <row r="130" spans="1:12" x14ac:dyDescent="0.25">
      <c r="A130" s="3" t="s">
        <v>212</v>
      </c>
      <c r="B130" s="6"/>
      <c r="C130" s="6"/>
      <c r="D130" s="6"/>
      <c r="E130" s="6"/>
      <c r="F130" s="6"/>
      <c r="G130" s="6">
        <v>10397000000</v>
      </c>
      <c r="H130" s="6">
        <v>20638000000</v>
      </c>
      <c r="I130" s="6">
        <v>13145000000</v>
      </c>
      <c r="J130" s="6">
        <v>12197000000</v>
      </c>
      <c r="K130" s="6"/>
      <c r="L130" s="6">
        <v>56377000000</v>
      </c>
    </row>
    <row r="131" spans="1:12" x14ac:dyDescent="0.25">
      <c r="A131" s="3" t="s">
        <v>213</v>
      </c>
      <c r="B131" s="6"/>
      <c r="C131" s="6"/>
      <c r="D131" s="6"/>
      <c r="E131" s="6"/>
      <c r="F131" s="6"/>
      <c r="G131" s="6">
        <v>3797000000</v>
      </c>
      <c r="H131" s="6">
        <v>3575000000</v>
      </c>
      <c r="I131" s="6">
        <v>4515000000</v>
      </c>
      <c r="J131" s="6">
        <v>4396000000</v>
      </c>
      <c r="K131" s="6"/>
      <c r="L131" s="6">
        <v>16283000000</v>
      </c>
    </row>
    <row r="132" spans="1:12" x14ac:dyDescent="0.25">
      <c r="A132" s="3" t="s">
        <v>214</v>
      </c>
      <c r="B132" s="6"/>
      <c r="C132" s="6"/>
      <c r="D132" s="6"/>
      <c r="E132" s="6"/>
      <c r="F132" s="6"/>
      <c r="G132" s="6">
        <v>8257000000</v>
      </c>
      <c r="H132" s="6">
        <v>8790000000</v>
      </c>
      <c r="I132" s="6">
        <v>8592000000</v>
      </c>
      <c r="J132" s="6">
        <v>8979000000</v>
      </c>
      <c r="K132" s="6"/>
      <c r="L132" s="6">
        <v>34618000000</v>
      </c>
    </row>
    <row r="133" spans="1:12" x14ac:dyDescent="0.25">
      <c r="A133" s="3" t="s">
        <v>215</v>
      </c>
      <c r="B133" s="6"/>
      <c r="C133" s="6"/>
      <c r="D133" s="6"/>
      <c r="E133" s="6"/>
      <c r="F133" s="6">
        <v>11838700000</v>
      </c>
      <c r="G133" s="6">
        <v>13253400000</v>
      </c>
      <c r="H133" s="6">
        <v>14280500000</v>
      </c>
      <c r="I133" s="6">
        <v>13545100000</v>
      </c>
      <c r="J133" s="6"/>
      <c r="K133" s="6"/>
      <c r="L133" s="6">
        <v>52917700000</v>
      </c>
    </row>
    <row r="134" spans="1:12" x14ac:dyDescent="0.25">
      <c r="A134" s="3" t="s">
        <v>216</v>
      </c>
      <c r="B134" s="6"/>
      <c r="C134" s="6"/>
      <c r="D134" s="6"/>
      <c r="E134" s="6"/>
      <c r="F134" s="6"/>
      <c r="G134" s="6">
        <v>12354000000</v>
      </c>
      <c r="H134" s="6">
        <v>12919000000</v>
      </c>
      <c r="I134" s="6">
        <v>12554000000</v>
      </c>
      <c r="J134" s="6">
        <v>12075000000</v>
      </c>
      <c r="K134" s="6"/>
      <c r="L134" s="6">
        <v>49902000000</v>
      </c>
    </row>
    <row r="135" spans="1:12" x14ac:dyDescent="0.25">
      <c r="A135" s="3" t="s">
        <v>217</v>
      </c>
      <c r="B135" s="6"/>
      <c r="C135" s="6"/>
      <c r="D135" s="6"/>
      <c r="E135" s="6"/>
      <c r="F135" s="6">
        <v>2073000000</v>
      </c>
      <c r="G135" s="6">
        <v>2303900000</v>
      </c>
      <c r="H135" s="6">
        <v>2436400000</v>
      </c>
      <c r="I135" s="6">
        <v>2663600000</v>
      </c>
      <c r="J135" s="6"/>
      <c r="K135" s="6"/>
      <c r="L135" s="6">
        <v>9476900000</v>
      </c>
    </row>
    <row r="136" spans="1:12" x14ac:dyDescent="0.25">
      <c r="A136" s="3" t="s">
        <v>218</v>
      </c>
      <c r="B136" s="6"/>
      <c r="C136" s="6"/>
      <c r="D136" s="6"/>
      <c r="E136" s="6"/>
      <c r="F136" s="6">
        <v>11862000000</v>
      </c>
      <c r="G136" s="6">
        <v>12581000000</v>
      </c>
      <c r="H136" s="6">
        <v>13413000000</v>
      </c>
      <c r="I136" s="6">
        <v>11524000000</v>
      </c>
      <c r="J136" s="6"/>
      <c r="K136" s="6"/>
      <c r="L136" s="6">
        <v>49380000000</v>
      </c>
    </row>
    <row r="137" spans="1:12" x14ac:dyDescent="0.25">
      <c r="A137" s="3" t="s">
        <v>219</v>
      </c>
      <c r="B137" s="6"/>
      <c r="C137" s="6"/>
      <c r="D137" s="6"/>
      <c r="E137" s="6"/>
      <c r="F137" s="6"/>
      <c r="G137" s="6">
        <v>10181700000</v>
      </c>
      <c r="H137" s="6">
        <v>10968800000</v>
      </c>
      <c r="I137" s="6">
        <v>10780400000</v>
      </c>
      <c r="J137" s="6">
        <v>11262300000</v>
      </c>
      <c r="K137" s="6"/>
      <c r="L137" s="6">
        <v>43193200000</v>
      </c>
    </row>
    <row r="138" spans="1:12" x14ac:dyDescent="0.25">
      <c r="A138" s="3" t="s">
        <v>220</v>
      </c>
      <c r="B138" s="6"/>
      <c r="C138" s="6"/>
      <c r="D138" s="6"/>
      <c r="E138" s="6"/>
      <c r="F138" s="6">
        <v>8102000000</v>
      </c>
      <c r="G138" s="6">
        <v>9350000000</v>
      </c>
      <c r="H138" s="6">
        <v>9527000000</v>
      </c>
      <c r="I138" s="6">
        <v>9648000000</v>
      </c>
      <c r="J138" s="6"/>
      <c r="K138" s="6"/>
      <c r="L138" s="6">
        <v>36627000000</v>
      </c>
    </row>
    <row r="139" spans="1:12" x14ac:dyDescent="0.25">
      <c r="A139" s="3" t="s">
        <v>221</v>
      </c>
      <c r="B139" s="6"/>
      <c r="C139" s="6"/>
      <c r="D139" s="6"/>
      <c r="E139" s="6"/>
      <c r="F139" s="6"/>
      <c r="G139" s="6">
        <v>24669000000</v>
      </c>
      <c r="H139" s="6">
        <v>17733000000</v>
      </c>
      <c r="I139" s="6">
        <v>16249000000</v>
      </c>
      <c r="J139" s="6">
        <v>14522000000</v>
      </c>
      <c r="K139" s="6"/>
      <c r="L139" s="6">
        <v>73173000000</v>
      </c>
    </row>
    <row r="140" spans="1:12" x14ac:dyDescent="0.25">
      <c r="A140" s="3" t="s">
        <v>222</v>
      </c>
      <c r="B140" s="6"/>
      <c r="C140" s="6"/>
      <c r="D140" s="6"/>
      <c r="E140" s="6"/>
      <c r="F140" s="6">
        <v>11682636000</v>
      </c>
      <c r="G140" s="6">
        <v>14487118000</v>
      </c>
      <c r="H140" s="6">
        <v>18035340000</v>
      </c>
      <c r="I140" s="6">
        <v>8757428000</v>
      </c>
      <c r="J140" s="6"/>
      <c r="K140" s="6"/>
      <c r="L140" s="6">
        <v>52962522000</v>
      </c>
    </row>
    <row r="141" spans="1:12" x14ac:dyDescent="0.25">
      <c r="A141" s="3" t="s">
        <v>223</v>
      </c>
      <c r="B141" s="6"/>
      <c r="C141" s="6"/>
      <c r="D141" s="6"/>
      <c r="E141" s="6"/>
      <c r="F141" s="6">
        <v>1887376000</v>
      </c>
      <c r="G141" s="6">
        <v>2152766000</v>
      </c>
      <c r="H141" s="6">
        <v>2443776000</v>
      </c>
      <c r="I141" s="6">
        <v>2725867000</v>
      </c>
      <c r="J141" s="6"/>
      <c r="K141" s="6"/>
      <c r="L141" s="6">
        <v>9209785000</v>
      </c>
    </row>
    <row r="142" spans="1:12" x14ac:dyDescent="0.25">
      <c r="A142" s="3" t="s">
        <v>224</v>
      </c>
      <c r="B142" s="6"/>
      <c r="C142" s="6"/>
      <c r="D142" s="6"/>
      <c r="E142" s="6"/>
      <c r="F142" s="6">
        <v>1747502000</v>
      </c>
      <c r="G142" s="6">
        <v>2387702000</v>
      </c>
      <c r="H142" s="6">
        <v>2614748000</v>
      </c>
      <c r="I142" s="6">
        <v>2744965000</v>
      </c>
      <c r="J142" s="6"/>
      <c r="K142" s="6"/>
      <c r="L142" s="6">
        <v>9494917000</v>
      </c>
    </row>
    <row r="143" spans="1:12" x14ac:dyDescent="0.25">
      <c r="A143" s="3" t="s">
        <v>225</v>
      </c>
      <c r="B143" s="6"/>
      <c r="C143" s="6"/>
      <c r="D143" s="6"/>
      <c r="E143" s="6"/>
      <c r="F143" s="6"/>
      <c r="G143" s="6">
        <v>1859177000</v>
      </c>
      <c r="H143" s="6">
        <v>2388768000</v>
      </c>
      <c r="I143" s="6">
        <v>1954000000</v>
      </c>
      <c r="J143" s="6">
        <v>1857339000</v>
      </c>
      <c r="K143" s="6"/>
      <c r="L143" s="6">
        <v>8059284000</v>
      </c>
    </row>
    <row r="144" spans="1:12" x14ac:dyDescent="0.25">
      <c r="A144" s="3" t="s">
        <v>226</v>
      </c>
      <c r="B144" s="6"/>
      <c r="C144" s="6"/>
      <c r="D144" s="6"/>
      <c r="E144" s="6"/>
      <c r="F144" s="6">
        <v>6273787000</v>
      </c>
      <c r="G144" s="6">
        <v>7301204000</v>
      </c>
      <c r="H144" s="6">
        <v>7741856000</v>
      </c>
      <c r="I144" s="6">
        <v>7954827000</v>
      </c>
      <c r="J144" s="6"/>
      <c r="K144" s="6"/>
      <c r="L144" s="6">
        <v>29271674000</v>
      </c>
    </row>
    <row r="145" spans="1:12" x14ac:dyDescent="0.25">
      <c r="A145" s="3" t="s">
        <v>227</v>
      </c>
      <c r="B145" s="6"/>
      <c r="C145" s="6"/>
      <c r="D145" s="6"/>
      <c r="E145" s="6"/>
      <c r="F145" s="6">
        <v>535153000</v>
      </c>
      <c r="G145" s="6">
        <v>610590000</v>
      </c>
      <c r="H145" s="6">
        <v>970938000</v>
      </c>
      <c r="I145" s="6">
        <v>1194407000</v>
      </c>
      <c r="J145" s="6"/>
      <c r="K145" s="6"/>
      <c r="L145" s="6">
        <v>3311088000</v>
      </c>
    </row>
    <row r="146" spans="1:12" x14ac:dyDescent="0.25">
      <c r="A146" s="3" t="s">
        <v>229</v>
      </c>
      <c r="B146" s="6"/>
      <c r="C146" s="6"/>
      <c r="D146" s="6"/>
      <c r="E146" s="6"/>
      <c r="F146" s="6">
        <v>1365000000</v>
      </c>
      <c r="G146" s="6">
        <v>1466000000</v>
      </c>
      <c r="H146" s="6">
        <v>1665000000</v>
      </c>
      <c r="I146" s="6">
        <v>1403000000</v>
      </c>
      <c r="J146" s="6"/>
      <c r="K146" s="6"/>
      <c r="L146" s="6">
        <v>5899000000</v>
      </c>
    </row>
    <row r="147" spans="1:12" x14ac:dyDescent="0.25">
      <c r="A147" s="3" t="s">
        <v>231</v>
      </c>
      <c r="B147" s="6"/>
      <c r="C147" s="6"/>
      <c r="D147" s="6"/>
      <c r="E147" s="6"/>
      <c r="F147" s="6">
        <v>16311000000</v>
      </c>
      <c r="G147" s="6">
        <v>22046000000</v>
      </c>
      <c r="H147" s="6">
        <v>22552000000</v>
      </c>
      <c r="I147" s="6">
        <v>20855000000</v>
      </c>
      <c r="J147" s="6"/>
      <c r="K147" s="6"/>
      <c r="L147" s="6">
        <v>81764000000</v>
      </c>
    </row>
    <row r="148" spans="1:12" x14ac:dyDescent="0.25">
      <c r="A148" s="3" t="s">
        <v>232</v>
      </c>
      <c r="B148" s="6"/>
      <c r="C148" s="6"/>
      <c r="D148" s="6"/>
      <c r="E148" s="6"/>
      <c r="F148" s="6">
        <v>10302079000</v>
      </c>
      <c r="G148" s="6">
        <v>11390947000</v>
      </c>
      <c r="H148" s="6">
        <v>12494921000</v>
      </c>
      <c r="I148" s="6">
        <v>11513251000</v>
      </c>
      <c r="J148" s="6"/>
      <c r="K148" s="6"/>
      <c r="L148" s="6">
        <v>45701198000</v>
      </c>
    </row>
    <row r="149" spans="1:12" x14ac:dyDescent="0.25">
      <c r="A149" s="3" t="s">
        <v>233</v>
      </c>
      <c r="B149" s="6"/>
      <c r="C149" s="6"/>
      <c r="D149" s="6"/>
      <c r="E149" s="6"/>
      <c r="F149" s="6">
        <v>1899600000</v>
      </c>
      <c r="G149" s="6">
        <v>2045500000</v>
      </c>
      <c r="H149" s="6">
        <v>2322900000</v>
      </c>
      <c r="I149" s="6">
        <v>2493700000</v>
      </c>
      <c r="J149" s="6"/>
      <c r="K149" s="6"/>
      <c r="L149" s="6">
        <v>8761700000</v>
      </c>
    </row>
    <row r="150" spans="1:12" x14ac:dyDescent="0.25">
      <c r="A150" s="3" t="s">
        <v>234</v>
      </c>
      <c r="B150" s="6"/>
      <c r="C150" s="6"/>
      <c r="D150" s="6"/>
      <c r="E150" s="6"/>
      <c r="F150" s="6"/>
      <c r="G150" s="6">
        <v>24888000000</v>
      </c>
      <c r="H150" s="6">
        <v>27429000000</v>
      </c>
      <c r="I150" s="6">
        <v>29447000000</v>
      </c>
      <c r="J150" s="6">
        <v>31360000000</v>
      </c>
      <c r="K150" s="6"/>
      <c r="L150" s="6">
        <v>113124000000</v>
      </c>
    </row>
    <row r="151" spans="1:12" x14ac:dyDescent="0.25">
      <c r="A151" s="3" t="s">
        <v>235</v>
      </c>
      <c r="B151" s="6"/>
      <c r="C151" s="6"/>
      <c r="D151" s="6"/>
      <c r="E151" s="6"/>
      <c r="F151" s="6">
        <v>5992215000</v>
      </c>
      <c r="G151" s="6">
        <v>6080257000</v>
      </c>
      <c r="H151" s="6">
        <v>6564721000</v>
      </c>
      <c r="I151" s="6">
        <v>6616632000</v>
      </c>
      <c r="J151" s="6"/>
      <c r="K151" s="6"/>
      <c r="L151" s="6">
        <v>25253825000</v>
      </c>
    </row>
    <row r="152" spans="1:12" x14ac:dyDescent="0.25">
      <c r="A152" s="3" t="s">
        <v>236</v>
      </c>
      <c r="B152" s="6"/>
      <c r="C152" s="6"/>
      <c r="D152" s="6"/>
      <c r="E152" s="6"/>
      <c r="F152" s="6"/>
      <c r="G152" s="6">
        <v>4771259000</v>
      </c>
      <c r="H152" s="6">
        <v>5763485000</v>
      </c>
      <c r="I152" s="6">
        <v>6672317000</v>
      </c>
      <c r="J152" s="6">
        <v>8773564000</v>
      </c>
      <c r="K152" s="6"/>
      <c r="L152" s="6">
        <v>25980625000</v>
      </c>
    </row>
    <row r="153" spans="1:12" x14ac:dyDescent="0.25">
      <c r="A153" s="3" t="s">
        <v>237</v>
      </c>
      <c r="B153" s="6"/>
      <c r="C153" s="6"/>
      <c r="D153" s="6"/>
      <c r="E153" s="6"/>
      <c r="F153" s="6">
        <v>409396000</v>
      </c>
      <c r="G153" s="6">
        <v>520613000</v>
      </c>
      <c r="H153" s="6">
        <v>647155000</v>
      </c>
      <c r="I153" s="6">
        <v>782270000</v>
      </c>
      <c r="J153" s="6"/>
      <c r="K153" s="6"/>
      <c r="L153" s="6">
        <v>2359434000</v>
      </c>
    </row>
    <row r="154" spans="1:12" x14ac:dyDescent="0.25">
      <c r="A154" s="3" t="s">
        <v>238</v>
      </c>
      <c r="B154" s="6"/>
      <c r="C154" s="6"/>
      <c r="D154" s="6"/>
      <c r="E154" s="6"/>
      <c r="F154" s="6"/>
      <c r="G154" s="6">
        <v>146917000000</v>
      </c>
      <c r="H154" s="6">
        <v>144077000000</v>
      </c>
      <c r="I154" s="6">
        <v>149558000000</v>
      </c>
      <c r="J154" s="6">
        <v>151800000000</v>
      </c>
      <c r="K154" s="6"/>
      <c r="L154" s="6">
        <v>592352000000</v>
      </c>
    </row>
    <row r="155" spans="1:12" x14ac:dyDescent="0.25">
      <c r="A155" s="3" t="s">
        <v>240</v>
      </c>
      <c r="B155" s="6"/>
      <c r="C155" s="6"/>
      <c r="D155" s="6"/>
      <c r="E155" s="6"/>
      <c r="F155" s="6"/>
      <c r="G155" s="6">
        <v>3326106000</v>
      </c>
      <c r="H155" s="6">
        <v>3733507000</v>
      </c>
      <c r="I155" s="6">
        <v>3869187000</v>
      </c>
      <c r="J155" s="6">
        <v>3962036000</v>
      </c>
      <c r="K155" s="6"/>
      <c r="L155" s="6">
        <v>14890836000</v>
      </c>
    </row>
    <row r="156" spans="1:12" x14ac:dyDescent="0.25">
      <c r="A156" s="3" t="s">
        <v>241</v>
      </c>
      <c r="B156" s="6"/>
      <c r="C156" s="6"/>
      <c r="D156" s="6"/>
      <c r="E156" s="6"/>
      <c r="F156" s="6"/>
      <c r="G156" s="6">
        <v>7872000000</v>
      </c>
      <c r="H156" s="6">
        <v>12466000000</v>
      </c>
      <c r="I156" s="6">
        <v>17928000000</v>
      </c>
      <c r="J156" s="6">
        <v>27638000000</v>
      </c>
      <c r="K156" s="6"/>
      <c r="L156" s="6">
        <v>65904000000</v>
      </c>
    </row>
    <row r="157" spans="1:12" x14ac:dyDescent="0.25">
      <c r="A157" s="3" t="s">
        <v>242</v>
      </c>
      <c r="B157" s="6"/>
      <c r="C157" s="6"/>
      <c r="D157" s="6"/>
      <c r="E157" s="6"/>
      <c r="F157" s="6">
        <v>3134800000</v>
      </c>
      <c r="G157" s="6">
        <v>3703600000</v>
      </c>
      <c r="H157" s="6">
        <v>4013600000</v>
      </c>
      <c r="I157" s="6">
        <v>4579400000</v>
      </c>
      <c r="J157" s="6"/>
      <c r="K157" s="6"/>
      <c r="L157" s="6">
        <v>15431400000</v>
      </c>
    </row>
    <row r="158" spans="1:12" x14ac:dyDescent="0.25">
      <c r="A158" s="3" t="s">
        <v>243</v>
      </c>
      <c r="B158" s="6"/>
      <c r="C158" s="6"/>
      <c r="D158" s="6"/>
      <c r="E158" s="6"/>
      <c r="F158" s="6">
        <v>18010000000</v>
      </c>
      <c r="G158" s="6">
        <v>20921000000</v>
      </c>
      <c r="H158" s="6">
        <v>21438000000</v>
      </c>
      <c r="I158" s="6">
        <v>15877000000</v>
      </c>
      <c r="J158" s="6"/>
      <c r="K158" s="6"/>
      <c r="L158" s="6">
        <v>76246000000</v>
      </c>
    </row>
    <row r="159" spans="1:12" x14ac:dyDescent="0.25">
      <c r="A159" s="3" t="s">
        <v>245</v>
      </c>
      <c r="B159" s="6"/>
      <c r="C159" s="6"/>
      <c r="D159" s="6"/>
      <c r="E159" s="6"/>
      <c r="F159" s="6"/>
      <c r="G159" s="6">
        <v>44287000000</v>
      </c>
      <c r="H159" s="6">
        <v>45567000000</v>
      </c>
      <c r="I159" s="6">
        <v>47453000000</v>
      </c>
      <c r="J159" s="6">
        <v>50365000000</v>
      </c>
      <c r="K159" s="6"/>
      <c r="L159" s="6">
        <v>187672000000</v>
      </c>
    </row>
    <row r="160" spans="1:12" x14ac:dyDescent="0.25">
      <c r="A160" s="3" t="s">
        <v>246</v>
      </c>
      <c r="B160" s="6"/>
      <c r="C160" s="6"/>
      <c r="D160" s="6"/>
      <c r="E160" s="6"/>
      <c r="F160" s="6">
        <v>15255000000</v>
      </c>
      <c r="G160" s="6">
        <v>14892000000</v>
      </c>
      <c r="H160" s="6">
        <v>15049000000</v>
      </c>
      <c r="I160" s="6">
        <v>15026000000</v>
      </c>
      <c r="J160" s="6"/>
      <c r="K160" s="6"/>
      <c r="L160" s="6">
        <v>60222000000</v>
      </c>
    </row>
    <row r="161" spans="1:12" x14ac:dyDescent="0.25">
      <c r="A161" s="3" t="s">
        <v>247</v>
      </c>
      <c r="B161" s="6"/>
      <c r="C161" s="6"/>
      <c r="D161" s="6"/>
      <c r="E161" s="6"/>
      <c r="F161" s="6"/>
      <c r="G161" s="6">
        <v>1481314000</v>
      </c>
      <c r="H161" s="6">
        <v>1732046000</v>
      </c>
      <c r="I161" s="6">
        <v>1919823000</v>
      </c>
      <c r="J161" s="6">
        <v>1995034000</v>
      </c>
      <c r="K161" s="6"/>
      <c r="L161" s="6">
        <v>7128217000</v>
      </c>
    </row>
    <row r="162" spans="1:12" x14ac:dyDescent="0.25">
      <c r="A162" s="3" t="s">
        <v>248</v>
      </c>
      <c r="B162" s="6"/>
      <c r="C162" s="6"/>
      <c r="D162" s="6"/>
      <c r="E162" s="6"/>
      <c r="F162" s="6">
        <v>5795800000</v>
      </c>
      <c r="G162" s="6">
        <v>6063400000</v>
      </c>
      <c r="H162" s="6">
        <v>6413800000</v>
      </c>
      <c r="I162" s="6">
        <v>6595200000</v>
      </c>
      <c r="J162" s="6"/>
      <c r="K162" s="6"/>
      <c r="L162" s="6">
        <v>24868200000</v>
      </c>
    </row>
    <row r="163" spans="1:12" x14ac:dyDescent="0.25">
      <c r="A163" s="3" t="s">
        <v>249</v>
      </c>
      <c r="B163" s="6"/>
      <c r="C163" s="6"/>
      <c r="D163" s="6"/>
      <c r="E163" s="6"/>
      <c r="F163" s="6">
        <v>4436000000</v>
      </c>
      <c r="G163" s="6">
        <v>4814000000</v>
      </c>
      <c r="H163" s="6">
        <v>5066000000</v>
      </c>
      <c r="I163" s="6">
        <v>5254000000</v>
      </c>
      <c r="J163" s="6"/>
      <c r="K163" s="6"/>
      <c r="L163" s="6">
        <v>19570000000</v>
      </c>
    </row>
    <row r="164" spans="1:12" x14ac:dyDescent="0.25">
      <c r="A164" s="3" t="s">
        <v>250</v>
      </c>
      <c r="B164" s="6"/>
      <c r="C164" s="6"/>
      <c r="D164" s="6"/>
      <c r="E164" s="6"/>
      <c r="F164" s="6"/>
      <c r="G164" s="6">
        <v>6182000000</v>
      </c>
      <c r="H164" s="6">
        <v>6505000000</v>
      </c>
      <c r="I164" s="6">
        <v>7151000000</v>
      </c>
      <c r="J164" s="6">
        <v>7412000000</v>
      </c>
      <c r="K164" s="6"/>
      <c r="L164" s="6">
        <v>27250000000</v>
      </c>
    </row>
    <row r="165" spans="1:12" x14ac:dyDescent="0.25">
      <c r="A165" s="3" t="s">
        <v>252</v>
      </c>
      <c r="B165" s="6"/>
      <c r="C165" s="6"/>
      <c r="D165" s="6"/>
      <c r="E165" s="6"/>
      <c r="F165" s="6">
        <v>1405358000</v>
      </c>
      <c r="G165" s="6">
        <v>1496372000</v>
      </c>
      <c r="H165" s="6">
        <v>1530654000</v>
      </c>
      <c r="I165" s="6">
        <v>1557067000</v>
      </c>
      <c r="J165" s="6"/>
      <c r="K165" s="6"/>
      <c r="L165" s="6">
        <v>5989451000</v>
      </c>
    </row>
    <row r="166" spans="1:12" x14ac:dyDescent="0.25">
      <c r="A166" s="3" t="s">
        <v>254</v>
      </c>
      <c r="B166" s="6"/>
      <c r="C166" s="6"/>
      <c r="D166" s="6"/>
      <c r="E166" s="6"/>
      <c r="F166" s="6"/>
      <c r="G166" s="6">
        <v>27351573000</v>
      </c>
      <c r="H166" s="6">
        <v>21531577000</v>
      </c>
      <c r="I166" s="6">
        <v>18114048000</v>
      </c>
      <c r="J166" s="6">
        <v>19036525000</v>
      </c>
      <c r="K166" s="6"/>
      <c r="L166" s="6">
        <v>86033723000</v>
      </c>
    </row>
    <row r="167" spans="1:12" x14ac:dyDescent="0.25">
      <c r="A167" s="3" t="s">
        <v>256</v>
      </c>
      <c r="B167" s="6"/>
      <c r="C167" s="6"/>
      <c r="D167" s="6"/>
      <c r="E167" s="6"/>
      <c r="F167" s="6"/>
      <c r="G167" s="6">
        <v>4954619000</v>
      </c>
      <c r="H167" s="6">
        <v>4877885000</v>
      </c>
      <c r="I167" s="6">
        <v>4561030000</v>
      </c>
      <c r="J167" s="6">
        <v>3991462000</v>
      </c>
      <c r="K167" s="6"/>
      <c r="L167" s="6">
        <v>18384996000</v>
      </c>
    </row>
    <row r="168" spans="1:12" x14ac:dyDescent="0.25">
      <c r="A168" s="3" t="s">
        <v>257</v>
      </c>
      <c r="B168" s="6"/>
      <c r="C168" s="6"/>
      <c r="D168" s="6"/>
      <c r="E168" s="6"/>
      <c r="F168" s="6">
        <v>3409900000</v>
      </c>
      <c r="G168" s="6">
        <v>3130700000</v>
      </c>
      <c r="H168" s="6">
        <v>3258700000</v>
      </c>
      <c r="I168" s="6">
        <v>3276500000</v>
      </c>
      <c r="J168" s="6"/>
      <c r="K168" s="6"/>
      <c r="L168" s="6">
        <v>13075800000</v>
      </c>
    </row>
    <row r="169" spans="1:12" x14ac:dyDescent="0.25">
      <c r="A169" s="3" t="s">
        <v>258</v>
      </c>
      <c r="B169" s="6"/>
      <c r="C169" s="6"/>
      <c r="D169" s="6"/>
      <c r="E169" s="6"/>
      <c r="F169" s="6"/>
      <c r="G169" s="6">
        <v>637413000</v>
      </c>
      <c r="H169" s="6">
        <v>686090000</v>
      </c>
      <c r="I169" s="6">
        <v>744012000</v>
      </c>
      <c r="J169" s="6">
        <v>801591000</v>
      </c>
      <c r="K169" s="6"/>
      <c r="L169" s="6">
        <v>2869106000</v>
      </c>
    </row>
    <row r="170" spans="1:12" x14ac:dyDescent="0.25">
      <c r="A170" s="3" t="s">
        <v>260</v>
      </c>
      <c r="B170" s="6"/>
      <c r="C170" s="6"/>
      <c r="D170" s="6"/>
      <c r="E170" s="6"/>
      <c r="F170" s="6">
        <v>3368545000</v>
      </c>
      <c r="G170" s="6">
        <v>3309616000</v>
      </c>
      <c r="H170" s="6">
        <v>3391187000</v>
      </c>
      <c r="I170" s="6">
        <v>3578995000</v>
      </c>
      <c r="J170" s="6"/>
      <c r="K170" s="6"/>
      <c r="L170" s="6">
        <v>13648343000</v>
      </c>
    </row>
    <row r="171" spans="1:12" x14ac:dyDescent="0.25">
      <c r="A171" s="3" t="s">
        <v>261</v>
      </c>
      <c r="B171" s="6"/>
      <c r="C171" s="6"/>
      <c r="D171" s="6"/>
      <c r="E171" s="6"/>
      <c r="F171" s="6">
        <v>5011853000</v>
      </c>
      <c r="G171" s="6">
        <v>4762000000</v>
      </c>
      <c r="H171" s="6">
        <v>4772000000</v>
      </c>
      <c r="I171" s="6">
        <v>5576000000</v>
      </c>
      <c r="J171" s="6"/>
      <c r="K171" s="6"/>
      <c r="L171" s="6">
        <v>20121853000</v>
      </c>
    </row>
    <row r="172" spans="1:12" x14ac:dyDescent="0.25">
      <c r="A172" s="3" t="s">
        <v>262</v>
      </c>
      <c r="B172" s="6"/>
      <c r="C172" s="6"/>
      <c r="D172" s="6"/>
      <c r="E172" s="6"/>
      <c r="F172" s="6"/>
      <c r="G172" s="6">
        <v>30930000000</v>
      </c>
      <c r="H172" s="6">
        <v>30852000000</v>
      </c>
      <c r="I172" s="6">
        <v>31469000000</v>
      </c>
      <c r="J172" s="6">
        <v>31353000000</v>
      </c>
      <c r="K172" s="6"/>
      <c r="L172" s="6">
        <v>124604000000</v>
      </c>
    </row>
    <row r="173" spans="1:12" x14ac:dyDescent="0.25">
      <c r="A173" s="3" t="s">
        <v>263</v>
      </c>
      <c r="B173" s="6"/>
      <c r="C173" s="6"/>
      <c r="D173" s="6"/>
      <c r="E173" s="6"/>
      <c r="F173" s="6">
        <v>2426301000</v>
      </c>
      <c r="G173" s="6">
        <v>2486017000</v>
      </c>
      <c r="H173" s="6">
        <v>2535559000</v>
      </c>
      <c r="I173" s="6">
        <v>2403906000</v>
      </c>
      <c r="J173" s="6"/>
      <c r="K173" s="6"/>
      <c r="L173" s="6">
        <v>9851783000</v>
      </c>
    </row>
    <row r="174" spans="1:12" x14ac:dyDescent="0.25">
      <c r="A174" s="3" t="s">
        <v>264</v>
      </c>
      <c r="B174" s="6"/>
      <c r="C174" s="6"/>
      <c r="D174" s="6"/>
      <c r="E174" s="6"/>
      <c r="F174" s="6">
        <v>9702000000</v>
      </c>
      <c r="G174" s="6">
        <v>11202000000</v>
      </c>
      <c r="H174" s="6">
        <v>24890000000</v>
      </c>
      <c r="I174" s="6">
        <v>32639000000</v>
      </c>
      <c r="J174" s="6"/>
      <c r="K174" s="6"/>
      <c r="L174" s="6">
        <v>78433000000</v>
      </c>
    </row>
    <row r="175" spans="1:12" x14ac:dyDescent="0.25">
      <c r="A175" s="3" t="s">
        <v>265</v>
      </c>
      <c r="B175" s="6"/>
      <c r="C175" s="6"/>
      <c r="D175" s="6"/>
      <c r="E175" s="6"/>
      <c r="F175" s="6"/>
      <c r="G175" s="6">
        <v>17774100000</v>
      </c>
      <c r="H175" s="6">
        <v>17909600000</v>
      </c>
      <c r="I175" s="6">
        <v>17630300000</v>
      </c>
      <c r="J175" s="6">
        <v>16563100000</v>
      </c>
      <c r="K175" s="6"/>
      <c r="L175" s="6">
        <v>69877100000</v>
      </c>
    </row>
    <row r="176" spans="1:12" x14ac:dyDescent="0.25">
      <c r="A176" s="3" t="s">
        <v>266</v>
      </c>
      <c r="B176" s="6"/>
      <c r="C176" s="6"/>
      <c r="D176" s="6"/>
      <c r="E176" s="6"/>
      <c r="F176" s="6"/>
      <c r="G176" s="6">
        <v>7819000000</v>
      </c>
      <c r="H176" s="6">
        <v>9715000000</v>
      </c>
      <c r="I176" s="6">
        <v>9111000000</v>
      </c>
      <c r="J176" s="6">
        <v>9390000000</v>
      </c>
      <c r="K176" s="6"/>
      <c r="L176" s="6">
        <v>36035000000</v>
      </c>
    </row>
    <row r="177" spans="1:12" x14ac:dyDescent="0.25">
      <c r="A177" s="3" t="s">
        <v>267</v>
      </c>
      <c r="B177" s="6"/>
      <c r="C177" s="6"/>
      <c r="D177" s="6"/>
      <c r="E177" s="6"/>
      <c r="F177" s="6"/>
      <c r="G177" s="6">
        <v>155427000000</v>
      </c>
      <c r="H177" s="6">
        <v>155929000000</v>
      </c>
      <c r="I177" s="6">
        <v>152356000000</v>
      </c>
      <c r="J177" s="6">
        <v>166380000000</v>
      </c>
      <c r="K177" s="6"/>
      <c r="L177" s="6">
        <v>630092000000</v>
      </c>
    </row>
    <row r="178" spans="1:12" x14ac:dyDescent="0.25">
      <c r="A178" s="3" t="s">
        <v>268</v>
      </c>
      <c r="B178" s="6"/>
      <c r="C178" s="6"/>
      <c r="D178" s="6"/>
      <c r="E178" s="6"/>
      <c r="F178" s="6">
        <v>13013868000</v>
      </c>
      <c r="G178" s="6">
        <v>14077843000</v>
      </c>
      <c r="H178" s="6">
        <v>15341647000</v>
      </c>
      <c r="I178" s="6">
        <v>15280044000</v>
      </c>
      <c r="J178" s="6"/>
      <c r="K178" s="6"/>
      <c r="L178" s="6">
        <v>57713402000</v>
      </c>
    </row>
    <row r="179" spans="1:12" x14ac:dyDescent="0.25">
      <c r="A179" s="3" t="s">
        <v>269</v>
      </c>
      <c r="B179" s="6"/>
      <c r="C179" s="6"/>
      <c r="D179" s="6"/>
      <c r="E179" s="6"/>
      <c r="F179" s="6"/>
      <c r="G179" s="6">
        <v>2375923000</v>
      </c>
      <c r="H179" s="6">
        <v>2554236000</v>
      </c>
      <c r="I179" s="6">
        <v>2773718000</v>
      </c>
      <c r="J179" s="6">
        <v>2898150000</v>
      </c>
      <c r="K179" s="6"/>
      <c r="L179" s="6">
        <v>10602027000</v>
      </c>
    </row>
    <row r="180" spans="1:12" x14ac:dyDescent="0.25">
      <c r="A180" s="3" t="s">
        <v>270</v>
      </c>
      <c r="B180" s="6"/>
      <c r="C180" s="6"/>
      <c r="D180" s="6"/>
      <c r="E180" s="6"/>
      <c r="F180" s="6"/>
      <c r="G180" s="6">
        <v>15651000000</v>
      </c>
      <c r="H180" s="6">
        <v>16148000000</v>
      </c>
      <c r="I180" s="6">
        <v>16435000000</v>
      </c>
      <c r="J180" s="6">
        <v>15797000000</v>
      </c>
      <c r="K180" s="6"/>
      <c r="L180" s="6">
        <v>64031000000</v>
      </c>
    </row>
    <row r="181" spans="1:12" x14ac:dyDescent="0.25">
      <c r="A181" s="3" t="s">
        <v>271</v>
      </c>
      <c r="B181" s="6"/>
      <c r="C181" s="6"/>
      <c r="D181" s="6"/>
      <c r="E181" s="6"/>
      <c r="F181" s="6">
        <v>2715675000</v>
      </c>
      <c r="G181" s="6">
        <v>2631851000</v>
      </c>
      <c r="H181" s="6">
        <v>2870658000</v>
      </c>
      <c r="I181" s="6">
        <v>2820270000</v>
      </c>
      <c r="J181" s="6"/>
      <c r="K181" s="6"/>
      <c r="L181" s="6">
        <v>11038454000</v>
      </c>
    </row>
    <row r="182" spans="1:12" x14ac:dyDescent="0.25">
      <c r="A182" s="3" t="s">
        <v>273</v>
      </c>
      <c r="B182" s="6"/>
      <c r="C182" s="6"/>
      <c r="D182" s="6"/>
      <c r="E182" s="6"/>
      <c r="F182" s="6"/>
      <c r="G182" s="6">
        <v>19540000000</v>
      </c>
      <c r="H182" s="6">
        <v>18138000000</v>
      </c>
      <c r="I182" s="6">
        <v>16443000000</v>
      </c>
      <c r="J182" s="6">
        <v>15158000000</v>
      </c>
      <c r="K182" s="6"/>
      <c r="L182" s="6">
        <v>69279000000</v>
      </c>
    </row>
    <row r="183" spans="1:12" x14ac:dyDescent="0.25">
      <c r="A183" s="3" t="s">
        <v>275</v>
      </c>
      <c r="B183" s="6"/>
      <c r="C183" s="6"/>
      <c r="D183" s="6"/>
      <c r="E183" s="6"/>
      <c r="F183" s="6">
        <v>8950045000</v>
      </c>
      <c r="G183" s="6">
        <v>9437758000</v>
      </c>
      <c r="H183" s="6">
        <v>9964953000</v>
      </c>
      <c r="I183" s="6">
        <v>9973384000</v>
      </c>
      <c r="J183" s="6"/>
      <c r="K183" s="6"/>
      <c r="L183" s="6">
        <v>38326140000</v>
      </c>
    </row>
    <row r="184" spans="1:12" x14ac:dyDescent="0.25">
      <c r="A184" s="3" t="s">
        <v>277</v>
      </c>
      <c r="B184" s="6"/>
      <c r="C184" s="6"/>
      <c r="D184" s="6"/>
      <c r="E184" s="6"/>
      <c r="F184" s="6"/>
      <c r="G184" s="6">
        <v>29402000000</v>
      </c>
      <c r="H184" s="6">
        <v>32870000000</v>
      </c>
      <c r="I184" s="6">
        <v>23633000000</v>
      </c>
      <c r="J184" s="6">
        <v>15887000000</v>
      </c>
      <c r="K184" s="6"/>
      <c r="L184" s="6">
        <v>101792000000</v>
      </c>
    </row>
    <row r="185" spans="1:12" x14ac:dyDescent="0.25">
      <c r="A185" s="3" t="s">
        <v>278</v>
      </c>
      <c r="B185" s="6"/>
      <c r="C185" s="6"/>
      <c r="D185" s="6"/>
      <c r="E185" s="6"/>
      <c r="F185" s="6"/>
      <c r="G185" s="6">
        <v>4297842000</v>
      </c>
      <c r="H185" s="6">
        <v>5348483000</v>
      </c>
      <c r="I185" s="6">
        <v>6155297000</v>
      </c>
      <c r="J185" s="6">
        <v>6911676000</v>
      </c>
      <c r="K185" s="6"/>
      <c r="L185" s="6">
        <v>22713298000</v>
      </c>
    </row>
    <row r="186" spans="1:12" x14ac:dyDescent="0.25">
      <c r="A186" s="3" t="s">
        <v>279</v>
      </c>
      <c r="B186" s="6"/>
      <c r="C186" s="6"/>
      <c r="D186" s="6"/>
      <c r="E186" s="6"/>
      <c r="F186" s="6">
        <v>4088983000</v>
      </c>
      <c r="G186" s="6">
        <v>4082157000</v>
      </c>
      <c r="H186" s="6">
        <v>4277207000</v>
      </c>
      <c r="I186" s="6">
        <v>4447509000</v>
      </c>
      <c r="J186" s="6"/>
      <c r="K186" s="6"/>
      <c r="L186" s="6">
        <v>16895856000</v>
      </c>
    </row>
    <row r="187" spans="1:12" x14ac:dyDescent="0.25">
      <c r="A187" s="3" t="s">
        <v>281</v>
      </c>
      <c r="B187" s="6"/>
      <c r="C187" s="6"/>
      <c r="D187" s="6"/>
      <c r="E187" s="6"/>
      <c r="F187" s="6">
        <v>3036584000</v>
      </c>
      <c r="G187" s="6">
        <v>2872833000</v>
      </c>
      <c r="H187" s="6">
        <v>2955641000</v>
      </c>
      <c r="I187" s="6">
        <v>3153251000</v>
      </c>
      <c r="J187" s="6"/>
      <c r="K187" s="6"/>
      <c r="L187" s="6">
        <v>12018309000</v>
      </c>
    </row>
    <row r="188" spans="1:12" x14ac:dyDescent="0.25">
      <c r="A188" s="3" t="s">
        <v>282</v>
      </c>
      <c r="B188" s="6"/>
      <c r="C188" s="6"/>
      <c r="D188" s="6"/>
      <c r="E188" s="6"/>
      <c r="F188" s="6"/>
      <c r="G188" s="6">
        <v>4627802000</v>
      </c>
      <c r="H188" s="6"/>
      <c r="I188" s="6">
        <v>5324746000</v>
      </c>
      <c r="J188" s="6">
        <v>11759748000</v>
      </c>
      <c r="K188" s="6"/>
      <c r="L188" s="6">
        <v>21712296000</v>
      </c>
    </row>
    <row r="189" spans="1:12" x14ac:dyDescent="0.25">
      <c r="A189" s="3" t="s">
        <v>284</v>
      </c>
      <c r="B189" s="6"/>
      <c r="C189" s="6"/>
      <c r="D189" s="6"/>
      <c r="E189" s="6"/>
      <c r="F189" s="6">
        <v>33013000000</v>
      </c>
      <c r="G189" s="6">
        <v>34182000000</v>
      </c>
      <c r="H189" s="6">
        <v>36918000000</v>
      </c>
      <c r="I189" s="6">
        <v>39678000000</v>
      </c>
      <c r="J189" s="6"/>
      <c r="K189" s="6"/>
      <c r="L189" s="6">
        <v>143791000000</v>
      </c>
    </row>
    <row r="190" spans="1:12" x14ac:dyDescent="0.25">
      <c r="A190" s="3" t="s">
        <v>285</v>
      </c>
      <c r="B190" s="6"/>
      <c r="C190" s="6"/>
      <c r="D190" s="6"/>
      <c r="E190" s="6"/>
      <c r="F190" s="6">
        <v>1765979000</v>
      </c>
      <c r="G190" s="6">
        <v>2847945000</v>
      </c>
      <c r="H190" s="6">
        <v>3305879000</v>
      </c>
      <c r="I190" s="6">
        <v>3775685000</v>
      </c>
      <c r="J190" s="6"/>
      <c r="K190" s="6"/>
      <c r="L190" s="6">
        <v>11695488000</v>
      </c>
    </row>
    <row r="191" spans="1:12" x14ac:dyDescent="0.25">
      <c r="A191" s="3" t="s">
        <v>286</v>
      </c>
      <c r="B191" s="6"/>
      <c r="C191" s="6"/>
      <c r="D191" s="6"/>
      <c r="E191" s="6"/>
      <c r="F191" s="6"/>
      <c r="G191" s="6">
        <v>2013719000</v>
      </c>
      <c r="H191" s="6">
        <v>1563210000</v>
      </c>
      <c r="I191" s="6">
        <v>1828305000</v>
      </c>
      <c r="J191" s="6">
        <v>2040486000</v>
      </c>
      <c r="K191" s="6"/>
      <c r="L191" s="6">
        <v>7445720000</v>
      </c>
    </row>
    <row r="192" spans="1:12" x14ac:dyDescent="0.25">
      <c r="A192" s="3" t="s">
        <v>287</v>
      </c>
      <c r="B192" s="6"/>
      <c r="C192" s="6"/>
      <c r="D192" s="6"/>
      <c r="E192" s="6"/>
      <c r="F192" s="6"/>
      <c r="G192" s="6">
        <v>74754000000</v>
      </c>
      <c r="H192" s="6">
        <v>78812000000</v>
      </c>
      <c r="I192" s="6">
        <v>83176000000</v>
      </c>
      <c r="J192" s="6">
        <v>88519000000</v>
      </c>
      <c r="K192" s="6"/>
      <c r="L192" s="6">
        <v>325261000000</v>
      </c>
    </row>
    <row r="193" spans="1:12" x14ac:dyDescent="0.25">
      <c r="A193" s="3" t="s">
        <v>289</v>
      </c>
      <c r="B193" s="6"/>
      <c r="C193" s="6"/>
      <c r="D193" s="6"/>
      <c r="E193" s="6"/>
      <c r="F193" s="6">
        <v>12245000000</v>
      </c>
      <c r="G193" s="6">
        <v>11905000000</v>
      </c>
      <c r="H193" s="6">
        <v>10737000000</v>
      </c>
      <c r="I193" s="6">
        <v>6636000000</v>
      </c>
      <c r="J193" s="6"/>
      <c r="K193" s="6"/>
      <c r="L193" s="6">
        <v>41523000000</v>
      </c>
    </row>
    <row r="194" spans="1:12" x14ac:dyDescent="0.25">
      <c r="A194" s="3" t="s">
        <v>290</v>
      </c>
      <c r="B194" s="6"/>
      <c r="C194" s="6"/>
      <c r="D194" s="6"/>
      <c r="E194" s="6"/>
      <c r="F194" s="6">
        <v>22086000000</v>
      </c>
      <c r="G194" s="6">
        <v>20673000000</v>
      </c>
      <c r="H194" s="6">
        <v>18614000000</v>
      </c>
      <c r="I194" s="6">
        <v>18377000000</v>
      </c>
      <c r="J194" s="6"/>
      <c r="K194" s="6"/>
      <c r="L194" s="6">
        <v>79750000000</v>
      </c>
    </row>
    <row r="195" spans="1:12" x14ac:dyDescent="0.25">
      <c r="A195" s="3" t="s">
        <v>291</v>
      </c>
      <c r="B195" s="6"/>
      <c r="C195" s="6"/>
      <c r="D195" s="6"/>
      <c r="E195" s="6"/>
      <c r="F195" s="6">
        <v>5580506000</v>
      </c>
      <c r="G195" s="6">
        <v>5899872000</v>
      </c>
      <c r="H195" s="6">
        <v>6228508000</v>
      </c>
      <c r="I195" s="6">
        <v>5995402000</v>
      </c>
      <c r="J195" s="6"/>
      <c r="K195" s="6"/>
      <c r="L195" s="6">
        <v>23704288000</v>
      </c>
    </row>
    <row r="196" spans="1:12" x14ac:dyDescent="0.25">
      <c r="A196" s="3" t="s">
        <v>293</v>
      </c>
      <c r="B196" s="6"/>
      <c r="C196" s="6"/>
      <c r="D196" s="6"/>
      <c r="E196" s="6"/>
      <c r="F196" s="6"/>
      <c r="G196" s="6">
        <v>2492300000</v>
      </c>
      <c r="H196" s="6">
        <v>2530700000</v>
      </c>
      <c r="I196" s="6">
        <v>2705000000</v>
      </c>
      <c r="J196" s="6">
        <v>2832700000</v>
      </c>
      <c r="K196" s="6"/>
      <c r="L196" s="6">
        <v>10560700000</v>
      </c>
    </row>
    <row r="197" spans="1:12" x14ac:dyDescent="0.25">
      <c r="A197" s="3" t="s">
        <v>294</v>
      </c>
      <c r="B197" s="6"/>
      <c r="C197" s="6"/>
      <c r="D197" s="6"/>
      <c r="E197" s="6"/>
      <c r="F197" s="6"/>
      <c r="G197" s="6">
        <v>39055000000</v>
      </c>
      <c r="H197" s="6">
        <v>40306000000</v>
      </c>
      <c r="I197" s="6">
        <v>38581000000</v>
      </c>
      <c r="J197" s="6">
        <v>39302000000</v>
      </c>
      <c r="K197" s="6"/>
      <c r="L197" s="6">
        <v>157244000000</v>
      </c>
    </row>
    <row r="198" spans="1:12" x14ac:dyDescent="0.25">
      <c r="A198" s="3" t="s">
        <v>295</v>
      </c>
      <c r="B198" s="6"/>
      <c r="C198" s="6"/>
      <c r="D198" s="6"/>
      <c r="E198" s="6"/>
      <c r="F198" s="6"/>
      <c r="G198" s="6">
        <v>3387614000</v>
      </c>
      <c r="H198" s="6">
        <v>3715968000</v>
      </c>
      <c r="I198" s="6">
        <v>3161702000</v>
      </c>
      <c r="J198" s="6">
        <v>1624232000</v>
      </c>
      <c r="K198" s="6"/>
      <c r="L198" s="6">
        <v>11889516000</v>
      </c>
    </row>
    <row r="199" spans="1:12" x14ac:dyDescent="0.25">
      <c r="A199" s="3" t="s">
        <v>297</v>
      </c>
      <c r="B199" s="6"/>
      <c r="C199" s="6"/>
      <c r="D199" s="6"/>
      <c r="E199" s="6"/>
      <c r="F199" s="6"/>
      <c r="G199" s="6"/>
      <c r="H199" s="6">
        <v>55123000000</v>
      </c>
      <c r="I199" s="6">
        <v>52107000000</v>
      </c>
      <c r="J199" s="6">
        <v>50123000000</v>
      </c>
      <c r="K199" s="6"/>
      <c r="L199" s="6">
        <v>157353000000</v>
      </c>
    </row>
    <row r="200" spans="1:12" x14ac:dyDescent="0.25">
      <c r="A200" s="3" t="s">
        <v>299</v>
      </c>
      <c r="B200" s="6"/>
      <c r="C200" s="6"/>
      <c r="D200" s="6"/>
      <c r="E200" s="6"/>
      <c r="F200" s="6"/>
      <c r="G200" s="6">
        <v>112298000000</v>
      </c>
      <c r="H200" s="6">
        <v>56651000000</v>
      </c>
      <c r="I200" s="6">
        <v>51463000000</v>
      </c>
      <c r="J200" s="6">
        <v>48238000000</v>
      </c>
      <c r="K200" s="6"/>
      <c r="L200" s="6">
        <v>268650000000</v>
      </c>
    </row>
    <row r="201" spans="1:12" x14ac:dyDescent="0.25">
      <c r="A201" s="3" t="s">
        <v>300</v>
      </c>
      <c r="B201" s="6"/>
      <c r="C201" s="6"/>
      <c r="D201" s="6"/>
      <c r="E201" s="6"/>
      <c r="F201" s="6"/>
      <c r="G201" s="6">
        <v>2807114000</v>
      </c>
      <c r="H201" s="6">
        <v>3024295000</v>
      </c>
      <c r="I201" s="6">
        <v>3078658000</v>
      </c>
      <c r="J201" s="6">
        <v>3038153000</v>
      </c>
      <c r="K201" s="6"/>
      <c r="L201" s="6">
        <v>11948220000</v>
      </c>
    </row>
    <row r="202" spans="1:12" x14ac:dyDescent="0.25">
      <c r="A202" s="3" t="s">
        <v>301</v>
      </c>
      <c r="B202" s="6"/>
      <c r="C202" s="6"/>
      <c r="D202" s="6"/>
      <c r="E202" s="6"/>
      <c r="F202" s="6"/>
      <c r="G202" s="6">
        <v>8751654000</v>
      </c>
      <c r="H202" s="6">
        <v>9316256000</v>
      </c>
      <c r="I202" s="6">
        <v>9263863000</v>
      </c>
      <c r="J202" s="6">
        <v>9523224000</v>
      </c>
      <c r="K202" s="6"/>
      <c r="L202" s="6">
        <v>36854997000</v>
      </c>
    </row>
    <row r="203" spans="1:12" x14ac:dyDescent="0.25">
      <c r="A203" s="3" t="s">
        <v>302</v>
      </c>
      <c r="B203" s="6"/>
      <c r="C203" s="6"/>
      <c r="D203" s="6"/>
      <c r="E203" s="6"/>
      <c r="F203" s="6"/>
      <c r="G203" s="6">
        <v>5112000000</v>
      </c>
      <c r="H203" s="6">
        <v>5012000000</v>
      </c>
      <c r="I203" s="6">
        <v>5083000000</v>
      </c>
      <c r="J203" s="6">
        <v>7467000000</v>
      </c>
      <c r="K203" s="6"/>
      <c r="L203" s="6">
        <v>22674000000</v>
      </c>
    </row>
    <row r="204" spans="1:12" x14ac:dyDescent="0.25">
      <c r="A204" s="3" t="s">
        <v>304</v>
      </c>
      <c r="B204" s="6"/>
      <c r="C204" s="6"/>
      <c r="D204" s="6"/>
      <c r="E204" s="6"/>
      <c r="F204" s="6">
        <v>8939967000</v>
      </c>
      <c r="G204" s="6">
        <v>9560647000</v>
      </c>
      <c r="H204" s="6">
        <v>10371390000</v>
      </c>
      <c r="I204" s="6">
        <v>10629719000</v>
      </c>
      <c r="J204" s="6"/>
      <c r="K204" s="6"/>
      <c r="L204" s="6">
        <v>39501723000</v>
      </c>
    </row>
    <row r="205" spans="1:12" x14ac:dyDescent="0.25">
      <c r="A205" s="3" t="s">
        <v>305</v>
      </c>
      <c r="B205" s="6"/>
      <c r="C205" s="6"/>
      <c r="D205" s="6"/>
      <c r="E205" s="6"/>
      <c r="F205" s="6">
        <v>5059000000</v>
      </c>
      <c r="G205" s="6">
        <v>5166000000</v>
      </c>
      <c r="H205" s="6">
        <v>5354000000</v>
      </c>
      <c r="I205" s="6">
        <v>5387000000</v>
      </c>
      <c r="J205" s="6"/>
      <c r="K205" s="6"/>
      <c r="L205" s="6">
        <v>20966000000</v>
      </c>
    </row>
    <row r="206" spans="1:12" x14ac:dyDescent="0.25">
      <c r="A206" s="3" t="s">
        <v>306</v>
      </c>
      <c r="B206" s="6"/>
      <c r="C206" s="6"/>
      <c r="D206" s="6"/>
      <c r="E206" s="6"/>
      <c r="F206" s="6">
        <v>6644252000</v>
      </c>
      <c r="G206" s="6">
        <v>7146079000</v>
      </c>
      <c r="H206" s="6">
        <v>7421768000</v>
      </c>
      <c r="I206" s="6">
        <v>7386626000</v>
      </c>
      <c r="J206" s="6"/>
      <c r="K206" s="6"/>
      <c r="L206" s="6">
        <v>28598725000</v>
      </c>
    </row>
    <row r="207" spans="1:12" x14ac:dyDescent="0.25">
      <c r="A207" s="3" t="s">
        <v>307</v>
      </c>
      <c r="B207" s="6"/>
      <c r="C207" s="6"/>
      <c r="D207" s="6"/>
      <c r="E207" s="6"/>
      <c r="F207" s="6"/>
      <c r="G207" s="6">
        <v>41313000000</v>
      </c>
      <c r="H207" s="6">
        <v>48500000000</v>
      </c>
      <c r="I207" s="6">
        <v>54289000000</v>
      </c>
      <c r="J207" s="6">
        <v>54379000000</v>
      </c>
      <c r="K207" s="6"/>
      <c r="L207" s="6">
        <v>198481000000</v>
      </c>
    </row>
    <row r="208" spans="1:12" x14ac:dyDescent="0.25">
      <c r="A208" s="3" t="s">
        <v>308</v>
      </c>
      <c r="B208" s="6"/>
      <c r="C208" s="6"/>
      <c r="D208" s="6"/>
      <c r="E208" s="6"/>
      <c r="F208" s="6">
        <v>102874000000</v>
      </c>
      <c r="G208" s="6">
        <v>98367000000</v>
      </c>
      <c r="H208" s="6">
        <v>92793000000</v>
      </c>
      <c r="I208" s="6">
        <v>81741000000</v>
      </c>
      <c r="J208" s="6"/>
      <c r="K208" s="6"/>
      <c r="L208" s="6">
        <v>375775000000</v>
      </c>
    </row>
    <row r="209" spans="1:12" x14ac:dyDescent="0.25">
      <c r="A209" s="3" t="s">
        <v>309</v>
      </c>
      <c r="B209" s="6"/>
      <c r="C209" s="6"/>
      <c r="D209" s="6"/>
      <c r="E209" s="6"/>
      <c r="F209" s="6">
        <v>1293338000</v>
      </c>
      <c r="G209" s="6">
        <v>1377058000</v>
      </c>
      <c r="H209" s="6">
        <v>1485807000</v>
      </c>
      <c r="I209" s="6">
        <v>1601892000</v>
      </c>
      <c r="J209" s="6"/>
      <c r="K209" s="6"/>
      <c r="L209" s="6">
        <v>5758095000</v>
      </c>
    </row>
    <row r="210" spans="1:12" x14ac:dyDescent="0.25">
      <c r="A210" s="3" t="s">
        <v>310</v>
      </c>
      <c r="B210" s="6"/>
      <c r="C210" s="6"/>
      <c r="D210" s="6"/>
      <c r="E210" s="6"/>
      <c r="F210" s="6">
        <v>2821446000</v>
      </c>
      <c r="G210" s="6">
        <v>2952896000</v>
      </c>
      <c r="H210" s="6">
        <v>3088533000</v>
      </c>
      <c r="I210" s="6">
        <v>3023189000</v>
      </c>
      <c r="J210" s="6"/>
      <c r="K210" s="6"/>
      <c r="L210" s="6">
        <v>11886064000</v>
      </c>
    </row>
    <row r="211" spans="1:12" x14ac:dyDescent="0.25">
      <c r="A211" s="3" t="s">
        <v>311</v>
      </c>
      <c r="B211" s="6"/>
      <c r="C211" s="6"/>
      <c r="D211" s="6"/>
      <c r="E211" s="6"/>
      <c r="F211" s="6"/>
      <c r="G211" s="6">
        <v>1421178000</v>
      </c>
      <c r="H211" s="6">
        <v>1861358000</v>
      </c>
      <c r="I211" s="6"/>
      <c r="J211" s="6">
        <v>2219762000</v>
      </c>
      <c r="K211" s="6">
        <v>2398373000</v>
      </c>
      <c r="L211" s="6">
        <v>7900671000</v>
      </c>
    </row>
    <row r="212" spans="1:12" x14ac:dyDescent="0.25">
      <c r="A212" s="3" t="s">
        <v>313</v>
      </c>
      <c r="B212" s="6"/>
      <c r="C212" s="6"/>
      <c r="D212" s="6"/>
      <c r="E212" s="6"/>
      <c r="F212" s="6"/>
      <c r="G212" s="6">
        <v>52708000000</v>
      </c>
      <c r="H212" s="6">
        <v>55870000000</v>
      </c>
      <c r="I212" s="6">
        <v>55355000000</v>
      </c>
      <c r="J212" s="6">
        <v>59387000000</v>
      </c>
      <c r="K212" s="6"/>
      <c r="L212" s="6">
        <v>223320000000</v>
      </c>
    </row>
    <row r="213" spans="1:12" x14ac:dyDescent="0.25">
      <c r="A213" s="3" t="s">
        <v>314</v>
      </c>
      <c r="B213" s="6"/>
      <c r="C213" s="6"/>
      <c r="D213" s="6"/>
      <c r="E213" s="6"/>
      <c r="F213" s="6"/>
      <c r="G213" s="6">
        <v>3946000000</v>
      </c>
      <c r="H213" s="6">
        <v>4243000000</v>
      </c>
      <c r="I213" s="6">
        <v>4192000000</v>
      </c>
      <c r="J213" s="6">
        <v>4694000000</v>
      </c>
      <c r="K213" s="6"/>
      <c r="L213" s="6">
        <v>17075000000</v>
      </c>
    </row>
    <row r="214" spans="1:12" x14ac:dyDescent="0.25">
      <c r="A214" s="3" t="s">
        <v>315</v>
      </c>
      <c r="B214" s="6"/>
      <c r="C214" s="6"/>
      <c r="D214" s="6"/>
      <c r="E214" s="6"/>
      <c r="F214" s="6">
        <v>21852000000</v>
      </c>
      <c r="G214" s="6">
        <v>23483000000</v>
      </c>
      <c r="H214" s="6">
        <v>23617000000</v>
      </c>
      <c r="I214" s="6">
        <v>22365000000</v>
      </c>
      <c r="J214" s="6"/>
      <c r="K214" s="6"/>
      <c r="L214" s="6">
        <v>91317000000</v>
      </c>
    </row>
    <row r="215" spans="1:12" x14ac:dyDescent="0.25">
      <c r="A215" s="3" t="s">
        <v>316</v>
      </c>
      <c r="B215" s="6"/>
      <c r="C215" s="6"/>
      <c r="D215" s="6"/>
      <c r="E215" s="6"/>
      <c r="F215" s="6">
        <v>6956200000</v>
      </c>
      <c r="G215" s="6">
        <v>7122300000</v>
      </c>
      <c r="H215" s="6">
        <v>7537100000</v>
      </c>
      <c r="I215" s="6">
        <v>7613800000</v>
      </c>
      <c r="J215" s="6"/>
      <c r="K215" s="6"/>
      <c r="L215" s="6">
        <v>29229400000</v>
      </c>
    </row>
    <row r="216" spans="1:12" x14ac:dyDescent="0.25">
      <c r="A216" s="3" t="s">
        <v>318</v>
      </c>
      <c r="B216" s="6"/>
      <c r="C216" s="6"/>
      <c r="D216" s="6"/>
      <c r="E216" s="6"/>
      <c r="F216" s="6">
        <v>3003955000</v>
      </c>
      <c r="G216" s="6">
        <v>3024623000</v>
      </c>
      <c r="H216" s="6">
        <v>3117693000</v>
      </c>
      <c r="I216" s="6">
        <v>3007976000</v>
      </c>
      <c r="J216" s="6"/>
      <c r="K216" s="6"/>
      <c r="L216" s="6">
        <v>12154247000</v>
      </c>
    </row>
    <row r="217" spans="1:12" x14ac:dyDescent="0.25">
      <c r="A217" s="3" t="s">
        <v>319</v>
      </c>
      <c r="B217" s="6"/>
      <c r="C217" s="6"/>
      <c r="D217" s="6"/>
      <c r="E217" s="6"/>
      <c r="F217" s="6"/>
      <c r="G217" s="6">
        <v>2265100000</v>
      </c>
      <c r="H217" s="6">
        <v>2131700000</v>
      </c>
      <c r="I217" s="6">
        <v>2384400000</v>
      </c>
      <c r="J217" s="6">
        <v>2704400000</v>
      </c>
      <c r="K217" s="6"/>
      <c r="L217" s="6">
        <v>9485600000</v>
      </c>
    </row>
    <row r="218" spans="1:12" x14ac:dyDescent="0.25">
      <c r="A218" s="3" t="s">
        <v>320</v>
      </c>
      <c r="B218" s="6"/>
      <c r="C218" s="6"/>
      <c r="D218" s="6"/>
      <c r="E218" s="6"/>
      <c r="F218" s="6"/>
      <c r="G218" s="6">
        <v>14135000000</v>
      </c>
      <c r="H218" s="6">
        <v>14484000000</v>
      </c>
      <c r="I218" s="6">
        <v>13405000000</v>
      </c>
      <c r="J218" s="6">
        <v>13599000000</v>
      </c>
      <c r="K218" s="6"/>
      <c r="L218" s="6">
        <v>55623000000</v>
      </c>
    </row>
    <row r="219" spans="1:12" x14ac:dyDescent="0.25">
      <c r="A219" s="3" t="s">
        <v>321</v>
      </c>
      <c r="B219" s="6"/>
      <c r="C219" s="6"/>
      <c r="D219" s="6"/>
      <c r="E219" s="6"/>
      <c r="F219" s="6">
        <v>4050400000</v>
      </c>
      <c r="G219" s="6">
        <v>4644600000</v>
      </c>
      <c r="H219" s="6">
        <v>5147100000</v>
      </c>
      <c r="I219" s="6">
        <v>5122900000</v>
      </c>
      <c r="J219" s="6"/>
      <c r="K219" s="6"/>
      <c r="L219" s="6">
        <v>18965000000</v>
      </c>
    </row>
    <row r="220" spans="1:12" x14ac:dyDescent="0.25">
      <c r="A220" s="3" t="s">
        <v>322</v>
      </c>
      <c r="B220" s="6"/>
      <c r="C220" s="6"/>
      <c r="D220" s="6"/>
      <c r="E220" s="6"/>
      <c r="F220" s="6">
        <v>5054980000</v>
      </c>
      <c r="G220" s="6">
        <v>5584571000</v>
      </c>
      <c r="H220" s="6">
        <v>6165441000</v>
      </c>
      <c r="I220" s="6">
        <v>6187646000</v>
      </c>
      <c r="J220" s="6"/>
      <c r="K220" s="6"/>
      <c r="L220" s="6">
        <v>22992638000</v>
      </c>
    </row>
    <row r="221" spans="1:12" x14ac:dyDescent="0.25">
      <c r="A221" s="3" t="s">
        <v>324</v>
      </c>
      <c r="B221" s="6"/>
      <c r="C221" s="6"/>
      <c r="D221" s="6"/>
      <c r="E221" s="6"/>
      <c r="F221" s="6"/>
      <c r="G221" s="6">
        <v>11818376000</v>
      </c>
      <c r="H221" s="6">
        <v>12695157000</v>
      </c>
      <c r="I221" s="6">
        <v>12114832000</v>
      </c>
      <c r="J221" s="6">
        <v>10964157000</v>
      </c>
      <c r="K221" s="6"/>
      <c r="L221" s="6">
        <v>47592522000</v>
      </c>
    </row>
    <row r="222" spans="1:12" x14ac:dyDescent="0.25">
      <c r="A222" s="3" t="s">
        <v>325</v>
      </c>
      <c r="B222" s="6"/>
      <c r="C222" s="6"/>
      <c r="D222" s="6"/>
      <c r="E222" s="6"/>
      <c r="F222" s="6">
        <v>4365400000</v>
      </c>
      <c r="G222" s="6">
        <v>4669100000</v>
      </c>
      <c r="H222" s="6">
        <v>4627100000</v>
      </c>
      <c r="I222" s="6">
        <v>4857800000</v>
      </c>
      <c r="J222" s="6"/>
      <c r="K222" s="6"/>
      <c r="L222" s="6">
        <v>18519400000</v>
      </c>
    </row>
    <row r="223" spans="1:12" x14ac:dyDescent="0.25">
      <c r="A223" s="3" t="s">
        <v>326</v>
      </c>
      <c r="B223" s="6"/>
      <c r="C223" s="6"/>
      <c r="D223" s="6"/>
      <c r="E223" s="6"/>
      <c r="F223" s="6">
        <v>93646000000</v>
      </c>
      <c r="G223" s="6">
        <v>97142000000</v>
      </c>
      <c r="H223" s="6">
        <v>91973000000</v>
      </c>
      <c r="I223" s="6">
        <v>89716000000</v>
      </c>
      <c r="J223" s="6"/>
      <c r="K223" s="6"/>
      <c r="L223" s="6">
        <v>372477000000</v>
      </c>
    </row>
    <row r="224" spans="1:12" x14ac:dyDescent="0.25">
      <c r="A224" s="3" t="s">
        <v>327</v>
      </c>
      <c r="B224" s="6"/>
      <c r="C224" s="6"/>
      <c r="D224" s="6"/>
      <c r="E224" s="6"/>
      <c r="F224" s="6"/>
      <c r="G224" s="6">
        <v>12134000000</v>
      </c>
      <c r="H224" s="6">
        <v>12540000000</v>
      </c>
      <c r="I224" s="6">
        <v>13506000000</v>
      </c>
      <c r="J224" s="6">
        <v>14437000000</v>
      </c>
      <c r="K224" s="6"/>
      <c r="L224" s="6">
        <v>52617000000</v>
      </c>
    </row>
    <row r="225" spans="1:12" x14ac:dyDescent="0.25">
      <c r="A225" s="3" t="s">
        <v>329</v>
      </c>
      <c r="B225" s="6"/>
      <c r="C225" s="6"/>
      <c r="D225" s="6"/>
      <c r="E225" s="6"/>
      <c r="F225" s="6">
        <v>14197000000</v>
      </c>
      <c r="G225" s="6">
        <v>14792000000</v>
      </c>
      <c r="H225" s="6"/>
      <c r="I225" s="6">
        <v>14580000000</v>
      </c>
      <c r="J225" s="6">
        <v>13525000000</v>
      </c>
      <c r="K225" s="6"/>
      <c r="L225" s="6">
        <v>57094000000</v>
      </c>
    </row>
    <row r="226" spans="1:12" x14ac:dyDescent="0.25">
      <c r="A226" s="3" t="s">
        <v>330</v>
      </c>
      <c r="B226" s="6"/>
      <c r="C226" s="6"/>
      <c r="D226" s="6"/>
      <c r="E226" s="6"/>
      <c r="F226" s="6"/>
      <c r="G226" s="6">
        <v>1287577000</v>
      </c>
      <c r="H226" s="6">
        <v>1463767000</v>
      </c>
      <c r="I226" s="6">
        <v>1627413000</v>
      </c>
      <c r="J226" s="6">
        <v>1822114000</v>
      </c>
      <c r="K226" s="6"/>
      <c r="L226" s="6">
        <v>6200871000</v>
      </c>
    </row>
    <row r="227" spans="1:12" x14ac:dyDescent="0.25">
      <c r="A227" s="3" t="s">
        <v>331</v>
      </c>
      <c r="B227" s="6"/>
      <c r="C227" s="6"/>
      <c r="D227" s="6"/>
      <c r="E227" s="6"/>
      <c r="F227" s="6">
        <v>793373000</v>
      </c>
      <c r="G227" s="6">
        <v>861527000</v>
      </c>
      <c r="H227" s="6">
        <v>993897000</v>
      </c>
      <c r="I227" s="6">
        <v>1166769000</v>
      </c>
      <c r="J227" s="6"/>
      <c r="K227" s="6"/>
      <c r="L227" s="6">
        <v>3815566000</v>
      </c>
    </row>
    <row r="228" spans="1:12" x14ac:dyDescent="0.25">
      <c r="A228" s="3" t="s">
        <v>332</v>
      </c>
      <c r="B228" s="6"/>
      <c r="C228" s="6"/>
      <c r="D228" s="6"/>
      <c r="E228" s="6"/>
      <c r="F228" s="6"/>
      <c r="G228" s="6">
        <v>2842781000</v>
      </c>
      <c r="H228" s="6">
        <v>2929408000</v>
      </c>
      <c r="I228" s="6">
        <v>2814049000</v>
      </c>
      <c r="J228" s="6">
        <v>2984493000</v>
      </c>
      <c r="K228" s="6"/>
      <c r="L228" s="6">
        <v>11570731000</v>
      </c>
    </row>
    <row r="229" spans="1:12" x14ac:dyDescent="0.25">
      <c r="A229" s="3" t="s">
        <v>333</v>
      </c>
      <c r="B229" s="6"/>
      <c r="C229" s="6"/>
      <c r="D229" s="6"/>
      <c r="E229" s="6"/>
      <c r="F229" s="6"/>
      <c r="G229" s="6">
        <v>19561000000</v>
      </c>
      <c r="H229" s="6">
        <v>19724000000</v>
      </c>
      <c r="I229" s="6">
        <v>18591000000</v>
      </c>
      <c r="J229" s="6">
        <v>18202000000</v>
      </c>
      <c r="K229" s="6"/>
      <c r="L229" s="6">
        <v>76078000000</v>
      </c>
    </row>
    <row r="230" spans="1:12" x14ac:dyDescent="0.25">
      <c r="A230" s="3" t="s">
        <v>334</v>
      </c>
      <c r="B230" s="6"/>
      <c r="C230" s="6"/>
      <c r="D230" s="6"/>
      <c r="E230" s="6"/>
      <c r="F230" s="6"/>
      <c r="G230" s="6">
        <v>14070000000</v>
      </c>
      <c r="H230" s="6">
        <v>16226000000</v>
      </c>
      <c r="I230" s="6">
        <v>14403000000</v>
      </c>
      <c r="J230" s="6">
        <v>13058000000</v>
      </c>
      <c r="K230" s="6"/>
      <c r="L230" s="6">
        <v>57757000000</v>
      </c>
    </row>
    <row r="231" spans="1:12" x14ac:dyDescent="0.25">
      <c r="A231" s="3" t="s">
        <v>336</v>
      </c>
      <c r="B231" s="6"/>
      <c r="C231" s="6"/>
      <c r="D231" s="6"/>
      <c r="E231" s="6"/>
      <c r="F231" s="6"/>
      <c r="G231" s="6">
        <v>10962818000</v>
      </c>
      <c r="H231" s="6">
        <v>12574299000</v>
      </c>
      <c r="I231" s="6">
        <v>14268716000</v>
      </c>
      <c r="J231" s="6">
        <v>15149675000</v>
      </c>
      <c r="K231" s="6"/>
      <c r="L231" s="6">
        <v>52955508000</v>
      </c>
    </row>
    <row r="232" spans="1:12" x14ac:dyDescent="0.25">
      <c r="A232" s="3" t="s">
        <v>337</v>
      </c>
      <c r="B232" s="6"/>
      <c r="C232" s="6"/>
      <c r="D232" s="6"/>
      <c r="E232" s="6"/>
      <c r="F232" s="6">
        <v>48017000000</v>
      </c>
      <c r="G232" s="6">
        <v>46854000000</v>
      </c>
      <c r="H232" s="6">
        <v>45998000000</v>
      </c>
      <c r="I232" s="6">
        <v>44294000000</v>
      </c>
      <c r="J232" s="6"/>
      <c r="K232" s="6"/>
      <c r="L232" s="6">
        <v>185163000000</v>
      </c>
    </row>
    <row r="233" spans="1:12" x14ac:dyDescent="0.25">
      <c r="A233" s="3" t="s">
        <v>338</v>
      </c>
      <c r="B233" s="6"/>
      <c r="C233" s="6"/>
      <c r="D233" s="6"/>
      <c r="E233" s="6"/>
      <c r="F233" s="6"/>
      <c r="G233" s="6">
        <v>2181732000</v>
      </c>
      <c r="H233" s="6">
        <v>3310800000</v>
      </c>
      <c r="I233" s="6">
        <v>4371500000</v>
      </c>
      <c r="J233" s="6">
        <v>4712100000</v>
      </c>
      <c r="K233" s="6"/>
      <c r="L233" s="6">
        <v>14576132000</v>
      </c>
    </row>
    <row r="234" spans="1:12" x14ac:dyDescent="0.25">
      <c r="A234" s="3" t="s">
        <v>339</v>
      </c>
      <c r="B234" s="6"/>
      <c r="C234" s="6"/>
      <c r="D234" s="6"/>
      <c r="E234" s="6"/>
      <c r="F234" s="6"/>
      <c r="G234" s="6">
        <v>96619000000</v>
      </c>
      <c r="H234" s="6">
        <v>98375000000</v>
      </c>
      <c r="I234" s="6">
        <v>108465000000</v>
      </c>
      <c r="J234" s="6">
        <v>109830000000</v>
      </c>
      <c r="K234" s="6"/>
      <c r="L234" s="6">
        <v>413289000000</v>
      </c>
    </row>
    <row r="235" spans="1:12" x14ac:dyDescent="0.25">
      <c r="A235" s="3" t="s">
        <v>341</v>
      </c>
      <c r="B235" s="6"/>
      <c r="C235" s="6"/>
      <c r="D235" s="6"/>
      <c r="E235" s="6"/>
      <c r="F235" s="6"/>
      <c r="G235" s="6">
        <v>19279000000</v>
      </c>
      <c r="H235" s="6">
        <v>19031000000</v>
      </c>
      <c r="I235" s="6">
        <v>19023000000</v>
      </c>
      <c r="J235" s="6">
        <v>19204000000</v>
      </c>
      <c r="K235" s="6"/>
      <c r="L235" s="6">
        <v>76537000000</v>
      </c>
    </row>
    <row r="236" spans="1:12" x14ac:dyDescent="0.25">
      <c r="A236" s="3" t="s">
        <v>342</v>
      </c>
      <c r="B236" s="6"/>
      <c r="C236" s="6"/>
      <c r="D236" s="6"/>
      <c r="E236" s="6"/>
      <c r="F236" s="6"/>
      <c r="G236" s="6">
        <v>2369300000</v>
      </c>
      <c r="H236" s="6">
        <v>2577100000</v>
      </c>
      <c r="I236" s="6">
        <v>2418800000</v>
      </c>
      <c r="J236" s="6">
        <v>2334200000</v>
      </c>
      <c r="K236" s="6"/>
      <c r="L236" s="6">
        <v>9699400000</v>
      </c>
    </row>
    <row r="237" spans="1:12" x14ac:dyDescent="0.25">
      <c r="A237" s="3" t="s">
        <v>343</v>
      </c>
      <c r="B237" s="6"/>
      <c r="C237" s="6"/>
      <c r="D237" s="6"/>
      <c r="E237" s="6"/>
      <c r="F237" s="6"/>
      <c r="G237" s="6">
        <v>10459000000</v>
      </c>
      <c r="H237" s="6">
        <v>10773000000</v>
      </c>
      <c r="I237" s="6">
        <v>11454000000</v>
      </c>
      <c r="J237" s="6">
        <v>12154000000</v>
      </c>
      <c r="K237" s="6"/>
      <c r="L237" s="6">
        <v>44840000000</v>
      </c>
    </row>
    <row r="238" spans="1:12" x14ac:dyDescent="0.25">
      <c r="A238" s="3" t="s">
        <v>344</v>
      </c>
      <c r="B238" s="6"/>
      <c r="C238" s="6"/>
      <c r="D238" s="6"/>
      <c r="E238" s="6"/>
      <c r="F238" s="6">
        <v>3414500000</v>
      </c>
      <c r="G238" s="6">
        <v>3477200000</v>
      </c>
      <c r="H238" s="6">
        <v>3782300000</v>
      </c>
      <c r="I238" s="6">
        <v>3917200000</v>
      </c>
      <c r="J238" s="6"/>
      <c r="K238" s="6"/>
      <c r="L238" s="6">
        <v>14591200000</v>
      </c>
    </row>
    <row r="239" spans="1:12" x14ac:dyDescent="0.25">
      <c r="A239" s="3" t="s">
        <v>345</v>
      </c>
      <c r="B239" s="6"/>
      <c r="C239" s="6"/>
      <c r="D239" s="6"/>
      <c r="E239" s="6"/>
      <c r="F239" s="6"/>
      <c r="G239" s="6">
        <v>5935095000</v>
      </c>
      <c r="H239" s="6">
        <v>7779812000</v>
      </c>
      <c r="I239" s="6">
        <v>9474008000</v>
      </c>
      <c r="J239" s="6">
        <v>10949999000</v>
      </c>
      <c r="K239" s="6"/>
      <c r="L239" s="6">
        <v>34138914000</v>
      </c>
    </row>
    <row r="240" spans="1:12" x14ac:dyDescent="0.25">
      <c r="A240" s="3" t="s">
        <v>346</v>
      </c>
      <c r="B240" s="6"/>
      <c r="C240" s="6"/>
      <c r="D240" s="6"/>
      <c r="E240" s="6"/>
      <c r="F240" s="6">
        <v>5671400000</v>
      </c>
      <c r="G240" s="6">
        <v>5808300000</v>
      </c>
      <c r="H240" s="6">
        <v>6011600000</v>
      </c>
      <c r="I240" s="6">
        <v>8680100000</v>
      </c>
      <c r="J240" s="6"/>
      <c r="K240" s="6"/>
      <c r="L240" s="6">
        <v>26171400000</v>
      </c>
    </row>
    <row r="241" spans="1:12" x14ac:dyDescent="0.25">
      <c r="A241" s="3" t="s">
        <v>347</v>
      </c>
      <c r="B241" s="6"/>
      <c r="C241" s="6"/>
      <c r="D241" s="6"/>
      <c r="E241" s="6"/>
      <c r="F241" s="6">
        <v>4122930000</v>
      </c>
      <c r="G241" s="6">
        <v>5062528000</v>
      </c>
      <c r="H241" s="6">
        <v>6740064000</v>
      </c>
      <c r="I241" s="6">
        <v>7192633000</v>
      </c>
      <c r="J241" s="6"/>
      <c r="K241" s="6"/>
      <c r="L241" s="6">
        <v>23118155000</v>
      </c>
    </row>
    <row r="242" spans="1:12" x14ac:dyDescent="0.25">
      <c r="A242" s="3" t="s">
        <v>349</v>
      </c>
      <c r="B242" s="6"/>
      <c r="C242" s="6"/>
      <c r="D242" s="6"/>
      <c r="E242" s="6"/>
      <c r="F242" s="6">
        <v>13107000000</v>
      </c>
      <c r="G242" s="6">
        <v>11420000000</v>
      </c>
      <c r="H242" s="6">
        <v>10986000000</v>
      </c>
      <c r="I242" s="6">
        <v>10466000000</v>
      </c>
      <c r="J242" s="6"/>
      <c r="K242" s="6"/>
      <c r="L242" s="6">
        <v>45979000000</v>
      </c>
    </row>
    <row r="243" spans="1:12" x14ac:dyDescent="0.25">
      <c r="A243" s="3" t="s">
        <v>350</v>
      </c>
      <c r="B243" s="6"/>
      <c r="C243" s="6"/>
      <c r="D243" s="6"/>
      <c r="E243" s="6"/>
      <c r="F243" s="6"/>
      <c r="G243" s="6">
        <v>1282236000</v>
      </c>
      <c r="H243" s="6">
        <v>1388386000</v>
      </c>
      <c r="I243" s="6">
        <v>1475139000</v>
      </c>
      <c r="J243" s="6">
        <v>1423936000</v>
      </c>
      <c r="K243" s="6"/>
      <c r="L243" s="6">
        <v>5569697000</v>
      </c>
    </row>
    <row r="244" spans="1:12" x14ac:dyDescent="0.25">
      <c r="A244" s="3" t="s">
        <v>351</v>
      </c>
      <c r="B244" s="6"/>
      <c r="C244" s="6"/>
      <c r="D244" s="6"/>
      <c r="E244" s="6"/>
      <c r="F244" s="6">
        <v>22603400000</v>
      </c>
      <c r="G244" s="6">
        <v>23113100000</v>
      </c>
      <c r="H244" s="6">
        <v>19615600000</v>
      </c>
      <c r="I244" s="6">
        <v>19958700000</v>
      </c>
      <c r="J244" s="6"/>
      <c r="K244" s="6"/>
      <c r="L244" s="6">
        <v>85290800000</v>
      </c>
    </row>
    <row r="245" spans="1:12" x14ac:dyDescent="0.25">
      <c r="A245" s="3" t="s">
        <v>352</v>
      </c>
      <c r="B245" s="6"/>
      <c r="C245" s="6"/>
      <c r="D245" s="6"/>
      <c r="E245" s="6"/>
      <c r="F245" s="6"/>
      <c r="G245" s="6">
        <v>45358000000</v>
      </c>
      <c r="H245" s="6">
        <v>39946000000</v>
      </c>
      <c r="I245" s="6">
        <v>40536000000</v>
      </c>
      <c r="J245" s="6">
        <v>47248000000</v>
      </c>
      <c r="K245" s="6"/>
      <c r="L245" s="6">
        <v>173088000000</v>
      </c>
    </row>
    <row r="246" spans="1:12" x14ac:dyDescent="0.25">
      <c r="A246" s="3" t="s">
        <v>353</v>
      </c>
      <c r="B246" s="6"/>
      <c r="C246" s="6"/>
      <c r="D246" s="6"/>
      <c r="E246" s="6"/>
      <c r="F246" s="6">
        <v>3094500000</v>
      </c>
      <c r="G246" s="6">
        <v>3276800000</v>
      </c>
      <c r="H246" s="6">
        <v>3350300000</v>
      </c>
      <c r="I246" s="6">
        <v>3253600000</v>
      </c>
      <c r="J246" s="6"/>
      <c r="K246" s="6"/>
      <c r="L246" s="6">
        <v>12975200000</v>
      </c>
    </row>
    <row r="247" spans="1:12" x14ac:dyDescent="0.25">
      <c r="A247" s="3" t="s">
        <v>354</v>
      </c>
      <c r="B247" s="6"/>
      <c r="C247" s="6"/>
      <c r="D247" s="6"/>
      <c r="E247" s="6"/>
      <c r="F247" s="6"/>
      <c r="G247" s="6">
        <v>50521000000</v>
      </c>
      <c r="H247" s="6">
        <v>53417000000</v>
      </c>
      <c r="I247" s="6">
        <v>56223000000</v>
      </c>
      <c r="J247" s="6">
        <v>59074000000</v>
      </c>
      <c r="K247" s="6"/>
      <c r="L247" s="6">
        <v>219235000000</v>
      </c>
    </row>
    <row r="248" spans="1:12" x14ac:dyDescent="0.25">
      <c r="A248" s="3" t="s">
        <v>355</v>
      </c>
      <c r="B248" s="6"/>
      <c r="C248" s="6"/>
      <c r="D248" s="6"/>
      <c r="E248" s="6"/>
      <c r="F248" s="6"/>
      <c r="G248" s="6">
        <v>3598916000</v>
      </c>
      <c r="H248" s="6">
        <v>4607309000</v>
      </c>
      <c r="I248" s="6">
        <v>5259312000</v>
      </c>
      <c r="J248" s="6">
        <v>5885893000</v>
      </c>
      <c r="K248" s="6"/>
      <c r="L248" s="6">
        <v>19351430000</v>
      </c>
    </row>
    <row r="249" spans="1:12" x14ac:dyDescent="0.25">
      <c r="A249" s="3" t="s">
        <v>356</v>
      </c>
      <c r="B249" s="6"/>
      <c r="C249" s="6"/>
      <c r="D249" s="6"/>
      <c r="E249" s="6"/>
      <c r="F249" s="6">
        <v>7810610000</v>
      </c>
      <c r="G249" s="6">
        <v>9531778000</v>
      </c>
      <c r="H249" s="6">
        <v>10681897000</v>
      </c>
      <c r="I249" s="6">
        <v>10116502000</v>
      </c>
      <c r="J249" s="6"/>
      <c r="K249" s="6"/>
      <c r="L249" s="6">
        <v>38140787000</v>
      </c>
    </row>
    <row r="250" spans="1:12" x14ac:dyDescent="0.25">
      <c r="A250" s="3" t="s">
        <v>358</v>
      </c>
      <c r="B250" s="6"/>
      <c r="C250" s="6"/>
      <c r="D250" s="6"/>
      <c r="E250" s="6"/>
      <c r="F250" s="6"/>
      <c r="G250" s="6">
        <v>17699000000</v>
      </c>
      <c r="H250" s="6">
        <v>18605000000</v>
      </c>
      <c r="I250" s="6">
        <v>19820000000</v>
      </c>
      <c r="J250" s="6">
        <v>20425000000</v>
      </c>
      <c r="K250" s="6"/>
      <c r="L250" s="6">
        <v>76549000000</v>
      </c>
    </row>
    <row r="251" spans="1:12" x14ac:dyDescent="0.25">
      <c r="A251" s="3" t="s">
        <v>359</v>
      </c>
      <c r="B251" s="6"/>
      <c r="C251" s="6"/>
      <c r="D251" s="6"/>
      <c r="E251" s="6"/>
      <c r="F251" s="6">
        <v>6376000000</v>
      </c>
      <c r="G251" s="6">
        <v>6313000000</v>
      </c>
      <c r="H251" s="6">
        <v>6777000000</v>
      </c>
      <c r="I251" s="6">
        <v>8229000000</v>
      </c>
      <c r="J251" s="6"/>
      <c r="K251" s="6"/>
      <c r="L251" s="6">
        <v>27695000000</v>
      </c>
    </row>
    <row r="252" spans="1:12" x14ac:dyDescent="0.25">
      <c r="A252" s="3" t="s">
        <v>361</v>
      </c>
      <c r="B252" s="6"/>
      <c r="C252" s="6"/>
      <c r="D252" s="6"/>
      <c r="E252" s="6"/>
      <c r="F252" s="6">
        <v>45352000000</v>
      </c>
      <c r="G252" s="6">
        <v>44062000000</v>
      </c>
      <c r="H252" s="6">
        <v>45608000000</v>
      </c>
      <c r="I252" s="6">
        <v>32735000000</v>
      </c>
      <c r="J252" s="6"/>
      <c r="K252" s="6"/>
      <c r="L252" s="6">
        <v>167757000000</v>
      </c>
    </row>
    <row r="253" spans="1:12" x14ac:dyDescent="0.25">
      <c r="A253" s="3" t="s">
        <v>362</v>
      </c>
      <c r="B253" s="6"/>
      <c r="C253" s="6"/>
      <c r="D253" s="6"/>
      <c r="E253" s="6"/>
      <c r="F253" s="6"/>
      <c r="G253" s="6">
        <v>27686000000</v>
      </c>
      <c r="H253" s="6">
        <v>27931000000</v>
      </c>
      <c r="I253" s="6">
        <v>28105000000</v>
      </c>
      <c r="J253" s="6">
        <v>27079000000</v>
      </c>
      <c r="K253" s="6"/>
      <c r="L253" s="6">
        <v>110801000000</v>
      </c>
    </row>
    <row r="254" spans="1:12" x14ac:dyDescent="0.25">
      <c r="A254" s="3" t="s">
        <v>363</v>
      </c>
      <c r="B254" s="6"/>
      <c r="C254" s="6"/>
      <c r="D254" s="6"/>
      <c r="E254" s="6"/>
      <c r="F254" s="6"/>
      <c r="G254" s="6">
        <v>8312000000</v>
      </c>
      <c r="H254" s="6">
        <v>9441000000</v>
      </c>
      <c r="I254" s="6">
        <v>9667000000</v>
      </c>
      <c r="J254" s="6">
        <v>10776000000</v>
      </c>
      <c r="K254" s="6"/>
      <c r="L254" s="6">
        <v>38196000000</v>
      </c>
    </row>
    <row r="255" spans="1:12" x14ac:dyDescent="0.25">
      <c r="A255" s="3" t="s">
        <v>364</v>
      </c>
      <c r="B255" s="6"/>
      <c r="C255" s="6"/>
      <c r="D255" s="6"/>
      <c r="E255" s="6"/>
      <c r="F255" s="6">
        <v>475888000</v>
      </c>
      <c r="G255" s="6">
        <v>635490000</v>
      </c>
      <c r="H255" s="6">
        <v>992332000</v>
      </c>
      <c r="I255" s="6">
        <v>1042779000</v>
      </c>
      <c r="J255" s="6"/>
      <c r="K255" s="6"/>
      <c r="L255" s="6">
        <v>3146489000</v>
      </c>
    </row>
    <row r="256" spans="1:12" x14ac:dyDescent="0.25">
      <c r="A256" s="3" t="s">
        <v>365</v>
      </c>
      <c r="B256" s="6"/>
      <c r="C256" s="6"/>
      <c r="D256" s="6"/>
      <c r="E256" s="6"/>
      <c r="F256" s="6">
        <v>797517000</v>
      </c>
      <c r="G256" s="6">
        <v>1029475000</v>
      </c>
      <c r="H256" s="6">
        <v>1105247000</v>
      </c>
      <c r="I256" s="6">
        <v>1288149000</v>
      </c>
      <c r="J256" s="6"/>
      <c r="K256" s="6"/>
      <c r="L256" s="6">
        <v>4220388000</v>
      </c>
    </row>
    <row r="257" spans="1:12" x14ac:dyDescent="0.25">
      <c r="A257" s="3" t="s">
        <v>367</v>
      </c>
      <c r="B257" s="6"/>
      <c r="C257" s="6"/>
      <c r="D257" s="6"/>
      <c r="E257" s="6"/>
      <c r="F257" s="6"/>
      <c r="G257" s="6">
        <v>6761000000</v>
      </c>
      <c r="H257" s="6">
        <v>7006000000</v>
      </c>
      <c r="I257" s="6">
        <v>7142000000</v>
      </c>
      <c r="J257" s="6">
        <v>7357000000</v>
      </c>
      <c r="K257" s="6"/>
      <c r="L257" s="6">
        <v>28266000000</v>
      </c>
    </row>
    <row r="258" spans="1:12" x14ac:dyDescent="0.25">
      <c r="A258" s="3" t="s">
        <v>368</v>
      </c>
      <c r="B258" s="6"/>
      <c r="C258" s="6"/>
      <c r="D258" s="6"/>
      <c r="E258" s="6"/>
      <c r="F258" s="6">
        <v>6420881000</v>
      </c>
      <c r="G258" s="6">
        <v>6484892000</v>
      </c>
      <c r="H258" s="6">
        <v>6023819000</v>
      </c>
      <c r="I258" s="6">
        <v>5702613000</v>
      </c>
      <c r="J258" s="6"/>
      <c r="K258" s="6"/>
      <c r="L258" s="6">
        <v>24632205000</v>
      </c>
    </row>
    <row r="259" spans="1:12" x14ac:dyDescent="0.25">
      <c r="A259" s="3" t="s">
        <v>369</v>
      </c>
      <c r="B259" s="6"/>
      <c r="C259" s="6"/>
      <c r="D259" s="6"/>
      <c r="E259" s="6"/>
      <c r="F259" s="6">
        <v>27567000000</v>
      </c>
      <c r="G259" s="6">
        <v>28105700000</v>
      </c>
      <c r="H259" s="6">
        <v>27441300000</v>
      </c>
      <c r="I259" s="6">
        <v>25413000000</v>
      </c>
      <c r="J259" s="6"/>
      <c r="K259" s="6"/>
      <c r="L259" s="6">
        <v>108527000000</v>
      </c>
    </row>
    <row r="260" spans="1:12" x14ac:dyDescent="0.25">
      <c r="A260" s="3" t="s">
        <v>370</v>
      </c>
      <c r="B260" s="6"/>
      <c r="C260" s="6"/>
      <c r="D260" s="6"/>
      <c r="E260" s="6"/>
      <c r="F260" s="6"/>
      <c r="G260" s="6">
        <v>1581623000</v>
      </c>
      <c r="H260" s="6">
        <v>1931217000</v>
      </c>
      <c r="I260" s="6">
        <v>2147036000</v>
      </c>
      <c r="J260" s="6">
        <v>2173334000</v>
      </c>
      <c r="K260" s="6"/>
      <c r="L260" s="6">
        <v>7833210000</v>
      </c>
    </row>
    <row r="261" spans="1:12" x14ac:dyDescent="0.25">
      <c r="A261" s="3" t="s">
        <v>371</v>
      </c>
      <c r="B261" s="6"/>
      <c r="C261" s="6"/>
      <c r="D261" s="6"/>
      <c r="E261" s="6"/>
      <c r="F261" s="6"/>
      <c r="G261" s="6">
        <v>122196000000</v>
      </c>
      <c r="H261" s="6">
        <v>137392000000</v>
      </c>
      <c r="I261" s="6">
        <v>179045000000</v>
      </c>
      <c r="J261" s="6">
        <v>190884000000</v>
      </c>
      <c r="K261" s="6"/>
      <c r="L261" s="6">
        <v>629517000000</v>
      </c>
    </row>
    <row r="262" spans="1:12" x14ac:dyDescent="0.25">
      <c r="A262" s="3" t="s">
        <v>372</v>
      </c>
      <c r="B262" s="6"/>
      <c r="C262" s="6"/>
      <c r="D262" s="6"/>
      <c r="E262" s="6"/>
      <c r="F262" s="6">
        <v>2730300000</v>
      </c>
      <c r="G262" s="6">
        <v>2972500000</v>
      </c>
      <c r="H262" s="6">
        <v>3334300000</v>
      </c>
      <c r="I262" s="6">
        <v>3484500000</v>
      </c>
      <c r="J262" s="6"/>
      <c r="K262" s="6"/>
      <c r="L262" s="6">
        <v>12521600000</v>
      </c>
    </row>
    <row r="263" spans="1:12" x14ac:dyDescent="0.25">
      <c r="A263" s="3" t="s">
        <v>374</v>
      </c>
      <c r="B263" s="6"/>
      <c r="C263" s="6"/>
      <c r="D263" s="6"/>
      <c r="E263" s="6"/>
      <c r="F263" s="6">
        <v>35015000000</v>
      </c>
      <c r="G263" s="6">
        <v>35299000000</v>
      </c>
      <c r="H263" s="6">
        <v>34244000000</v>
      </c>
      <c r="I263" s="6">
        <v>29636000000</v>
      </c>
      <c r="J263" s="6"/>
      <c r="K263" s="6"/>
      <c r="L263" s="6">
        <v>134194000000</v>
      </c>
    </row>
    <row r="264" spans="1:12" x14ac:dyDescent="0.25">
      <c r="A264" s="3" t="s">
        <v>375</v>
      </c>
      <c r="B264" s="6"/>
      <c r="C264" s="6"/>
      <c r="D264" s="6"/>
      <c r="E264" s="6"/>
      <c r="F264" s="6">
        <v>68150000000</v>
      </c>
      <c r="G264" s="6">
        <v>68199000000</v>
      </c>
      <c r="H264" s="6">
        <v>73316000000</v>
      </c>
      <c r="I264" s="6">
        <v>69951000000</v>
      </c>
      <c r="J264" s="6"/>
      <c r="K264" s="6"/>
      <c r="L264" s="6">
        <v>279616000000</v>
      </c>
    </row>
    <row r="265" spans="1:12" x14ac:dyDescent="0.25">
      <c r="A265" s="3" t="s">
        <v>376</v>
      </c>
      <c r="B265" s="6"/>
      <c r="C265" s="6"/>
      <c r="D265" s="6"/>
      <c r="E265" s="6"/>
      <c r="F265" s="6">
        <v>5787980000</v>
      </c>
      <c r="G265" s="6">
        <v>7348754000</v>
      </c>
      <c r="H265" s="6">
        <v>7803446000</v>
      </c>
      <c r="I265" s="6">
        <v>8071563000</v>
      </c>
      <c r="J265" s="6"/>
      <c r="K265" s="6"/>
      <c r="L265" s="6">
        <v>29011743000</v>
      </c>
    </row>
    <row r="266" spans="1:12" x14ac:dyDescent="0.25">
      <c r="A266" s="3" t="s">
        <v>378</v>
      </c>
      <c r="B266" s="6"/>
      <c r="C266" s="6"/>
      <c r="D266" s="6"/>
      <c r="E266" s="6"/>
      <c r="F266" s="6">
        <v>3901300000</v>
      </c>
      <c r="G266" s="6">
        <v>4200700000</v>
      </c>
      <c r="H266" s="6">
        <v>4409300000</v>
      </c>
      <c r="I266" s="6">
        <v>4071300000</v>
      </c>
      <c r="J266" s="6"/>
      <c r="K266" s="6"/>
      <c r="L266" s="6">
        <v>16582600000</v>
      </c>
    </row>
    <row r="267" spans="1:12" x14ac:dyDescent="0.25">
      <c r="A267" s="3" t="s">
        <v>379</v>
      </c>
      <c r="B267" s="6"/>
      <c r="C267" s="6"/>
      <c r="D267" s="6"/>
      <c r="E267" s="6"/>
      <c r="F267" s="6"/>
      <c r="G267" s="6">
        <v>4123400000</v>
      </c>
      <c r="H267" s="6">
        <v>4243200000</v>
      </c>
      <c r="I267" s="6">
        <v>4296300000</v>
      </c>
      <c r="J267" s="6">
        <v>4411500000</v>
      </c>
      <c r="K267" s="6"/>
      <c r="L267" s="6">
        <v>17074400000</v>
      </c>
    </row>
    <row r="268" spans="1:12" x14ac:dyDescent="0.25">
      <c r="A268" s="3" t="s">
        <v>380</v>
      </c>
      <c r="B268" s="6"/>
      <c r="C268" s="6"/>
      <c r="D268" s="6"/>
      <c r="E268" s="6"/>
      <c r="F268" s="6">
        <v>2031901000</v>
      </c>
      <c r="G268" s="6">
        <v>2155551000</v>
      </c>
      <c r="H268" s="6">
        <v>2957951000</v>
      </c>
      <c r="I268" s="6">
        <v>3539570000</v>
      </c>
      <c r="J268" s="6"/>
      <c r="K268" s="6"/>
      <c r="L268" s="6">
        <v>10684973000</v>
      </c>
    </row>
    <row r="269" spans="1:12" x14ac:dyDescent="0.25">
      <c r="A269" s="3" t="s">
        <v>382</v>
      </c>
      <c r="B269" s="6"/>
      <c r="C269" s="6"/>
      <c r="D269" s="6"/>
      <c r="E269" s="6"/>
      <c r="F269" s="6">
        <v>11924000000</v>
      </c>
      <c r="G269" s="6">
        <v>12261000000</v>
      </c>
      <c r="H269" s="6">
        <v>12951000000</v>
      </c>
      <c r="I269" s="6">
        <v>12893000000</v>
      </c>
      <c r="J269" s="6"/>
      <c r="K269" s="6"/>
      <c r="L269" s="6">
        <v>50029000000</v>
      </c>
    </row>
    <row r="270" spans="1:12" x14ac:dyDescent="0.25">
      <c r="A270" s="3" t="s">
        <v>384</v>
      </c>
      <c r="B270" s="6"/>
      <c r="C270" s="6"/>
      <c r="D270" s="6"/>
      <c r="E270" s="6"/>
      <c r="F270" s="6"/>
      <c r="G270" s="6">
        <v>30871000000</v>
      </c>
      <c r="H270" s="6">
        <v>31821000000</v>
      </c>
      <c r="I270" s="6">
        <v>30274000000</v>
      </c>
      <c r="J270" s="6">
        <v>30109000000</v>
      </c>
      <c r="K270" s="6"/>
      <c r="L270" s="6">
        <v>123075000000</v>
      </c>
    </row>
    <row r="271" spans="1:12" x14ac:dyDescent="0.25">
      <c r="A271" s="3" t="s">
        <v>385</v>
      </c>
      <c r="B271" s="6"/>
      <c r="C271" s="6"/>
      <c r="D271" s="6"/>
      <c r="E271" s="6"/>
      <c r="F271" s="6">
        <v>2060702000</v>
      </c>
      <c r="G271" s="6">
        <v>2246428000</v>
      </c>
      <c r="H271" s="6">
        <v>2464867000</v>
      </c>
      <c r="I271" s="6">
        <v>2722564000</v>
      </c>
      <c r="J271" s="6"/>
      <c r="K271" s="6"/>
      <c r="L271" s="6">
        <v>9494561000</v>
      </c>
    </row>
    <row r="272" spans="1:12" x14ac:dyDescent="0.25">
      <c r="A272" s="3" t="s">
        <v>386</v>
      </c>
      <c r="B272" s="6"/>
      <c r="C272" s="6"/>
      <c r="D272" s="6"/>
      <c r="E272" s="6"/>
      <c r="F272" s="6">
        <v>24618000000</v>
      </c>
      <c r="G272" s="6">
        <v>24466000000</v>
      </c>
      <c r="H272" s="6">
        <v>24522000000</v>
      </c>
      <c r="I272" s="6">
        <v>25434000000</v>
      </c>
      <c r="J272" s="6"/>
      <c r="K272" s="6"/>
      <c r="L272" s="6">
        <v>99040000000</v>
      </c>
    </row>
    <row r="273" spans="1:12" x14ac:dyDescent="0.25">
      <c r="A273" s="3" t="s">
        <v>389</v>
      </c>
      <c r="B273" s="6"/>
      <c r="C273" s="6"/>
      <c r="D273" s="6"/>
      <c r="E273" s="6"/>
      <c r="F273" s="6"/>
      <c r="G273" s="6">
        <v>9974100000</v>
      </c>
      <c r="H273" s="6">
        <v>9055800000</v>
      </c>
      <c r="I273" s="6">
        <v>8895300000</v>
      </c>
      <c r="J273" s="6">
        <v>7162800000</v>
      </c>
      <c r="K273" s="6"/>
      <c r="L273" s="6">
        <v>35088000000</v>
      </c>
    </row>
    <row r="274" spans="1:12" x14ac:dyDescent="0.25">
      <c r="A274" s="3" t="s">
        <v>390</v>
      </c>
      <c r="B274" s="6"/>
      <c r="C274" s="6"/>
      <c r="D274" s="6"/>
      <c r="E274" s="6"/>
      <c r="F274" s="6">
        <v>82243000000</v>
      </c>
      <c r="G274" s="6">
        <v>100160000000</v>
      </c>
      <c r="H274" s="6">
        <v>97817000000</v>
      </c>
      <c r="I274" s="6">
        <v>72051000000</v>
      </c>
      <c r="J274" s="6"/>
      <c r="K274" s="6"/>
      <c r="L274" s="6">
        <v>352271000000</v>
      </c>
    </row>
    <row r="275" spans="1:12" x14ac:dyDescent="0.25">
      <c r="A275" s="3" t="s">
        <v>391</v>
      </c>
      <c r="B275" s="6"/>
      <c r="C275" s="6"/>
      <c r="D275" s="6"/>
      <c r="E275" s="6"/>
      <c r="F275" s="6">
        <v>47267000000</v>
      </c>
      <c r="G275" s="6">
        <v>44033000000</v>
      </c>
      <c r="H275" s="6">
        <v>42237000000</v>
      </c>
      <c r="I275" s="6">
        <v>39498000000</v>
      </c>
      <c r="J275" s="6"/>
      <c r="K275" s="6"/>
      <c r="L275" s="6">
        <v>173035000000</v>
      </c>
    </row>
    <row r="276" spans="1:12" x14ac:dyDescent="0.25">
      <c r="A276" s="3" t="s">
        <v>392</v>
      </c>
      <c r="B276" s="6"/>
      <c r="C276" s="6"/>
      <c r="D276" s="6"/>
      <c r="E276" s="6"/>
      <c r="F276" s="6">
        <v>11966000000</v>
      </c>
      <c r="G276" s="6">
        <v>11325000000</v>
      </c>
      <c r="H276" s="6">
        <v>10846000000</v>
      </c>
      <c r="I276" s="6">
        <v>5522000000</v>
      </c>
      <c r="J276" s="6"/>
      <c r="K276" s="6"/>
      <c r="L276" s="6">
        <v>39659000000</v>
      </c>
    </row>
    <row r="277" spans="1:12" x14ac:dyDescent="0.25">
      <c r="A277" s="3" t="s">
        <v>393</v>
      </c>
      <c r="B277" s="6"/>
      <c r="C277" s="6"/>
      <c r="D277" s="6"/>
      <c r="E277" s="6"/>
      <c r="F277" s="6"/>
      <c r="G277" s="6">
        <v>77849000000</v>
      </c>
      <c r="H277" s="6">
        <v>86833000000</v>
      </c>
      <c r="I277" s="6">
        <v>93580000000</v>
      </c>
      <c r="J277" s="6">
        <v>85320000000</v>
      </c>
      <c r="K277" s="6"/>
      <c r="L277" s="6">
        <v>343582000000</v>
      </c>
    </row>
    <row r="278" spans="1:12" x14ac:dyDescent="0.25">
      <c r="A278" s="3" t="s">
        <v>395</v>
      </c>
      <c r="B278" s="6"/>
      <c r="C278" s="6"/>
      <c r="D278" s="6"/>
      <c r="E278" s="6"/>
      <c r="F278" s="6">
        <v>4608955000</v>
      </c>
      <c r="G278" s="6">
        <v>4822539000</v>
      </c>
      <c r="H278" s="6">
        <v>4736150000</v>
      </c>
      <c r="I278" s="6">
        <v>4995881000</v>
      </c>
      <c r="J278" s="6"/>
      <c r="K278" s="6"/>
      <c r="L278" s="6">
        <v>19163525000</v>
      </c>
    </row>
    <row r="279" spans="1:12" x14ac:dyDescent="0.25">
      <c r="A279" s="3" t="s">
        <v>396</v>
      </c>
      <c r="B279" s="6"/>
      <c r="C279" s="6"/>
      <c r="D279" s="6"/>
      <c r="E279" s="6"/>
      <c r="F279" s="6"/>
      <c r="G279" s="6">
        <v>2378972000</v>
      </c>
      <c r="H279" s="6">
        <v>2485983000</v>
      </c>
      <c r="I279" s="6">
        <v>2395447000</v>
      </c>
      <c r="J279" s="6">
        <v>2508257000</v>
      </c>
      <c r="K279" s="6"/>
      <c r="L279" s="6">
        <v>9768659000</v>
      </c>
    </row>
    <row r="280" spans="1:12" x14ac:dyDescent="0.25">
      <c r="A280" s="3" t="s">
        <v>397</v>
      </c>
      <c r="B280" s="6"/>
      <c r="C280" s="6"/>
      <c r="D280" s="6"/>
      <c r="E280" s="6"/>
      <c r="F280" s="6"/>
      <c r="G280" s="6">
        <v>9073000000</v>
      </c>
      <c r="H280" s="6">
        <v>16358000000</v>
      </c>
      <c r="I280" s="6">
        <v>16192000000</v>
      </c>
      <c r="J280" s="6">
        <v>12399000000</v>
      </c>
      <c r="K280" s="6"/>
      <c r="L280" s="6">
        <v>54022000000</v>
      </c>
    </row>
    <row r="281" spans="1:12" x14ac:dyDescent="0.25">
      <c r="A281" s="3" t="s">
        <v>398</v>
      </c>
      <c r="B281" s="6"/>
      <c r="C281" s="6"/>
      <c r="D281" s="6"/>
      <c r="E281" s="6"/>
      <c r="F281" s="6">
        <v>4608563000</v>
      </c>
      <c r="G281" s="6">
        <v>5312686000</v>
      </c>
      <c r="H281" s="6">
        <v>5288933000</v>
      </c>
      <c r="I281" s="6">
        <v>2787116000</v>
      </c>
      <c r="J281" s="6"/>
      <c r="K281" s="6"/>
      <c r="L281" s="6">
        <v>17997298000</v>
      </c>
    </row>
    <row r="282" spans="1:12" x14ac:dyDescent="0.25">
      <c r="A282" s="3" t="s">
        <v>399</v>
      </c>
      <c r="B282" s="6"/>
      <c r="C282" s="6"/>
      <c r="D282" s="6"/>
      <c r="E282" s="6"/>
      <c r="F282" s="6"/>
      <c r="G282" s="6"/>
      <c r="H282" s="6">
        <v>7719600000</v>
      </c>
      <c r="I282" s="6">
        <v>9429300000</v>
      </c>
      <c r="J282" s="6"/>
      <c r="K282" s="6"/>
      <c r="L282" s="6">
        <v>17148900000</v>
      </c>
    </row>
    <row r="283" spans="1:12" x14ac:dyDescent="0.25">
      <c r="A283" s="3" t="s">
        <v>400</v>
      </c>
      <c r="B283" s="6"/>
      <c r="C283" s="6"/>
      <c r="D283" s="6"/>
      <c r="E283" s="6"/>
      <c r="F283" s="6"/>
      <c r="G283" s="6">
        <v>5015000000</v>
      </c>
      <c r="H283" s="6">
        <v>5115000000</v>
      </c>
      <c r="I283" s="6">
        <v>3183000000</v>
      </c>
      <c r="J283" s="6">
        <v>3491000000</v>
      </c>
      <c r="K283" s="6"/>
      <c r="L283" s="6">
        <v>16804000000</v>
      </c>
    </row>
    <row r="284" spans="1:12" x14ac:dyDescent="0.25">
      <c r="A284" s="3" t="s">
        <v>401</v>
      </c>
      <c r="B284" s="6"/>
      <c r="C284" s="6"/>
      <c r="D284" s="6"/>
      <c r="E284" s="6"/>
      <c r="F284" s="6">
        <v>3023000000</v>
      </c>
      <c r="G284" s="6">
        <v>3100000000</v>
      </c>
      <c r="H284" s="6">
        <v>3383000000</v>
      </c>
      <c r="I284" s="6">
        <v>3292000000</v>
      </c>
      <c r="J284" s="6"/>
      <c r="K284" s="6"/>
      <c r="L284" s="6">
        <v>12798000000</v>
      </c>
    </row>
    <row r="285" spans="1:12" x14ac:dyDescent="0.25">
      <c r="A285" s="3" t="s">
        <v>402</v>
      </c>
      <c r="B285" s="6"/>
      <c r="C285" s="6"/>
      <c r="D285" s="6"/>
      <c r="E285" s="6"/>
      <c r="F285" s="6">
        <v>14256000000</v>
      </c>
      <c r="G285" s="6">
        <v>15136000000</v>
      </c>
      <c r="H285" s="6">
        <v>17021000000</v>
      </c>
      <c r="I285" s="6">
        <v>17486000000</v>
      </c>
      <c r="J285" s="6"/>
      <c r="K285" s="6"/>
      <c r="L285" s="6">
        <v>63899000000</v>
      </c>
    </row>
    <row r="286" spans="1:12" x14ac:dyDescent="0.25">
      <c r="A286" s="3" t="s">
        <v>403</v>
      </c>
      <c r="B286" s="6"/>
      <c r="C286" s="6"/>
      <c r="D286" s="6"/>
      <c r="E286" s="6"/>
      <c r="F286" s="6">
        <v>9964000000</v>
      </c>
      <c r="G286" s="6">
        <v>8414000000</v>
      </c>
      <c r="H286" s="6">
        <v>7292000000</v>
      </c>
      <c r="I286" s="6">
        <v>7729000000</v>
      </c>
      <c r="J286" s="6"/>
      <c r="K286" s="6"/>
      <c r="L286" s="6">
        <v>33399000000</v>
      </c>
    </row>
    <row r="287" spans="1:12" x14ac:dyDescent="0.25">
      <c r="A287" s="3" t="s">
        <v>405</v>
      </c>
      <c r="B287" s="6"/>
      <c r="C287" s="6"/>
      <c r="D287" s="6"/>
      <c r="E287" s="6"/>
      <c r="F287" s="6"/>
      <c r="G287" s="6">
        <v>4374562000</v>
      </c>
      <c r="H287" s="6">
        <v>5504656000</v>
      </c>
      <c r="I287" s="6">
        <v>6779511000</v>
      </c>
      <c r="J287" s="6">
        <v>8830669000</v>
      </c>
      <c r="K287" s="6"/>
      <c r="L287" s="6">
        <v>25489398000</v>
      </c>
    </row>
    <row r="288" spans="1:12" x14ac:dyDescent="0.25">
      <c r="A288" s="3" t="s">
        <v>406</v>
      </c>
      <c r="B288" s="6"/>
      <c r="C288" s="6"/>
      <c r="D288" s="6"/>
      <c r="E288" s="6"/>
      <c r="F288" s="6">
        <v>1562000000</v>
      </c>
      <c r="G288" s="6">
        <v>1857000000</v>
      </c>
      <c r="H288" s="6">
        <v>2288000000</v>
      </c>
      <c r="I288" s="6">
        <v>1557000000</v>
      </c>
      <c r="J288" s="6"/>
      <c r="K288" s="6"/>
      <c r="L288" s="6">
        <v>7264000000</v>
      </c>
    </row>
    <row r="289" spans="1:12" x14ac:dyDescent="0.25">
      <c r="A289" s="3" t="s">
        <v>407</v>
      </c>
      <c r="B289" s="6"/>
      <c r="C289" s="6"/>
      <c r="D289" s="6"/>
      <c r="E289" s="6"/>
      <c r="F289" s="6"/>
      <c r="G289" s="6">
        <v>25313000000</v>
      </c>
      <c r="H289" s="6">
        <v>27799000000</v>
      </c>
      <c r="I289" s="6">
        <v>30601000000</v>
      </c>
      <c r="J289" s="6">
        <v>32376000000</v>
      </c>
      <c r="K289" s="6"/>
      <c r="L289" s="6">
        <v>116089000000</v>
      </c>
    </row>
    <row r="290" spans="1:12" x14ac:dyDescent="0.25">
      <c r="A290" s="3" t="s">
        <v>408</v>
      </c>
      <c r="B290" s="6"/>
      <c r="C290" s="6"/>
      <c r="D290" s="6"/>
      <c r="E290" s="6"/>
      <c r="F290" s="6"/>
      <c r="G290" s="6">
        <v>5703000000</v>
      </c>
      <c r="H290" s="6">
        <v>6288000000</v>
      </c>
      <c r="I290" s="6">
        <v>6172000000</v>
      </c>
      <c r="J290" s="6">
        <v>6309000000</v>
      </c>
      <c r="K290" s="6"/>
      <c r="L290" s="6">
        <v>24472000000</v>
      </c>
    </row>
    <row r="291" spans="1:12" x14ac:dyDescent="0.25">
      <c r="A291" s="3" t="s">
        <v>410</v>
      </c>
      <c r="B291" s="6"/>
      <c r="C291" s="6"/>
      <c r="D291" s="6"/>
      <c r="E291" s="6"/>
      <c r="F291" s="6"/>
      <c r="G291" s="6">
        <v>11245000000</v>
      </c>
      <c r="H291" s="6">
        <v>11624000000</v>
      </c>
      <c r="I291" s="6">
        <v>10511000000</v>
      </c>
      <c r="J291" s="6">
        <v>9888000000</v>
      </c>
      <c r="K291" s="6"/>
      <c r="L291" s="6">
        <v>43268000000</v>
      </c>
    </row>
    <row r="292" spans="1:12" x14ac:dyDescent="0.25">
      <c r="A292" s="3" t="s">
        <v>411</v>
      </c>
      <c r="B292" s="6"/>
      <c r="C292" s="6"/>
      <c r="D292" s="6"/>
      <c r="E292" s="6"/>
      <c r="F292" s="6"/>
      <c r="G292" s="6">
        <v>6332400000</v>
      </c>
      <c r="H292" s="6">
        <v>6325000000</v>
      </c>
      <c r="I292" s="6">
        <v>6123000000</v>
      </c>
      <c r="J292" s="6">
        <v>5546000000</v>
      </c>
      <c r="K292" s="6"/>
      <c r="L292" s="6">
        <v>24326400000</v>
      </c>
    </row>
    <row r="293" spans="1:12" x14ac:dyDescent="0.25">
      <c r="A293" s="3" t="s">
        <v>412</v>
      </c>
      <c r="B293" s="6"/>
      <c r="C293" s="6"/>
      <c r="D293" s="6"/>
      <c r="E293" s="6"/>
      <c r="F293" s="6">
        <v>19429273000</v>
      </c>
      <c r="G293" s="6">
        <v>19052046000</v>
      </c>
      <c r="H293" s="6">
        <v>21105141000</v>
      </c>
      <c r="I293" s="6">
        <v>16439276000</v>
      </c>
      <c r="J293" s="6"/>
      <c r="K293" s="6"/>
      <c r="L293" s="6">
        <v>76025736000</v>
      </c>
    </row>
    <row r="294" spans="1:12" x14ac:dyDescent="0.25">
      <c r="A294" s="3" t="s">
        <v>414</v>
      </c>
      <c r="B294" s="6"/>
      <c r="C294" s="6"/>
      <c r="D294" s="6"/>
      <c r="E294" s="6"/>
      <c r="F294" s="6"/>
      <c r="G294" s="6">
        <v>4280159000</v>
      </c>
      <c r="H294" s="6">
        <v>4130000000</v>
      </c>
      <c r="I294" s="6">
        <v>4682000000</v>
      </c>
      <c r="J294" s="6">
        <v>5010000000</v>
      </c>
      <c r="K294" s="6"/>
      <c r="L294" s="6">
        <v>18102159000</v>
      </c>
    </row>
    <row r="295" spans="1:12" x14ac:dyDescent="0.25">
      <c r="A295" s="3" t="s">
        <v>415</v>
      </c>
      <c r="B295" s="6"/>
      <c r="C295" s="6"/>
      <c r="D295" s="6"/>
      <c r="E295" s="6"/>
      <c r="F295" s="6">
        <v>5508500000</v>
      </c>
      <c r="G295" s="6">
        <v>5607000000</v>
      </c>
      <c r="H295" s="6">
        <v>5727000000</v>
      </c>
      <c r="I295" s="6">
        <v>5915700000</v>
      </c>
      <c r="J295" s="6"/>
      <c r="K295" s="6"/>
      <c r="L295" s="6">
        <v>22758200000</v>
      </c>
    </row>
    <row r="296" spans="1:12" x14ac:dyDescent="0.25">
      <c r="A296" s="3" t="s">
        <v>417</v>
      </c>
      <c r="B296" s="6"/>
      <c r="C296" s="6"/>
      <c r="D296" s="6"/>
      <c r="E296" s="6"/>
      <c r="F296" s="6">
        <v>484581000</v>
      </c>
      <c r="G296" s="6">
        <v>780209000</v>
      </c>
      <c r="H296" s="6">
        <v>933505000</v>
      </c>
      <c r="I296" s="6">
        <v>1023285000</v>
      </c>
      <c r="J296" s="6"/>
      <c r="K296" s="6"/>
      <c r="L296" s="6">
        <v>3221580000</v>
      </c>
    </row>
    <row r="297" spans="1:12" x14ac:dyDescent="0.25">
      <c r="A297" s="3" t="s">
        <v>418</v>
      </c>
      <c r="B297" s="6"/>
      <c r="C297" s="6"/>
      <c r="D297" s="6"/>
      <c r="E297" s="6"/>
      <c r="F297" s="6">
        <v>10184121000</v>
      </c>
      <c r="G297" s="6">
        <v>11871879000</v>
      </c>
      <c r="H297" s="6">
        <v>12195091000</v>
      </c>
      <c r="I297" s="6">
        <v>7763206000</v>
      </c>
      <c r="J297" s="6"/>
      <c r="K297" s="6"/>
      <c r="L297" s="6">
        <v>42014297000</v>
      </c>
    </row>
    <row r="298" spans="1:12" x14ac:dyDescent="0.25">
      <c r="A298" s="3" t="s">
        <v>419</v>
      </c>
      <c r="B298" s="6"/>
      <c r="C298" s="6"/>
      <c r="D298" s="6"/>
      <c r="E298" s="6"/>
      <c r="F298" s="6"/>
      <c r="G298" s="6"/>
      <c r="H298" s="6">
        <v>15317800000</v>
      </c>
      <c r="I298" s="6">
        <v>15134400000</v>
      </c>
      <c r="J298" s="6">
        <v>15416900000</v>
      </c>
      <c r="K298" s="6"/>
      <c r="L298" s="6">
        <v>45869100000</v>
      </c>
    </row>
    <row r="299" spans="1:12" x14ac:dyDescent="0.25">
      <c r="A299" s="3" t="s">
        <v>420</v>
      </c>
      <c r="B299" s="6"/>
      <c r="C299" s="6"/>
      <c r="D299" s="6"/>
      <c r="E299" s="6"/>
      <c r="F299" s="6">
        <v>6182184000</v>
      </c>
      <c r="G299" s="6">
        <v>6649237000</v>
      </c>
      <c r="H299" s="6">
        <v>7216081000</v>
      </c>
      <c r="I299" s="6">
        <v>7966674000</v>
      </c>
      <c r="J299" s="6"/>
      <c r="K299" s="6"/>
      <c r="L299" s="6">
        <v>28014176000</v>
      </c>
    </row>
    <row r="300" spans="1:12" x14ac:dyDescent="0.25">
      <c r="A300" s="3" t="s">
        <v>421</v>
      </c>
      <c r="B300" s="6"/>
      <c r="C300" s="6"/>
      <c r="D300" s="6"/>
      <c r="E300" s="6"/>
      <c r="F300" s="6">
        <v>20100000000</v>
      </c>
      <c r="G300" s="6">
        <v>20170000000</v>
      </c>
      <c r="H300" s="6">
        <v>19312000000</v>
      </c>
      <c r="I300" s="6">
        <v>12480000000</v>
      </c>
      <c r="J300" s="6"/>
      <c r="K300" s="6"/>
      <c r="L300" s="6">
        <v>72062000000</v>
      </c>
    </row>
    <row r="301" spans="1:12" x14ac:dyDescent="0.25">
      <c r="A301" s="3" t="s">
        <v>422</v>
      </c>
      <c r="B301" s="6"/>
      <c r="C301" s="6"/>
      <c r="D301" s="6"/>
      <c r="E301" s="6"/>
      <c r="F301" s="6">
        <v>1355300000</v>
      </c>
      <c r="G301" s="6">
        <v>1346100000</v>
      </c>
      <c r="H301" s="6">
        <v>1381400000</v>
      </c>
      <c r="I301" s="6">
        <v>1421300000</v>
      </c>
      <c r="J301" s="6"/>
      <c r="K301" s="6"/>
      <c r="L301" s="6">
        <v>5504100000</v>
      </c>
    </row>
    <row r="302" spans="1:12" x14ac:dyDescent="0.25">
      <c r="A302" s="3" t="s">
        <v>424</v>
      </c>
      <c r="B302" s="6"/>
      <c r="C302" s="6"/>
      <c r="D302" s="6"/>
      <c r="E302" s="6"/>
      <c r="F302" s="6">
        <v>3823713000</v>
      </c>
      <c r="G302" s="6">
        <v>3791335000</v>
      </c>
      <c r="H302" s="6">
        <v>3821504000</v>
      </c>
      <c r="I302" s="6">
        <v>3578060000</v>
      </c>
      <c r="J302" s="6"/>
      <c r="K302" s="6"/>
      <c r="L302" s="6">
        <v>15014612000</v>
      </c>
    </row>
    <row r="303" spans="1:12" x14ac:dyDescent="0.25">
      <c r="A303" s="3" t="s">
        <v>426</v>
      </c>
      <c r="B303" s="6"/>
      <c r="C303" s="6"/>
      <c r="D303" s="6"/>
      <c r="E303" s="6"/>
      <c r="F303" s="6">
        <v>16596800000</v>
      </c>
      <c r="G303" s="6">
        <v>16661000000</v>
      </c>
      <c r="H303" s="6">
        <v>18534400000</v>
      </c>
      <c r="I303" s="6">
        <v>18671300000</v>
      </c>
      <c r="J303" s="6"/>
      <c r="K303" s="6"/>
      <c r="L303" s="6">
        <v>70463500000</v>
      </c>
    </row>
    <row r="304" spans="1:12" x14ac:dyDescent="0.25">
      <c r="A304" s="3" t="s">
        <v>427</v>
      </c>
      <c r="B304" s="6"/>
      <c r="C304" s="6"/>
      <c r="D304" s="6"/>
      <c r="E304" s="6"/>
      <c r="F304" s="6"/>
      <c r="G304" s="6">
        <v>15598000000</v>
      </c>
      <c r="H304" s="6">
        <v>17090000000</v>
      </c>
      <c r="I304" s="6">
        <v>16833000000</v>
      </c>
      <c r="J304" s="6">
        <v>17666000000</v>
      </c>
      <c r="K304" s="6"/>
      <c r="L304" s="6">
        <v>67187000000</v>
      </c>
    </row>
    <row r="305" spans="1:12" x14ac:dyDescent="0.25">
      <c r="A305" s="3" t="s">
        <v>428</v>
      </c>
      <c r="B305" s="6"/>
      <c r="C305" s="6"/>
      <c r="D305" s="6"/>
      <c r="E305" s="6"/>
      <c r="F305" s="6">
        <v>5260956000</v>
      </c>
      <c r="G305" s="6">
        <v>6793306000</v>
      </c>
      <c r="H305" s="6">
        <v>8441971000</v>
      </c>
      <c r="I305" s="6">
        <v>9223987000</v>
      </c>
      <c r="J305" s="6"/>
      <c r="K305" s="6"/>
      <c r="L305" s="6">
        <v>29720220000</v>
      </c>
    </row>
    <row r="306" spans="1:12" x14ac:dyDescent="0.25">
      <c r="A306" s="3" t="s">
        <v>429</v>
      </c>
      <c r="B306" s="6"/>
      <c r="C306" s="6"/>
      <c r="D306" s="6"/>
      <c r="E306" s="6"/>
      <c r="F306" s="6"/>
      <c r="G306" s="6">
        <v>3637212000</v>
      </c>
      <c r="H306" s="6">
        <v>3585141000</v>
      </c>
      <c r="I306" s="6">
        <v>3910865000</v>
      </c>
      <c r="J306" s="6">
        <v>5386703000</v>
      </c>
      <c r="K306" s="6"/>
      <c r="L306" s="6">
        <v>16519921000</v>
      </c>
    </row>
    <row r="307" spans="1:12" x14ac:dyDescent="0.25">
      <c r="A307" s="3" t="s">
        <v>430</v>
      </c>
      <c r="B307" s="6"/>
      <c r="C307" s="6"/>
      <c r="D307" s="6"/>
      <c r="E307" s="6"/>
      <c r="F307" s="6">
        <v>9781000000</v>
      </c>
      <c r="G307" s="6">
        <v>9968000000</v>
      </c>
      <c r="H307" s="6">
        <v>10886000000</v>
      </c>
      <c r="I307" s="6">
        <v>10415000000</v>
      </c>
      <c r="J307" s="6"/>
      <c r="K307" s="6"/>
      <c r="L307" s="6">
        <v>41050000000</v>
      </c>
    </row>
    <row r="308" spans="1:12" x14ac:dyDescent="0.25">
      <c r="A308" s="3" t="s">
        <v>431</v>
      </c>
      <c r="B308" s="6"/>
      <c r="C308" s="6"/>
      <c r="D308" s="6"/>
      <c r="E308" s="6"/>
      <c r="F308" s="6"/>
      <c r="G308" s="6">
        <v>66415000000</v>
      </c>
      <c r="H308" s="6">
        <v>66683000000</v>
      </c>
      <c r="I308" s="6">
        <v>63056000000</v>
      </c>
      <c r="J308" s="6">
        <v>62799000000</v>
      </c>
      <c r="K308" s="6"/>
      <c r="L308" s="6">
        <v>258953000000</v>
      </c>
    </row>
    <row r="309" spans="1:12" x14ac:dyDescent="0.25">
      <c r="A309" s="3" t="s">
        <v>432</v>
      </c>
      <c r="B309" s="6"/>
      <c r="C309" s="6"/>
      <c r="D309" s="6"/>
      <c r="E309" s="6"/>
      <c r="F309" s="6">
        <v>54657000000</v>
      </c>
      <c r="G309" s="6">
        <v>51584000000</v>
      </c>
      <c r="H309" s="6">
        <v>49605000000</v>
      </c>
      <c r="I309" s="6">
        <v>48851000000</v>
      </c>
      <c r="J309" s="6"/>
      <c r="K309" s="6"/>
      <c r="L309" s="6">
        <v>204697000000</v>
      </c>
    </row>
    <row r="310" spans="1:12" x14ac:dyDescent="0.25">
      <c r="A310" s="3" t="s">
        <v>433</v>
      </c>
      <c r="B310" s="6"/>
      <c r="C310" s="6"/>
      <c r="D310" s="6"/>
      <c r="E310" s="6"/>
      <c r="F310" s="6"/>
      <c r="G310" s="6">
        <v>9289500000</v>
      </c>
      <c r="H310" s="6">
        <v>10477600000</v>
      </c>
      <c r="I310" s="6">
        <v>11964400000</v>
      </c>
      <c r="J310" s="6">
        <v>12394100000</v>
      </c>
      <c r="K310" s="6"/>
      <c r="L310" s="6">
        <v>44125600000</v>
      </c>
    </row>
    <row r="311" spans="1:12" x14ac:dyDescent="0.25">
      <c r="A311" s="3" t="s">
        <v>434</v>
      </c>
      <c r="B311" s="6"/>
      <c r="C311" s="6"/>
      <c r="D311" s="6"/>
      <c r="E311" s="6"/>
      <c r="F311" s="6"/>
      <c r="G311" s="6">
        <v>2104745000</v>
      </c>
      <c r="H311" s="6">
        <v>2819557000</v>
      </c>
      <c r="I311" s="6">
        <v>4103728000</v>
      </c>
      <c r="J311" s="6">
        <v>4860427000</v>
      </c>
      <c r="K311" s="6"/>
      <c r="L311" s="6">
        <v>13888457000</v>
      </c>
    </row>
    <row r="312" spans="1:12" x14ac:dyDescent="0.25">
      <c r="A312" s="3" t="s">
        <v>435</v>
      </c>
      <c r="B312" s="6"/>
      <c r="C312" s="6"/>
      <c r="D312" s="6"/>
      <c r="E312" s="6"/>
      <c r="F312" s="6">
        <v>17083900000</v>
      </c>
      <c r="G312" s="6">
        <v>18170900000</v>
      </c>
      <c r="H312" s="6">
        <v>19391400000</v>
      </c>
      <c r="I312" s="6">
        <v>20853800000</v>
      </c>
      <c r="J312" s="6"/>
      <c r="K312" s="6"/>
      <c r="L312" s="6">
        <v>75500000000</v>
      </c>
    </row>
    <row r="313" spans="1:12" x14ac:dyDescent="0.25">
      <c r="A313" s="3" t="s">
        <v>436</v>
      </c>
      <c r="B313" s="6"/>
      <c r="C313" s="6"/>
      <c r="D313" s="6"/>
      <c r="E313" s="6"/>
      <c r="F313" s="6"/>
      <c r="G313" s="6">
        <v>13015704000</v>
      </c>
      <c r="H313" s="6">
        <v>13215971000</v>
      </c>
      <c r="I313" s="6">
        <v>12711744000</v>
      </c>
      <c r="J313" s="6">
        <v>11360753000</v>
      </c>
      <c r="K313" s="6"/>
      <c r="L313" s="6">
        <v>50304172000</v>
      </c>
    </row>
    <row r="314" spans="1:12" x14ac:dyDescent="0.25">
      <c r="A314" s="3" t="s">
        <v>437</v>
      </c>
      <c r="B314" s="6"/>
      <c r="C314" s="6"/>
      <c r="D314" s="6"/>
      <c r="E314" s="6"/>
      <c r="F314" s="6"/>
      <c r="G314" s="6">
        <v>5679595000</v>
      </c>
      <c r="H314" s="6">
        <v>5822363000</v>
      </c>
      <c r="I314" s="6">
        <v>5981964000</v>
      </c>
      <c r="J314" s="6">
        <v>7668476000</v>
      </c>
      <c r="K314" s="6"/>
      <c r="L314" s="6">
        <v>25152398000</v>
      </c>
    </row>
    <row r="315" spans="1:12" x14ac:dyDescent="0.25">
      <c r="A315" s="3" t="s">
        <v>438</v>
      </c>
      <c r="B315" s="6"/>
      <c r="C315" s="6"/>
      <c r="D315" s="6"/>
      <c r="E315" s="6"/>
      <c r="F315" s="6">
        <v>2105188000</v>
      </c>
      <c r="G315" s="6">
        <v>2157586000</v>
      </c>
      <c r="H315" s="6">
        <v>2237219000</v>
      </c>
      <c r="I315" s="6"/>
      <c r="J315" s="6">
        <v>2262359000</v>
      </c>
      <c r="K315" s="6"/>
      <c r="L315" s="6">
        <v>8762352000</v>
      </c>
    </row>
    <row r="316" spans="1:12" x14ac:dyDescent="0.25">
      <c r="A316" s="3" t="s">
        <v>439</v>
      </c>
      <c r="B316" s="6"/>
      <c r="C316" s="6"/>
      <c r="D316" s="6"/>
      <c r="E316" s="6"/>
      <c r="F316" s="6"/>
      <c r="G316" s="6">
        <v>80029000000</v>
      </c>
      <c r="H316" s="6">
        <v>80106000000</v>
      </c>
      <c r="I316" s="6">
        <v>73908000000</v>
      </c>
      <c r="J316" s="6">
        <v>74953000000</v>
      </c>
      <c r="K316" s="6"/>
      <c r="L316" s="6">
        <v>308996000000</v>
      </c>
    </row>
    <row r="317" spans="1:12" x14ac:dyDescent="0.25">
      <c r="A317" s="3" t="s">
        <v>440</v>
      </c>
      <c r="B317" s="6"/>
      <c r="C317" s="6"/>
      <c r="D317" s="6"/>
      <c r="E317" s="6"/>
      <c r="F317" s="6">
        <v>16606000000</v>
      </c>
      <c r="G317" s="6">
        <v>16872000000</v>
      </c>
      <c r="H317" s="6">
        <v>16281000000</v>
      </c>
      <c r="I317" s="6">
        <v>16270000000</v>
      </c>
      <c r="J317" s="6"/>
      <c r="K317" s="6"/>
      <c r="L317" s="6">
        <v>66029000000</v>
      </c>
    </row>
    <row r="318" spans="1:12" x14ac:dyDescent="0.25">
      <c r="A318" s="3" t="s">
        <v>441</v>
      </c>
      <c r="B318" s="6"/>
      <c r="C318" s="6"/>
      <c r="D318" s="6"/>
      <c r="E318" s="6"/>
      <c r="F318" s="6">
        <v>4306800000</v>
      </c>
      <c r="G318" s="6">
        <v>6999700000</v>
      </c>
      <c r="H318" s="6">
        <v>7039000000</v>
      </c>
      <c r="I318" s="6">
        <v>6449000000</v>
      </c>
      <c r="J318" s="6"/>
      <c r="K318" s="6"/>
      <c r="L318" s="6">
        <v>24794500000</v>
      </c>
    </row>
    <row r="319" spans="1:12" x14ac:dyDescent="0.25">
      <c r="A319" s="3" t="s">
        <v>442</v>
      </c>
      <c r="B319" s="6"/>
      <c r="C319" s="6"/>
      <c r="D319" s="6"/>
      <c r="E319" s="6"/>
      <c r="F319" s="6">
        <v>3301804000</v>
      </c>
      <c r="G319" s="6">
        <v>3454628000</v>
      </c>
      <c r="H319" s="6">
        <v>3491632000</v>
      </c>
      <c r="I319" s="6">
        <v>3495443000</v>
      </c>
      <c r="J319" s="6"/>
      <c r="K319" s="6"/>
      <c r="L319" s="6">
        <v>13743507000</v>
      </c>
    </row>
    <row r="320" spans="1:12" x14ac:dyDescent="0.25">
      <c r="A320" s="3" t="s">
        <v>443</v>
      </c>
      <c r="B320" s="6"/>
      <c r="C320" s="6"/>
      <c r="D320" s="6"/>
      <c r="E320" s="6"/>
      <c r="F320" s="6"/>
      <c r="G320" s="6">
        <v>14265000000</v>
      </c>
      <c r="H320" s="6">
        <v>14791000000</v>
      </c>
      <c r="I320" s="6">
        <v>14766000000</v>
      </c>
      <c r="J320" s="6">
        <v>14751000000</v>
      </c>
      <c r="K320" s="6"/>
      <c r="L320" s="6">
        <v>58573000000</v>
      </c>
    </row>
    <row r="321" spans="1:12" x14ac:dyDescent="0.25">
      <c r="A321" s="3" t="s">
        <v>444</v>
      </c>
      <c r="B321" s="6"/>
      <c r="C321" s="6"/>
      <c r="D321" s="6"/>
      <c r="E321" s="6"/>
      <c r="F321" s="6">
        <v>12132000000</v>
      </c>
      <c r="G321" s="6">
        <v>7263000000</v>
      </c>
      <c r="H321" s="6">
        <v>7852000000</v>
      </c>
      <c r="I321" s="6">
        <v>7669000000</v>
      </c>
      <c r="J321" s="6"/>
      <c r="K321" s="6"/>
      <c r="L321" s="6">
        <v>34916000000</v>
      </c>
    </row>
    <row r="322" spans="1:12" x14ac:dyDescent="0.25">
      <c r="A322" s="3" t="s">
        <v>445</v>
      </c>
      <c r="B322" s="6"/>
      <c r="C322" s="6"/>
      <c r="D322" s="6"/>
      <c r="E322" s="6"/>
      <c r="F322" s="6">
        <v>84847000000</v>
      </c>
      <c r="G322" s="6">
        <v>41461000000</v>
      </c>
      <c r="H322" s="6">
        <v>54105000000</v>
      </c>
      <c r="I322" s="6">
        <v>57119000000</v>
      </c>
      <c r="J322" s="6"/>
      <c r="K322" s="6"/>
      <c r="L322" s="6">
        <v>237532000000</v>
      </c>
    </row>
    <row r="323" spans="1:12" x14ac:dyDescent="0.25">
      <c r="A323" s="3" t="s">
        <v>446</v>
      </c>
      <c r="B323" s="6"/>
      <c r="C323" s="6"/>
      <c r="D323" s="6"/>
      <c r="E323" s="6"/>
      <c r="F323" s="6">
        <v>179290000000</v>
      </c>
      <c r="G323" s="6">
        <v>171596000000</v>
      </c>
      <c r="H323" s="6">
        <v>161212000000</v>
      </c>
      <c r="I323" s="6">
        <v>98975000000</v>
      </c>
      <c r="J323" s="6"/>
      <c r="K323" s="6"/>
      <c r="L323" s="6">
        <v>611073000000</v>
      </c>
    </row>
    <row r="324" spans="1:12" x14ac:dyDescent="0.25">
      <c r="A324" s="3" t="s">
        <v>447</v>
      </c>
      <c r="B324" s="6"/>
      <c r="C324" s="6"/>
      <c r="D324" s="6"/>
      <c r="E324" s="6"/>
      <c r="F324" s="6"/>
      <c r="G324" s="6">
        <v>6043000000</v>
      </c>
      <c r="H324" s="6">
        <v>8186400000</v>
      </c>
      <c r="I324" s="6">
        <v>8241200000</v>
      </c>
      <c r="J324" s="6">
        <v>8020300000</v>
      </c>
      <c r="K324" s="6"/>
      <c r="L324" s="6">
        <v>30490900000</v>
      </c>
    </row>
    <row r="325" spans="1:12" x14ac:dyDescent="0.25">
      <c r="A325" s="3" t="s">
        <v>448</v>
      </c>
      <c r="B325" s="6"/>
      <c r="C325" s="6"/>
      <c r="D325" s="6"/>
      <c r="E325" s="6"/>
      <c r="F325" s="6">
        <v>5920269000</v>
      </c>
      <c r="G325" s="6">
        <v>6411577000</v>
      </c>
      <c r="H325" s="6">
        <v>7747229000</v>
      </c>
      <c r="I325" s="6">
        <v>7572436000</v>
      </c>
      <c r="J325" s="6"/>
      <c r="K325" s="6"/>
      <c r="L325" s="6">
        <v>27651511000</v>
      </c>
    </row>
    <row r="326" spans="1:12" x14ac:dyDescent="0.25">
      <c r="A326" s="3" t="s">
        <v>449</v>
      </c>
      <c r="B326" s="6"/>
      <c r="C326" s="6"/>
      <c r="D326" s="6"/>
      <c r="E326" s="6"/>
      <c r="F326" s="6">
        <v>11224000000</v>
      </c>
      <c r="G326" s="6">
        <v>11925000000</v>
      </c>
      <c r="H326" s="6">
        <v>12273000000</v>
      </c>
      <c r="I326" s="6">
        <v>10776000000</v>
      </c>
      <c r="J326" s="6"/>
      <c r="K326" s="6"/>
      <c r="L326" s="6">
        <v>46198000000</v>
      </c>
    </row>
    <row r="327" spans="1:12" x14ac:dyDescent="0.25">
      <c r="A327" s="3" t="s">
        <v>450</v>
      </c>
      <c r="B327" s="6"/>
      <c r="C327" s="6"/>
      <c r="D327" s="6"/>
      <c r="E327" s="6"/>
      <c r="F327" s="6"/>
      <c r="G327" s="6">
        <v>24866000000</v>
      </c>
      <c r="H327" s="6">
        <v>26487000000</v>
      </c>
      <c r="I327" s="6">
        <v>25281000000</v>
      </c>
      <c r="J327" s="6">
        <v>23554000000</v>
      </c>
      <c r="K327" s="6"/>
      <c r="L327" s="6">
        <v>100188000000</v>
      </c>
    </row>
    <row r="328" spans="1:12" x14ac:dyDescent="0.25">
      <c r="A328" s="3" t="s">
        <v>451</v>
      </c>
      <c r="B328" s="6"/>
      <c r="C328" s="6"/>
      <c r="D328" s="6"/>
      <c r="E328" s="6"/>
      <c r="F328" s="6"/>
      <c r="G328" s="6"/>
      <c r="H328" s="6">
        <v>1148231000</v>
      </c>
      <c r="I328" s="6">
        <v>1710966000</v>
      </c>
      <c r="J328" s="6">
        <v>2610726000</v>
      </c>
      <c r="K328" s="6"/>
      <c r="L328" s="6">
        <v>5469923000</v>
      </c>
    </row>
    <row r="329" spans="1:12" x14ac:dyDescent="0.25">
      <c r="A329" s="3" t="s">
        <v>452</v>
      </c>
      <c r="B329" s="6"/>
      <c r="C329" s="6"/>
      <c r="D329" s="6"/>
      <c r="E329" s="6"/>
      <c r="F329" s="6"/>
      <c r="G329" s="6">
        <v>6419285000</v>
      </c>
      <c r="H329" s="6">
        <v>6638774000</v>
      </c>
      <c r="I329" s="6">
        <v>6571893000</v>
      </c>
      <c r="J329" s="6">
        <v>6786984000</v>
      </c>
      <c r="K329" s="6"/>
      <c r="L329" s="6">
        <v>26416936000</v>
      </c>
    </row>
    <row r="330" spans="1:12" x14ac:dyDescent="0.25">
      <c r="A330" s="3" t="s">
        <v>453</v>
      </c>
      <c r="B330" s="6"/>
      <c r="C330" s="6"/>
      <c r="D330" s="6"/>
      <c r="E330" s="6"/>
      <c r="F330" s="6">
        <v>7688024000</v>
      </c>
      <c r="G330" s="6">
        <v>7959894000</v>
      </c>
      <c r="H330" s="6">
        <v>8073855000</v>
      </c>
      <c r="I330" s="6">
        <v>8299074000</v>
      </c>
      <c r="J330" s="6"/>
      <c r="K330" s="6"/>
      <c r="L330" s="6">
        <v>32020847000</v>
      </c>
    </row>
    <row r="331" spans="1:12" x14ac:dyDescent="0.25">
      <c r="A331" s="3" t="s">
        <v>454</v>
      </c>
      <c r="B331" s="6"/>
      <c r="C331" s="6"/>
      <c r="D331" s="6"/>
      <c r="E331" s="6"/>
      <c r="F331" s="6"/>
      <c r="G331" s="6">
        <v>2104745000</v>
      </c>
      <c r="H331" s="6">
        <v>2819557000</v>
      </c>
      <c r="I331" s="6">
        <v>4103728000</v>
      </c>
      <c r="J331" s="6">
        <v>4860427000</v>
      </c>
      <c r="K331" s="6"/>
      <c r="L331" s="6">
        <v>13888457000</v>
      </c>
    </row>
    <row r="332" spans="1:12" x14ac:dyDescent="0.25">
      <c r="A332" s="3" t="s">
        <v>455</v>
      </c>
      <c r="B332" s="6"/>
      <c r="C332" s="6"/>
      <c r="D332" s="6"/>
      <c r="E332" s="6"/>
      <c r="F332" s="6"/>
      <c r="G332" s="6">
        <v>4245895000</v>
      </c>
      <c r="H332" s="6">
        <v>4695014000</v>
      </c>
      <c r="I332" s="6">
        <v>5094933000</v>
      </c>
      <c r="J332" s="6">
        <v>5250399000</v>
      </c>
      <c r="K332" s="6"/>
      <c r="L332" s="6">
        <v>19286241000</v>
      </c>
    </row>
    <row r="333" spans="1:12" x14ac:dyDescent="0.25">
      <c r="A333" s="3" t="s">
        <v>457</v>
      </c>
      <c r="B333" s="6"/>
      <c r="C333" s="6"/>
      <c r="D333" s="6"/>
      <c r="E333" s="6"/>
      <c r="F333" s="6"/>
      <c r="G333" s="6">
        <v>1328817000</v>
      </c>
      <c r="H333" s="6">
        <v>1534615000</v>
      </c>
      <c r="I333" s="6">
        <v>1789489000</v>
      </c>
      <c r="J333" s="6">
        <v>2052230000</v>
      </c>
      <c r="K333" s="6"/>
      <c r="L333" s="6">
        <v>6705151000</v>
      </c>
    </row>
    <row r="334" spans="1:12" x14ac:dyDescent="0.25">
      <c r="A334" s="3" t="s">
        <v>458</v>
      </c>
      <c r="B334" s="6"/>
      <c r="C334" s="6"/>
      <c r="D334" s="6"/>
      <c r="E334" s="6"/>
      <c r="F334" s="6"/>
      <c r="G334" s="6">
        <v>6945000000</v>
      </c>
      <c r="H334" s="6">
        <v>7450000000</v>
      </c>
      <c r="I334" s="6">
        <v>7620000000</v>
      </c>
      <c r="J334" s="6">
        <v>7405000000</v>
      </c>
      <c r="K334" s="6"/>
      <c r="L334" s="6">
        <v>29420000000</v>
      </c>
    </row>
    <row r="335" spans="1:12" x14ac:dyDescent="0.25">
      <c r="A335" s="3" t="s">
        <v>459</v>
      </c>
      <c r="B335" s="6"/>
      <c r="C335" s="6"/>
      <c r="D335" s="6"/>
      <c r="E335" s="6"/>
      <c r="F335" s="6"/>
      <c r="G335" s="6">
        <v>6351900000</v>
      </c>
      <c r="H335" s="6">
        <v>6623500000</v>
      </c>
      <c r="I335" s="6">
        <v>6307900000</v>
      </c>
      <c r="J335" s="6">
        <v>5879500000</v>
      </c>
      <c r="K335" s="6"/>
      <c r="L335" s="6">
        <v>25162800000</v>
      </c>
    </row>
    <row r="336" spans="1:12" x14ac:dyDescent="0.25">
      <c r="A336" s="3" t="s">
        <v>460</v>
      </c>
      <c r="B336" s="6"/>
      <c r="C336" s="6"/>
      <c r="D336" s="6"/>
      <c r="E336" s="6"/>
      <c r="F336" s="6">
        <v>2993489000</v>
      </c>
      <c r="G336" s="6">
        <v>3238128000</v>
      </c>
      <c r="H336" s="6">
        <v>3549494000</v>
      </c>
      <c r="I336" s="6">
        <v>3582395000</v>
      </c>
      <c r="J336" s="6"/>
      <c r="K336" s="6"/>
      <c r="L336" s="6">
        <v>13363506000</v>
      </c>
    </row>
    <row r="337" spans="1:12" x14ac:dyDescent="0.25">
      <c r="A337" s="3" t="s">
        <v>461</v>
      </c>
      <c r="B337" s="6"/>
      <c r="C337" s="6"/>
      <c r="D337" s="6"/>
      <c r="E337" s="6"/>
      <c r="F337" s="6"/>
      <c r="G337" s="6">
        <v>9721065000</v>
      </c>
      <c r="H337" s="6">
        <v>10230353000</v>
      </c>
      <c r="I337" s="6">
        <v>11041677000</v>
      </c>
      <c r="J337" s="6">
        <v>11939999000</v>
      </c>
      <c r="K337" s="6"/>
      <c r="L337" s="6">
        <v>42933094000</v>
      </c>
    </row>
    <row r="338" spans="1:12" x14ac:dyDescent="0.25">
      <c r="A338" s="3" t="s">
        <v>462</v>
      </c>
      <c r="B338" s="6"/>
      <c r="C338" s="6"/>
      <c r="D338" s="6"/>
      <c r="E338" s="6"/>
      <c r="F338" s="6">
        <v>1367135000</v>
      </c>
      <c r="G338" s="6">
        <v>1832253000</v>
      </c>
      <c r="H338" s="6">
        <v>2042537000</v>
      </c>
      <c r="I338" s="6">
        <v>1181704000</v>
      </c>
      <c r="J338" s="6"/>
      <c r="K338" s="6"/>
      <c r="L338" s="6">
        <v>6423629000</v>
      </c>
    </row>
    <row r="339" spans="1:12" x14ac:dyDescent="0.25">
      <c r="A339" s="3" t="s">
        <v>463</v>
      </c>
      <c r="B339" s="6"/>
      <c r="C339" s="6"/>
      <c r="D339" s="6"/>
      <c r="E339" s="6"/>
      <c r="F339" s="6"/>
      <c r="G339" s="6">
        <v>8417200000</v>
      </c>
      <c r="H339" s="6">
        <v>8803300000</v>
      </c>
      <c r="I339" s="6">
        <v>9115000000</v>
      </c>
      <c r="J339" s="6">
        <v>9387700000</v>
      </c>
      <c r="K339" s="6"/>
      <c r="L339" s="6">
        <v>35723200000</v>
      </c>
    </row>
    <row r="340" spans="1:12" x14ac:dyDescent="0.25">
      <c r="A340" s="3" t="s">
        <v>464</v>
      </c>
      <c r="B340" s="6"/>
      <c r="C340" s="6"/>
      <c r="D340" s="6"/>
      <c r="E340" s="6"/>
      <c r="F340" s="6"/>
      <c r="G340" s="6">
        <v>14866800000</v>
      </c>
      <c r="H340" s="6">
        <v>16447800000</v>
      </c>
      <c r="I340" s="6">
        <v>19162700000</v>
      </c>
      <c r="J340" s="6">
        <v>21315900000</v>
      </c>
      <c r="K340" s="6"/>
      <c r="L340" s="6">
        <v>71793200000</v>
      </c>
    </row>
    <row r="341" spans="1:12" x14ac:dyDescent="0.25">
      <c r="A341" s="3" t="s">
        <v>465</v>
      </c>
      <c r="B341" s="6"/>
      <c r="C341" s="6"/>
      <c r="D341" s="6"/>
      <c r="E341" s="6"/>
      <c r="F341" s="6">
        <v>4176000000</v>
      </c>
      <c r="G341" s="6">
        <v>4495000000</v>
      </c>
      <c r="H341" s="6">
        <v>4951000000</v>
      </c>
      <c r="I341" s="6">
        <v>4380000000</v>
      </c>
      <c r="J341" s="6"/>
      <c r="K341" s="6"/>
      <c r="L341" s="6">
        <v>18002000000</v>
      </c>
    </row>
    <row r="342" spans="1:12" x14ac:dyDescent="0.25">
      <c r="A342" s="3" t="s">
        <v>466</v>
      </c>
      <c r="B342" s="6"/>
      <c r="C342" s="6"/>
      <c r="D342" s="6"/>
      <c r="E342" s="6"/>
      <c r="F342" s="6">
        <v>5075000000</v>
      </c>
      <c r="G342" s="6">
        <v>5518000000</v>
      </c>
      <c r="H342" s="6">
        <v>5903000000</v>
      </c>
      <c r="I342" s="6">
        <v>5234000000</v>
      </c>
      <c r="J342" s="6"/>
      <c r="K342" s="6"/>
      <c r="L342" s="6">
        <v>21730000000</v>
      </c>
    </row>
    <row r="343" spans="1:12" x14ac:dyDescent="0.25">
      <c r="A343" s="3" t="s">
        <v>467</v>
      </c>
      <c r="B343" s="6"/>
      <c r="C343" s="6"/>
      <c r="D343" s="6"/>
      <c r="E343" s="6"/>
      <c r="F343" s="6"/>
      <c r="G343" s="6">
        <v>7690800000</v>
      </c>
      <c r="H343" s="6">
        <v>7750500000</v>
      </c>
      <c r="I343" s="6">
        <v>7031500000</v>
      </c>
      <c r="J343" s="6">
        <v>6778300000</v>
      </c>
      <c r="K343" s="6"/>
      <c r="L343" s="6">
        <v>29251100000</v>
      </c>
    </row>
    <row r="344" spans="1:12" x14ac:dyDescent="0.25">
      <c r="A344" s="3" t="s">
        <v>468</v>
      </c>
      <c r="B344" s="6"/>
      <c r="C344" s="6"/>
      <c r="D344" s="6"/>
      <c r="E344" s="6"/>
      <c r="F344" s="6">
        <v>9534462000</v>
      </c>
      <c r="G344" s="6">
        <v>10185532000</v>
      </c>
      <c r="H344" s="6">
        <v>11129533000</v>
      </c>
      <c r="I344" s="6">
        <v>11339304000</v>
      </c>
      <c r="J344" s="6"/>
      <c r="K344" s="6"/>
      <c r="L344" s="6">
        <v>42188831000</v>
      </c>
    </row>
    <row r="345" spans="1:12" x14ac:dyDescent="0.25">
      <c r="A345" s="3" t="s">
        <v>469</v>
      </c>
      <c r="B345" s="6"/>
      <c r="C345" s="6"/>
      <c r="D345" s="6"/>
      <c r="E345" s="6"/>
      <c r="F345" s="6"/>
      <c r="G345" s="6">
        <v>3983400000</v>
      </c>
      <c r="H345" s="6">
        <v>4209200000</v>
      </c>
      <c r="I345" s="6">
        <v>5736300000</v>
      </c>
      <c r="J345" s="6">
        <v>6550200000</v>
      </c>
      <c r="K345" s="6"/>
      <c r="L345" s="6">
        <v>20479100000</v>
      </c>
    </row>
    <row r="346" spans="1:12" x14ac:dyDescent="0.25">
      <c r="A346" s="3" t="s">
        <v>470</v>
      </c>
      <c r="B346" s="6"/>
      <c r="C346" s="6"/>
      <c r="D346" s="6"/>
      <c r="E346" s="6"/>
      <c r="F346" s="6"/>
      <c r="G346" s="6">
        <v>5897700000</v>
      </c>
      <c r="H346" s="6">
        <v>5610600000</v>
      </c>
      <c r="I346" s="6">
        <v>5692700000</v>
      </c>
      <c r="J346" s="6">
        <v>7811200000</v>
      </c>
      <c r="K346" s="6"/>
      <c r="L346" s="6">
        <v>25012200000</v>
      </c>
    </row>
    <row r="347" spans="1:12" x14ac:dyDescent="0.25">
      <c r="A347" s="3" t="s">
        <v>471</v>
      </c>
      <c r="B347" s="6"/>
      <c r="C347" s="6"/>
      <c r="D347" s="6"/>
      <c r="E347" s="6"/>
      <c r="F347" s="6">
        <v>1290052000</v>
      </c>
      <c r="G347" s="6">
        <v>1371065000</v>
      </c>
      <c r="H347" s="6">
        <v>1519978000</v>
      </c>
      <c r="I347" s="6">
        <v>1662829000</v>
      </c>
      <c r="J347" s="6"/>
      <c r="K347" s="6"/>
      <c r="L347" s="6">
        <v>5843924000</v>
      </c>
    </row>
    <row r="348" spans="1:12" x14ac:dyDescent="0.25">
      <c r="A348" s="3" t="s">
        <v>473</v>
      </c>
      <c r="B348" s="6"/>
      <c r="C348" s="6"/>
      <c r="D348" s="6"/>
      <c r="E348" s="6"/>
      <c r="F348" s="6"/>
      <c r="G348" s="6">
        <v>3237500000</v>
      </c>
      <c r="H348" s="6"/>
      <c r="I348" s="6">
        <v>3492600000</v>
      </c>
      <c r="J348" s="6">
        <v>7304900000</v>
      </c>
      <c r="K348" s="6"/>
      <c r="L348" s="6">
        <v>14035000000</v>
      </c>
    </row>
    <row r="349" spans="1:12" x14ac:dyDescent="0.25">
      <c r="A349" s="3" t="s">
        <v>475</v>
      </c>
      <c r="B349" s="6"/>
      <c r="C349" s="6"/>
      <c r="D349" s="6"/>
      <c r="E349" s="6"/>
      <c r="F349" s="6">
        <v>2307182000</v>
      </c>
      <c r="G349" s="6">
        <v>2530809000</v>
      </c>
      <c r="H349" s="6">
        <v>2665456000</v>
      </c>
      <c r="I349" s="6">
        <v>3018227000</v>
      </c>
      <c r="J349" s="6"/>
      <c r="K349" s="6"/>
      <c r="L349" s="6">
        <v>10521674000</v>
      </c>
    </row>
    <row r="350" spans="1:12" x14ac:dyDescent="0.25">
      <c r="A350" s="3" t="s">
        <v>476</v>
      </c>
      <c r="B350" s="6"/>
      <c r="C350" s="6"/>
      <c r="D350" s="6"/>
      <c r="E350" s="6"/>
      <c r="F350" s="6">
        <v>16537000000</v>
      </c>
      <c r="G350" s="6">
        <v>17087000000</v>
      </c>
      <c r="H350" s="6">
        <v>18467000000</v>
      </c>
      <c r="I350" s="6">
        <v>17489000000</v>
      </c>
      <c r="J350" s="6"/>
      <c r="K350" s="6"/>
      <c r="L350" s="6">
        <v>69580000000</v>
      </c>
    </row>
    <row r="351" spans="1:12" x14ac:dyDescent="0.25">
      <c r="A351" s="3" t="s">
        <v>477</v>
      </c>
      <c r="B351" s="6"/>
      <c r="C351" s="6"/>
      <c r="D351" s="6"/>
      <c r="E351" s="6"/>
      <c r="F351" s="6">
        <v>4256157000</v>
      </c>
      <c r="G351" s="6">
        <v>4543849000</v>
      </c>
      <c r="H351" s="6">
        <v>4870818000</v>
      </c>
      <c r="I351" s="6">
        <v>5266103000</v>
      </c>
      <c r="J351" s="6"/>
      <c r="K351" s="6"/>
      <c r="L351" s="6">
        <v>18936927000</v>
      </c>
    </row>
    <row r="352" spans="1:12" x14ac:dyDescent="0.25">
      <c r="A352" s="3" t="s">
        <v>478</v>
      </c>
      <c r="B352" s="6"/>
      <c r="C352" s="6"/>
      <c r="D352" s="6"/>
      <c r="E352" s="6"/>
      <c r="F352" s="6"/>
      <c r="G352" s="6">
        <v>24380510000</v>
      </c>
      <c r="H352" s="6">
        <v>23114000000</v>
      </c>
      <c r="I352" s="6">
        <v>22492000000</v>
      </c>
      <c r="J352" s="6">
        <v>21059000000</v>
      </c>
      <c r="K352" s="6"/>
      <c r="L352" s="6">
        <v>91045510000</v>
      </c>
    </row>
    <row r="353" spans="1:12" x14ac:dyDescent="0.25">
      <c r="A353" s="3" t="s">
        <v>479</v>
      </c>
      <c r="B353" s="6"/>
      <c r="C353" s="6"/>
      <c r="D353" s="6"/>
      <c r="E353" s="6"/>
      <c r="F353" s="6">
        <v>1913149000</v>
      </c>
      <c r="G353" s="6">
        <v>2142807000</v>
      </c>
      <c r="H353" s="6">
        <v>2555601000</v>
      </c>
      <c r="I353" s="6">
        <v>2985908000</v>
      </c>
      <c r="J353" s="6"/>
      <c r="K353" s="6"/>
      <c r="L353" s="6">
        <v>9597465000</v>
      </c>
    </row>
    <row r="354" spans="1:12" x14ac:dyDescent="0.25">
      <c r="A354" s="3" t="s">
        <v>480</v>
      </c>
      <c r="B354" s="6"/>
      <c r="C354" s="6"/>
      <c r="D354" s="6"/>
      <c r="E354" s="6"/>
      <c r="F354" s="6">
        <v>9647000000</v>
      </c>
      <c r="G354" s="6">
        <v>10557000000</v>
      </c>
      <c r="H354" s="6">
        <v>11035000000</v>
      </c>
      <c r="I354" s="6">
        <v>10231000000</v>
      </c>
      <c r="J354" s="6"/>
      <c r="K354" s="6"/>
      <c r="L354" s="6">
        <v>41470000000</v>
      </c>
    </row>
    <row r="355" spans="1:12" x14ac:dyDescent="0.25">
      <c r="A355" s="3" t="s">
        <v>481</v>
      </c>
      <c r="B355" s="6"/>
      <c r="C355" s="6"/>
      <c r="D355" s="6"/>
      <c r="E355" s="6"/>
      <c r="F355" s="6">
        <v>11240000000</v>
      </c>
      <c r="G355" s="6">
        <v>8602000000</v>
      </c>
      <c r="H355" s="6">
        <v>8707000000</v>
      </c>
      <c r="I355" s="6">
        <v>8533000000</v>
      </c>
      <c r="J355" s="6"/>
      <c r="K355" s="6"/>
      <c r="L355" s="6">
        <v>37082000000</v>
      </c>
    </row>
    <row r="356" spans="1:12" x14ac:dyDescent="0.25">
      <c r="A356" s="3" t="s">
        <v>482</v>
      </c>
      <c r="B356" s="6"/>
      <c r="C356" s="6"/>
      <c r="D356" s="6"/>
      <c r="E356" s="6"/>
      <c r="F356" s="6"/>
      <c r="G356" s="6">
        <v>14351000000</v>
      </c>
      <c r="H356" s="6">
        <v>13724000000</v>
      </c>
      <c r="I356" s="6">
        <v>13739000000</v>
      </c>
      <c r="J356" s="6">
        <v>11160000000</v>
      </c>
      <c r="K356" s="6"/>
      <c r="L356" s="6">
        <v>52974000000</v>
      </c>
    </row>
    <row r="357" spans="1:12" x14ac:dyDescent="0.25">
      <c r="A357" s="3" t="s">
        <v>484</v>
      </c>
      <c r="B357" s="6"/>
      <c r="C357" s="6"/>
      <c r="D357" s="6"/>
      <c r="E357" s="6"/>
      <c r="F357" s="6"/>
      <c r="G357" s="6">
        <v>2796100000</v>
      </c>
      <c r="H357" s="6">
        <v>4867700000</v>
      </c>
      <c r="I357" s="6">
        <v>6028000000</v>
      </c>
      <c r="J357" s="6">
        <v>6548400000</v>
      </c>
      <c r="K357" s="6"/>
      <c r="L357" s="6">
        <v>20240200000</v>
      </c>
    </row>
    <row r="358" spans="1:12" x14ac:dyDescent="0.25">
      <c r="A358" s="3" t="s">
        <v>486</v>
      </c>
      <c r="B358" s="6"/>
      <c r="C358" s="6"/>
      <c r="D358" s="6"/>
      <c r="E358" s="6"/>
      <c r="F358" s="6"/>
      <c r="G358" s="6">
        <v>10889500000</v>
      </c>
      <c r="H358" s="6"/>
      <c r="I358" s="6">
        <v>11338600000</v>
      </c>
      <c r="J358" s="6">
        <v>22578700000</v>
      </c>
      <c r="K358" s="6"/>
      <c r="L358" s="6">
        <v>44806800000</v>
      </c>
    </row>
    <row r="359" spans="1:12" x14ac:dyDescent="0.25">
      <c r="A359" s="3" t="s">
        <v>487</v>
      </c>
      <c r="B359" s="6"/>
      <c r="C359" s="6"/>
      <c r="D359" s="6"/>
      <c r="E359" s="6"/>
      <c r="F359" s="6"/>
      <c r="G359" s="6">
        <v>1792000000</v>
      </c>
      <c r="H359" s="6">
        <v>2291500000</v>
      </c>
      <c r="I359" s="6">
        <v>3258400000</v>
      </c>
      <c r="J359" s="6">
        <v>3289000000</v>
      </c>
      <c r="K359" s="6"/>
      <c r="L359" s="6">
        <v>10630900000</v>
      </c>
    </row>
    <row r="360" spans="1:12" x14ac:dyDescent="0.25">
      <c r="A360" s="3" t="s">
        <v>488</v>
      </c>
      <c r="B360" s="6"/>
      <c r="C360" s="6"/>
      <c r="D360" s="6"/>
      <c r="E360" s="6"/>
      <c r="F360" s="6">
        <v>2730000000</v>
      </c>
      <c r="G360" s="6">
        <v>3371000000</v>
      </c>
      <c r="H360" s="6">
        <v>4038000000</v>
      </c>
      <c r="I360" s="6">
        <v>3133000000</v>
      </c>
      <c r="J360" s="6"/>
      <c r="K360" s="6"/>
      <c r="L360" s="6">
        <v>13272000000</v>
      </c>
    </row>
    <row r="361" spans="1:12" x14ac:dyDescent="0.25">
      <c r="A361" s="3" t="s">
        <v>489</v>
      </c>
      <c r="B361" s="6"/>
      <c r="C361" s="6"/>
      <c r="D361" s="6"/>
      <c r="E361" s="6"/>
      <c r="F361" s="6">
        <v>10793000000</v>
      </c>
      <c r="G361" s="6">
        <v>11813000000</v>
      </c>
      <c r="H361" s="6">
        <v>12727000000</v>
      </c>
      <c r="I361" s="6">
        <v>13620000000</v>
      </c>
      <c r="J361" s="6"/>
      <c r="K361" s="6"/>
      <c r="L361" s="6">
        <v>48953000000</v>
      </c>
    </row>
    <row r="362" spans="1:12" x14ac:dyDescent="0.25">
      <c r="A362" s="3" t="s">
        <v>490</v>
      </c>
      <c r="B362" s="6"/>
      <c r="C362" s="6"/>
      <c r="D362" s="6"/>
      <c r="E362" s="6"/>
      <c r="F362" s="6"/>
      <c r="G362" s="6">
        <v>9021000000</v>
      </c>
      <c r="H362" s="6">
        <v>9675000000</v>
      </c>
      <c r="I362" s="6">
        <v>9946000000</v>
      </c>
      <c r="J362" s="6">
        <v>11325000000</v>
      </c>
      <c r="K362" s="6"/>
      <c r="L362" s="6">
        <v>39967000000</v>
      </c>
    </row>
    <row r="363" spans="1:12" x14ac:dyDescent="0.25">
      <c r="A363" s="3" t="s">
        <v>491</v>
      </c>
      <c r="B363" s="6"/>
      <c r="C363" s="6"/>
      <c r="D363" s="6"/>
      <c r="E363" s="6"/>
      <c r="F363" s="6"/>
      <c r="G363" s="6">
        <v>6906000000</v>
      </c>
      <c r="H363" s="6">
        <v>4183000000</v>
      </c>
      <c r="I363" s="6">
        <v>3956000000</v>
      </c>
      <c r="J363" s="6">
        <v>3600000000</v>
      </c>
      <c r="K363" s="6"/>
      <c r="L363" s="6">
        <v>18645000000</v>
      </c>
    </row>
    <row r="364" spans="1:12" x14ac:dyDescent="0.25">
      <c r="A364" s="3" t="s">
        <v>492</v>
      </c>
      <c r="B364" s="6"/>
      <c r="C364" s="6"/>
      <c r="D364" s="6"/>
      <c r="E364" s="6"/>
      <c r="F364" s="6"/>
      <c r="G364" s="6">
        <v>44411233000</v>
      </c>
      <c r="H364" s="6">
        <v>46516712000</v>
      </c>
      <c r="I364" s="6">
        <v>48680752000</v>
      </c>
      <c r="J364" s="6">
        <v>50366919000</v>
      </c>
      <c r="K364" s="6"/>
      <c r="L364" s="6">
        <v>189975616000</v>
      </c>
    </row>
    <row r="365" spans="1:12" x14ac:dyDescent="0.25">
      <c r="A365" s="3" t="s">
        <v>494</v>
      </c>
      <c r="B365" s="6"/>
      <c r="C365" s="6"/>
      <c r="D365" s="6"/>
      <c r="E365" s="6"/>
      <c r="F365" s="6">
        <v>127434000000</v>
      </c>
      <c r="G365" s="6">
        <v>128752000000</v>
      </c>
      <c r="H365" s="6">
        <v>132447000000</v>
      </c>
      <c r="I365" s="6">
        <v>146801000000</v>
      </c>
      <c r="J365" s="6"/>
      <c r="K365" s="6"/>
      <c r="L365" s="6">
        <v>535434000000</v>
      </c>
    </row>
    <row r="366" spans="1:12" x14ac:dyDescent="0.25">
      <c r="A366" s="3" t="s">
        <v>495</v>
      </c>
      <c r="B366" s="6"/>
      <c r="C366" s="6"/>
      <c r="D366" s="6"/>
      <c r="E366" s="6"/>
      <c r="F366" s="6"/>
      <c r="G366" s="6">
        <v>4206100000</v>
      </c>
      <c r="H366" s="6">
        <v>4146300000</v>
      </c>
      <c r="I366" s="6">
        <v>3567500000</v>
      </c>
      <c r="J366" s="6">
        <v>4885000000</v>
      </c>
      <c r="K366" s="6"/>
      <c r="L366" s="6">
        <v>16804900000</v>
      </c>
    </row>
    <row r="367" spans="1:12" x14ac:dyDescent="0.25">
      <c r="A367" s="3" t="s">
        <v>497</v>
      </c>
      <c r="B367" s="6"/>
      <c r="C367" s="6"/>
      <c r="D367" s="6"/>
      <c r="E367" s="6"/>
      <c r="F367" s="6">
        <v>2665000000</v>
      </c>
      <c r="G367" s="6">
        <v>2692000000</v>
      </c>
      <c r="H367" s="6">
        <v>2732000000</v>
      </c>
      <c r="I367" s="6">
        <v>2530000000</v>
      </c>
      <c r="J367" s="6"/>
      <c r="K367" s="6"/>
      <c r="L367" s="6">
        <v>10619000000</v>
      </c>
    </row>
    <row r="368" spans="1:12" x14ac:dyDescent="0.25">
      <c r="A368" s="3" t="s">
        <v>498</v>
      </c>
      <c r="B368" s="6"/>
      <c r="C368" s="6"/>
      <c r="D368" s="6"/>
      <c r="E368" s="6"/>
      <c r="F368" s="6"/>
      <c r="G368" s="6">
        <v>1924400000</v>
      </c>
      <c r="H368" s="6">
        <v>2372906000</v>
      </c>
      <c r="I368" s="6">
        <v>2707115000</v>
      </c>
      <c r="J368" s="6">
        <v>3171411000</v>
      </c>
      <c r="K368" s="6"/>
      <c r="L368" s="6">
        <v>10175832000</v>
      </c>
    </row>
    <row r="369" spans="1:12" x14ac:dyDescent="0.25">
      <c r="A369" s="3" t="s">
        <v>499</v>
      </c>
      <c r="B369" s="6"/>
      <c r="C369" s="6"/>
      <c r="D369" s="6"/>
      <c r="E369" s="6"/>
      <c r="F369" s="6"/>
      <c r="G369" s="6">
        <v>11390000000</v>
      </c>
      <c r="H369" s="6">
        <v>11973000000</v>
      </c>
      <c r="I369" s="6">
        <v>12233000000</v>
      </c>
      <c r="J369" s="6">
        <v>12238000000</v>
      </c>
      <c r="K369" s="6"/>
      <c r="L369" s="6">
        <v>47834000000</v>
      </c>
    </row>
    <row r="370" spans="1:12" x14ac:dyDescent="0.25">
      <c r="A370" s="3" t="s">
        <v>501</v>
      </c>
      <c r="B370" s="6"/>
      <c r="C370" s="6"/>
      <c r="D370" s="6"/>
      <c r="E370" s="6"/>
      <c r="F370" s="6">
        <v>5353197000</v>
      </c>
      <c r="G370" s="6">
        <v>1603123000</v>
      </c>
      <c r="H370" s="6">
        <v>2626141000</v>
      </c>
      <c r="I370" s="6">
        <v>3050945000</v>
      </c>
      <c r="J370" s="6"/>
      <c r="K370" s="6"/>
      <c r="L370" s="6">
        <v>12633406000</v>
      </c>
    </row>
    <row r="371" spans="1:12" x14ac:dyDescent="0.25">
      <c r="A371" s="3" t="s">
        <v>503</v>
      </c>
      <c r="B371" s="6"/>
      <c r="C371" s="6"/>
      <c r="D371" s="6"/>
      <c r="E371" s="6"/>
      <c r="F371" s="6"/>
      <c r="G371" s="6">
        <v>73301000000</v>
      </c>
      <c r="H371" s="6">
        <v>71279000000</v>
      </c>
      <c r="I371" s="6">
        <v>72618000000</v>
      </c>
      <c r="J371" s="6">
        <v>73785000000</v>
      </c>
      <c r="K371" s="6"/>
      <c r="L371" s="6">
        <v>290983000000</v>
      </c>
    </row>
    <row r="372" spans="1:12" x14ac:dyDescent="0.25">
      <c r="A372" s="3" t="s">
        <v>504</v>
      </c>
      <c r="B372" s="6"/>
      <c r="C372" s="6"/>
      <c r="D372" s="6"/>
      <c r="E372" s="6"/>
      <c r="F372" s="6"/>
      <c r="G372" s="6">
        <v>3794249000</v>
      </c>
      <c r="H372" s="6">
        <v>4031100000</v>
      </c>
      <c r="I372" s="6">
        <v>4249900000</v>
      </c>
      <c r="J372" s="6">
        <v>4104900000</v>
      </c>
      <c r="K372" s="6"/>
      <c r="L372" s="6">
        <v>16180149000</v>
      </c>
    </row>
    <row r="373" spans="1:12" x14ac:dyDescent="0.25">
      <c r="A373" s="3" t="s">
        <v>505</v>
      </c>
      <c r="B373" s="6"/>
      <c r="C373" s="6"/>
      <c r="D373" s="6"/>
      <c r="E373" s="6"/>
      <c r="F373" s="6"/>
      <c r="G373" s="6">
        <v>25878372000</v>
      </c>
      <c r="H373" s="6">
        <v>27422696000</v>
      </c>
      <c r="I373" s="6">
        <v>29078407000</v>
      </c>
      <c r="J373" s="6">
        <v>30944938000</v>
      </c>
      <c r="K373" s="6"/>
      <c r="L373" s="6">
        <v>113324413000</v>
      </c>
    </row>
    <row r="374" spans="1:12" x14ac:dyDescent="0.25">
      <c r="A374" s="3" t="s">
        <v>506</v>
      </c>
      <c r="B374" s="6"/>
      <c r="C374" s="6"/>
      <c r="D374" s="6"/>
      <c r="E374" s="6"/>
      <c r="F374" s="6">
        <v>3589516000</v>
      </c>
      <c r="G374" s="6">
        <v>3494253000</v>
      </c>
      <c r="H374" s="6">
        <v>3620095000</v>
      </c>
      <c r="I374" s="6">
        <v>3766065000</v>
      </c>
      <c r="J374" s="6"/>
      <c r="K374" s="6"/>
      <c r="L374" s="6">
        <v>14469929000</v>
      </c>
    </row>
    <row r="375" spans="1:12" x14ac:dyDescent="0.25">
      <c r="A375" s="3" t="s">
        <v>507</v>
      </c>
      <c r="B375" s="6"/>
      <c r="C375" s="6"/>
      <c r="D375" s="6"/>
      <c r="E375" s="6"/>
      <c r="F375" s="6">
        <v>12509900000</v>
      </c>
      <c r="G375" s="6">
        <v>13090300000</v>
      </c>
      <c r="H375" s="6">
        <v>16889600000</v>
      </c>
      <c r="I375" s="6">
        <v>16965400000</v>
      </c>
      <c r="J375" s="6"/>
      <c r="K375" s="6"/>
      <c r="L375" s="6">
        <v>59455200000</v>
      </c>
    </row>
    <row r="376" spans="1:12" x14ac:dyDescent="0.25">
      <c r="A376" s="3" t="s">
        <v>508</v>
      </c>
      <c r="B376" s="6"/>
      <c r="C376" s="6"/>
      <c r="D376" s="6"/>
      <c r="E376" s="6"/>
      <c r="F376" s="6">
        <v>763000000</v>
      </c>
      <c r="G376" s="6">
        <v>945000000</v>
      </c>
      <c r="H376" s="6">
        <v>1246000000</v>
      </c>
      <c r="I376" s="6">
        <v>1492000000</v>
      </c>
      <c r="J376" s="6"/>
      <c r="K376" s="6"/>
      <c r="L376" s="6">
        <v>4446000000</v>
      </c>
    </row>
    <row r="377" spans="1:12" x14ac:dyDescent="0.25">
      <c r="A377" s="3" t="s">
        <v>509</v>
      </c>
      <c r="B377" s="6"/>
      <c r="C377" s="6"/>
      <c r="D377" s="6"/>
      <c r="E377" s="6"/>
      <c r="F377" s="6"/>
      <c r="G377" s="6">
        <v>26191000000</v>
      </c>
      <c r="H377" s="6">
        <v>27174000000</v>
      </c>
      <c r="I377" s="6">
        <v>26815000000</v>
      </c>
      <c r="J377" s="6">
        <v>27625000000</v>
      </c>
      <c r="K377" s="6"/>
      <c r="L377" s="6">
        <v>107805000000</v>
      </c>
    </row>
    <row r="378" spans="1:12" x14ac:dyDescent="0.25">
      <c r="A378" s="3" t="s">
        <v>510</v>
      </c>
      <c r="B378" s="6"/>
      <c r="C378" s="6"/>
      <c r="D378" s="6"/>
      <c r="E378" s="6"/>
      <c r="F378" s="6">
        <v>4664120000</v>
      </c>
      <c r="G378" s="6">
        <v>5164784000</v>
      </c>
      <c r="H378" s="6">
        <v>5711715000</v>
      </c>
      <c r="I378" s="6">
        <v>6226507000</v>
      </c>
      <c r="J378" s="6"/>
      <c r="K378" s="6"/>
      <c r="L378" s="6">
        <v>21767126000</v>
      </c>
    </row>
    <row r="379" spans="1:12" x14ac:dyDescent="0.25">
      <c r="A379" s="3" t="s">
        <v>512</v>
      </c>
      <c r="B379" s="6"/>
      <c r="C379" s="6"/>
      <c r="D379" s="6"/>
      <c r="E379" s="6"/>
      <c r="F379" s="6"/>
      <c r="G379" s="6">
        <v>34374000000</v>
      </c>
      <c r="H379" s="6">
        <v>37580000000</v>
      </c>
      <c r="I379" s="6">
        <v>41373000000</v>
      </c>
      <c r="J379" s="6">
        <v>36881000000</v>
      </c>
      <c r="K379" s="6"/>
      <c r="L379" s="6">
        <v>150208000000</v>
      </c>
    </row>
    <row r="380" spans="1:12" x14ac:dyDescent="0.25">
      <c r="A380" s="3" t="s">
        <v>513</v>
      </c>
      <c r="B380" s="6"/>
      <c r="C380" s="6"/>
      <c r="D380" s="6"/>
      <c r="E380" s="6"/>
      <c r="F380" s="6">
        <v>29809000000</v>
      </c>
      <c r="G380" s="6">
        <v>37601000000</v>
      </c>
      <c r="H380" s="6">
        <v>40633000000</v>
      </c>
      <c r="I380" s="6">
        <v>28711000000</v>
      </c>
      <c r="J380" s="6"/>
      <c r="K380" s="6"/>
      <c r="L380" s="6">
        <v>136754000000</v>
      </c>
    </row>
    <row r="381" spans="1:12" x14ac:dyDescent="0.25">
      <c r="A381" s="3" t="s">
        <v>514</v>
      </c>
      <c r="B381" s="6"/>
      <c r="C381" s="6"/>
      <c r="D381" s="6"/>
      <c r="E381" s="6"/>
      <c r="F381" s="6">
        <v>1793557000</v>
      </c>
      <c r="G381" s="6">
        <v>2064305000</v>
      </c>
      <c r="H381" s="6">
        <v>2446877000</v>
      </c>
      <c r="I381" s="6">
        <v>2779541000</v>
      </c>
      <c r="J381" s="6"/>
      <c r="K381" s="6"/>
      <c r="L381" s="6">
        <v>9084280000</v>
      </c>
    </row>
    <row r="382" spans="1:12" x14ac:dyDescent="0.25">
      <c r="A382" s="3" t="s">
        <v>515</v>
      </c>
      <c r="B382" s="6"/>
      <c r="C382" s="6"/>
      <c r="D382" s="6"/>
      <c r="E382" s="6"/>
      <c r="F382" s="6">
        <v>12825000000</v>
      </c>
      <c r="G382" s="6">
        <v>12205000000</v>
      </c>
      <c r="H382" s="6">
        <v>13045000000</v>
      </c>
      <c r="I382" s="6">
        <v>13000000000</v>
      </c>
      <c r="J382" s="6"/>
      <c r="K382" s="6"/>
      <c r="L382" s="6">
        <v>51075000000</v>
      </c>
    </row>
    <row r="383" spans="1:12" x14ac:dyDescent="0.25">
      <c r="A383" s="3" t="s">
        <v>516</v>
      </c>
      <c r="B383" s="6"/>
      <c r="C383" s="6"/>
      <c r="D383" s="6"/>
      <c r="E383" s="6"/>
      <c r="F383" s="6">
        <v>12237000000</v>
      </c>
      <c r="G383" s="6">
        <v>12104000000</v>
      </c>
      <c r="H383" s="6"/>
      <c r="I383" s="6">
        <v>13878000000</v>
      </c>
      <c r="J383" s="6">
        <v>13423000000</v>
      </c>
      <c r="K383" s="6"/>
      <c r="L383" s="6">
        <v>51642000000</v>
      </c>
    </row>
    <row r="384" spans="1:12" x14ac:dyDescent="0.25">
      <c r="A384" s="3" t="s">
        <v>517</v>
      </c>
      <c r="B384" s="6"/>
      <c r="C384" s="6"/>
      <c r="D384" s="6"/>
      <c r="E384" s="6"/>
      <c r="F384" s="6">
        <v>1834921000</v>
      </c>
      <c r="G384" s="6">
        <v>2332051000</v>
      </c>
      <c r="H384" s="6">
        <v>3084370000</v>
      </c>
      <c r="I384" s="6">
        <v>3963313000</v>
      </c>
      <c r="J384" s="6"/>
      <c r="K384" s="6"/>
      <c r="L384" s="6">
        <v>11214655000</v>
      </c>
    </row>
    <row r="385" spans="1:12" x14ac:dyDescent="0.25">
      <c r="A385" s="3" t="s">
        <v>518</v>
      </c>
      <c r="B385" s="6"/>
      <c r="C385" s="6"/>
      <c r="D385" s="6"/>
      <c r="E385" s="6"/>
      <c r="F385" s="6">
        <v>1834921000</v>
      </c>
      <c r="G385" s="6">
        <v>2332051000</v>
      </c>
      <c r="H385" s="6">
        <v>3084370000</v>
      </c>
      <c r="I385" s="6">
        <v>3963313000</v>
      </c>
      <c r="J385" s="6"/>
      <c r="K385" s="6"/>
      <c r="L385" s="6">
        <v>11214655000</v>
      </c>
    </row>
    <row r="386" spans="1:12" x14ac:dyDescent="0.25">
      <c r="A386" s="3" t="s">
        <v>519</v>
      </c>
      <c r="B386" s="6"/>
      <c r="C386" s="6"/>
      <c r="D386" s="6"/>
      <c r="E386" s="6"/>
      <c r="F386" s="6">
        <v>37152000000</v>
      </c>
      <c r="G386" s="6">
        <v>38279000000</v>
      </c>
      <c r="H386" s="6">
        <v>38901000000</v>
      </c>
      <c r="I386" s="6">
        <v>37864000000</v>
      </c>
      <c r="J386" s="6"/>
      <c r="K386" s="6"/>
      <c r="L386" s="6">
        <v>152196000000</v>
      </c>
    </row>
    <row r="387" spans="1:12" x14ac:dyDescent="0.25">
      <c r="A387" s="3" t="s">
        <v>520</v>
      </c>
      <c r="B387" s="6"/>
      <c r="C387" s="6"/>
      <c r="D387" s="6"/>
      <c r="E387" s="6"/>
      <c r="F387" s="6">
        <v>716612000</v>
      </c>
      <c r="G387" s="6">
        <v>758926000</v>
      </c>
      <c r="H387" s="6">
        <v>818046000</v>
      </c>
      <c r="I387" s="6">
        <v>894638000</v>
      </c>
      <c r="J387" s="6"/>
      <c r="K387" s="6"/>
      <c r="L387" s="6">
        <v>3188222000</v>
      </c>
    </row>
    <row r="388" spans="1:12" x14ac:dyDescent="0.25">
      <c r="A388" s="3" t="s">
        <v>521</v>
      </c>
      <c r="B388" s="6"/>
      <c r="C388" s="6"/>
      <c r="D388" s="6"/>
      <c r="E388" s="6"/>
      <c r="F388" s="6"/>
      <c r="G388" s="6">
        <v>2220256000</v>
      </c>
      <c r="H388" s="6">
        <v>2670573000</v>
      </c>
      <c r="I388" s="6">
        <v>3241369000</v>
      </c>
      <c r="J388" s="6">
        <v>3924116000</v>
      </c>
      <c r="K388" s="6"/>
      <c r="L388" s="6">
        <v>12056314000</v>
      </c>
    </row>
    <row r="389" spans="1:12" x14ac:dyDescent="0.25">
      <c r="A389" s="3" t="s">
        <v>522</v>
      </c>
      <c r="B389" s="6"/>
      <c r="C389" s="6"/>
      <c r="D389" s="6"/>
      <c r="E389" s="6"/>
      <c r="F389" s="6"/>
      <c r="G389" s="6">
        <v>122489000000</v>
      </c>
      <c r="H389" s="6">
        <v>130474000000</v>
      </c>
      <c r="I389" s="6">
        <v>157107000000</v>
      </c>
      <c r="J389" s="6">
        <v>184840000000</v>
      </c>
      <c r="K389" s="6"/>
      <c r="L389" s="6">
        <v>594910000000</v>
      </c>
    </row>
    <row r="390" spans="1:12" x14ac:dyDescent="0.25">
      <c r="A390" s="3" t="s">
        <v>523</v>
      </c>
      <c r="B390" s="6"/>
      <c r="C390" s="6"/>
      <c r="D390" s="6"/>
      <c r="E390" s="6"/>
      <c r="F390" s="6">
        <v>10515400000</v>
      </c>
      <c r="G390" s="6">
        <v>10368600000</v>
      </c>
      <c r="H390" s="6">
        <v>10524500000</v>
      </c>
      <c r="I390" s="6">
        <v>10731300000</v>
      </c>
      <c r="J390" s="6"/>
      <c r="K390" s="6"/>
      <c r="L390" s="6">
        <v>42139800000</v>
      </c>
    </row>
    <row r="391" spans="1:12" x14ac:dyDescent="0.25">
      <c r="A391" s="3" t="s">
        <v>524</v>
      </c>
      <c r="B391" s="6"/>
      <c r="C391" s="6"/>
      <c r="D391" s="6"/>
      <c r="E391" s="6"/>
      <c r="F391" s="6"/>
      <c r="G391" s="6">
        <v>21963000000</v>
      </c>
      <c r="H391" s="6">
        <v>23988000000</v>
      </c>
      <c r="I391" s="6">
        <v>21813000000</v>
      </c>
      <c r="J391" s="6">
        <v>19941000000</v>
      </c>
      <c r="K391" s="6"/>
      <c r="L391" s="6">
        <v>87705000000</v>
      </c>
    </row>
    <row r="392" spans="1:12" x14ac:dyDescent="0.25">
      <c r="A392" s="3" t="s">
        <v>525</v>
      </c>
      <c r="B392" s="6"/>
      <c r="C392" s="6"/>
      <c r="D392" s="6"/>
      <c r="E392" s="6"/>
      <c r="F392" s="6">
        <v>54127000000</v>
      </c>
      <c r="G392" s="6">
        <v>55438000000</v>
      </c>
      <c r="H392" s="6">
        <v>58232000000</v>
      </c>
      <c r="I392" s="6">
        <v>58363000000</v>
      </c>
      <c r="J392" s="6"/>
      <c r="K392" s="6"/>
      <c r="L392" s="6">
        <v>226160000000</v>
      </c>
    </row>
    <row r="393" spans="1:12" x14ac:dyDescent="0.25">
      <c r="A393" s="3" t="s">
        <v>526</v>
      </c>
      <c r="B393" s="6"/>
      <c r="C393" s="6"/>
      <c r="D393" s="6"/>
      <c r="E393" s="6"/>
      <c r="F393" s="6"/>
      <c r="G393" s="6">
        <v>2794925000</v>
      </c>
      <c r="H393" s="6">
        <v>3086608000</v>
      </c>
      <c r="I393" s="6">
        <v>3323077000</v>
      </c>
      <c r="J393" s="6">
        <v>3445134000</v>
      </c>
      <c r="K393" s="6"/>
      <c r="L393" s="6">
        <v>12649744000</v>
      </c>
    </row>
    <row r="394" spans="1:12" x14ac:dyDescent="0.25">
      <c r="A394" s="3" t="s">
        <v>527</v>
      </c>
      <c r="B394" s="6"/>
      <c r="C394" s="6"/>
      <c r="D394" s="6"/>
      <c r="E394" s="6"/>
      <c r="F394" s="6"/>
      <c r="G394" s="6">
        <v>2436948000</v>
      </c>
      <c r="H394" s="6">
        <v>2473500000</v>
      </c>
      <c r="I394" s="6">
        <v>2371200000</v>
      </c>
      <c r="J394" s="6">
        <v>2220300000</v>
      </c>
      <c r="K394" s="6"/>
      <c r="L394" s="6">
        <v>9501948000</v>
      </c>
    </row>
    <row r="395" spans="1:12" x14ac:dyDescent="0.25">
      <c r="A395" s="3" t="s">
        <v>528</v>
      </c>
      <c r="B395" s="6"/>
      <c r="C395" s="6"/>
      <c r="D395" s="6"/>
      <c r="E395" s="6"/>
      <c r="F395" s="6"/>
      <c r="G395" s="6">
        <v>56600000000</v>
      </c>
      <c r="H395" s="6">
        <v>57900000000</v>
      </c>
      <c r="I395" s="6">
        <v>56098000000</v>
      </c>
      <c r="J395" s="6">
        <v>57244000000</v>
      </c>
      <c r="K395" s="6"/>
      <c r="L395" s="6">
        <v>227842000000</v>
      </c>
    </row>
    <row r="396" spans="1:12" x14ac:dyDescent="0.25">
      <c r="A396" s="3" t="s">
        <v>529</v>
      </c>
      <c r="B396" s="6"/>
      <c r="C396" s="6"/>
      <c r="D396" s="6"/>
      <c r="E396" s="6"/>
      <c r="F396" s="6"/>
      <c r="G396" s="6">
        <v>11778000000</v>
      </c>
      <c r="H396" s="6">
        <v>12702000000</v>
      </c>
      <c r="I396" s="6">
        <v>13880000000</v>
      </c>
      <c r="J396" s="6">
        <v>15082000000</v>
      </c>
      <c r="K396" s="6"/>
      <c r="L396" s="6">
        <v>53442000000</v>
      </c>
    </row>
    <row r="397" spans="1:12" x14ac:dyDescent="0.25">
      <c r="A397" s="3" t="s">
        <v>530</v>
      </c>
      <c r="B397" s="6"/>
      <c r="C397" s="6"/>
      <c r="D397" s="6"/>
      <c r="E397" s="6"/>
      <c r="F397" s="6"/>
      <c r="G397" s="6">
        <v>2942897000</v>
      </c>
      <c r="H397" s="6">
        <v>3049800000</v>
      </c>
      <c r="I397" s="6">
        <v>3099100000</v>
      </c>
      <c r="J397" s="6">
        <v>3217800000</v>
      </c>
      <c r="K397" s="6"/>
      <c r="L397" s="6">
        <v>12309597000</v>
      </c>
    </row>
    <row r="398" spans="1:12" x14ac:dyDescent="0.25">
      <c r="A398" s="3" t="s">
        <v>531</v>
      </c>
      <c r="B398" s="6"/>
      <c r="C398" s="6"/>
      <c r="D398" s="6"/>
      <c r="E398" s="6"/>
      <c r="F398" s="6">
        <v>10879855000</v>
      </c>
      <c r="G398" s="6">
        <v>11419648000</v>
      </c>
      <c r="H398" s="6"/>
      <c r="I398" s="6">
        <v>12282161000</v>
      </c>
      <c r="J398" s="6">
        <v>12376744000</v>
      </c>
      <c r="K398" s="6"/>
      <c r="L398" s="6">
        <v>46958408000</v>
      </c>
    </row>
    <row r="399" spans="1:12" x14ac:dyDescent="0.25">
      <c r="A399" s="3" t="s">
        <v>532</v>
      </c>
      <c r="B399" s="6"/>
      <c r="C399" s="6"/>
      <c r="D399" s="6"/>
      <c r="E399" s="6"/>
      <c r="F399" s="6"/>
      <c r="G399" s="6">
        <v>13794000000</v>
      </c>
      <c r="H399" s="6">
        <v>13783000000</v>
      </c>
      <c r="I399" s="6">
        <v>13268000000</v>
      </c>
      <c r="J399" s="6">
        <v>12488000000</v>
      </c>
      <c r="K399" s="6"/>
      <c r="L399" s="6">
        <v>53333000000</v>
      </c>
    </row>
    <row r="400" spans="1:12" x14ac:dyDescent="0.25">
      <c r="A400" s="3" t="s">
        <v>533</v>
      </c>
      <c r="B400" s="6"/>
      <c r="C400" s="6"/>
      <c r="D400" s="6"/>
      <c r="E400" s="6"/>
      <c r="F400" s="6">
        <v>138393000000</v>
      </c>
      <c r="G400" s="6">
        <v>138074000000</v>
      </c>
      <c r="H400" s="6">
        <v>130844000000</v>
      </c>
      <c r="I400" s="6">
        <v>87804000000</v>
      </c>
      <c r="J400" s="6"/>
      <c r="K400" s="6"/>
      <c r="L400" s="6">
        <v>495115000000</v>
      </c>
    </row>
    <row r="401" spans="1:12" x14ac:dyDescent="0.25">
      <c r="A401" s="3" t="s">
        <v>534</v>
      </c>
      <c r="B401" s="6"/>
      <c r="C401" s="6"/>
      <c r="D401" s="6"/>
      <c r="E401" s="6"/>
      <c r="F401" s="6">
        <v>2567310000</v>
      </c>
      <c r="G401" s="6">
        <v>2770709000</v>
      </c>
      <c r="H401" s="6">
        <v>2994169000</v>
      </c>
      <c r="I401" s="6">
        <v>3422181000</v>
      </c>
      <c r="J401" s="6"/>
      <c r="K401" s="6"/>
      <c r="L401" s="6">
        <v>11754369000</v>
      </c>
    </row>
    <row r="402" spans="1:12" x14ac:dyDescent="0.25">
      <c r="A402" s="3" t="s">
        <v>535</v>
      </c>
      <c r="B402" s="6"/>
      <c r="C402" s="6"/>
      <c r="D402" s="6"/>
      <c r="E402" s="6"/>
      <c r="F402" s="6"/>
      <c r="G402" s="6">
        <v>2299176000</v>
      </c>
      <c r="H402" s="6">
        <v>2312512000</v>
      </c>
      <c r="I402" s="6">
        <v>2502267000</v>
      </c>
      <c r="J402" s="6">
        <v>2506202000</v>
      </c>
      <c r="K402" s="6"/>
      <c r="L402" s="6">
        <v>9620157000</v>
      </c>
    </row>
    <row r="403" spans="1:12" x14ac:dyDescent="0.25">
      <c r="A403" s="3" t="s">
        <v>536</v>
      </c>
      <c r="B403" s="6"/>
      <c r="C403" s="6"/>
      <c r="D403" s="6"/>
      <c r="E403" s="6"/>
      <c r="F403" s="6">
        <v>1407848000</v>
      </c>
      <c r="G403" s="6">
        <v>1595703000</v>
      </c>
      <c r="H403" s="6">
        <v>1746726000</v>
      </c>
      <c r="I403" s="6">
        <v>2068010000</v>
      </c>
      <c r="J403" s="6"/>
      <c r="K403" s="6"/>
      <c r="L403" s="6">
        <v>6818287000</v>
      </c>
    </row>
    <row r="404" spans="1:12" x14ac:dyDescent="0.25">
      <c r="A404" s="3" t="s">
        <v>537</v>
      </c>
      <c r="B404" s="6"/>
      <c r="C404" s="6"/>
      <c r="D404" s="6"/>
      <c r="E404" s="6"/>
      <c r="F404" s="6">
        <v>873592000</v>
      </c>
      <c r="G404" s="6">
        <v>965087000</v>
      </c>
      <c r="H404" s="6">
        <v>1010117000</v>
      </c>
      <c r="I404" s="6">
        <v>1059366000</v>
      </c>
      <c r="J404" s="6"/>
      <c r="K404" s="6"/>
      <c r="L404" s="6">
        <v>3908162000</v>
      </c>
    </row>
    <row r="405" spans="1:12" x14ac:dyDescent="0.25">
      <c r="A405" s="3" t="s">
        <v>538</v>
      </c>
      <c r="B405" s="6"/>
      <c r="C405" s="6"/>
      <c r="D405" s="6"/>
      <c r="E405" s="6"/>
      <c r="F405" s="6">
        <v>1527042000</v>
      </c>
      <c r="G405" s="6">
        <v>1211975000</v>
      </c>
      <c r="H405" s="6">
        <v>580415000</v>
      </c>
      <c r="I405" s="6">
        <v>1032336000</v>
      </c>
      <c r="J405" s="6"/>
      <c r="K405" s="6"/>
      <c r="L405" s="6">
        <v>4351768000</v>
      </c>
    </row>
    <row r="406" spans="1:12" x14ac:dyDescent="0.25">
      <c r="A406" s="3" t="s">
        <v>539</v>
      </c>
      <c r="B406" s="6"/>
      <c r="C406" s="6"/>
      <c r="D406" s="6"/>
      <c r="E406" s="6"/>
      <c r="F406" s="6"/>
      <c r="G406" s="6">
        <v>2514595000</v>
      </c>
      <c r="H406" s="6">
        <v>2772550000</v>
      </c>
      <c r="I406" s="6">
        <v>3285346000</v>
      </c>
      <c r="J406" s="6">
        <v>3442646000</v>
      </c>
      <c r="K406" s="6"/>
      <c r="L406" s="6">
        <v>12015137000</v>
      </c>
    </row>
    <row r="407" spans="1:12" x14ac:dyDescent="0.25">
      <c r="A407" s="3" t="s">
        <v>540</v>
      </c>
      <c r="B407" s="6"/>
      <c r="C407" s="6"/>
      <c r="D407" s="6"/>
      <c r="E407" s="6"/>
      <c r="F407" s="6">
        <v>115846000000</v>
      </c>
      <c r="G407" s="6">
        <v>120550000000</v>
      </c>
      <c r="H407" s="6">
        <v>127079000000</v>
      </c>
      <c r="I407" s="6">
        <v>131620000000</v>
      </c>
      <c r="J407" s="6"/>
      <c r="K407" s="6"/>
      <c r="L407" s="6">
        <v>495095000000</v>
      </c>
    </row>
    <row r="408" spans="1:12" x14ac:dyDescent="0.25">
      <c r="A408" s="3" t="s">
        <v>541</v>
      </c>
      <c r="B408" s="6"/>
      <c r="C408" s="6"/>
      <c r="D408" s="6"/>
      <c r="E408" s="6"/>
      <c r="F408" s="6">
        <v>1843641000</v>
      </c>
      <c r="G408" s="6">
        <v>1904218000</v>
      </c>
      <c r="H408" s="6">
        <v>1989344000</v>
      </c>
      <c r="I408" s="6">
        <v>2042332000</v>
      </c>
      <c r="J408" s="6"/>
      <c r="K408" s="6"/>
      <c r="L408" s="6">
        <v>7779535000</v>
      </c>
    </row>
    <row r="409" spans="1:12" x14ac:dyDescent="0.25">
      <c r="A409" s="3" t="s">
        <v>542</v>
      </c>
      <c r="B409" s="6"/>
      <c r="C409" s="6"/>
      <c r="D409" s="6"/>
      <c r="E409" s="6"/>
      <c r="F409" s="6"/>
      <c r="G409" s="6">
        <v>15351000000</v>
      </c>
      <c r="H409" s="6">
        <v>15130000000</v>
      </c>
      <c r="I409" s="6">
        <v>14572000000</v>
      </c>
      <c r="J409" s="6">
        <v>12994000000</v>
      </c>
      <c r="K409" s="6"/>
      <c r="L409" s="6">
        <v>58047000000</v>
      </c>
    </row>
    <row r="410" spans="1:12" x14ac:dyDescent="0.25">
      <c r="A410" s="3" t="s">
        <v>543</v>
      </c>
      <c r="B410" s="6"/>
      <c r="C410" s="6"/>
      <c r="D410" s="6"/>
      <c r="E410" s="6"/>
      <c r="F410" s="6">
        <v>4246400000</v>
      </c>
      <c r="G410" s="6">
        <v>4519000000</v>
      </c>
      <c r="H410" s="6">
        <v>4997100000</v>
      </c>
      <c r="I410" s="6">
        <v>5926100000</v>
      </c>
      <c r="J410" s="6"/>
      <c r="K410" s="6"/>
      <c r="L410" s="6">
        <v>19688600000</v>
      </c>
    </row>
    <row r="411" spans="1:12" x14ac:dyDescent="0.25">
      <c r="A411" s="3" t="s">
        <v>544</v>
      </c>
      <c r="B411" s="6"/>
      <c r="C411" s="6"/>
      <c r="D411" s="6"/>
      <c r="E411" s="6"/>
      <c r="F411" s="6">
        <v>91247000000</v>
      </c>
      <c r="G411" s="6">
        <v>88069000000</v>
      </c>
      <c r="H411" s="6">
        <v>88372000000</v>
      </c>
      <c r="I411" s="6">
        <v>90033000000</v>
      </c>
      <c r="J411" s="6"/>
      <c r="K411" s="6"/>
      <c r="L411" s="6">
        <v>357721000000</v>
      </c>
    </row>
    <row r="412" spans="1:12" x14ac:dyDescent="0.25">
      <c r="A412" s="3" t="s">
        <v>545</v>
      </c>
      <c r="B412" s="6"/>
      <c r="C412" s="6"/>
      <c r="D412" s="6"/>
      <c r="E412" s="6"/>
      <c r="F412" s="6"/>
      <c r="G412" s="6">
        <v>12917000000</v>
      </c>
      <c r="H412" s="6">
        <v>14194000000</v>
      </c>
      <c r="I412" s="6">
        <v>15389000000</v>
      </c>
      <c r="J412" s="6">
        <v>15724000000</v>
      </c>
      <c r="K412" s="6"/>
      <c r="L412" s="6">
        <v>58224000000</v>
      </c>
    </row>
    <row r="413" spans="1:12" x14ac:dyDescent="0.25">
      <c r="A413" s="3" t="s">
        <v>546</v>
      </c>
      <c r="B413" s="6"/>
      <c r="C413" s="6"/>
      <c r="D413" s="6"/>
      <c r="E413" s="6"/>
      <c r="F413" s="6"/>
      <c r="G413" s="6">
        <v>18769000000</v>
      </c>
      <c r="H413" s="6">
        <v>19872000000</v>
      </c>
      <c r="I413" s="6">
        <v>20891000000</v>
      </c>
      <c r="J413" s="6">
        <v>20718000000</v>
      </c>
      <c r="K413" s="6"/>
      <c r="L413" s="6">
        <v>80250000000</v>
      </c>
    </row>
    <row r="414" spans="1:12" x14ac:dyDescent="0.25">
      <c r="A414" s="3" t="s">
        <v>547</v>
      </c>
      <c r="B414" s="6"/>
      <c r="C414" s="6"/>
      <c r="D414" s="6"/>
      <c r="E414" s="6"/>
      <c r="F414" s="6"/>
      <c r="G414" s="6">
        <v>13983000000</v>
      </c>
      <c r="H414" s="6">
        <v>13996000000</v>
      </c>
      <c r="I414" s="6">
        <v>12961000000</v>
      </c>
      <c r="J414" s="6">
        <v>13609000000</v>
      </c>
      <c r="K414" s="6"/>
      <c r="L414" s="6">
        <v>54549000000</v>
      </c>
    </row>
    <row r="415" spans="1:12" x14ac:dyDescent="0.25">
      <c r="A415" s="3" t="s">
        <v>549</v>
      </c>
      <c r="B415" s="6"/>
      <c r="C415" s="6"/>
      <c r="D415" s="6"/>
      <c r="E415" s="6"/>
      <c r="F415" s="6">
        <v>7486000000</v>
      </c>
      <c r="G415" s="6">
        <v>6860000000</v>
      </c>
      <c r="H415" s="6">
        <v>7637000000</v>
      </c>
      <c r="I415" s="6">
        <v>7360000000</v>
      </c>
      <c r="J415" s="6"/>
      <c r="K415" s="6"/>
      <c r="L415" s="6">
        <v>29343000000</v>
      </c>
    </row>
    <row r="416" spans="1:12" x14ac:dyDescent="0.25">
      <c r="A416" s="3" t="s">
        <v>550</v>
      </c>
      <c r="B416" s="6"/>
      <c r="C416" s="6"/>
      <c r="D416" s="6"/>
      <c r="E416" s="6"/>
      <c r="F416" s="6"/>
      <c r="G416" s="6">
        <v>468651000000</v>
      </c>
      <c r="H416" s="6">
        <v>476294000000</v>
      </c>
      <c r="I416" s="6">
        <v>485651000000</v>
      </c>
      <c r="J416" s="6">
        <v>482130000000</v>
      </c>
      <c r="K416" s="6"/>
      <c r="L416" s="6">
        <v>1912726000000</v>
      </c>
    </row>
    <row r="417" spans="1:12" x14ac:dyDescent="0.25">
      <c r="A417" s="3" t="s">
        <v>551</v>
      </c>
      <c r="B417" s="6"/>
      <c r="C417" s="6"/>
      <c r="D417" s="6"/>
      <c r="E417" s="6"/>
      <c r="F417" s="6"/>
      <c r="G417" s="6"/>
      <c r="H417" s="6">
        <v>9895100000</v>
      </c>
      <c r="I417" s="6">
        <v>11124800000</v>
      </c>
      <c r="J417" s="6">
        <v>14171800000</v>
      </c>
      <c r="K417" s="6"/>
      <c r="L417" s="6">
        <v>35191700000</v>
      </c>
    </row>
    <row r="418" spans="1:12" x14ac:dyDescent="0.25">
      <c r="A418" s="3" t="s">
        <v>552</v>
      </c>
      <c r="B418" s="6"/>
      <c r="C418" s="6"/>
      <c r="D418" s="6"/>
      <c r="E418" s="6"/>
      <c r="F418" s="6">
        <v>5664800000</v>
      </c>
      <c r="G418" s="6">
        <v>5542000000</v>
      </c>
      <c r="H418" s="6">
        <v>5607200000</v>
      </c>
      <c r="I418" s="6">
        <v>5483700000</v>
      </c>
      <c r="J418" s="6"/>
      <c r="K418" s="6"/>
      <c r="L418" s="6">
        <v>22297700000</v>
      </c>
    </row>
    <row r="419" spans="1:12" x14ac:dyDescent="0.25">
      <c r="A419" s="3" t="s">
        <v>553</v>
      </c>
      <c r="B419" s="6"/>
      <c r="C419" s="6"/>
      <c r="D419" s="6"/>
      <c r="E419" s="6"/>
      <c r="F419" s="6">
        <v>5989000000</v>
      </c>
      <c r="G419" s="6">
        <v>7254000000</v>
      </c>
      <c r="H419" s="6">
        <v>7403000000</v>
      </c>
      <c r="I419" s="6">
        <v>7082000000</v>
      </c>
      <c r="J419" s="6"/>
      <c r="K419" s="6"/>
      <c r="L419" s="6">
        <v>27728000000</v>
      </c>
    </row>
    <row r="420" spans="1:12" x14ac:dyDescent="0.25">
      <c r="A420" s="3" t="s">
        <v>554</v>
      </c>
      <c r="B420" s="6"/>
      <c r="C420" s="6"/>
      <c r="D420" s="6"/>
      <c r="E420" s="6"/>
      <c r="F420" s="6">
        <v>4534000000</v>
      </c>
      <c r="G420" s="6">
        <v>5009000000</v>
      </c>
      <c r="H420" s="6">
        <v>5281000000</v>
      </c>
      <c r="I420" s="6">
        <v>5536000000</v>
      </c>
      <c r="J420" s="6"/>
      <c r="K420" s="6"/>
      <c r="L420" s="6">
        <v>20360000000</v>
      </c>
    </row>
    <row r="421" spans="1:12" x14ac:dyDescent="0.25">
      <c r="A421" s="3" t="s">
        <v>555</v>
      </c>
      <c r="B421" s="6"/>
      <c r="C421" s="6"/>
      <c r="D421" s="6"/>
      <c r="E421" s="6"/>
      <c r="F421" s="6">
        <v>5154284000</v>
      </c>
      <c r="G421" s="6">
        <v>5620936000</v>
      </c>
      <c r="H421" s="6">
        <v>5433661000</v>
      </c>
      <c r="I421" s="6">
        <v>4075883000</v>
      </c>
      <c r="J421" s="6"/>
      <c r="K421" s="6"/>
      <c r="L421" s="6">
        <v>20284764000</v>
      </c>
    </row>
    <row r="422" spans="1:12" x14ac:dyDescent="0.25">
      <c r="A422" s="3" t="s">
        <v>557</v>
      </c>
      <c r="B422" s="6"/>
      <c r="C422" s="6"/>
      <c r="D422" s="6"/>
      <c r="E422" s="6"/>
      <c r="F422" s="6">
        <v>1623938000</v>
      </c>
      <c r="G422" s="6">
        <v>1998051000</v>
      </c>
      <c r="H422" s="6">
        <v>2424176000</v>
      </c>
      <c r="I422" s="6">
        <v>1452619000</v>
      </c>
      <c r="J422" s="6"/>
      <c r="K422" s="6"/>
      <c r="L422" s="6">
        <v>7498784000</v>
      </c>
    </row>
    <row r="423" spans="1:12" x14ac:dyDescent="0.25">
      <c r="A423" s="3" t="s">
        <v>558</v>
      </c>
      <c r="B423" s="6"/>
      <c r="C423" s="6"/>
      <c r="D423" s="6"/>
      <c r="E423" s="6"/>
      <c r="F423" s="6">
        <v>10128223000</v>
      </c>
      <c r="G423" s="6">
        <v>10914922000</v>
      </c>
      <c r="H423" s="6">
        <v>11686135000</v>
      </c>
      <c r="I423" s="6">
        <v>11024486000</v>
      </c>
      <c r="J423" s="6"/>
      <c r="K423" s="6"/>
      <c r="L423" s="6">
        <v>43753766000</v>
      </c>
    </row>
    <row r="424" spans="1:12" x14ac:dyDescent="0.25">
      <c r="A424" s="3" t="s">
        <v>559</v>
      </c>
      <c r="B424" s="6"/>
      <c r="C424" s="6"/>
      <c r="D424" s="6"/>
      <c r="E424" s="6"/>
      <c r="F424" s="6">
        <v>7232397000</v>
      </c>
      <c r="G424" s="6">
        <v>7541234000</v>
      </c>
      <c r="H424" s="6">
        <v>6602267000</v>
      </c>
      <c r="I424" s="6">
        <v>9308926000</v>
      </c>
      <c r="J424" s="6"/>
      <c r="K424" s="6"/>
      <c r="L424" s="6">
        <v>30684824000</v>
      </c>
    </row>
    <row r="425" spans="1:12" x14ac:dyDescent="0.25">
      <c r="A425" s="3" t="s">
        <v>560</v>
      </c>
      <c r="B425" s="6"/>
      <c r="C425" s="6"/>
      <c r="D425" s="6"/>
      <c r="E425" s="6"/>
      <c r="F425" s="6"/>
      <c r="G425" s="6">
        <v>2168652000</v>
      </c>
      <c r="H425" s="6">
        <v>2382531000</v>
      </c>
      <c r="I425" s="6">
        <v>2377344000</v>
      </c>
      <c r="J425" s="6">
        <v>2213881000</v>
      </c>
      <c r="K425" s="6"/>
      <c r="L425" s="6">
        <v>9142408000</v>
      </c>
    </row>
    <row r="426" spans="1:12" x14ac:dyDescent="0.25">
      <c r="A426" s="3" t="s">
        <v>561</v>
      </c>
      <c r="B426" s="6"/>
      <c r="C426" s="6"/>
      <c r="D426" s="6"/>
      <c r="E426" s="6"/>
      <c r="F426" s="6">
        <v>451509000000</v>
      </c>
      <c r="G426" s="6">
        <v>420836000000</v>
      </c>
      <c r="H426" s="6">
        <v>394105000000</v>
      </c>
      <c r="I426" s="6">
        <v>259488000000</v>
      </c>
      <c r="J426" s="6"/>
      <c r="K426" s="6"/>
      <c r="L426" s="6">
        <v>1525938000000</v>
      </c>
    </row>
    <row r="427" spans="1:12" x14ac:dyDescent="0.25">
      <c r="A427" s="3" t="s">
        <v>562</v>
      </c>
      <c r="B427" s="6"/>
      <c r="C427" s="6"/>
      <c r="D427" s="6"/>
      <c r="E427" s="6"/>
      <c r="F427" s="6">
        <v>2928429000</v>
      </c>
      <c r="G427" s="6">
        <v>2950800000</v>
      </c>
      <c r="H427" s="6">
        <v>2922600000</v>
      </c>
      <c r="I427" s="6">
        <v>2674300000</v>
      </c>
      <c r="J427" s="6"/>
      <c r="K427" s="6"/>
      <c r="L427" s="6">
        <v>11476129000</v>
      </c>
    </row>
    <row r="428" spans="1:12" x14ac:dyDescent="0.25">
      <c r="A428" s="3" t="s">
        <v>563</v>
      </c>
      <c r="B428" s="6"/>
      <c r="C428" s="6"/>
      <c r="D428" s="6"/>
      <c r="E428" s="6"/>
      <c r="F428" s="6">
        <v>20421000000</v>
      </c>
      <c r="G428" s="6">
        <v>20006000000</v>
      </c>
      <c r="H428" s="6">
        <v>19540000000</v>
      </c>
      <c r="I428" s="6">
        <v>18045000000</v>
      </c>
      <c r="J428" s="6"/>
      <c r="K428" s="6"/>
      <c r="L428" s="6">
        <v>78012000000</v>
      </c>
    </row>
    <row r="429" spans="1:12" x14ac:dyDescent="0.25">
      <c r="A429" s="3" t="s">
        <v>564</v>
      </c>
      <c r="B429" s="6"/>
      <c r="C429" s="6"/>
      <c r="D429" s="6"/>
      <c r="E429" s="6"/>
      <c r="F429" s="6">
        <v>3791000000</v>
      </c>
      <c r="G429" s="6">
        <v>3837000000</v>
      </c>
      <c r="H429" s="6">
        <v>3916000000</v>
      </c>
      <c r="I429" s="6">
        <v>3653000000</v>
      </c>
      <c r="J429" s="6"/>
      <c r="K429" s="6"/>
      <c r="L429" s="6">
        <v>15197000000</v>
      </c>
    </row>
    <row r="430" spans="1:12" x14ac:dyDescent="0.25">
      <c r="A430" s="3" t="s">
        <v>565</v>
      </c>
      <c r="B430" s="6"/>
      <c r="C430" s="6"/>
      <c r="D430" s="6"/>
      <c r="E430" s="6"/>
      <c r="F430" s="6">
        <v>4986566000</v>
      </c>
      <c r="G430" s="6">
        <v>4680380000</v>
      </c>
      <c r="H430" s="6">
        <v>4618133000</v>
      </c>
      <c r="I430" s="6">
        <v>4968301000</v>
      </c>
      <c r="J430" s="6"/>
      <c r="K430" s="6"/>
      <c r="L430" s="6">
        <v>19253380000</v>
      </c>
    </row>
    <row r="431" spans="1:12" x14ac:dyDescent="0.25">
      <c r="A431" s="3" t="s">
        <v>566</v>
      </c>
      <c r="B431" s="6"/>
      <c r="C431" s="6"/>
      <c r="D431" s="6"/>
      <c r="E431" s="6"/>
      <c r="F431" s="6">
        <v>13633000000</v>
      </c>
      <c r="G431" s="6">
        <v>13084000000</v>
      </c>
      <c r="H431" s="6">
        <v>13279000000</v>
      </c>
      <c r="I431" s="6">
        <v>13105000000</v>
      </c>
      <c r="J431" s="6"/>
      <c r="K431" s="6"/>
      <c r="L431" s="6">
        <v>53101000000</v>
      </c>
    </row>
    <row r="432" spans="1:12" x14ac:dyDescent="0.25">
      <c r="A432" s="3" t="s">
        <v>567</v>
      </c>
      <c r="B432" s="6"/>
      <c r="C432" s="6"/>
      <c r="D432" s="6"/>
      <c r="E432" s="6"/>
      <c r="F432" s="6">
        <v>4471700000</v>
      </c>
      <c r="G432" s="6">
        <v>4623400000</v>
      </c>
      <c r="H432" s="6">
        <v>4673300000</v>
      </c>
      <c r="I432" s="6">
        <v>5997800000</v>
      </c>
      <c r="J432" s="6"/>
      <c r="K432" s="6"/>
      <c r="L432" s="6">
        <v>19766200000</v>
      </c>
    </row>
    <row r="433" spans="1:12" x14ac:dyDescent="0.25">
      <c r="A433" s="3" t="s">
        <v>568</v>
      </c>
      <c r="B433" s="6"/>
      <c r="C433" s="6"/>
      <c r="D433" s="6"/>
      <c r="E433" s="6"/>
      <c r="F433" s="6">
        <v>2458592000</v>
      </c>
      <c r="G433" s="6">
        <v>2278812000</v>
      </c>
      <c r="H433" s="6">
        <v>2361631000</v>
      </c>
      <c r="I433" s="6">
        <v>2210591000</v>
      </c>
      <c r="J433" s="6"/>
      <c r="K433" s="6"/>
      <c r="L433" s="6">
        <v>9309626000</v>
      </c>
    </row>
    <row r="434" spans="1:12" x14ac:dyDescent="0.25">
      <c r="A434" s="3" t="s">
        <v>569</v>
      </c>
      <c r="B434" s="6"/>
      <c r="C434" s="6"/>
      <c r="D434" s="6"/>
      <c r="E434" s="6"/>
      <c r="F434" s="6"/>
      <c r="G434" s="6">
        <v>4561000000</v>
      </c>
      <c r="H434" s="6">
        <v>4785000000</v>
      </c>
      <c r="I434" s="6">
        <v>4765000000</v>
      </c>
      <c r="J434" s="6">
        <v>4888000000</v>
      </c>
      <c r="K434" s="6"/>
      <c r="L434" s="6">
        <v>18999000000</v>
      </c>
    </row>
    <row r="435" spans="1:12" x14ac:dyDescent="0.25">
      <c r="A435" s="57" t="s">
        <v>588</v>
      </c>
      <c r="B435" s="58">
        <v>1577000</v>
      </c>
      <c r="C435" s="58">
        <v>1514000</v>
      </c>
      <c r="D435" s="58">
        <v>79562000</v>
      </c>
      <c r="E435" s="58">
        <v>99642000</v>
      </c>
      <c r="F435" s="58">
        <v>4123040240000</v>
      </c>
      <c r="G435" s="58">
        <v>8548031747000</v>
      </c>
      <c r="H435" s="58">
        <v>8825571553000</v>
      </c>
      <c r="I435" s="58">
        <v>8698774191000</v>
      </c>
      <c r="J435" s="58">
        <v>5234923997000</v>
      </c>
      <c r="K435" s="58">
        <v>2398373000</v>
      </c>
      <c r="L435" s="58">
        <v>35432922396000</v>
      </c>
    </row>
    <row r="436" spans="1:12" x14ac:dyDescent="0.25">
      <c r="A436" s="5" t="s">
        <v>591</v>
      </c>
      <c r="B436" s="7">
        <f>AVERAGEIF(B5:B434,"&lt;&gt;0")</f>
        <v>1577000</v>
      </c>
      <c r="C436" s="7">
        <f t="shared" ref="C436:L436" si="0">AVERAGEIF(C5:C434,"&lt;&gt;0")</f>
        <v>1514000</v>
      </c>
      <c r="D436" s="7">
        <f t="shared" si="0"/>
        <v>79562000</v>
      </c>
      <c r="E436" s="7">
        <f t="shared" si="0"/>
        <v>99642000</v>
      </c>
      <c r="F436" s="7">
        <f t="shared" si="0"/>
        <v>18243540884.955753</v>
      </c>
      <c r="G436" s="7">
        <f t="shared" si="0"/>
        <v>20304113413.301662</v>
      </c>
      <c r="H436" s="7">
        <f t="shared" si="0"/>
        <v>21113807543.062202</v>
      </c>
      <c r="I436" s="7">
        <f t="shared" si="0"/>
        <v>20371836512.880562</v>
      </c>
      <c r="J436" s="7">
        <f t="shared" si="0"/>
        <v>25047483239.234451</v>
      </c>
      <c r="K436" s="7">
        <f t="shared" si="0"/>
        <v>2398373000</v>
      </c>
      <c r="L436" s="7">
        <f t="shared" si="0"/>
        <v>82402145106.976746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34"/>
  <sheetViews>
    <sheetView workbookViewId="0">
      <selection activeCell="G3" sqref="G3"/>
    </sheetView>
  </sheetViews>
  <sheetFormatPr defaultRowHeight="15" x14ac:dyDescent="0.25"/>
  <cols>
    <col min="1" max="1" width="13.140625" bestFit="1" customWidth="1"/>
    <col min="3" max="3" width="13.42578125" bestFit="1" customWidth="1"/>
    <col min="5" max="5" width="13.140625" customWidth="1"/>
    <col min="6" max="6" width="7.140625" customWidth="1"/>
    <col min="7" max="14" width="16.28515625" bestFit="1" customWidth="1"/>
    <col min="15" max="15" width="11.28515625" bestFit="1" customWidth="1"/>
  </cols>
  <sheetData>
    <row r="3" spans="1:7" x14ac:dyDescent="0.25">
      <c r="A3" s="4" t="s">
        <v>587</v>
      </c>
      <c r="C3" s="9" t="s">
        <v>592</v>
      </c>
      <c r="E3" s="30" t="s">
        <v>587</v>
      </c>
      <c r="G3" s="9" t="s">
        <v>575</v>
      </c>
    </row>
    <row r="4" spans="1:7" x14ac:dyDescent="0.25">
      <c r="A4" s="28" t="s">
        <v>388</v>
      </c>
      <c r="C4" s="10" t="s">
        <v>388</v>
      </c>
      <c r="E4" s="29">
        <v>2003</v>
      </c>
      <c r="G4" s="11">
        <v>2003</v>
      </c>
    </row>
    <row r="5" spans="1:7" x14ac:dyDescent="0.25">
      <c r="A5" s="28" t="s">
        <v>366</v>
      </c>
      <c r="C5" s="10" t="s">
        <v>366</v>
      </c>
      <c r="E5" s="29">
        <v>2004</v>
      </c>
      <c r="G5" s="11">
        <v>2004</v>
      </c>
    </row>
    <row r="6" spans="1:7" x14ac:dyDescent="0.25">
      <c r="A6" s="28" t="s">
        <v>409</v>
      </c>
      <c r="C6" s="10" t="s">
        <v>409</v>
      </c>
      <c r="E6" s="29">
        <v>2006</v>
      </c>
      <c r="G6" s="11">
        <v>2006</v>
      </c>
    </row>
    <row r="7" spans="1:7" x14ac:dyDescent="0.25">
      <c r="A7" s="28" t="s">
        <v>5</v>
      </c>
      <c r="C7" s="10" t="s">
        <v>5</v>
      </c>
      <c r="E7" s="29">
        <v>2007</v>
      </c>
      <c r="G7" s="11">
        <v>2007</v>
      </c>
    </row>
    <row r="8" spans="1:7" x14ac:dyDescent="0.25">
      <c r="A8" s="28" t="s">
        <v>12</v>
      </c>
      <c r="C8" s="10" t="s">
        <v>12</v>
      </c>
      <c r="E8" s="29">
        <v>2012</v>
      </c>
      <c r="G8" s="11">
        <v>2012</v>
      </c>
    </row>
    <row r="9" spans="1:7" x14ac:dyDescent="0.25">
      <c r="A9" s="28" t="s">
        <v>15</v>
      </c>
      <c r="C9" s="10" t="s">
        <v>15</v>
      </c>
      <c r="E9" s="29">
        <v>2013</v>
      </c>
      <c r="G9" s="11">
        <v>2013</v>
      </c>
    </row>
    <row r="10" spans="1:7" x14ac:dyDescent="0.25">
      <c r="A10" s="28" t="s">
        <v>18</v>
      </c>
      <c r="C10" s="10" t="s">
        <v>18</v>
      </c>
      <c r="E10" s="29">
        <v>2014</v>
      </c>
      <c r="G10" s="11">
        <v>2014</v>
      </c>
    </row>
    <row r="11" spans="1:7" x14ac:dyDescent="0.25">
      <c r="A11" s="28" t="s">
        <v>21</v>
      </c>
      <c r="C11" s="10" t="s">
        <v>21</v>
      </c>
      <c r="E11" s="29">
        <v>2015</v>
      </c>
      <c r="G11" s="11">
        <v>2015</v>
      </c>
    </row>
    <row r="12" spans="1:7" x14ac:dyDescent="0.25">
      <c r="A12" s="28" t="s">
        <v>23</v>
      </c>
      <c r="C12" s="10" t="s">
        <v>23</v>
      </c>
      <c r="E12" s="29">
        <v>2016</v>
      </c>
      <c r="G12" s="11">
        <v>2016</v>
      </c>
    </row>
    <row r="13" spans="1:7" x14ac:dyDescent="0.25">
      <c r="A13" s="28" t="s">
        <v>25</v>
      </c>
      <c r="C13" s="10" t="s">
        <v>25</v>
      </c>
      <c r="E13" s="29">
        <v>2017</v>
      </c>
      <c r="G13" s="11">
        <v>2017</v>
      </c>
    </row>
    <row r="14" spans="1:7" x14ac:dyDescent="0.25">
      <c r="A14" s="28" t="s">
        <v>27</v>
      </c>
      <c r="C14" s="10" t="s">
        <v>27</v>
      </c>
      <c r="E14" s="8" t="s">
        <v>588</v>
      </c>
    </row>
    <row r="15" spans="1:7" x14ac:dyDescent="0.25">
      <c r="A15" s="28" t="s">
        <v>29</v>
      </c>
      <c r="C15" s="10" t="s">
        <v>29</v>
      </c>
    </row>
    <row r="16" spans="1:7" x14ac:dyDescent="0.25">
      <c r="A16" s="28" t="s">
        <v>32</v>
      </c>
      <c r="C16" s="10" t="s">
        <v>32</v>
      </c>
    </row>
    <row r="17" spans="1:3" x14ac:dyDescent="0.25">
      <c r="A17" s="28" t="s">
        <v>34</v>
      </c>
      <c r="C17" s="10" t="s">
        <v>34</v>
      </c>
    </row>
    <row r="18" spans="1:3" x14ac:dyDescent="0.25">
      <c r="A18" s="28" t="s">
        <v>35</v>
      </c>
      <c r="C18" s="10" t="s">
        <v>35</v>
      </c>
    </row>
    <row r="19" spans="1:3" x14ac:dyDescent="0.25">
      <c r="A19" s="28" t="s">
        <v>38</v>
      </c>
      <c r="C19" s="10" t="s">
        <v>38</v>
      </c>
    </row>
    <row r="20" spans="1:3" x14ac:dyDescent="0.25">
      <c r="A20" s="28" t="s">
        <v>40</v>
      </c>
      <c r="C20" s="10" t="s">
        <v>40</v>
      </c>
    </row>
    <row r="21" spans="1:3" x14ac:dyDescent="0.25">
      <c r="A21" s="28" t="s">
        <v>43</v>
      </c>
      <c r="C21" s="10" t="s">
        <v>43</v>
      </c>
    </row>
    <row r="22" spans="1:3" x14ac:dyDescent="0.25">
      <c r="A22" s="28" t="s">
        <v>45</v>
      </c>
      <c r="C22" s="10" t="s">
        <v>45</v>
      </c>
    </row>
    <row r="23" spans="1:3" x14ac:dyDescent="0.25">
      <c r="A23" s="28" t="s">
        <v>48</v>
      </c>
      <c r="C23" s="10" t="s">
        <v>48</v>
      </c>
    </row>
    <row r="24" spans="1:3" x14ac:dyDescent="0.25">
      <c r="A24" s="28" t="s">
        <v>50</v>
      </c>
      <c r="C24" s="10" t="s">
        <v>50</v>
      </c>
    </row>
    <row r="25" spans="1:3" x14ac:dyDescent="0.25">
      <c r="A25" s="28" t="s">
        <v>52</v>
      </c>
      <c r="C25" s="10" t="s">
        <v>52</v>
      </c>
    </row>
    <row r="26" spans="1:3" x14ac:dyDescent="0.25">
      <c r="A26" s="28" t="s">
        <v>55</v>
      </c>
      <c r="C26" s="10" t="s">
        <v>55</v>
      </c>
    </row>
    <row r="27" spans="1:3" x14ac:dyDescent="0.25">
      <c r="A27" s="28" t="s">
        <v>56</v>
      </c>
      <c r="C27" s="10" t="s">
        <v>56</v>
      </c>
    </row>
    <row r="28" spans="1:3" x14ac:dyDescent="0.25">
      <c r="A28" s="28" t="s">
        <v>57</v>
      </c>
      <c r="C28" s="10" t="s">
        <v>57</v>
      </c>
    </row>
    <row r="29" spans="1:3" x14ac:dyDescent="0.25">
      <c r="A29" s="28" t="s">
        <v>59</v>
      </c>
      <c r="C29" s="10" t="s">
        <v>59</v>
      </c>
    </row>
    <row r="30" spans="1:3" x14ac:dyDescent="0.25">
      <c r="A30" s="28" t="s">
        <v>61</v>
      </c>
      <c r="C30" s="10" t="s">
        <v>61</v>
      </c>
    </row>
    <row r="31" spans="1:3" x14ac:dyDescent="0.25">
      <c r="A31" s="28" t="s">
        <v>63</v>
      </c>
      <c r="C31" s="10" t="s">
        <v>63</v>
      </c>
    </row>
    <row r="32" spans="1:3" x14ac:dyDescent="0.25">
      <c r="A32" s="28" t="s">
        <v>65</v>
      </c>
      <c r="C32" s="10" t="s">
        <v>65</v>
      </c>
    </row>
    <row r="33" spans="1:3" x14ac:dyDescent="0.25">
      <c r="A33" s="28" t="s">
        <v>66</v>
      </c>
      <c r="C33" s="10" t="s">
        <v>66</v>
      </c>
    </row>
    <row r="34" spans="1:3" x14ac:dyDescent="0.25">
      <c r="A34" s="28" t="s">
        <v>68</v>
      </c>
      <c r="C34" s="10" t="s">
        <v>68</v>
      </c>
    </row>
    <row r="35" spans="1:3" x14ac:dyDescent="0.25">
      <c r="A35" s="28" t="s">
        <v>70</v>
      </c>
      <c r="C35" s="10" t="s">
        <v>70</v>
      </c>
    </row>
    <row r="36" spans="1:3" x14ac:dyDescent="0.25">
      <c r="A36" s="28" t="s">
        <v>72</v>
      </c>
      <c r="C36" s="10" t="s">
        <v>72</v>
      </c>
    </row>
    <row r="37" spans="1:3" x14ac:dyDescent="0.25">
      <c r="A37" s="28" t="s">
        <v>74</v>
      </c>
      <c r="C37" s="10" t="s">
        <v>74</v>
      </c>
    </row>
    <row r="38" spans="1:3" x14ac:dyDescent="0.25">
      <c r="A38" s="28" t="s">
        <v>76</v>
      </c>
      <c r="C38" s="10" t="s">
        <v>76</v>
      </c>
    </row>
    <row r="39" spans="1:3" x14ac:dyDescent="0.25">
      <c r="A39" s="28" t="s">
        <v>79</v>
      </c>
      <c r="C39" s="10" t="s">
        <v>79</v>
      </c>
    </row>
    <row r="40" spans="1:3" x14ac:dyDescent="0.25">
      <c r="A40" s="28" t="s">
        <v>80</v>
      </c>
      <c r="C40" s="10" t="s">
        <v>80</v>
      </c>
    </row>
    <row r="41" spans="1:3" x14ac:dyDescent="0.25">
      <c r="A41" s="28" t="s">
        <v>82</v>
      </c>
      <c r="C41" s="10" t="s">
        <v>82</v>
      </c>
    </row>
    <row r="42" spans="1:3" x14ac:dyDescent="0.25">
      <c r="A42" s="28" t="s">
        <v>84</v>
      </c>
      <c r="C42" s="10" t="s">
        <v>84</v>
      </c>
    </row>
    <row r="43" spans="1:3" x14ac:dyDescent="0.25">
      <c r="A43" s="28" t="s">
        <v>86</v>
      </c>
      <c r="C43" s="10" t="s">
        <v>86</v>
      </c>
    </row>
    <row r="44" spans="1:3" x14ac:dyDescent="0.25">
      <c r="A44" s="28" t="s">
        <v>88</v>
      </c>
      <c r="C44" s="10" t="s">
        <v>88</v>
      </c>
    </row>
    <row r="45" spans="1:3" x14ac:dyDescent="0.25">
      <c r="A45" s="28" t="s">
        <v>89</v>
      </c>
      <c r="C45" s="10" t="s">
        <v>89</v>
      </c>
    </row>
    <row r="46" spans="1:3" x14ac:dyDescent="0.25">
      <c r="A46" s="28" t="s">
        <v>91</v>
      </c>
      <c r="C46" s="10" t="s">
        <v>91</v>
      </c>
    </row>
    <row r="47" spans="1:3" x14ac:dyDescent="0.25">
      <c r="A47" s="28" t="s">
        <v>93</v>
      </c>
      <c r="C47" s="10" t="s">
        <v>93</v>
      </c>
    </row>
    <row r="48" spans="1:3" x14ac:dyDescent="0.25">
      <c r="A48" s="28" t="s">
        <v>95</v>
      </c>
      <c r="C48" s="10" t="s">
        <v>95</v>
      </c>
    </row>
    <row r="49" spans="1:3" x14ac:dyDescent="0.25">
      <c r="A49" s="28" t="s">
        <v>96</v>
      </c>
      <c r="C49" s="10" t="s">
        <v>96</v>
      </c>
    </row>
    <row r="50" spans="1:3" x14ac:dyDescent="0.25">
      <c r="A50" s="28" t="s">
        <v>97</v>
      </c>
      <c r="C50" s="10" t="s">
        <v>97</v>
      </c>
    </row>
    <row r="51" spans="1:3" x14ac:dyDescent="0.25">
      <c r="A51" s="28" t="s">
        <v>98</v>
      </c>
      <c r="C51" s="10" t="s">
        <v>98</v>
      </c>
    </row>
    <row r="52" spans="1:3" x14ac:dyDescent="0.25">
      <c r="A52" s="28" t="s">
        <v>100</v>
      </c>
      <c r="C52" s="10" t="s">
        <v>100</v>
      </c>
    </row>
    <row r="53" spans="1:3" x14ac:dyDescent="0.25">
      <c r="A53" s="28" t="s">
        <v>101</v>
      </c>
      <c r="C53" s="10" t="s">
        <v>101</v>
      </c>
    </row>
    <row r="54" spans="1:3" x14ac:dyDescent="0.25">
      <c r="A54" s="28" t="s">
        <v>102</v>
      </c>
      <c r="C54" s="10" t="s">
        <v>102</v>
      </c>
    </row>
    <row r="55" spans="1:3" x14ac:dyDescent="0.25">
      <c r="A55" s="28" t="s">
        <v>103</v>
      </c>
      <c r="C55" s="10" t="s">
        <v>103</v>
      </c>
    </row>
    <row r="56" spans="1:3" x14ac:dyDescent="0.25">
      <c r="A56" s="28" t="s">
        <v>105</v>
      </c>
      <c r="C56" s="10" t="s">
        <v>105</v>
      </c>
    </row>
    <row r="57" spans="1:3" x14ac:dyDescent="0.25">
      <c r="A57" s="28" t="s">
        <v>106</v>
      </c>
      <c r="C57" s="10" t="s">
        <v>106</v>
      </c>
    </row>
    <row r="58" spans="1:3" x14ac:dyDescent="0.25">
      <c r="A58" s="28" t="s">
        <v>107</v>
      </c>
      <c r="C58" s="10" t="s">
        <v>107</v>
      </c>
    </row>
    <row r="59" spans="1:3" x14ac:dyDescent="0.25">
      <c r="A59" s="28" t="s">
        <v>109</v>
      </c>
      <c r="C59" s="10" t="s">
        <v>109</v>
      </c>
    </row>
    <row r="60" spans="1:3" x14ac:dyDescent="0.25">
      <c r="A60" s="28" t="s">
        <v>110</v>
      </c>
      <c r="C60" s="10" t="s">
        <v>110</v>
      </c>
    </row>
    <row r="61" spans="1:3" x14ac:dyDescent="0.25">
      <c r="A61" s="28" t="s">
        <v>112</v>
      </c>
      <c r="C61" s="10" t="s">
        <v>112</v>
      </c>
    </row>
    <row r="62" spans="1:3" x14ac:dyDescent="0.25">
      <c r="A62" s="28" t="s">
        <v>113</v>
      </c>
      <c r="C62" s="10" t="s">
        <v>113</v>
      </c>
    </row>
    <row r="63" spans="1:3" x14ac:dyDescent="0.25">
      <c r="A63" s="28" t="s">
        <v>114</v>
      </c>
      <c r="C63" s="10" t="s">
        <v>114</v>
      </c>
    </row>
    <row r="64" spans="1:3" x14ac:dyDescent="0.25">
      <c r="A64" s="28" t="s">
        <v>116</v>
      </c>
      <c r="C64" s="10" t="s">
        <v>116</v>
      </c>
    </row>
    <row r="65" spans="1:3" x14ac:dyDescent="0.25">
      <c r="A65" s="28" t="s">
        <v>117</v>
      </c>
      <c r="C65" s="10" t="s">
        <v>117</v>
      </c>
    </row>
    <row r="66" spans="1:3" x14ac:dyDescent="0.25">
      <c r="A66" s="28" t="s">
        <v>119</v>
      </c>
      <c r="C66" s="10" t="s">
        <v>119</v>
      </c>
    </row>
    <row r="67" spans="1:3" x14ac:dyDescent="0.25">
      <c r="A67" s="28" t="s">
        <v>120</v>
      </c>
      <c r="C67" s="10" t="s">
        <v>120</v>
      </c>
    </row>
    <row r="68" spans="1:3" x14ac:dyDescent="0.25">
      <c r="A68" s="28" t="s">
        <v>122</v>
      </c>
      <c r="C68" s="10" t="s">
        <v>122</v>
      </c>
    </row>
    <row r="69" spans="1:3" x14ac:dyDescent="0.25">
      <c r="A69" s="28" t="s">
        <v>123</v>
      </c>
      <c r="C69" s="10" t="s">
        <v>123</v>
      </c>
    </row>
    <row r="70" spans="1:3" x14ac:dyDescent="0.25">
      <c r="A70" s="28" t="s">
        <v>125</v>
      </c>
      <c r="C70" s="10" t="s">
        <v>125</v>
      </c>
    </row>
    <row r="71" spans="1:3" x14ac:dyDescent="0.25">
      <c r="A71" s="28" t="s">
        <v>126</v>
      </c>
      <c r="C71" s="10" t="s">
        <v>126</v>
      </c>
    </row>
    <row r="72" spans="1:3" x14ac:dyDescent="0.25">
      <c r="A72" s="28" t="s">
        <v>128</v>
      </c>
      <c r="C72" s="10" t="s">
        <v>128</v>
      </c>
    </row>
    <row r="73" spans="1:3" x14ac:dyDescent="0.25">
      <c r="A73" s="28" t="s">
        <v>129</v>
      </c>
      <c r="C73" s="10" t="s">
        <v>129</v>
      </c>
    </row>
    <row r="74" spans="1:3" x14ac:dyDescent="0.25">
      <c r="A74" s="28" t="s">
        <v>131</v>
      </c>
      <c r="C74" s="10" t="s">
        <v>131</v>
      </c>
    </row>
    <row r="75" spans="1:3" x14ac:dyDescent="0.25">
      <c r="A75" s="28" t="s">
        <v>133</v>
      </c>
      <c r="C75" s="10" t="s">
        <v>133</v>
      </c>
    </row>
    <row r="76" spans="1:3" x14ac:dyDescent="0.25">
      <c r="A76" s="28" t="s">
        <v>135</v>
      </c>
      <c r="C76" s="10" t="s">
        <v>135</v>
      </c>
    </row>
    <row r="77" spans="1:3" x14ac:dyDescent="0.25">
      <c r="A77" s="28" t="s">
        <v>137</v>
      </c>
      <c r="C77" s="10" t="s">
        <v>137</v>
      </c>
    </row>
    <row r="78" spans="1:3" x14ac:dyDescent="0.25">
      <c r="A78" s="28" t="s">
        <v>139</v>
      </c>
      <c r="C78" s="10" t="s">
        <v>139</v>
      </c>
    </row>
    <row r="79" spans="1:3" x14ac:dyDescent="0.25">
      <c r="A79" s="28" t="s">
        <v>141</v>
      </c>
      <c r="C79" s="10" t="s">
        <v>141</v>
      </c>
    </row>
    <row r="80" spans="1:3" x14ac:dyDescent="0.25">
      <c r="A80" s="28" t="s">
        <v>143</v>
      </c>
      <c r="C80" s="10" t="s">
        <v>143</v>
      </c>
    </row>
    <row r="81" spans="1:3" x14ac:dyDescent="0.25">
      <c r="A81" s="28" t="s">
        <v>144</v>
      </c>
      <c r="C81" s="10" t="s">
        <v>144</v>
      </c>
    </row>
    <row r="82" spans="1:3" x14ac:dyDescent="0.25">
      <c r="A82" s="28" t="s">
        <v>145</v>
      </c>
      <c r="C82" s="10" t="s">
        <v>145</v>
      </c>
    </row>
    <row r="83" spans="1:3" x14ac:dyDescent="0.25">
      <c r="A83" s="28" t="s">
        <v>146</v>
      </c>
      <c r="C83" s="10" t="s">
        <v>146</v>
      </c>
    </row>
    <row r="84" spans="1:3" x14ac:dyDescent="0.25">
      <c r="A84" s="28" t="s">
        <v>147</v>
      </c>
      <c r="C84" s="10" t="s">
        <v>147</v>
      </c>
    </row>
    <row r="85" spans="1:3" x14ac:dyDescent="0.25">
      <c r="A85" s="28" t="s">
        <v>148</v>
      </c>
      <c r="C85" s="10" t="s">
        <v>148</v>
      </c>
    </row>
    <row r="86" spans="1:3" x14ac:dyDescent="0.25">
      <c r="A86" s="28" t="s">
        <v>150</v>
      </c>
      <c r="C86" s="10" t="s">
        <v>150</v>
      </c>
    </row>
    <row r="87" spans="1:3" x14ac:dyDescent="0.25">
      <c r="A87" s="28" t="s">
        <v>152</v>
      </c>
      <c r="C87" s="10" t="s">
        <v>152</v>
      </c>
    </row>
    <row r="88" spans="1:3" x14ac:dyDescent="0.25">
      <c r="A88" s="28" t="s">
        <v>153</v>
      </c>
      <c r="C88" s="10" t="s">
        <v>153</v>
      </c>
    </row>
    <row r="89" spans="1:3" x14ac:dyDescent="0.25">
      <c r="A89" s="28" t="s">
        <v>154</v>
      </c>
      <c r="C89" s="10" t="s">
        <v>154</v>
      </c>
    </row>
    <row r="90" spans="1:3" x14ac:dyDescent="0.25">
      <c r="A90" s="28" t="s">
        <v>155</v>
      </c>
      <c r="C90" s="10" t="s">
        <v>155</v>
      </c>
    </row>
    <row r="91" spans="1:3" x14ac:dyDescent="0.25">
      <c r="A91" s="28" t="s">
        <v>156</v>
      </c>
      <c r="C91" s="10" t="s">
        <v>156</v>
      </c>
    </row>
    <row r="92" spans="1:3" x14ac:dyDescent="0.25">
      <c r="A92" s="28" t="s">
        <v>157</v>
      </c>
      <c r="C92" s="10" t="s">
        <v>157</v>
      </c>
    </row>
    <row r="93" spans="1:3" x14ac:dyDescent="0.25">
      <c r="A93" s="28" t="s">
        <v>159</v>
      </c>
      <c r="C93" s="10" t="s">
        <v>159</v>
      </c>
    </row>
    <row r="94" spans="1:3" x14ac:dyDescent="0.25">
      <c r="A94" s="28" t="s">
        <v>161</v>
      </c>
      <c r="C94" s="10" t="s">
        <v>161</v>
      </c>
    </row>
    <row r="95" spans="1:3" x14ac:dyDescent="0.25">
      <c r="A95" s="28" t="s">
        <v>163</v>
      </c>
      <c r="C95" s="10" t="s">
        <v>163</v>
      </c>
    </row>
    <row r="96" spans="1:3" x14ac:dyDescent="0.25">
      <c r="A96" s="28" t="s">
        <v>165</v>
      </c>
      <c r="C96" s="10" t="s">
        <v>165</v>
      </c>
    </row>
    <row r="97" spans="1:3" x14ac:dyDescent="0.25">
      <c r="A97" s="28" t="s">
        <v>166</v>
      </c>
      <c r="C97" s="10" t="s">
        <v>166</v>
      </c>
    </row>
    <row r="98" spans="1:3" x14ac:dyDescent="0.25">
      <c r="A98" s="28" t="s">
        <v>167</v>
      </c>
      <c r="C98" s="10" t="s">
        <v>167</v>
      </c>
    </row>
    <row r="99" spans="1:3" x14ac:dyDescent="0.25">
      <c r="A99" s="28" t="s">
        <v>169</v>
      </c>
      <c r="C99" s="10" t="s">
        <v>169</v>
      </c>
    </row>
    <row r="100" spans="1:3" x14ac:dyDescent="0.25">
      <c r="A100" s="28" t="s">
        <v>171</v>
      </c>
      <c r="C100" s="10" t="s">
        <v>171</v>
      </c>
    </row>
    <row r="101" spans="1:3" x14ac:dyDescent="0.25">
      <c r="A101" s="28" t="s">
        <v>173</v>
      </c>
      <c r="C101" s="10" t="s">
        <v>173</v>
      </c>
    </row>
    <row r="102" spans="1:3" x14ac:dyDescent="0.25">
      <c r="A102" s="28" t="s">
        <v>175</v>
      </c>
      <c r="C102" s="10" t="s">
        <v>175</v>
      </c>
    </row>
    <row r="103" spans="1:3" x14ac:dyDescent="0.25">
      <c r="A103" s="28" t="s">
        <v>178</v>
      </c>
      <c r="C103" s="10" t="s">
        <v>178</v>
      </c>
    </row>
    <row r="104" spans="1:3" x14ac:dyDescent="0.25">
      <c r="A104" s="28" t="s">
        <v>179</v>
      </c>
      <c r="C104" s="10" t="s">
        <v>179</v>
      </c>
    </row>
    <row r="105" spans="1:3" x14ac:dyDescent="0.25">
      <c r="A105" s="28" t="s">
        <v>180</v>
      </c>
      <c r="C105" s="10" t="s">
        <v>180</v>
      </c>
    </row>
    <row r="106" spans="1:3" x14ac:dyDescent="0.25">
      <c r="A106" s="28" t="s">
        <v>182</v>
      </c>
      <c r="C106" s="10" t="s">
        <v>182</v>
      </c>
    </row>
    <row r="107" spans="1:3" x14ac:dyDescent="0.25">
      <c r="A107" s="28" t="s">
        <v>183</v>
      </c>
      <c r="C107" s="10" t="s">
        <v>183</v>
      </c>
    </row>
    <row r="108" spans="1:3" x14ac:dyDescent="0.25">
      <c r="A108" s="28" t="s">
        <v>184</v>
      </c>
      <c r="C108" s="10" t="s">
        <v>184</v>
      </c>
    </row>
    <row r="109" spans="1:3" x14ac:dyDescent="0.25">
      <c r="A109" s="28" t="s">
        <v>185</v>
      </c>
      <c r="C109" s="10" t="s">
        <v>185</v>
      </c>
    </row>
    <row r="110" spans="1:3" x14ac:dyDescent="0.25">
      <c r="A110" s="28" t="s">
        <v>186</v>
      </c>
      <c r="C110" s="10" t="s">
        <v>186</v>
      </c>
    </row>
    <row r="111" spans="1:3" x14ac:dyDescent="0.25">
      <c r="A111" s="28" t="s">
        <v>188</v>
      </c>
      <c r="C111" s="10" t="s">
        <v>188</v>
      </c>
    </row>
    <row r="112" spans="1:3" x14ac:dyDescent="0.25">
      <c r="A112" s="28" t="s">
        <v>189</v>
      </c>
      <c r="C112" s="10" t="s">
        <v>189</v>
      </c>
    </row>
    <row r="113" spans="1:3" x14ac:dyDescent="0.25">
      <c r="A113" s="28" t="s">
        <v>190</v>
      </c>
      <c r="C113" s="10" t="s">
        <v>190</v>
      </c>
    </row>
    <row r="114" spans="1:3" x14ac:dyDescent="0.25">
      <c r="A114" s="28" t="s">
        <v>192</v>
      </c>
      <c r="C114" s="10" t="s">
        <v>192</v>
      </c>
    </row>
    <row r="115" spans="1:3" x14ac:dyDescent="0.25">
      <c r="A115" s="28" t="s">
        <v>194</v>
      </c>
      <c r="C115" s="10" t="s">
        <v>194</v>
      </c>
    </row>
    <row r="116" spans="1:3" x14ac:dyDescent="0.25">
      <c r="A116" s="28" t="s">
        <v>196</v>
      </c>
      <c r="C116" s="10" t="s">
        <v>196</v>
      </c>
    </row>
    <row r="117" spans="1:3" x14ac:dyDescent="0.25">
      <c r="A117" s="28" t="s">
        <v>197</v>
      </c>
      <c r="C117" s="10" t="s">
        <v>197</v>
      </c>
    </row>
    <row r="118" spans="1:3" x14ac:dyDescent="0.25">
      <c r="A118" s="28" t="s">
        <v>199</v>
      </c>
      <c r="C118" s="10" t="s">
        <v>199</v>
      </c>
    </row>
    <row r="119" spans="1:3" x14ac:dyDescent="0.25">
      <c r="A119" s="28" t="s">
        <v>200</v>
      </c>
      <c r="C119" s="10" t="s">
        <v>200</v>
      </c>
    </row>
    <row r="120" spans="1:3" x14ac:dyDescent="0.25">
      <c r="A120" s="28" t="s">
        <v>201</v>
      </c>
      <c r="C120" s="10" t="s">
        <v>201</v>
      </c>
    </row>
    <row r="121" spans="1:3" x14ac:dyDescent="0.25">
      <c r="A121" s="28" t="s">
        <v>202</v>
      </c>
      <c r="C121" s="10" t="s">
        <v>202</v>
      </c>
    </row>
    <row r="122" spans="1:3" x14ac:dyDescent="0.25">
      <c r="A122" s="28" t="s">
        <v>203</v>
      </c>
      <c r="C122" s="10" t="s">
        <v>203</v>
      </c>
    </row>
    <row r="123" spans="1:3" x14ac:dyDescent="0.25">
      <c r="A123" s="28" t="s">
        <v>204</v>
      </c>
      <c r="C123" s="10" t="s">
        <v>204</v>
      </c>
    </row>
    <row r="124" spans="1:3" x14ac:dyDescent="0.25">
      <c r="A124" s="28" t="s">
        <v>206</v>
      </c>
      <c r="C124" s="10" t="s">
        <v>206</v>
      </c>
    </row>
    <row r="125" spans="1:3" x14ac:dyDescent="0.25">
      <c r="A125" s="28" t="s">
        <v>207</v>
      </c>
      <c r="C125" s="10" t="s">
        <v>207</v>
      </c>
    </row>
    <row r="126" spans="1:3" x14ac:dyDescent="0.25">
      <c r="A126" s="28" t="s">
        <v>209</v>
      </c>
      <c r="C126" s="10" t="s">
        <v>209</v>
      </c>
    </row>
    <row r="127" spans="1:3" x14ac:dyDescent="0.25">
      <c r="A127" s="28" t="s">
        <v>210</v>
      </c>
      <c r="C127" s="10" t="s">
        <v>210</v>
      </c>
    </row>
    <row r="128" spans="1:3" x14ac:dyDescent="0.25">
      <c r="A128" s="28" t="s">
        <v>211</v>
      </c>
      <c r="C128" s="10" t="s">
        <v>211</v>
      </c>
    </row>
    <row r="129" spans="1:3" x14ac:dyDescent="0.25">
      <c r="A129" s="28" t="s">
        <v>212</v>
      </c>
      <c r="C129" s="10" t="s">
        <v>212</v>
      </c>
    </row>
    <row r="130" spans="1:3" x14ac:dyDescent="0.25">
      <c r="A130" s="28" t="s">
        <v>213</v>
      </c>
      <c r="C130" s="10" t="s">
        <v>213</v>
      </c>
    </row>
    <row r="131" spans="1:3" x14ac:dyDescent="0.25">
      <c r="A131" s="28" t="s">
        <v>214</v>
      </c>
      <c r="C131" s="10" t="s">
        <v>214</v>
      </c>
    </row>
    <row r="132" spans="1:3" x14ac:dyDescent="0.25">
      <c r="A132" s="28" t="s">
        <v>215</v>
      </c>
      <c r="C132" s="10" t="s">
        <v>215</v>
      </c>
    </row>
    <row r="133" spans="1:3" x14ac:dyDescent="0.25">
      <c r="A133" s="28" t="s">
        <v>216</v>
      </c>
      <c r="C133" s="10" t="s">
        <v>216</v>
      </c>
    </row>
    <row r="134" spans="1:3" x14ac:dyDescent="0.25">
      <c r="A134" s="28" t="s">
        <v>217</v>
      </c>
      <c r="C134" s="10" t="s">
        <v>217</v>
      </c>
    </row>
    <row r="135" spans="1:3" x14ac:dyDescent="0.25">
      <c r="A135" s="28" t="s">
        <v>218</v>
      </c>
      <c r="C135" s="10" t="s">
        <v>218</v>
      </c>
    </row>
    <row r="136" spans="1:3" x14ac:dyDescent="0.25">
      <c r="A136" s="28" t="s">
        <v>219</v>
      </c>
      <c r="C136" s="10" t="s">
        <v>219</v>
      </c>
    </row>
    <row r="137" spans="1:3" x14ac:dyDescent="0.25">
      <c r="A137" s="28" t="s">
        <v>220</v>
      </c>
      <c r="C137" s="10" t="s">
        <v>220</v>
      </c>
    </row>
    <row r="138" spans="1:3" x14ac:dyDescent="0.25">
      <c r="A138" s="28" t="s">
        <v>221</v>
      </c>
      <c r="C138" s="10" t="s">
        <v>221</v>
      </c>
    </row>
    <row r="139" spans="1:3" x14ac:dyDescent="0.25">
      <c r="A139" s="28" t="s">
        <v>222</v>
      </c>
      <c r="C139" s="10" t="s">
        <v>222</v>
      </c>
    </row>
    <row r="140" spans="1:3" x14ac:dyDescent="0.25">
      <c r="A140" s="28" t="s">
        <v>223</v>
      </c>
      <c r="C140" s="10" t="s">
        <v>223</v>
      </c>
    </row>
    <row r="141" spans="1:3" x14ac:dyDescent="0.25">
      <c r="A141" s="28" t="s">
        <v>224</v>
      </c>
      <c r="C141" s="10" t="s">
        <v>224</v>
      </c>
    </row>
    <row r="142" spans="1:3" x14ac:dyDescent="0.25">
      <c r="A142" s="28" t="s">
        <v>225</v>
      </c>
      <c r="C142" s="10" t="s">
        <v>225</v>
      </c>
    </row>
    <row r="143" spans="1:3" x14ac:dyDescent="0.25">
      <c r="A143" s="28" t="s">
        <v>226</v>
      </c>
      <c r="C143" s="10" t="s">
        <v>226</v>
      </c>
    </row>
    <row r="144" spans="1:3" x14ac:dyDescent="0.25">
      <c r="A144" s="28" t="s">
        <v>227</v>
      </c>
      <c r="C144" s="10" t="s">
        <v>227</v>
      </c>
    </row>
    <row r="145" spans="1:3" x14ac:dyDescent="0.25">
      <c r="A145" s="28" t="s">
        <v>229</v>
      </c>
      <c r="C145" s="10" t="s">
        <v>229</v>
      </c>
    </row>
    <row r="146" spans="1:3" x14ac:dyDescent="0.25">
      <c r="A146" s="28" t="s">
        <v>231</v>
      </c>
      <c r="C146" s="10" t="s">
        <v>231</v>
      </c>
    </row>
    <row r="147" spans="1:3" x14ac:dyDescent="0.25">
      <c r="A147" s="28" t="s">
        <v>232</v>
      </c>
      <c r="C147" s="10" t="s">
        <v>232</v>
      </c>
    </row>
    <row r="148" spans="1:3" x14ac:dyDescent="0.25">
      <c r="A148" s="28" t="s">
        <v>233</v>
      </c>
      <c r="C148" s="10" t="s">
        <v>233</v>
      </c>
    </row>
    <row r="149" spans="1:3" x14ac:dyDescent="0.25">
      <c r="A149" s="28" t="s">
        <v>234</v>
      </c>
      <c r="C149" s="10" t="s">
        <v>234</v>
      </c>
    </row>
    <row r="150" spans="1:3" x14ac:dyDescent="0.25">
      <c r="A150" s="28" t="s">
        <v>235</v>
      </c>
      <c r="C150" s="10" t="s">
        <v>235</v>
      </c>
    </row>
    <row r="151" spans="1:3" x14ac:dyDescent="0.25">
      <c r="A151" s="28" t="s">
        <v>236</v>
      </c>
      <c r="C151" s="10" t="s">
        <v>236</v>
      </c>
    </row>
    <row r="152" spans="1:3" x14ac:dyDescent="0.25">
      <c r="A152" s="28" t="s">
        <v>237</v>
      </c>
      <c r="C152" s="10" t="s">
        <v>237</v>
      </c>
    </row>
    <row r="153" spans="1:3" x14ac:dyDescent="0.25">
      <c r="A153" s="28" t="s">
        <v>238</v>
      </c>
      <c r="C153" s="10" t="s">
        <v>238</v>
      </c>
    </row>
    <row r="154" spans="1:3" x14ac:dyDescent="0.25">
      <c r="A154" s="28" t="s">
        <v>240</v>
      </c>
      <c r="C154" s="10" t="s">
        <v>240</v>
      </c>
    </row>
    <row r="155" spans="1:3" x14ac:dyDescent="0.25">
      <c r="A155" s="28" t="s">
        <v>241</v>
      </c>
      <c r="C155" s="10" t="s">
        <v>241</v>
      </c>
    </row>
    <row r="156" spans="1:3" x14ac:dyDescent="0.25">
      <c r="A156" s="28" t="s">
        <v>242</v>
      </c>
      <c r="C156" s="10" t="s">
        <v>242</v>
      </c>
    </row>
    <row r="157" spans="1:3" x14ac:dyDescent="0.25">
      <c r="A157" s="28" t="s">
        <v>243</v>
      </c>
      <c r="C157" s="10" t="s">
        <v>243</v>
      </c>
    </row>
    <row r="158" spans="1:3" x14ac:dyDescent="0.25">
      <c r="A158" s="28" t="s">
        <v>245</v>
      </c>
      <c r="C158" s="10" t="s">
        <v>245</v>
      </c>
    </row>
    <row r="159" spans="1:3" x14ac:dyDescent="0.25">
      <c r="A159" s="28" t="s">
        <v>246</v>
      </c>
      <c r="C159" s="10" t="s">
        <v>246</v>
      </c>
    </row>
    <row r="160" spans="1:3" x14ac:dyDescent="0.25">
      <c r="A160" s="28" t="s">
        <v>247</v>
      </c>
      <c r="C160" s="10" t="s">
        <v>247</v>
      </c>
    </row>
    <row r="161" spans="1:3" x14ac:dyDescent="0.25">
      <c r="A161" s="28" t="s">
        <v>248</v>
      </c>
      <c r="C161" s="10" t="s">
        <v>248</v>
      </c>
    </row>
    <row r="162" spans="1:3" x14ac:dyDescent="0.25">
      <c r="A162" s="28" t="s">
        <v>249</v>
      </c>
      <c r="C162" s="10" t="s">
        <v>249</v>
      </c>
    </row>
    <row r="163" spans="1:3" x14ac:dyDescent="0.25">
      <c r="A163" s="28" t="s">
        <v>250</v>
      </c>
      <c r="C163" s="10" t="s">
        <v>250</v>
      </c>
    </row>
    <row r="164" spans="1:3" x14ac:dyDescent="0.25">
      <c r="A164" s="28" t="s">
        <v>252</v>
      </c>
      <c r="C164" s="10" t="s">
        <v>252</v>
      </c>
    </row>
    <row r="165" spans="1:3" x14ac:dyDescent="0.25">
      <c r="A165" s="28" t="s">
        <v>254</v>
      </c>
      <c r="C165" s="10" t="s">
        <v>254</v>
      </c>
    </row>
    <row r="166" spans="1:3" x14ac:dyDescent="0.25">
      <c r="A166" s="28" t="s">
        <v>256</v>
      </c>
      <c r="C166" s="10" t="s">
        <v>256</v>
      </c>
    </row>
    <row r="167" spans="1:3" x14ac:dyDescent="0.25">
      <c r="A167" s="28" t="s">
        <v>257</v>
      </c>
      <c r="C167" s="10" t="s">
        <v>257</v>
      </c>
    </row>
    <row r="168" spans="1:3" x14ac:dyDescent="0.25">
      <c r="A168" s="28" t="s">
        <v>258</v>
      </c>
      <c r="C168" s="10" t="s">
        <v>258</v>
      </c>
    </row>
    <row r="169" spans="1:3" x14ac:dyDescent="0.25">
      <c r="A169" s="28" t="s">
        <v>260</v>
      </c>
      <c r="C169" s="10" t="s">
        <v>260</v>
      </c>
    </row>
    <row r="170" spans="1:3" x14ac:dyDescent="0.25">
      <c r="A170" s="28" t="s">
        <v>261</v>
      </c>
      <c r="C170" s="10" t="s">
        <v>261</v>
      </c>
    </row>
    <row r="171" spans="1:3" x14ac:dyDescent="0.25">
      <c r="A171" s="28" t="s">
        <v>262</v>
      </c>
      <c r="C171" s="10" t="s">
        <v>262</v>
      </c>
    </row>
    <row r="172" spans="1:3" x14ac:dyDescent="0.25">
      <c r="A172" s="28" t="s">
        <v>263</v>
      </c>
      <c r="C172" s="10" t="s">
        <v>263</v>
      </c>
    </row>
    <row r="173" spans="1:3" x14ac:dyDescent="0.25">
      <c r="A173" s="28" t="s">
        <v>264</v>
      </c>
      <c r="C173" s="10" t="s">
        <v>264</v>
      </c>
    </row>
    <row r="174" spans="1:3" x14ac:dyDescent="0.25">
      <c r="A174" s="28" t="s">
        <v>265</v>
      </c>
      <c r="C174" s="10" t="s">
        <v>265</v>
      </c>
    </row>
    <row r="175" spans="1:3" x14ac:dyDescent="0.25">
      <c r="A175" s="28" t="s">
        <v>266</v>
      </c>
      <c r="C175" s="10" t="s">
        <v>266</v>
      </c>
    </row>
    <row r="176" spans="1:3" x14ac:dyDescent="0.25">
      <c r="A176" s="28" t="s">
        <v>267</v>
      </c>
      <c r="C176" s="10" t="s">
        <v>267</v>
      </c>
    </row>
    <row r="177" spans="1:3" x14ac:dyDescent="0.25">
      <c r="A177" s="28" t="s">
        <v>268</v>
      </c>
      <c r="C177" s="10" t="s">
        <v>268</v>
      </c>
    </row>
    <row r="178" spans="1:3" x14ac:dyDescent="0.25">
      <c r="A178" s="28" t="s">
        <v>269</v>
      </c>
      <c r="C178" s="10" t="s">
        <v>269</v>
      </c>
    </row>
    <row r="179" spans="1:3" x14ac:dyDescent="0.25">
      <c r="A179" s="28" t="s">
        <v>270</v>
      </c>
      <c r="C179" s="10" t="s">
        <v>270</v>
      </c>
    </row>
    <row r="180" spans="1:3" x14ac:dyDescent="0.25">
      <c r="A180" s="28" t="s">
        <v>271</v>
      </c>
      <c r="C180" s="10" t="s">
        <v>271</v>
      </c>
    </row>
    <row r="181" spans="1:3" x14ac:dyDescent="0.25">
      <c r="A181" s="28" t="s">
        <v>273</v>
      </c>
      <c r="C181" s="10" t="s">
        <v>273</v>
      </c>
    </row>
    <row r="182" spans="1:3" x14ac:dyDescent="0.25">
      <c r="A182" s="28" t="s">
        <v>275</v>
      </c>
      <c r="C182" s="10" t="s">
        <v>275</v>
      </c>
    </row>
    <row r="183" spans="1:3" x14ac:dyDescent="0.25">
      <c r="A183" s="28" t="s">
        <v>277</v>
      </c>
      <c r="C183" s="10" t="s">
        <v>277</v>
      </c>
    </row>
    <row r="184" spans="1:3" x14ac:dyDescent="0.25">
      <c r="A184" s="28" t="s">
        <v>278</v>
      </c>
      <c r="C184" s="10" t="s">
        <v>278</v>
      </c>
    </row>
    <row r="185" spans="1:3" x14ac:dyDescent="0.25">
      <c r="A185" s="28" t="s">
        <v>279</v>
      </c>
      <c r="C185" s="10" t="s">
        <v>279</v>
      </c>
    </row>
    <row r="186" spans="1:3" x14ac:dyDescent="0.25">
      <c r="A186" s="28" t="s">
        <v>281</v>
      </c>
      <c r="C186" s="10" t="s">
        <v>281</v>
      </c>
    </row>
    <row r="187" spans="1:3" x14ac:dyDescent="0.25">
      <c r="A187" s="28" t="s">
        <v>282</v>
      </c>
      <c r="C187" s="10" t="s">
        <v>282</v>
      </c>
    </row>
    <row r="188" spans="1:3" x14ac:dyDescent="0.25">
      <c r="A188" s="28" t="s">
        <v>284</v>
      </c>
      <c r="C188" s="10" t="s">
        <v>284</v>
      </c>
    </row>
    <row r="189" spans="1:3" x14ac:dyDescent="0.25">
      <c r="A189" s="28" t="s">
        <v>285</v>
      </c>
      <c r="C189" s="10" t="s">
        <v>285</v>
      </c>
    </row>
    <row r="190" spans="1:3" x14ac:dyDescent="0.25">
      <c r="A190" s="28" t="s">
        <v>286</v>
      </c>
      <c r="C190" s="10" t="s">
        <v>286</v>
      </c>
    </row>
    <row r="191" spans="1:3" x14ac:dyDescent="0.25">
      <c r="A191" s="28" t="s">
        <v>287</v>
      </c>
      <c r="C191" s="10" t="s">
        <v>287</v>
      </c>
    </row>
    <row r="192" spans="1:3" x14ac:dyDescent="0.25">
      <c r="A192" s="28" t="s">
        <v>289</v>
      </c>
      <c r="C192" s="10" t="s">
        <v>289</v>
      </c>
    </row>
    <row r="193" spans="1:3" x14ac:dyDescent="0.25">
      <c r="A193" s="28" t="s">
        <v>290</v>
      </c>
      <c r="C193" s="10" t="s">
        <v>290</v>
      </c>
    </row>
    <row r="194" spans="1:3" x14ac:dyDescent="0.25">
      <c r="A194" s="28" t="s">
        <v>291</v>
      </c>
      <c r="C194" s="10" t="s">
        <v>291</v>
      </c>
    </row>
    <row r="195" spans="1:3" x14ac:dyDescent="0.25">
      <c r="A195" s="28" t="s">
        <v>293</v>
      </c>
      <c r="C195" s="10" t="s">
        <v>293</v>
      </c>
    </row>
    <row r="196" spans="1:3" x14ac:dyDescent="0.25">
      <c r="A196" s="28" t="s">
        <v>294</v>
      </c>
      <c r="C196" s="10" t="s">
        <v>294</v>
      </c>
    </row>
    <row r="197" spans="1:3" x14ac:dyDescent="0.25">
      <c r="A197" s="28" t="s">
        <v>295</v>
      </c>
      <c r="C197" s="10" t="s">
        <v>295</v>
      </c>
    </row>
    <row r="198" spans="1:3" x14ac:dyDescent="0.25">
      <c r="A198" s="28" t="s">
        <v>297</v>
      </c>
      <c r="C198" s="10" t="s">
        <v>297</v>
      </c>
    </row>
    <row r="199" spans="1:3" x14ac:dyDescent="0.25">
      <c r="A199" s="28" t="s">
        <v>299</v>
      </c>
      <c r="C199" s="10" t="s">
        <v>299</v>
      </c>
    </row>
    <row r="200" spans="1:3" x14ac:dyDescent="0.25">
      <c r="A200" s="28" t="s">
        <v>300</v>
      </c>
      <c r="C200" s="10" t="s">
        <v>300</v>
      </c>
    </row>
    <row r="201" spans="1:3" x14ac:dyDescent="0.25">
      <c r="A201" s="28" t="s">
        <v>301</v>
      </c>
      <c r="C201" s="10" t="s">
        <v>301</v>
      </c>
    </row>
    <row r="202" spans="1:3" x14ac:dyDescent="0.25">
      <c r="A202" s="28" t="s">
        <v>302</v>
      </c>
      <c r="C202" s="10" t="s">
        <v>302</v>
      </c>
    </row>
    <row r="203" spans="1:3" x14ac:dyDescent="0.25">
      <c r="A203" s="28" t="s">
        <v>304</v>
      </c>
      <c r="C203" s="10" t="s">
        <v>304</v>
      </c>
    </row>
    <row r="204" spans="1:3" x14ac:dyDescent="0.25">
      <c r="A204" s="28" t="s">
        <v>305</v>
      </c>
      <c r="C204" s="10" t="s">
        <v>305</v>
      </c>
    </row>
    <row r="205" spans="1:3" x14ac:dyDescent="0.25">
      <c r="A205" s="28" t="s">
        <v>306</v>
      </c>
      <c r="C205" s="10" t="s">
        <v>306</v>
      </c>
    </row>
    <row r="206" spans="1:3" x14ac:dyDescent="0.25">
      <c r="A206" s="28" t="s">
        <v>307</v>
      </c>
      <c r="C206" s="10" t="s">
        <v>307</v>
      </c>
    </row>
    <row r="207" spans="1:3" x14ac:dyDescent="0.25">
      <c r="A207" s="28" t="s">
        <v>308</v>
      </c>
      <c r="C207" s="10" t="s">
        <v>308</v>
      </c>
    </row>
    <row r="208" spans="1:3" x14ac:dyDescent="0.25">
      <c r="A208" s="28" t="s">
        <v>309</v>
      </c>
      <c r="C208" s="10" t="s">
        <v>309</v>
      </c>
    </row>
    <row r="209" spans="1:3" x14ac:dyDescent="0.25">
      <c r="A209" s="28" t="s">
        <v>310</v>
      </c>
      <c r="C209" s="10" t="s">
        <v>310</v>
      </c>
    </row>
    <row r="210" spans="1:3" x14ac:dyDescent="0.25">
      <c r="A210" s="28" t="s">
        <v>311</v>
      </c>
      <c r="C210" s="10" t="s">
        <v>311</v>
      </c>
    </row>
    <row r="211" spans="1:3" x14ac:dyDescent="0.25">
      <c r="A211" s="28" t="s">
        <v>313</v>
      </c>
      <c r="C211" s="10" t="s">
        <v>313</v>
      </c>
    </row>
    <row r="212" spans="1:3" x14ac:dyDescent="0.25">
      <c r="A212" s="28" t="s">
        <v>314</v>
      </c>
      <c r="C212" s="10" t="s">
        <v>314</v>
      </c>
    </row>
    <row r="213" spans="1:3" x14ac:dyDescent="0.25">
      <c r="A213" s="28" t="s">
        <v>315</v>
      </c>
      <c r="C213" s="10" t="s">
        <v>315</v>
      </c>
    </row>
    <row r="214" spans="1:3" x14ac:dyDescent="0.25">
      <c r="A214" s="28" t="s">
        <v>316</v>
      </c>
      <c r="C214" s="10" t="s">
        <v>316</v>
      </c>
    </row>
    <row r="215" spans="1:3" x14ac:dyDescent="0.25">
      <c r="A215" s="28" t="s">
        <v>318</v>
      </c>
      <c r="C215" s="10" t="s">
        <v>318</v>
      </c>
    </row>
    <row r="216" spans="1:3" x14ac:dyDescent="0.25">
      <c r="A216" s="28" t="s">
        <v>319</v>
      </c>
      <c r="C216" s="10" t="s">
        <v>319</v>
      </c>
    </row>
    <row r="217" spans="1:3" x14ac:dyDescent="0.25">
      <c r="A217" s="28" t="s">
        <v>320</v>
      </c>
      <c r="C217" s="10" t="s">
        <v>320</v>
      </c>
    </row>
    <row r="218" spans="1:3" x14ac:dyDescent="0.25">
      <c r="A218" s="28" t="s">
        <v>321</v>
      </c>
      <c r="C218" s="10" t="s">
        <v>321</v>
      </c>
    </row>
    <row r="219" spans="1:3" x14ac:dyDescent="0.25">
      <c r="A219" s="28" t="s">
        <v>322</v>
      </c>
      <c r="C219" s="10" t="s">
        <v>322</v>
      </c>
    </row>
    <row r="220" spans="1:3" x14ac:dyDescent="0.25">
      <c r="A220" s="28" t="s">
        <v>324</v>
      </c>
      <c r="C220" s="10" t="s">
        <v>324</v>
      </c>
    </row>
    <row r="221" spans="1:3" x14ac:dyDescent="0.25">
      <c r="A221" s="28" t="s">
        <v>325</v>
      </c>
      <c r="C221" s="10" t="s">
        <v>325</v>
      </c>
    </row>
    <row r="222" spans="1:3" x14ac:dyDescent="0.25">
      <c r="A222" s="28" t="s">
        <v>326</v>
      </c>
      <c r="C222" s="10" t="s">
        <v>326</v>
      </c>
    </row>
    <row r="223" spans="1:3" x14ac:dyDescent="0.25">
      <c r="A223" s="28" t="s">
        <v>327</v>
      </c>
      <c r="C223" s="10" t="s">
        <v>327</v>
      </c>
    </row>
    <row r="224" spans="1:3" x14ac:dyDescent="0.25">
      <c r="A224" s="28" t="s">
        <v>329</v>
      </c>
      <c r="C224" s="10" t="s">
        <v>329</v>
      </c>
    </row>
    <row r="225" spans="1:3" x14ac:dyDescent="0.25">
      <c r="A225" s="28" t="s">
        <v>330</v>
      </c>
      <c r="C225" s="10" t="s">
        <v>330</v>
      </c>
    </row>
    <row r="226" spans="1:3" x14ac:dyDescent="0.25">
      <c r="A226" s="28" t="s">
        <v>331</v>
      </c>
      <c r="C226" s="10" t="s">
        <v>331</v>
      </c>
    </row>
    <row r="227" spans="1:3" x14ac:dyDescent="0.25">
      <c r="A227" s="28" t="s">
        <v>332</v>
      </c>
      <c r="C227" s="10" t="s">
        <v>332</v>
      </c>
    </row>
    <row r="228" spans="1:3" x14ac:dyDescent="0.25">
      <c r="A228" s="28" t="s">
        <v>333</v>
      </c>
      <c r="C228" s="10" t="s">
        <v>333</v>
      </c>
    </row>
    <row r="229" spans="1:3" x14ac:dyDescent="0.25">
      <c r="A229" s="28" t="s">
        <v>334</v>
      </c>
      <c r="C229" s="10" t="s">
        <v>334</v>
      </c>
    </row>
    <row r="230" spans="1:3" x14ac:dyDescent="0.25">
      <c r="A230" s="28" t="s">
        <v>336</v>
      </c>
      <c r="C230" s="10" t="s">
        <v>336</v>
      </c>
    </row>
    <row r="231" spans="1:3" x14ac:dyDescent="0.25">
      <c r="A231" s="28" t="s">
        <v>337</v>
      </c>
      <c r="C231" s="10" t="s">
        <v>337</v>
      </c>
    </row>
    <row r="232" spans="1:3" x14ac:dyDescent="0.25">
      <c r="A232" s="28" t="s">
        <v>338</v>
      </c>
      <c r="C232" s="10" t="s">
        <v>338</v>
      </c>
    </row>
    <row r="233" spans="1:3" x14ac:dyDescent="0.25">
      <c r="A233" s="28" t="s">
        <v>339</v>
      </c>
      <c r="C233" s="10" t="s">
        <v>339</v>
      </c>
    </row>
    <row r="234" spans="1:3" x14ac:dyDescent="0.25">
      <c r="A234" s="28" t="s">
        <v>341</v>
      </c>
      <c r="C234" s="10" t="s">
        <v>341</v>
      </c>
    </row>
    <row r="235" spans="1:3" x14ac:dyDescent="0.25">
      <c r="A235" s="28" t="s">
        <v>342</v>
      </c>
      <c r="C235" s="10" t="s">
        <v>342</v>
      </c>
    </row>
    <row r="236" spans="1:3" x14ac:dyDescent="0.25">
      <c r="A236" s="28" t="s">
        <v>343</v>
      </c>
      <c r="C236" s="10" t="s">
        <v>343</v>
      </c>
    </row>
    <row r="237" spans="1:3" x14ac:dyDescent="0.25">
      <c r="A237" s="28" t="s">
        <v>344</v>
      </c>
      <c r="C237" s="10" t="s">
        <v>344</v>
      </c>
    </row>
    <row r="238" spans="1:3" x14ac:dyDescent="0.25">
      <c r="A238" s="28" t="s">
        <v>345</v>
      </c>
      <c r="C238" s="10" t="s">
        <v>345</v>
      </c>
    </row>
    <row r="239" spans="1:3" x14ac:dyDescent="0.25">
      <c r="A239" s="28" t="s">
        <v>346</v>
      </c>
      <c r="C239" s="10" t="s">
        <v>346</v>
      </c>
    </row>
    <row r="240" spans="1:3" x14ac:dyDescent="0.25">
      <c r="A240" s="28" t="s">
        <v>347</v>
      </c>
      <c r="C240" s="10" t="s">
        <v>347</v>
      </c>
    </row>
    <row r="241" spans="1:3" x14ac:dyDescent="0.25">
      <c r="A241" s="28" t="s">
        <v>349</v>
      </c>
      <c r="C241" s="10" t="s">
        <v>349</v>
      </c>
    </row>
    <row r="242" spans="1:3" x14ac:dyDescent="0.25">
      <c r="A242" s="28" t="s">
        <v>350</v>
      </c>
      <c r="C242" s="10" t="s">
        <v>350</v>
      </c>
    </row>
    <row r="243" spans="1:3" x14ac:dyDescent="0.25">
      <c r="A243" s="28" t="s">
        <v>351</v>
      </c>
      <c r="C243" s="10" t="s">
        <v>351</v>
      </c>
    </row>
    <row r="244" spans="1:3" x14ac:dyDescent="0.25">
      <c r="A244" s="28" t="s">
        <v>352</v>
      </c>
      <c r="C244" s="10" t="s">
        <v>352</v>
      </c>
    </row>
    <row r="245" spans="1:3" x14ac:dyDescent="0.25">
      <c r="A245" s="28" t="s">
        <v>353</v>
      </c>
      <c r="C245" s="10" t="s">
        <v>353</v>
      </c>
    </row>
    <row r="246" spans="1:3" x14ac:dyDescent="0.25">
      <c r="A246" s="28" t="s">
        <v>354</v>
      </c>
      <c r="C246" s="10" t="s">
        <v>354</v>
      </c>
    </row>
    <row r="247" spans="1:3" x14ac:dyDescent="0.25">
      <c r="A247" s="28" t="s">
        <v>355</v>
      </c>
      <c r="C247" s="10" t="s">
        <v>355</v>
      </c>
    </row>
    <row r="248" spans="1:3" x14ac:dyDescent="0.25">
      <c r="A248" s="28" t="s">
        <v>356</v>
      </c>
      <c r="C248" s="10" t="s">
        <v>356</v>
      </c>
    </row>
    <row r="249" spans="1:3" x14ac:dyDescent="0.25">
      <c r="A249" s="28" t="s">
        <v>358</v>
      </c>
      <c r="C249" s="10" t="s">
        <v>358</v>
      </c>
    </row>
    <row r="250" spans="1:3" x14ac:dyDescent="0.25">
      <c r="A250" s="28" t="s">
        <v>359</v>
      </c>
      <c r="C250" s="10" t="s">
        <v>359</v>
      </c>
    </row>
    <row r="251" spans="1:3" x14ac:dyDescent="0.25">
      <c r="A251" s="28" t="s">
        <v>361</v>
      </c>
      <c r="C251" s="10" t="s">
        <v>361</v>
      </c>
    </row>
    <row r="252" spans="1:3" x14ac:dyDescent="0.25">
      <c r="A252" s="28" t="s">
        <v>362</v>
      </c>
      <c r="C252" s="10" t="s">
        <v>362</v>
      </c>
    </row>
    <row r="253" spans="1:3" x14ac:dyDescent="0.25">
      <c r="A253" s="28" t="s">
        <v>363</v>
      </c>
      <c r="C253" s="10" t="s">
        <v>363</v>
      </c>
    </row>
    <row r="254" spans="1:3" x14ac:dyDescent="0.25">
      <c r="A254" s="28" t="s">
        <v>364</v>
      </c>
      <c r="C254" s="10" t="s">
        <v>364</v>
      </c>
    </row>
    <row r="255" spans="1:3" x14ac:dyDescent="0.25">
      <c r="A255" s="28" t="s">
        <v>365</v>
      </c>
      <c r="C255" s="10" t="s">
        <v>365</v>
      </c>
    </row>
    <row r="256" spans="1:3" x14ac:dyDescent="0.25">
      <c r="A256" s="28" t="s">
        <v>367</v>
      </c>
      <c r="C256" s="10" t="s">
        <v>367</v>
      </c>
    </row>
    <row r="257" spans="1:3" x14ac:dyDescent="0.25">
      <c r="A257" s="28" t="s">
        <v>368</v>
      </c>
      <c r="C257" s="10" t="s">
        <v>368</v>
      </c>
    </row>
    <row r="258" spans="1:3" x14ac:dyDescent="0.25">
      <c r="A258" s="28" t="s">
        <v>369</v>
      </c>
      <c r="C258" s="10" t="s">
        <v>369</v>
      </c>
    </row>
    <row r="259" spans="1:3" x14ac:dyDescent="0.25">
      <c r="A259" s="28" t="s">
        <v>370</v>
      </c>
      <c r="C259" s="10" t="s">
        <v>370</v>
      </c>
    </row>
    <row r="260" spans="1:3" x14ac:dyDescent="0.25">
      <c r="A260" s="28" t="s">
        <v>371</v>
      </c>
      <c r="C260" s="10" t="s">
        <v>371</v>
      </c>
    </row>
    <row r="261" spans="1:3" x14ac:dyDescent="0.25">
      <c r="A261" s="28" t="s">
        <v>372</v>
      </c>
      <c r="C261" s="10" t="s">
        <v>372</v>
      </c>
    </row>
    <row r="262" spans="1:3" x14ac:dyDescent="0.25">
      <c r="A262" s="28" t="s">
        <v>374</v>
      </c>
      <c r="C262" s="10" t="s">
        <v>374</v>
      </c>
    </row>
    <row r="263" spans="1:3" x14ac:dyDescent="0.25">
      <c r="A263" s="28" t="s">
        <v>375</v>
      </c>
      <c r="C263" s="10" t="s">
        <v>375</v>
      </c>
    </row>
    <row r="264" spans="1:3" x14ac:dyDescent="0.25">
      <c r="A264" s="28" t="s">
        <v>376</v>
      </c>
      <c r="C264" s="10" t="s">
        <v>376</v>
      </c>
    </row>
    <row r="265" spans="1:3" x14ac:dyDescent="0.25">
      <c r="A265" s="28" t="s">
        <v>378</v>
      </c>
      <c r="C265" s="10" t="s">
        <v>378</v>
      </c>
    </row>
    <row r="266" spans="1:3" x14ac:dyDescent="0.25">
      <c r="A266" s="28" t="s">
        <v>379</v>
      </c>
      <c r="C266" s="10" t="s">
        <v>379</v>
      </c>
    </row>
    <row r="267" spans="1:3" x14ac:dyDescent="0.25">
      <c r="A267" s="28" t="s">
        <v>380</v>
      </c>
      <c r="C267" s="10" t="s">
        <v>380</v>
      </c>
    </row>
    <row r="268" spans="1:3" x14ac:dyDescent="0.25">
      <c r="A268" s="28" t="s">
        <v>382</v>
      </c>
      <c r="C268" s="10" t="s">
        <v>382</v>
      </c>
    </row>
    <row r="269" spans="1:3" x14ac:dyDescent="0.25">
      <c r="A269" s="28" t="s">
        <v>384</v>
      </c>
      <c r="C269" s="10" t="s">
        <v>384</v>
      </c>
    </row>
    <row r="270" spans="1:3" x14ac:dyDescent="0.25">
      <c r="A270" s="28" t="s">
        <v>385</v>
      </c>
      <c r="C270" s="10" t="s">
        <v>385</v>
      </c>
    </row>
    <row r="271" spans="1:3" x14ac:dyDescent="0.25">
      <c r="A271" s="28" t="s">
        <v>386</v>
      </c>
      <c r="C271" s="10" t="s">
        <v>386</v>
      </c>
    </row>
    <row r="272" spans="1:3" x14ac:dyDescent="0.25">
      <c r="A272" s="28" t="s">
        <v>389</v>
      </c>
      <c r="C272" s="10" t="s">
        <v>389</v>
      </c>
    </row>
    <row r="273" spans="1:3" x14ac:dyDescent="0.25">
      <c r="A273" s="28" t="s">
        <v>390</v>
      </c>
      <c r="C273" s="10" t="s">
        <v>390</v>
      </c>
    </row>
    <row r="274" spans="1:3" x14ac:dyDescent="0.25">
      <c r="A274" s="28" t="s">
        <v>391</v>
      </c>
      <c r="C274" s="10" t="s">
        <v>391</v>
      </c>
    </row>
    <row r="275" spans="1:3" x14ac:dyDescent="0.25">
      <c r="A275" s="28" t="s">
        <v>392</v>
      </c>
      <c r="C275" s="10" t="s">
        <v>392</v>
      </c>
    </row>
    <row r="276" spans="1:3" x14ac:dyDescent="0.25">
      <c r="A276" s="28" t="s">
        <v>393</v>
      </c>
      <c r="C276" s="10" t="s">
        <v>393</v>
      </c>
    </row>
    <row r="277" spans="1:3" x14ac:dyDescent="0.25">
      <c r="A277" s="28" t="s">
        <v>395</v>
      </c>
      <c r="C277" s="10" t="s">
        <v>395</v>
      </c>
    </row>
    <row r="278" spans="1:3" x14ac:dyDescent="0.25">
      <c r="A278" s="28" t="s">
        <v>396</v>
      </c>
      <c r="C278" s="10" t="s">
        <v>396</v>
      </c>
    </row>
    <row r="279" spans="1:3" x14ac:dyDescent="0.25">
      <c r="A279" s="28" t="s">
        <v>397</v>
      </c>
      <c r="C279" s="10" t="s">
        <v>397</v>
      </c>
    </row>
    <row r="280" spans="1:3" x14ac:dyDescent="0.25">
      <c r="A280" s="28" t="s">
        <v>398</v>
      </c>
      <c r="C280" s="10" t="s">
        <v>398</v>
      </c>
    </row>
    <row r="281" spans="1:3" x14ac:dyDescent="0.25">
      <c r="A281" s="28" t="s">
        <v>399</v>
      </c>
      <c r="C281" s="10" t="s">
        <v>399</v>
      </c>
    </row>
    <row r="282" spans="1:3" x14ac:dyDescent="0.25">
      <c r="A282" s="28" t="s">
        <v>400</v>
      </c>
      <c r="C282" s="10" t="s">
        <v>400</v>
      </c>
    </row>
    <row r="283" spans="1:3" x14ac:dyDescent="0.25">
      <c r="A283" s="28" t="s">
        <v>401</v>
      </c>
      <c r="C283" s="10" t="s">
        <v>401</v>
      </c>
    </row>
    <row r="284" spans="1:3" x14ac:dyDescent="0.25">
      <c r="A284" s="28" t="s">
        <v>402</v>
      </c>
      <c r="C284" s="10" t="s">
        <v>402</v>
      </c>
    </row>
    <row r="285" spans="1:3" x14ac:dyDescent="0.25">
      <c r="A285" s="28" t="s">
        <v>403</v>
      </c>
      <c r="C285" s="10" t="s">
        <v>403</v>
      </c>
    </row>
    <row r="286" spans="1:3" x14ac:dyDescent="0.25">
      <c r="A286" s="28" t="s">
        <v>405</v>
      </c>
      <c r="C286" s="10" t="s">
        <v>405</v>
      </c>
    </row>
    <row r="287" spans="1:3" x14ac:dyDescent="0.25">
      <c r="A287" s="28" t="s">
        <v>406</v>
      </c>
      <c r="C287" s="10" t="s">
        <v>406</v>
      </c>
    </row>
    <row r="288" spans="1:3" x14ac:dyDescent="0.25">
      <c r="A288" s="28" t="s">
        <v>407</v>
      </c>
      <c r="C288" s="10" t="s">
        <v>407</v>
      </c>
    </row>
    <row r="289" spans="1:3" x14ac:dyDescent="0.25">
      <c r="A289" s="28" t="s">
        <v>408</v>
      </c>
      <c r="C289" s="10" t="s">
        <v>408</v>
      </c>
    </row>
    <row r="290" spans="1:3" x14ac:dyDescent="0.25">
      <c r="A290" s="28" t="s">
        <v>410</v>
      </c>
      <c r="C290" s="10" t="s">
        <v>410</v>
      </c>
    </row>
    <row r="291" spans="1:3" x14ac:dyDescent="0.25">
      <c r="A291" s="28" t="s">
        <v>411</v>
      </c>
      <c r="C291" s="10" t="s">
        <v>411</v>
      </c>
    </row>
    <row r="292" spans="1:3" x14ac:dyDescent="0.25">
      <c r="A292" s="28" t="s">
        <v>412</v>
      </c>
      <c r="C292" s="10" t="s">
        <v>412</v>
      </c>
    </row>
    <row r="293" spans="1:3" x14ac:dyDescent="0.25">
      <c r="A293" s="28" t="s">
        <v>414</v>
      </c>
      <c r="C293" s="10" t="s">
        <v>414</v>
      </c>
    </row>
    <row r="294" spans="1:3" x14ac:dyDescent="0.25">
      <c r="A294" s="28" t="s">
        <v>415</v>
      </c>
      <c r="C294" s="10" t="s">
        <v>415</v>
      </c>
    </row>
    <row r="295" spans="1:3" x14ac:dyDescent="0.25">
      <c r="A295" s="28" t="s">
        <v>417</v>
      </c>
      <c r="C295" s="10" t="s">
        <v>417</v>
      </c>
    </row>
    <row r="296" spans="1:3" x14ac:dyDescent="0.25">
      <c r="A296" s="28" t="s">
        <v>418</v>
      </c>
      <c r="C296" s="10" t="s">
        <v>418</v>
      </c>
    </row>
    <row r="297" spans="1:3" x14ac:dyDescent="0.25">
      <c r="A297" s="28" t="s">
        <v>419</v>
      </c>
      <c r="C297" s="10" t="s">
        <v>419</v>
      </c>
    </row>
    <row r="298" spans="1:3" x14ac:dyDescent="0.25">
      <c r="A298" s="28" t="s">
        <v>420</v>
      </c>
      <c r="C298" s="10" t="s">
        <v>420</v>
      </c>
    </row>
    <row r="299" spans="1:3" x14ac:dyDescent="0.25">
      <c r="A299" s="28" t="s">
        <v>421</v>
      </c>
      <c r="C299" s="10" t="s">
        <v>421</v>
      </c>
    </row>
    <row r="300" spans="1:3" x14ac:dyDescent="0.25">
      <c r="A300" s="28" t="s">
        <v>422</v>
      </c>
      <c r="C300" s="10" t="s">
        <v>422</v>
      </c>
    </row>
    <row r="301" spans="1:3" x14ac:dyDescent="0.25">
      <c r="A301" s="28" t="s">
        <v>424</v>
      </c>
      <c r="C301" s="10" t="s">
        <v>424</v>
      </c>
    </row>
    <row r="302" spans="1:3" x14ac:dyDescent="0.25">
      <c r="A302" s="28" t="s">
        <v>426</v>
      </c>
      <c r="C302" s="10" t="s">
        <v>426</v>
      </c>
    </row>
    <row r="303" spans="1:3" x14ac:dyDescent="0.25">
      <c r="A303" s="28" t="s">
        <v>427</v>
      </c>
      <c r="C303" s="10" t="s">
        <v>427</v>
      </c>
    </row>
    <row r="304" spans="1:3" x14ac:dyDescent="0.25">
      <c r="A304" s="28" t="s">
        <v>428</v>
      </c>
      <c r="C304" s="10" t="s">
        <v>428</v>
      </c>
    </row>
    <row r="305" spans="1:3" x14ac:dyDescent="0.25">
      <c r="A305" s="28" t="s">
        <v>429</v>
      </c>
      <c r="C305" s="10" t="s">
        <v>429</v>
      </c>
    </row>
    <row r="306" spans="1:3" x14ac:dyDescent="0.25">
      <c r="A306" s="28" t="s">
        <v>430</v>
      </c>
      <c r="C306" s="10" t="s">
        <v>430</v>
      </c>
    </row>
    <row r="307" spans="1:3" x14ac:dyDescent="0.25">
      <c r="A307" s="28" t="s">
        <v>431</v>
      </c>
      <c r="C307" s="10" t="s">
        <v>431</v>
      </c>
    </row>
    <row r="308" spans="1:3" x14ac:dyDescent="0.25">
      <c r="A308" s="28" t="s">
        <v>432</v>
      </c>
      <c r="C308" s="10" t="s">
        <v>432</v>
      </c>
    </row>
    <row r="309" spans="1:3" x14ac:dyDescent="0.25">
      <c r="A309" s="28" t="s">
        <v>433</v>
      </c>
      <c r="C309" s="10" t="s">
        <v>433</v>
      </c>
    </row>
    <row r="310" spans="1:3" x14ac:dyDescent="0.25">
      <c r="A310" s="28" t="s">
        <v>434</v>
      </c>
      <c r="C310" s="10" t="s">
        <v>434</v>
      </c>
    </row>
    <row r="311" spans="1:3" x14ac:dyDescent="0.25">
      <c r="A311" s="28" t="s">
        <v>435</v>
      </c>
      <c r="C311" s="10" t="s">
        <v>435</v>
      </c>
    </row>
    <row r="312" spans="1:3" x14ac:dyDescent="0.25">
      <c r="A312" s="28" t="s">
        <v>436</v>
      </c>
      <c r="C312" s="10" t="s">
        <v>436</v>
      </c>
    </row>
    <row r="313" spans="1:3" x14ac:dyDescent="0.25">
      <c r="A313" s="28" t="s">
        <v>437</v>
      </c>
      <c r="C313" s="10" t="s">
        <v>437</v>
      </c>
    </row>
    <row r="314" spans="1:3" x14ac:dyDescent="0.25">
      <c r="A314" s="28" t="s">
        <v>438</v>
      </c>
      <c r="C314" s="10" t="s">
        <v>438</v>
      </c>
    </row>
    <row r="315" spans="1:3" x14ac:dyDescent="0.25">
      <c r="A315" s="28" t="s">
        <v>439</v>
      </c>
      <c r="C315" s="10" t="s">
        <v>439</v>
      </c>
    </row>
    <row r="316" spans="1:3" x14ac:dyDescent="0.25">
      <c r="A316" s="28" t="s">
        <v>440</v>
      </c>
      <c r="C316" s="10" t="s">
        <v>440</v>
      </c>
    </row>
    <row r="317" spans="1:3" x14ac:dyDescent="0.25">
      <c r="A317" s="28" t="s">
        <v>441</v>
      </c>
      <c r="C317" s="10" t="s">
        <v>441</v>
      </c>
    </row>
    <row r="318" spans="1:3" x14ac:dyDescent="0.25">
      <c r="A318" s="28" t="s">
        <v>442</v>
      </c>
      <c r="C318" s="10" t="s">
        <v>442</v>
      </c>
    </row>
    <row r="319" spans="1:3" x14ac:dyDescent="0.25">
      <c r="A319" s="28" t="s">
        <v>443</v>
      </c>
      <c r="C319" s="10" t="s">
        <v>443</v>
      </c>
    </row>
    <row r="320" spans="1:3" x14ac:dyDescent="0.25">
      <c r="A320" s="28" t="s">
        <v>444</v>
      </c>
      <c r="C320" s="10" t="s">
        <v>444</v>
      </c>
    </row>
    <row r="321" spans="1:3" x14ac:dyDescent="0.25">
      <c r="A321" s="28" t="s">
        <v>445</v>
      </c>
      <c r="C321" s="10" t="s">
        <v>445</v>
      </c>
    </row>
    <row r="322" spans="1:3" x14ac:dyDescent="0.25">
      <c r="A322" s="28" t="s">
        <v>446</v>
      </c>
      <c r="C322" s="10" t="s">
        <v>446</v>
      </c>
    </row>
    <row r="323" spans="1:3" x14ac:dyDescent="0.25">
      <c r="A323" s="28" t="s">
        <v>447</v>
      </c>
      <c r="C323" s="10" t="s">
        <v>447</v>
      </c>
    </row>
    <row r="324" spans="1:3" x14ac:dyDescent="0.25">
      <c r="A324" s="28" t="s">
        <v>448</v>
      </c>
      <c r="C324" s="10" t="s">
        <v>448</v>
      </c>
    </row>
    <row r="325" spans="1:3" x14ac:dyDescent="0.25">
      <c r="A325" s="28" t="s">
        <v>449</v>
      </c>
      <c r="C325" s="10" t="s">
        <v>449</v>
      </c>
    </row>
    <row r="326" spans="1:3" x14ac:dyDescent="0.25">
      <c r="A326" s="28" t="s">
        <v>450</v>
      </c>
      <c r="C326" s="10" t="s">
        <v>450</v>
      </c>
    </row>
    <row r="327" spans="1:3" x14ac:dyDescent="0.25">
      <c r="A327" s="28" t="s">
        <v>451</v>
      </c>
      <c r="C327" s="10" t="s">
        <v>451</v>
      </c>
    </row>
    <row r="328" spans="1:3" x14ac:dyDescent="0.25">
      <c r="A328" s="28" t="s">
        <v>452</v>
      </c>
      <c r="C328" s="10" t="s">
        <v>452</v>
      </c>
    </row>
    <row r="329" spans="1:3" x14ac:dyDescent="0.25">
      <c r="A329" s="28" t="s">
        <v>453</v>
      </c>
      <c r="C329" s="10" t="s">
        <v>453</v>
      </c>
    </row>
    <row r="330" spans="1:3" x14ac:dyDescent="0.25">
      <c r="A330" s="28" t="s">
        <v>454</v>
      </c>
      <c r="C330" s="10" t="s">
        <v>454</v>
      </c>
    </row>
    <row r="331" spans="1:3" x14ac:dyDescent="0.25">
      <c r="A331" s="28" t="s">
        <v>455</v>
      </c>
      <c r="C331" s="10" t="s">
        <v>455</v>
      </c>
    </row>
    <row r="332" spans="1:3" x14ac:dyDescent="0.25">
      <c r="A332" s="28" t="s">
        <v>457</v>
      </c>
      <c r="C332" s="10" t="s">
        <v>457</v>
      </c>
    </row>
    <row r="333" spans="1:3" x14ac:dyDescent="0.25">
      <c r="A333" s="28" t="s">
        <v>458</v>
      </c>
      <c r="C333" s="10" t="s">
        <v>458</v>
      </c>
    </row>
    <row r="334" spans="1:3" x14ac:dyDescent="0.25">
      <c r="A334" s="28" t="s">
        <v>459</v>
      </c>
      <c r="C334" s="10" t="s">
        <v>459</v>
      </c>
    </row>
    <row r="335" spans="1:3" x14ac:dyDescent="0.25">
      <c r="A335" s="28" t="s">
        <v>460</v>
      </c>
      <c r="C335" s="10" t="s">
        <v>460</v>
      </c>
    </row>
    <row r="336" spans="1:3" x14ac:dyDescent="0.25">
      <c r="A336" s="28" t="s">
        <v>461</v>
      </c>
      <c r="C336" s="10" t="s">
        <v>461</v>
      </c>
    </row>
    <row r="337" spans="1:3" x14ac:dyDescent="0.25">
      <c r="A337" s="28" t="s">
        <v>462</v>
      </c>
      <c r="C337" s="10" t="s">
        <v>462</v>
      </c>
    </row>
    <row r="338" spans="1:3" x14ac:dyDescent="0.25">
      <c r="A338" s="28" t="s">
        <v>463</v>
      </c>
      <c r="C338" s="10" t="s">
        <v>463</v>
      </c>
    </row>
    <row r="339" spans="1:3" x14ac:dyDescent="0.25">
      <c r="A339" s="28" t="s">
        <v>464</v>
      </c>
      <c r="C339" s="10" t="s">
        <v>464</v>
      </c>
    </row>
    <row r="340" spans="1:3" x14ac:dyDescent="0.25">
      <c r="A340" s="28" t="s">
        <v>465</v>
      </c>
      <c r="C340" s="10" t="s">
        <v>465</v>
      </c>
    </row>
    <row r="341" spans="1:3" x14ac:dyDescent="0.25">
      <c r="A341" s="28" t="s">
        <v>466</v>
      </c>
      <c r="C341" s="10" t="s">
        <v>466</v>
      </c>
    </row>
    <row r="342" spans="1:3" x14ac:dyDescent="0.25">
      <c r="A342" s="28" t="s">
        <v>467</v>
      </c>
      <c r="C342" s="10" t="s">
        <v>467</v>
      </c>
    </row>
    <row r="343" spans="1:3" x14ac:dyDescent="0.25">
      <c r="A343" s="28" t="s">
        <v>468</v>
      </c>
      <c r="C343" s="10" t="s">
        <v>468</v>
      </c>
    </row>
    <row r="344" spans="1:3" x14ac:dyDescent="0.25">
      <c r="A344" s="28" t="s">
        <v>469</v>
      </c>
      <c r="C344" s="10" t="s">
        <v>469</v>
      </c>
    </row>
    <row r="345" spans="1:3" x14ac:dyDescent="0.25">
      <c r="A345" s="28" t="s">
        <v>470</v>
      </c>
      <c r="C345" s="10" t="s">
        <v>470</v>
      </c>
    </row>
    <row r="346" spans="1:3" x14ac:dyDescent="0.25">
      <c r="A346" s="28" t="s">
        <v>471</v>
      </c>
      <c r="C346" s="10" t="s">
        <v>471</v>
      </c>
    </row>
    <row r="347" spans="1:3" x14ac:dyDescent="0.25">
      <c r="A347" s="28" t="s">
        <v>473</v>
      </c>
      <c r="C347" s="10" t="s">
        <v>473</v>
      </c>
    </row>
    <row r="348" spans="1:3" x14ac:dyDescent="0.25">
      <c r="A348" s="28" t="s">
        <v>475</v>
      </c>
      <c r="C348" s="10" t="s">
        <v>475</v>
      </c>
    </row>
    <row r="349" spans="1:3" x14ac:dyDescent="0.25">
      <c r="A349" s="28" t="s">
        <v>476</v>
      </c>
      <c r="C349" s="10" t="s">
        <v>476</v>
      </c>
    </row>
    <row r="350" spans="1:3" x14ac:dyDescent="0.25">
      <c r="A350" s="28" t="s">
        <v>477</v>
      </c>
      <c r="C350" s="10" t="s">
        <v>477</v>
      </c>
    </row>
    <row r="351" spans="1:3" x14ac:dyDescent="0.25">
      <c r="A351" s="28" t="s">
        <v>478</v>
      </c>
      <c r="C351" s="10" t="s">
        <v>478</v>
      </c>
    </row>
    <row r="352" spans="1:3" x14ac:dyDescent="0.25">
      <c r="A352" s="28" t="s">
        <v>479</v>
      </c>
      <c r="C352" s="10" t="s">
        <v>479</v>
      </c>
    </row>
    <row r="353" spans="1:3" x14ac:dyDescent="0.25">
      <c r="A353" s="28" t="s">
        <v>480</v>
      </c>
      <c r="C353" s="10" t="s">
        <v>480</v>
      </c>
    </row>
    <row r="354" spans="1:3" x14ac:dyDescent="0.25">
      <c r="A354" s="28" t="s">
        <v>481</v>
      </c>
      <c r="C354" s="10" t="s">
        <v>481</v>
      </c>
    </row>
    <row r="355" spans="1:3" x14ac:dyDescent="0.25">
      <c r="A355" s="28" t="s">
        <v>482</v>
      </c>
      <c r="C355" s="10" t="s">
        <v>482</v>
      </c>
    </row>
    <row r="356" spans="1:3" x14ac:dyDescent="0.25">
      <c r="A356" s="28" t="s">
        <v>484</v>
      </c>
      <c r="C356" s="10" t="s">
        <v>484</v>
      </c>
    </row>
    <row r="357" spans="1:3" x14ac:dyDescent="0.25">
      <c r="A357" s="28" t="s">
        <v>486</v>
      </c>
      <c r="C357" s="10" t="s">
        <v>486</v>
      </c>
    </row>
    <row r="358" spans="1:3" x14ac:dyDescent="0.25">
      <c r="A358" s="28" t="s">
        <v>487</v>
      </c>
      <c r="C358" s="10" t="s">
        <v>487</v>
      </c>
    </row>
    <row r="359" spans="1:3" x14ac:dyDescent="0.25">
      <c r="A359" s="28" t="s">
        <v>488</v>
      </c>
      <c r="C359" s="10" t="s">
        <v>488</v>
      </c>
    </row>
    <row r="360" spans="1:3" x14ac:dyDescent="0.25">
      <c r="A360" s="28" t="s">
        <v>489</v>
      </c>
      <c r="C360" s="10" t="s">
        <v>489</v>
      </c>
    </row>
    <row r="361" spans="1:3" x14ac:dyDescent="0.25">
      <c r="A361" s="28" t="s">
        <v>490</v>
      </c>
      <c r="C361" s="10" t="s">
        <v>490</v>
      </c>
    </row>
    <row r="362" spans="1:3" x14ac:dyDescent="0.25">
      <c r="A362" s="28" t="s">
        <v>491</v>
      </c>
      <c r="C362" s="10" t="s">
        <v>491</v>
      </c>
    </row>
    <row r="363" spans="1:3" x14ac:dyDescent="0.25">
      <c r="A363" s="28" t="s">
        <v>492</v>
      </c>
      <c r="C363" s="10" t="s">
        <v>492</v>
      </c>
    </row>
    <row r="364" spans="1:3" x14ac:dyDescent="0.25">
      <c r="A364" s="28" t="s">
        <v>494</v>
      </c>
      <c r="C364" s="10" t="s">
        <v>494</v>
      </c>
    </row>
    <row r="365" spans="1:3" x14ac:dyDescent="0.25">
      <c r="A365" s="28" t="s">
        <v>495</v>
      </c>
      <c r="C365" s="10" t="s">
        <v>495</v>
      </c>
    </row>
    <row r="366" spans="1:3" x14ac:dyDescent="0.25">
      <c r="A366" s="28" t="s">
        <v>497</v>
      </c>
      <c r="C366" s="10" t="s">
        <v>497</v>
      </c>
    </row>
    <row r="367" spans="1:3" x14ac:dyDescent="0.25">
      <c r="A367" s="28" t="s">
        <v>498</v>
      </c>
      <c r="C367" s="10" t="s">
        <v>498</v>
      </c>
    </row>
    <row r="368" spans="1:3" x14ac:dyDescent="0.25">
      <c r="A368" s="28" t="s">
        <v>499</v>
      </c>
      <c r="C368" s="10" t="s">
        <v>499</v>
      </c>
    </row>
    <row r="369" spans="1:3" x14ac:dyDescent="0.25">
      <c r="A369" s="28" t="s">
        <v>501</v>
      </c>
      <c r="C369" s="10" t="s">
        <v>501</v>
      </c>
    </row>
    <row r="370" spans="1:3" x14ac:dyDescent="0.25">
      <c r="A370" s="28" t="s">
        <v>503</v>
      </c>
      <c r="C370" s="10" t="s">
        <v>503</v>
      </c>
    </row>
    <row r="371" spans="1:3" x14ac:dyDescent="0.25">
      <c r="A371" s="28" t="s">
        <v>504</v>
      </c>
      <c r="C371" s="10" t="s">
        <v>504</v>
      </c>
    </row>
    <row r="372" spans="1:3" x14ac:dyDescent="0.25">
      <c r="A372" s="28" t="s">
        <v>505</v>
      </c>
      <c r="C372" s="10" t="s">
        <v>505</v>
      </c>
    </row>
    <row r="373" spans="1:3" x14ac:dyDescent="0.25">
      <c r="A373" s="28" t="s">
        <v>506</v>
      </c>
      <c r="C373" s="10" t="s">
        <v>506</v>
      </c>
    </row>
    <row r="374" spans="1:3" x14ac:dyDescent="0.25">
      <c r="A374" s="28" t="s">
        <v>507</v>
      </c>
      <c r="C374" s="10" t="s">
        <v>507</v>
      </c>
    </row>
    <row r="375" spans="1:3" x14ac:dyDescent="0.25">
      <c r="A375" s="28" t="s">
        <v>508</v>
      </c>
      <c r="C375" s="10" t="s">
        <v>508</v>
      </c>
    </row>
    <row r="376" spans="1:3" x14ac:dyDescent="0.25">
      <c r="A376" s="28" t="s">
        <v>509</v>
      </c>
      <c r="C376" s="10" t="s">
        <v>509</v>
      </c>
    </row>
    <row r="377" spans="1:3" x14ac:dyDescent="0.25">
      <c r="A377" s="28" t="s">
        <v>510</v>
      </c>
      <c r="C377" s="10" t="s">
        <v>510</v>
      </c>
    </row>
    <row r="378" spans="1:3" x14ac:dyDescent="0.25">
      <c r="A378" s="28" t="s">
        <v>512</v>
      </c>
      <c r="C378" s="10" t="s">
        <v>512</v>
      </c>
    </row>
    <row r="379" spans="1:3" x14ac:dyDescent="0.25">
      <c r="A379" s="28" t="s">
        <v>513</v>
      </c>
      <c r="C379" s="10" t="s">
        <v>513</v>
      </c>
    </row>
    <row r="380" spans="1:3" x14ac:dyDescent="0.25">
      <c r="A380" s="28" t="s">
        <v>514</v>
      </c>
      <c r="C380" s="10" t="s">
        <v>514</v>
      </c>
    </row>
    <row r="381" spans="1:3" x14ac:dyDescent="0.25">
      <c r="A381" s="28" t="s">
        <v>515</v>
      </c>
      <c r="C381" s="10" t="s">
        <v>515</v>
      </c>
    </row>
    <row r="382" spans="1:3" x14ac:dyDescent="0.25">
      <c r="A382" s="28" t="s">
        <v>516</v>
      </c>
      <c r="C382" s="10" t="s">
        <v>516</v>
      </c>
    </row>
    <row r="383" spans="1:3" x14ac:dyDescent="0.25">
      <c r="A383" s="28" t="s">
        <v>517</v>
      </c>
      <c r="C383" s="10" t="s">
        <v>517</v>
      </c>
    </row>
    <row r="384" spans="1:3" x14ac:dyDescent="0.25">
      <c r="A384" s="28" t="s">
        <v>518</v>
      </c>
      <c r="C384" s="10" t="s">
        <v>518</v>
      </c>
    </row>
    <row r="385" spans="1:3" x14ac:dyDescent="0.25">
      <c r="A385" s="28" t="s">
        <v>519</v>
      </c>
      <c r="C385" s="10" t="s">
        <v>519</v>
      </c>
    </row>
    <row r="386" spans="1:3" x14ac:dyDescent="0.25">
      <c r="A386" s="28" t="s">
        <v>520</v>
      </c>
      <c r="C386" s="10" t="s">
        <v>520</v>
      </c>
    </row>
    <row r="387" spans="1:3" x14ac:dyDescent="0.25">
      <c r="A387" s="28" t="s">
        <v>521</v>
      </c>
      <c r="C387" s="10" t="s">
        <v>521</v>
      </c>
    </row>
    <row r="388" spans="1:3" x14ac:dyDescent="0.25">
      <c r="A388" s="28" t="s">
        <v>522</v>
      </c>
      <c r="C388" s="10" t="s">
        <v>522</v>
      </c>
    </row>
    <row r="389" spans="1:3" x14ac:dyDescent="0.25">
      <c r="A389" s="28" t="s">
        <v>523</v>
      </c>
      <c r="C389" s="10" t="s">
        <v>523</v>
      </c>
    </row>
    <row r="390" spans="1:3" x14ac:dyDescent="0.25">
      <c r="A390" s="28" t="s">
        <v>524</v>
      </c>
      <c r="C390" s="10" t="s">
        <v>524</v>
      </c>
    </row>
    <row r="391" spans="1:3" x14ac:dyDescent="0.25">
      <c r="A391" s="28" t="s">
        <v>525</v>
      </c>
      <c r="C391" s="10" t="s">
        <v>525</v>
      </c>
    </row>
    <row r="392" spans="1:3" x14ac:dyDescent="0.25">
      <c r="A392" s="28" t="s">
        <v>526</v>
      </c>
      <c r="C392" s="10" t="s">
        <v>526</v>
      </c>
    </row>
    <row r="393" spans="1:3" x14ac:dyDescent="0.25">
      <c r="A393" s="28" t="s">
        <v>527</v>
      </c>
      <c r="C393" s="10" t="s">
        <v>527</v>
      </c>
    </row>
    <row r="394" spans="1:3" x14ac:dyDescent="0.25">
      <c r="A394" s="28" t="s">
        <v>528</v>
      </c>
      <c r="C394" s="10" t="s">
        <v>528</v>
      </c>
    </row>
    <row r="395" spans="1:3" x14ac:dyDescent="0.25">
      <c r="A395" s="28" t="s">
        <v>529</v>
      </c>
      <c r="C395" s="10" t="s">
        <v>529</v>
      </c>
    </row>
    <row r="396" spans="1:3" x14ac:dyDescent="0.25">
      <c r="A396" s="28" t="s">
        <v>530</v>
      </c>
      <c r="C396" s="10" t="s">
        <v>530</v>
      </c>
    </row>
    <row r="397" spans="1:3" x14ac:dyDescent="0.25">
      <c r="A397" s="28" t="s">
        <v>531</v>
      </c>
      <c r="C397" s="10" t="s">
        <v>531</v>
      </c>
    </row>
    <row r="398" spans="1:3" x14ac:dyDescent="0.25">
      <c r="A398" s="28" t="s">
        <v>532</v>
      </c>
      <c r="C398" s="10" t="s">
        <v>532</v>
      </c>
    </row>
    <row r="399" spans="1:3" x14ac:dyDescent="0.25">
      <c r="A399" s="28" t="s">
        <v>533</v>
      </c>
      <c r="C399" s="10" t="s">
        <v>533</v>
      </c>
    </row>
    <row r="400" spans="1:3" x14ac:dyDescent="0.25">
      <c r="A400" s="28" t="s">
        <v>534</v>
      </c>
      <c r="C400" s="10" t="s">
        <v>534</v>
      </c>
    </row>
    <row r="401" spans="1:3" x14ac:dyDescent="0.25">
      <c r="A401" s="28" t="s">
        <v>535</v>
      </c>
      <c r="C401" s="10" t="s">
        <v>535</v>
      </c>
    </row>
    <row r="402" spans="1:3" x14ac:dyDescent="0.25">
      <c r="A402" s="28" t="s">
        <v>536</v>
      </c>
      <c r="C402" s="10" t="s">
        <v>536</v>
      </c>
    </row>
    <row r="403" spans="1:3" x14ac:dyDescent="0.25">
      <c r="A403" s="28" t="s">
        <v>537</v>
      </c>
      <c r="C403" s="10" t="s">
        <v>537</v>
      </c>
    </row>
    <row r="404" spans="1:3" x14ac:dyDescent="0.25">
      <c r="A404" s="28" t="s">
        <v>538</v>
      </c>
      <c r="C404" s="10" t="s">
        <v>538</v>
      </c>
    </row>
    <row r="405" spans="1:3" x14ac:dyDescent="0.25">
      <c r="A405" s="28" t="s">
        <v>539</v>
      </c>
      <c r="C405" s="10" t="s">
        <v>539</v>
      </c>
    </row>
    <row r="406" spans="1:3" x14ac:dyDescent="0.25">
      <c r="A406" s="28" t="s">
        <v>540</v>
      </c>
      <c r="C406" s="10" t="s">
        <v>540</v>
      </c>
    </row>
    <row r="407" spans="1:3" x14ac:dyDescent="0.25">
      <c r="A407" s="28" t="s">
        <v>541</v>
      </c>
      <c r="C407" s="10" t="s">
        <v>541</v>
      </c>
    </row>
    <row r="408" spans="1:3" x14ac:dyDescent="0.25">
      <c r="A408" s="28" t="s">
        <v>542</v>
      </c>
      <c r="C408" s="10" t="s">
        <v>542</v>
      </c>
    </row>
    <row r="409" spans="1:3" x14ac:dyDescent="0.25">
      <c r="A409" s="28" t="s">
        <v>543</v>
      </c>
      <c r="C409" s="10" t="s">
        <v>543</v>
      </c>
    </row>
    <row r="410" spans="1:3" x14ac:dyDescent="0.25">
      <c r="A410" s="28" t="s">
        <v>544</v>
      </c>
      <c r="C410" s="10" t="s">
        <v>544</v>
      </c>
    </row>
    <row r="411" spans="1:3" x14ac:dyDescent="0.25">
      <c r="A411" s="28" t="s">
        <v>545</v>
      </c>
      <c r="C411" s="10" t="s">
        <v>545</v>
      </c>
    </row>
    <row r="412" spans="1:3" x14ac:dyDescent="0.25">
      <c r="A412" s="28" t="s">
        <v>546</v>
      </c>
      <c r="C412" s="10" t="s">
        <v>546</v>
      </c>
    </row>
    <row r="413" spans="1:3" x14ac:dyDescent="0.25">
      <c r="A413" s="28" t="s">
        <v>547</v>
      </c>
      <c r="C413" s="10" t="s">
        <v>547</v>
      </c>
    </row>
    <row r="414" spans="1:3" x14ac:dyDescent="0.25">
      <c r="A414" s="28" t="s">
        <v>549</v>
      </c>
      <c r="C414" s="10" t="s">
        <v>549</v>
      </c>
    </row>
    <row r="415" spans="1:3" x14ac:dyDescent="0.25">
      <c r="A415" s="28" t="s">
        <v>550</v>
      </c>
      <c r="C415" s="10" t="s">
        <v>550</v>
      </c>
    </row>
    <row r="416" spans="1:3" x14ac:dyDescent="0.25">
      <c r="A416" s="28" t="s">
        <v>551</v>
      </c>
      <c r="C416" s="10" t="s">
        <v>551</v>
      </c>
    </row>
    <row r="417" spans="1:3" x14ac:dyDescent="0.25">
      <c r="A417" s="28" t="s">
        <v>552</v>
      </c>
      <c r="C417" s="10" t="s">
        <v>552</v>
      </c>
    </row>
    <row r="418" spans="1:3" x14ac:dyDescent="0.25">
      <c r="A418" s="28" t="s">
        <v>553</v>
      </c>
      <c r="C418" s="10" t="s">
        <v>553</v>
      </c>
    </row>
    <row r="419" spans="1:3" x14ac:dyDescent="0.25">
      <c r="A419" s="28" t="s">
        <v>554</v>
      </c>
      <c r="C419" s="10" t="s">
        <v>554</v>
      </c>
    </row>
    <row r="420" spans="1:3" x14ac:dyDescent="0.25">
      <c r="A420" s="28" t="s">
        <v>555</v>
      </c>
      <c r="C420" s="10" t="s">
        <v>555</v>
      </c>
    </row>
    <row r="421" spans="1:3" x14ac:dyDescent="0.25">
      <c r="A421" s="28" t="s">
        <v>557</v>
      </c>
      <c r="C421" s="10" t="s">
        <v>557</v>
      </c>
    </row>
    <row r="422" spans="1:3" x14ac:dyDescent="0.25">
      <c r="A422" s="28" t="s">
        <v>558</v>
      </c>
      <c r="C422" s="10" t="s">
        <v>558</v>
      </c>
    </row>
    <row r="423" spans="1:3" x14ac:dyDescent="0.25">
      <c r="A423" s="28" t="s">
        <v>559</v>
      </c>
      <c r="C423" s="10" t="s">
        <v>559</v>
      </c>
    </row>
    <row r="424" spans="1:3" x14ac:dyDescent="0.25">
      <c r="A424" s="28" t="s">
        <v>560</v>
      </c>
      <c r="C424" s="10" t="s">
        <v>560</v>
      </c>
    </row>
    <row r="425" spans="1:3" x14ac:dyDescent="0.25">
      <c r="A425" s="28" t="s">
        <v>561</v>
      </c>
      <c r="C425" s="10" t="s">
        <v>561</v>
      </c>
    </row>
    <row r="426" spans="1:3" x14ac:dyDescent="0.25">
      <c r="A426" s="28" t="s">
        <v>562</v>
      </c>
      <c r="C426" s="10" t="s">
        <v>562</v>
      </c>
    </row>
    <row r="427" spans="1:3" x14ac:dyDescent="0.25">
      <c r="A427" s="28" t="s">
        <v>563</v>
      </c>
      <c r="C427" s="10" t="s">
        <v>563</v>
      </c>
    </row>
    <row r="428" spans="1:3" x14ac:dyDescent="0.25">
      <c r="A428" s="28" t="s">
        <v>564</v>
      </c>
      <c r="C428" s="10" t="s">
        <v>564</v>
      </c>
    </row>
    <row r="429" spans="1:3" x14ac:dyDescent="0.25">
      <c r="A429" s="28" t="s">
        <v>565</v>
      </c>
      <c r="C429" s="10" t="s">
        <v>565</v>
      </c>
    </row>
    <row r="430" spans="1:3" x14ac:dyDescent="0.25">
      <c r="A430" s="28" t="s">
        <v>566</v>
      </c>
      <c r="C430" s="10" t="s">
        <v>566</v>
      </c>
    </row>
    <row r="431" spans="1:3" x14ac:dyDescent="0.25">
      <c r="A431" s="28" t="s">
        <v>567</v>
      </c>
      <c r="C431" s="10" t="s">
        <v>567</v>
      </c>
    </row>
    <row r="432" spans="1:3" x14ac:dyDescent="0.25">
      <c r="A432" s="28" t="s">
        <v>568</v>
      </c>
      <c r="C432" s="10" t="s">
        <v>568</v>
      </c>
    </row>
    <row r="433" spans="1:3" x14ac:dyDescent="0.25">
      <c r="A433" s="28" t="s">
        <v>569</v>
      </c>
      <c r="C433" s="10" t="s">
        <v>569</v>
      </c>
    </row>
    <row r="434" spans="1:3" x14ac:dyDescent="0.25">
      <c r="A434" s="3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4"/>
  <sheetViews>
    <sheetView showGridLines="0" tabSelected="1" topLeftCell="A7" workbookViewId="0">
      <selection activeCell="M24" sqref="M24"/>
    </sheetView>
  </sheetViews>
  <sheetFormatPr defaultRowHeight="15" x14ac:dyDescent="0.25"/>
  <cols>
    <col min="2" max="2" width="5.28515625" customWidth="1"/>
    <col min="3" max="3" width="4.85546875" customWidth="1"/>
    <col min="5" max="5" width="16.28515625" customWidth="1"/>
    <col min="6" max="7" width="14.7109375" bestFit="1" customWidth="1"/>
    <col min="8" max="9" width="16.28515625" bestFit="1" customWidth="1"/>
    <col min="10" max="10" width="19.28515625" bestFit="1" customWidth="1"/>
    <col min="11" max="14" width="20.85546875" bestFit="1" customWidth="1"/>
    <col min="15" max="15" width="9.42578125" bestFit="1" customWidth="1"/>
  </cols>
  <sheetData>
    <row r="2" spans="1:15" x14ac:dyDescent="0.25">
      <c r="A2" s="40" t="s">
        <v>0</v>
      </c>
      <c r="B2" s="40"/>
      <c r="C2" s="9" t="s">
        <v>248</v>
      </c>
    </row>
    <row r="4" spans="1:15" ht="18.75" x14ac:dyDescent="0.3">
      <c r="C4" s="37" t="s">
        <v>598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/>
    </row>
    <row r="5" spans="1:15" x14ac:dyDescent="0.25">
      <c r="C5" s="41"/>
      <c r="D5" s="42"/>
      <c r="E5" s="43"/>
      <c r="F5" s="27">
        <v>2003</v>
      </c>
      <c r="G5" s="26">
        <v>2004</v>
      </c>
      <c r="H5" s="26">
        <v>2006</v>
      </c>
      <c r="I5" s="26">
        <v>2007</v>
      </c>
      <c r="J5" s="26">
        <v>2012</v>
      </c>
      <c r="K5" s="26">
        <v>2013</v>
      </c>
      <c r="L5" s="26">
        <v>2014</v>
      </c>
      <c r="M5" s="26">
        <v>2015</v>
      </c>
      <c r="N5" s="26">
        <v>2016</v>
      </c>
      <c r="O5" s="25">
        <v>2017</v>
      </c>
    </row>
    <row r="6" spans="1:15" x14ac:dyDescent="0.25">
      <c r="C6" s="35" t="s">
        <v>593</v>
      </c>
      <c r="D6" s="36"/>
      <c r="E6" s="36"/>
      <c r="F6" s="22">
        <f t="array" ref="F6">IF(ISNUMBER(INDEX(Total_Revenue,MATCH(1,($C$2=Ticker_Symbol)*(F5=Years),0),0)),INDEX(Total_Revenue,MATCH(1,($C$2=Ticker_Symbol)*(F5=Years),0),0),_xlfn.NUMBERVALUE(0))</f>
        <v>0</v>
      </c>
      <c r="G6" s="23">
        <f t="array" ref="G6">IF(ISNUMBER(INDEX(Total_Revenue,MATCH(1,($C$2=Ticker_Symbol)*(G5=Years),0),0)),INDEX(Total_Revenue,MATCH(1,($C$2=Ticker_Symbol)*(G5=Years),0),0),_xlfn.NUMBERVALUE(0))</f>
        <v>0</v>
      </c>
      <c r="H6" s="23">
        <f t="array" ref="H6">IF(ISNUMBER(INDEX(Total_Revenue,MATCH(1,($C$2=Ticker_Symbol)*(H5=Years),0),0)),INDEX(Total_Revenue,MATCH(1,($C$2=Ticker_Symbol)*(H5=Years),0),0),_xlfn.NUMBERVALUE(0))</f>
        <v>0</v>
      </c>
      <c r="I6" s="23">
        <f t="array" ref="I6">IF(ISNUMBER(INDEX(Total_Revenue,MATCH(1,($C$2=Ticker_Symbol)*(I5=Years),0),0)),INDEX(Total_Revenue,MATCH(1,($C$2=Ticker_Symbol)*(I5=Years),0),0),_xlfn.NUMBERVALUE(0))</f>
        <v>0</v>
      </c>
      <c r="J6" s="23">
        <f t="array" ref="J6">IF(ISNUMBER(INDEX(Total_Revenue,MATCH(1,($C$2=Ticker_Symbol)*(J5=Years),0),0)),INDEX(Total_Revenue,MATCH(1,($C$2=Ticker_Symbol)*(J5=Years),0),0),_xlfn.NUMBERVALUE(0))</f>
        <v>5795800000</v>
      </c>
      <c r="K6" s="23">
        <f t="array" ref="K6">IF(ISNUMBER(INDEX(Total_Revenue,MATCH(1,($C$2=Ticker_Symbol)*(K5=Years),0),0)),INDEX(Total_Revenue,MATCH(1,($C$2=Ticker_Symbol)*(K5=Years),0),0),_xlfn.NUMBERVALUE(0))</f>
        <v>6063400000</v>
      </c>
      <c r="L6" s="23">
        <f t="array" ref="L6">IF(ISNUMBER(INDEX(Total_Revenue,MATCH(1,($C$2=Ticker_Symbol)*(L5=Years),0),0)),INDEX(Total_Revenue,MATCH(1,($C$2=Ticker_Symbol)*(L5=Years),0),0),_xlfn.NUMBERVALUE(0))</f>
        <v>6413800000</v>
      </c>
      <c r="M6" s="23">
        <f t="array" ref="M6">IF(ISNUMBER(INDEX(Total_Revenue,MATCH(1,($C$2=Ticker_Symbol)*(M5=Years),0),0)),INDEX(Total_Revenue,MATCH(1,($C$2=Ticker_Symbol)*(M5=Years),0),0),_xlfn.NUMBERVALUE(0))</f>
        <v>6595200000</v>
      </c>
      <c r="N6" s="23">
        <f t="array" ref="N6">IF(ISNUMBER(INDEX(Total_Revenue,MATCH(1,($C$2=Ticker_Symbol)*(N5=Years),0),0)),INDEX(Total_Revenue,MATCH(1,($C$2=Ticker_Symbol)*(N5=Years),0),0),_xlfn.NUMBERVALUE(0))</f>
        <v>0</v>
      </c>
      <c r="O6" s="24">
        <f t="array" ref="O6">IF(ISNUMBER(INDEX(Total_Revenue,MATCH(1,($C$2=Ticker_Symbol)*(O5=Years),0),0)),INDEX(Total_Revenue,MATCH(1,($C$2=Ticker_Symbol)*(O5=Years),0),0),_xlfn.NUMBERVALUE(0))</f>
        <v>0</v>
      </c>
    </row>
    <row r="7" spans="1:15" x14ac:dyDescent="0.25">
      <c r="C7" s="44" t="s">
        <v>581</v>
      </c>
      <c r="D7" s="45"/>
      <c r="E7" s="45"/>
      <c r="F7" s="13">
        <f t="array" ref="F7">IF(ISNUMBER(INDEX(COGS,MATCH(1,($C$2=Ticker_Symbol)*(F5=Years),0),0)),INDEX(COGS,MATCH(1,($C$2=Ticker_Symbol)*(F5=Years),0),0),_xlfn.NUMBERVALUE(0))</f>
        <v>0</v>
      </c>
      <c r="G7" s="14">
        <f t="array" ref="G7">IF(ISNUMBER(INDEX(COGS,MATCH(1,($C$2=Ticker_Symbol)*(G5=Years),0),0)),INDEX(COGS,MATCH(1,($C$2=Ticker_Symbol)*(G5=Years),0),0),_xlfn.NUMBERVALUE(0))</f>
        <v>0</v>
      </c>
      <c r="H7" s="14">
        <f t="array" ref="H7">IF(ISNUMBER(INDEX(COGS,MATCH(1,($C$2=Ticker_Symbol)*(H5=Years),0),0)),INDEX(COGS,MATCH(1,($C$2=Ticker_Symbol)*(H5=Years),0),0),_xlfn.NUMBERVALUE(0))</f>
        <v>0</v>
      </c>
      <c r="I7" s="14">
        <f t="array" ref="I7">IF(ISNUMBER(INDEX(COGS,MATCH(1,($C$2=Ticker_Symbol)*(I5=Years),0),0)),INDEX(COGS,MATCH(1,($C$2=Ticker_Symbol)*(I5=Years),0),0),_xlfn.NUMBERVALUE(0))</f>
        <v>0</v>
      </c>
      <c r="J7" s="14">
        <f t="array" ref="J7">IF(ISNUMBER(INDEX(COGS,MATCH(1,($C$2=Ticker_Symbol)*(J5=Years),0),0)),INDEX(COGS,MATCH(1,($C$2=Ticker_Symbol)*(J5=Years),0),0),_xlfn.NUMBERVALUE(0))</f>
        <v>3956200000</v>
      </c>
      <c r="K7" s="14">
        <f t="array" ref="K7">IF(ISNUMBER(INDEX(COGS,MATCH(1,($C$2=Ticker_Symbol)*(K5=Years),0),0)),INDEX(COGS,MATCH(1,($C$2=Ticker_Symbol)*(K5=Years),0),0),_xlfn.NUMBERVALUE(0))</f>
        <v>4092700000</v>
      </c>
      <c r="L7" s="14">
        <f t="array" ref="L7">IF(ISNUMBER(INDEX(COGS,MATCH(1,($C$2=Ticker_Symbol)*(L5=Years),0),0)),INDEX(COGS,MATCH(1,($C$2=Ticker_Symbol)*(L5=Years),0),0),_xlfn.NUMBERVALUE(0))</f>
        <v>4328300000</v>
      </c>
      <c r="M7" s="14">
        <f t="array" ref="M7">IF(ISNUMBER(INDEX(COGS,MATCH(1,($C$2=Ticker_Symbol)*(M5=Years),0),0)),INDEX(COGS,MATCH(1,($C$2=Ticker_Symbol)*(M5=Years),0),0),_xlfn.NUMBERVALUE(0))</f>
        <v>4393200000</v>
      </c>
      <c r="N7" s="14">
        <f t="array" ref="N7">IF(ISNUMBER(INDEX(COGS,MATCH(1,($C$2=Ticker_Symbol)*(N5=Years),0),0)),INDEX(COGS,MATCH(1,($C$2=Ticker_Symbol)*(N5=Years),0),0),_xlfn.NUMBERVALUE(0))</f>
        <v>0</v>
      </c>
      <c r="O7" s="15">
        <f t="array" ref="O7">IF(ISNUMBER(INDEX(COGS,MATCH(1,($C$2=Ticker_Symbol)*(O5=Years),0),0)),INDEX(COGS,MATCH(1,($C$2=Ticker_Symbol)*(O5=Years),0),0),_xlfn.NUMBERVALUE(0))</f>
        <v>0</v>
      </c>
    </row>
    <row r="8" spans="1:15" x14ac:dyDescent="0.25">
      <c r="C8" s="35" t="s">
        <v>594</v>
      </c>
      <c r="D8" s="36"/>
      <c r="E8" s="36"/>
      <c r="F8" s="16">
        <f>IF(ISNUMBER(F6-F7),F6-F7,_xlfn.NUMBERVALUE(0))</f>
        <v>0</v>
      </c>
      <c r="G8" s="17">
        <f t="shared" ref="G8:O8" si="0">IF(ISNUMBER(G6-G7),G6-G7,_xlfn.NUMBERVALUE(0))</f>
        <v>0</v>
      </c>
      <c r="H8" s="17">
        <f t="shared" si="0"/>
        <v>0</v>
      </c>
      <c r="I8" s="17">
        <f t="shared" si="0"/>
        <v>0</v>
      </c>
      <c r="J8" s="17">
        <f t="shared" si="0"/>
        <v>1839600000</v>
      </c>
      <c r="K8" s="17">
        <f t="shared" si="0"/>
        <v>1970700000</v>
      </c>
      <c r="L8" s="17">
        <f t="shared" si="0"/>
        <v>2085500000</v>
      </c>
      <c r="M8" s="17">
        <f t="shared" si="0"/>
        <v>2202000000</v>
      </c>
      <c r="N8" s="17">
        <f t="shared" si="0"/>
        <v>0</v>
      </c>
      <c r="O8" s="18">
        <f t="shared" si="0"/>
        <v>0</v>
      </c>
    </row>
    <row r="9" spans="1:15" x14ac:dyDescent="0.25">
      <c r="C9" s="44" t="s">
        <v>597</v>
      </c>
      <c r="D9" s="45"/>
      <c r="E9" s="45"/>
      <c r="F9" s="13">
        <f t="array" ref="F9">IF(ISNUMBER(INDEX(SGA,MATCH(1,($C$2=Ticker_Symbol)*(F5=Years),0),0)),INDEX(SGA,MATCH(1,($C$2=Ticker_Symbol)*(F5=Years),0),0),_xlfn.NUMBERVALUE(0))</f>
        <v>0</v>
      </c>
      <c r="G9" s="14">
        <f t="array" ref="G9">IF(ISNUMBER(INDEX(SGA,MATCH(1,($C$2=Ticker_Symbol)*(G5=Years),0),0)),INDEX(SGA,MATCH(1,($C$2=Ticker_Symbol)*(G5=Years),0),0),_xlfn.NUMBERVALUE(0))</f>
        <v>0</v>
      </c>
      <c r="H9" s="14">
        <f t="array" ref="H9">IF(ISNUMBER(INDEX(SGA,MATCH(1,($C$2=Ticker_Symbol)*(H5=Years),0),0)),INDEX(SGA,MATCH(1,($C$2=Ticker_Symbol)*(H5=Years),0),0),_xlfn.NUMBERVALUE(0))</f>
        <v>0</v>
      </c>
      <c r="I9" s="14">
        <f t="array" ref="I9">IF(ISNUMBER(INDEX(SGA,MATCH(1,($C$2=Ticker_Symbol)*(I5=Years),0),0)),INDEX(SGA,MATCH(1,($C$2=Ticker_Symbol)*(I5=Years),0),0),_xlfn.NUMBERVALUE(0))</f>
        <v>0</v>
      </c>
      <c r="J9" s="14">
        <f t="array" ref="J9">IF(ISNUMBER(INDEX(SGA,MATCH(1,($C$2=Ticker_Symbol)*(J5=Years),0),0)),INDEX(SGA,MATCH(1,($C$2=Ticker_Symbol)*(J5=Years),0),0),_xlfn.NUMBERVALUE(0))</f>
        <v>763300000</v>
      </c>
      <c r="K9" s="14">
        <f t="array" ref="K9">IF(ISNUMBER(INDEX(SGA,MATCH(1,($C$2=Ticker_Symbol)*(K5=Years),0),0)),INDEX(SGA,MATCH(1,($C$2=Ticker_Symbol)*(K5=Years),0),0),_xlfn.NUMBERVALUE(0))</f>
        <v>907800000</v>
      </c>
      <c r="L9" s="14">
        <f t="array" ref="L9">IF(ISNUMBER(INDEX(SGA,MATCH(1,($C$2=Ticker_Symbol)*(L5=Years),0),0)),INDEX(SGA,MATCH(1,($C$2=Ticker_Symbol)*(L5=Years),0),0),_xlfn.NUMBERVALUE(0))</f>
        <v>814900000</v>
      </c>
      <c r="M9" s="14">
        <f t="array" ref="M9">IF(ISNUMBER(INDEX(SGA,MATCH(1,($C$2=Ticker_Symbol)*(M5=Years),0),0)),INDEX(SGA,MATCH(1,($C$2=Ticker_Symbol)*(M5=Years),0),0),_xlfn.NUMBERVALUE(0))</f>
        <v>1102800000</v>
      </c>
      <c r="N9" s="14">
        <f t="array" ref="N9">IF(ISNUMBER(INDEX(SGA,MATCH(1,($C$2=Ticker_Symbol)*(N5=Years),0),0)),INDEX(SGA,MATCH(1,($C$2=Ticker_Symbol)*(N5=Years),0),0),_xlfn.NUMBERVALUE(0))</f>
        <v>0</v>
      </c>
      <c r="O9" s="15">
        <f t="array" ref="O9">IF(ISNUMBER(INDEX(SGA,MATCH(1,($C$2=Ticker_Symbol)*(O5=Years),0),0)),INDEX(SGA,MATCH(1,($C$2=Ticker_Symbol)*(O5=Years),0),0),_xlfn.NUMBERVALUE(0))</f>
        <v>0</v>
      </c>
    </row>
    <row r="10" spans="1:15" x14ac:dyDescent="0.25">
      <c r="C10" s="44" t="s">
        <v>596</v>
      </c>
      <c r="D10" s="45"/>
      <c r="E10" s="45"/>
      <c r="F10" s="13">
        <f t="array" ref="F10">IF(ISNUMBER(INDEX(R_and_D,MATCH(1,($C$2=Ticker_Symbol)*(F5=Years),0),0)),INDEX(R_and_D,MATCH(1,($C$2=Ticker_Symbol)*(F5=Years),0),0),_xlfn.NUMBERVALUE(0))</f>
        <v>0</v>
      </c>
      <c r="G10" s="14">
        <f t="array" ref="G10">IF(ISNUMBER(INDEX(R_and_D,MATCH(1,($C$2=Ticker_Symbol)*(G5=Years),0),0)),INDEX(R_and_D,MATCH(1,($C$2=Ticker_Symbol)*(G5=Years),0),0),_xlfn.NUMBERVALUE(0))</f>
        <v>0</v>
      </c>
      <c r="H10" s="14">
        <f t="array" ref="H10">IF(ISNUMBER(INDEX(R_and_D,MATCH(1,($C$2=Ticker_Symbol)*(H5=Years),0),0)),INDEX(R_and_D,MATCH(1,($C$2=Ticker_Symbol)*(H5=Years),0),0),_xlfn.NUMBERVALUE(0))</f>
        <v>0</v>
      </c>
      <c r="I10" s="14">
        <f t="array" ref="I10">IF(ISNUMBER(INDEX(R_and_D,MATCH(1,($C$2=Ticker_Symbol)*(I5=Years),0),0)),INDEX(R_and_D,MATCH(1,($C$2=Ticker_Symbol)*(I5=Years),0),0),_xlfn.NUMBERVALUE(0))</f>
        <v>0</v>
      </c>
      <c r="J10" s="14">
        <f t="array" ref="J10">IF(ISNUMBER(INDEX(R_and_D,MATCH(1,($C$2=Ticker_Symbol)*(J5=Years),0),0)),INDEX(R_and_D,MATCH(1,($C$2=Ticker_Symbol)*(J5=Years),0),0),_xlfn.NUMBERVALUE(0))</f>
        <v>0</v>
      </c>
      <c r="K10" s="14">
        <f t="array" ref="K10">IF(ISNUMBER(INDEX(R_and_D,MATCH(1,($C$2=Ticker_Symbol)*(K5=Years),0),0)),INDEX(R_and_D,MATCH(1,($C$2=Ticker_Symbol)*(K5=Years),0),0),_xlfn.NUMBERVALUE(0))</f>
        <v>0</v>
      </c>
      <c r="L10" s="14">
        <f t="array" ref="L10">IF(ISNUMBER(INDEX(R_and_D,MATCH(1,($C$2=Ticker_Symbol)*(L5=Years),0),0)),INDEX(R_and_D,MATCH(1,($C$2=Ticker_Symbol)*(L5=Years),0),0),_xlfn.NUMBERVALUE(0))</f>
        <v>0</v>
      </c>
      <c r="M10" s="14">
        <f t="array" ref="M10">IF(ISNUMBER(INDEX(R_and_D,MATCH(1,($C$2=Ticker_Symbol)*(M5=Years),0),0)),INDEX(R_and_D,MATCH(1,($C$2=Ticker_Symbol)*(M5=Years),0),0),_xlfn.NUMBERVALUE(0))</f>
        <v>0</v>
      </c>
      <c r="N10" s="14">
        <f t="array" ref="N10">IF(ISNUMBER(INDEX(R_and_D,MATCH(1,($C$2=Ticker_Symbol)*(N5=Years),0),0)),INDEX(R_and_D,MATCH(1,($C$2=Ticker_Symbol)*(N5=Years),0),0),_xlfn.NUMBERVALUE(0))</f>
        <v>0</v>
      </c>
      <c r="O10" s="15">
        <f t="array" ref="O10">IF(ISNUMBER(INDEX(R_and_D,MATCH(1,($C$2=Ticker_Symbol)*(O5=Years),0),0)),INDEX(R_and_D,MATCH(1,($C$2=Ticker_Symbol)*(O5=Years),0),0),_xlfn.NUMBERVALUE(0))</f>
        <v>0</v>
      </c>
    </row>
    <row r="11" spans="1:15" x14ac:dyDescent="0.25">
      <c r="C11" s="44" t="s">
        <v>583</v>
      </c>
      <c r="D11" s="45"/>
      <c r="E11" s="45"/>
      <c r="F11" s="13">
        <f t="array" ref="F11">IF(ISNUMBER(INDEX(OPE,MATCH(1,($C$2=Ticker_Symbol)*(F5=Years),0),0)),INDEX(OPE,MATCH(1,($C$2=Ticker_Symbol)*(F5=Years),0),0),_xlfn.NUMBERVALUE(0))</f>
        <v>0</v>
      </c>
      <c r="G11" s="14">
        <f t="array" ref="G11">IF(ISNUMBER(INDEX(OPE,MATCH(1,($C$2=Ticker_Symbol)*(G5=Years),0),0)),INDEX(OPE,MATCH(1,($C$2=Ticker_Symbol)*(G5=Years),0),0),_xlfn.NUMBERVALUE(0))</f>
        <v>0</v>
      </c>
      <c r="H11" s="14">
        <f t="array" ref="H11">IF(ISNUMBER(INDEX(OPE,MATCH(1,($C$2=Ticker_Symbol)*(H5=Years),0),0)),INDEX(OPE,MATCH(1,($C$2=Ticker_Symbol)*(H5=Years),0),0),_xlfn.NUMBERVALUE(0))</f>
        <v>0</v>
      </c>
      <c r="I11" s="14">
        <f t="array" ref="I11">IF(ISNUMBER(INDEX(OPE,MATCH(1,($C$2=Ticker_Symbol)*(I5=Years),0),0)),INDEX(OPE,MATCH(1,($C$2=Ticker_Symbol)*(I5=Years),0),0),_xlfn.NUMBERVALUE(0))</f>
        <v>0</v>
      </c>
      <c r="J11" s="14">
        <f t="array" ref="J11">IF(ISNUMBER(INDEX(OPE,MATCH(1,($C$2=Ticker_Symbol)*(J5=Years),0),0)),INDEX(OPE,MATCH(1,($C$2=Ticker_Symbol)*(J5=Years),0),0),_xlfn.NUMBERVALUE(0))</f>
        <v>0</v>
      </c>
      <c r="K11" s="14">
        <f t="array" ref="K11">IF(ISNUMBER(INDEX(OPE,MATCH(1,($C$2=Ticker_Symbol)*(K5=Years),0),0)),INDEX(OPE,MATCH(1,($C$2=Ticker_Symbol)*(K5=Years),0),0),_xlfn.NUMBERVALUE(0))</f>
        <v>0</v>
      </c>
      <c r="L11" s="14">
        <f t="array" ref="L11">IF(ISNUMBER(INDEX(OPE,MATCH(1,($C$2=Ticker_Symbol)*(L5=Years),0),0)),INDEX(OPE,MATCH(1,($C$2=Ticker_Symbol)*(L5=Years),0),0),_xlfn.NUMBERVALUE(0))</f>
        <v>0</v>
      </c>
      <c r="M11" s="14">
        <f t="array" ref="M11">IF(ISNUMBER(INDEX(OPE,MATCH(1,($C$2=Ticker_Symbol)*(M5=Years),0),0)),INDEX(OPE,MATCH(1,($C$2=Ticker_Symbol)*(M5=Years),0),0),_xlfn.NUMBERVALUE(0))</f>
        <v>0</v>
      </c>
      <c r="N11" s="14">
        <f t="array" ref="N11">IF(ISNUMBER(INDEX(OPE,MATCH(1,($C$2=Ticker_Symbol)*(N5=Years),0),0)),INDEX(OPE,MATCH(1,($C$2=Ticker_Symbol)*(N5=Years),0),0),_xlfn.NUMBERVALUE(0))</f>
        <v>0</v>
      </c>
      <c r="O11" s="15">
        <f t="array" ref="O11">IF(ISNUMBER(INDEX(OPE,MATCH(1,($C$2=Ticker_Symbol)*(O5=Years),0),0)),INDEX(OPE,MATCH(1,($C$2=Ticker_Symbol)*(O5=Years),0),0),_xlfn.NUMBERVALUE(0))</f>
        <v>0</v>
      </c>
    </row>
    <row r="12" spans="1:15" x14ac:dyDescent="0.25">
      <c r="C12" s="47" t="s">
        <v>585</v>
      </c>
      <c r="D12" s="48"/>
      <c r="E12" s="48"/>
      <c r="F12" s="16">
        <f>IF(ISNUMBER(F9+F10+F11),F9+F10+F11,_xlfn.NUMBERVALUE(0))</f>
        <v>0</v>
      </c>
      <c r="G12" s="17">
        <f t="shared" ref="G12:O12" si="1">IF(ISNUMBER(G9+G10+G11),G9+G10+G11,_xlfn.NUMBERVALUE(0))</f>
        <v>0</v>
      </c>
      <c r="H12" s="17">
        <f t="shared" si="1"/>
        <v>0</v>
      </c>
      <c r="I12" s="17">
        <f t="shared" si="1"/>
        <v>0</v>
      </c>
      <c r="J12" s="17">
        <f t="shared" si="1"/>
        <v>763300000</v>
      </c>
      <c r="K12" s="17">
        <f t="shared" si="1"/>
        <v>907800000</v>
      </c>
      <c r="L12" s="17">
        <f t="shared" si="1"/>
        <v>814900000</v>
      </c>
      <c r="M12" s="17">
        <f t="shared" si="1"/>
        <v>1102800000</v>
      </c>
      <c r="N12" s="17">
        <f t="shared" si="1"/>
        <v>0</v>
      </c>
      <c r="O12" s="18">
        <f t="shared" si="1"/>
        <v>0</v>
      </c>
    </row>
    <row r="13" spans="1:15" x14ac:dyDescent="0.25">
      <c r="C13" s="49" t="s">
        <v>595</v>
      </c>
      <c r="D13" s="50"/>
      <c r="E13" s="50"/>
      <c r="F13" s="19">
        <f>IF(ISNUMBER(F8-F12),F8-F12,_xlfn.NUMBERVALUE(0))</f>
        <v>0</v>
      </c>
      <c r="G13" s="20">
        <f t="shared" ref="G13:O13" si="2">IF(ISNUMBER(G8-G12),G8-G12,_xlfn.NUMBERVALUE(0))</f>
        <v>0</v>
      </c>
      <c r="H13" s="20">
        <f t="shared" si="2"/>
        <v>0</v>
      </c>
      <c r="I13" s="20">
        <f t="shared" si="2"/>
        <v>0</v>
      </c>
      <c r="J13" s="20">
        <f t="shared" si="2"/>
        <v>1076300000</v>
      </c>
      <c r="K13" s="20">
        <f t="shared" si="2"/>
        <v>1062900000</v>
      </c>
      <c r="L13" s="20">
        <f t="shared" si="2"/>
        <v>1270600000</v>
      </c>
      <c r="M13" s="20">
        <f t="shared" si="2"/>
        <v>1099200000</v>
      </c>
      <c r="N13" s="20">
        <f t="shared" si="2"/>
        <v>0</v>
      </c>
      <c r="O13" s="21">
        <f t="shared" si="2"/>
        <v>0</v>
      </c>
    </row>
    <row r="14" spans="1:15" ht="18.75" x14ac:dyDescent="0.3">
      <c r="C14" s="46" t="s">
        <v>599</v>
      </c>
      <c r="D14" s="46"/>
      <c r="E14" s="46"/>
      <c r="F14" s="46"/>
      <c r="G14" s="46"/>
      <c r="H14" s="46"/>
      <c r="I14" s="46"/>
      <c r="J14" s="46"/>
      <c r="K14" s="46"/>
      <c r="L14" s="46"/>
      <c r="M14" s="4"/>
      <c r="N14" s="4"/>
      <c r="O14" s="4"/>
    </row>
  </sheetData>
  <mergeCells count="12">
    <mergeCell ref="C14:L14"/>
    <mergeCell ref="C9:E9"/>
    <mergeCell ref="C10:E10"/>
    <mergeCell ref="C11:E11"/>
    <mergeCell ref="C12:E12"/>
    <mergeCell ref="C13:E13"/>
    <mergeCell ref="C8:E8"/>
    <mergeCell ref="C4:O4"/>
    <mergeCell ref="A2:B2"/>
    <mergeCell ref="C5:E5"/>
    <mergeCell ref="C6:E6"/>
    <mergeCell ref="C7:E7"/>
  </mergeCells>
  <dataValidations count="1">
    <dataValidation type="list" allowBlank="1" showInputMessage="1" showErrorMessage="1" sqref="C2" xr:uid="{00000000-0002-0000-0300-000000000000}">
      <formula1>Company_List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NYSE datasheet</vt:lpstr>
      <vt:lpstr>Total Revenue Pivot Table</vt:lpstr>
      <vt:lpstr>Support-file</vt:lpstr>
      <vt:lpstr>Profit &amp; Loss Statement</vt:lpstr>
      <vt:lpstr>COGS</vt:lpstr>
      <vt:lpstr>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Year_List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PRohit</cp:lastModifiedBy>
  <dcterms:created xsi:type="dcterms:W3CDTF">2019-09-27T07:31:02Z</dcterms:created>
  <dcterms:modified xsi:type="dcterms:W3CDTF">2020-04-03T20:00:03Z</dcterms:modified>
</cp:coreProperties>
</file>