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E053128\Desktop\"/>
    </mc:Choice>
  </mc:AlternateContent>
  <bookViews>
    <workbookView xWindow="-195" yWindow="6180" windowWidth="15600" windowHeight="1620"/>
  </bookViews>
  <sheets>
    <sheet name="Functional Automation Estimate" sheetId="6" r:id="rId1"/>
  </sheets>
  <calcPr calcId="152511"/>
</workbook>
</file>

<file path=xl/calcChain.xml><?xml version="1.0" encoding="utf-8"?>
<calcChain xmlns="http://schemas.openxmlformats.org/spreadsheetml/2006/main">
  <c r="F16" i="6" l="1"/>
  <c r="C2" i="6" l="1"/>
  <c r="C5" i="6" s="1"/>
  <c r="C7" i="6" l="1"/>
  <c r="C9" i="6" s="1"/>
  <c r="L13" i="6"/>
  <c r="L14" i="6" l="1"/>
  <c r="H16" i="6"/>
  <c r="F17" i="6"/>
  <c r="H17" i="6" s="1"/>
  <c r="H18" i="6" l="1"/>
  <c r="F18" i="6"/>
</calcChain>
</file>

<file path=xl/sharedStrings.xml><?xml version="1.0" encoding="utf-8"?>
<sst xmlns="http://schemas.openxmlformats.org/spreadsheetml/2006/main" count="52" uniqueCount="47">
  <si>
    <t>Offshore</t>
  </si>
  <si>
    <t>Automating Manual Tests</t>
  </si>
  <si>
    <t>Number of Test Cases</t>
  </si>
  <si>
    <t>Hours per Script</t>
  </si>
  <si>
    <t>Total Hours, all Scripts</t>
  </si>
  <si>
    <t>Hours per day</t>
  </si>
  <si>
    <t>Hours per Day</t>
  </si>
  <si>
    <t>Total Days, all Scripts</t>
  </si>
  <si>
    <t>Estimate</t>
  </si>
  <si>
    <t xml:space="preserve">Team Members </t>
  </si>
  <si>
    <t>Duration, in Days</t>
  </si>
  <si>
    <t>Total Duration, in Days</t>
  </si>
  <si>
    <t>Team Member</t>
  </si>
  <si>
    <t>Hours /
Day</t>
  </si>
  <si>
    <t>Total / 
Team Mbr</t>
  </si>
  <si>
    <t>Particip.</t>
  </si>
  <si>
    <t>Total Hrs</t>
  </si>
  <si>
    <t>$ / Hr</t>
  </si>
  <si>
    <t>Days</t>
  </si>
  <si>
    <t>Project Name</t>
  </si>
  <si>
    <r>
      <rPr>
        <b/>
        <sz val="10"/>
        <color rgb="FFFF0000"/>
        <rFont val="Arial"/>
        <family val="2"/>
      </rPr>
      <t>Z</t>
    </r>
    <r>
      <rPr>
        <b/>
        <sz val="10"/>
        <rFont val="Arial"/>
        <family val="2"/>
      </rPr>
      <t xml:space="preserve"> - Total Test Cases</t>
    </r>
  </si>
  <si>
    <t>Quantity</t>
  </si>
  <si>
    <t>Average # of Steps in TC</t>
  </si>
  <si>
    <t>Content &amp; Thoroughness of Steps in TC</t>
  </si>
  <si>
    <t>Subjective</t>
  </si>
  <si>
    <t># of Applications/Systems</t>
  </si>
  <si>
    <r>
      <t xml:space="preserve">Complexity based on Content &amp; Thoroughness 
Low is  &gt;85% 
Med is 60-85%
High &lt;60%
</t>
    </r>
    <r>
      <rPr>
        <b/>
        <sz val="10"/>
        <color rgb="FF0070C0"/>
        <rFont val="Arial"/>
        <family val="2"/>
      </rPr>
      <t>If test cases are very detailed, then Complexity is Low
If test cases require some followup with project team, then Complexity is Med
If test cases require significant input from project team, then Complexity is High</t>
    </r>
  </si>
  <si>
    <t>Calculation</t>
  </si>
  <si>
    <t>Configuration</t>
  </si>
  <si>
    <r>
      <rPr>
        <b/>
        <sz val="10"/>
        <color rgb="FFFF0000"/>
        <rFont val="Arial"/>
        <family val="2"/>
      </rPr>
      <t>D</t>
    </r>
    <r>
      <rPr>
        <b/>
        <sz val="10"/>
        <rFont val="Arial"/>
        <family val="2"/>
      </rPr>
      <t xml:space="preserve"> - Additional Hours based on # of Systems
</t>
    </r>
    <r>
      <rPr>
        <b/>
        <sz val="10"/>
        <color rgb="FF0070C0"/>
        <rFont val="Arial"/>
        <family val="2"/>
      </rPr>
      <t>If # of systems is 1, then 0
If # of systems is 2, then 100
If # of systems is &gt;2, then 200</t>
    </r>
  </si>
  <si>
    <r>
      <rPr>
        <b/>
        <sz val="10"/>
        <color rgb="FFFF0000"/>
        <rFont val="Arial"/>
        <family val="2"/>
      </rPr>
      <t>F</t>
    </r>
    <r>
      <rPr>
        <b/>
        <sz val="10"/>
        <rFont val="Arial"/>
        <family val="2"/>
      </rPr>
      <t xml:space="preserve"> - Total Hours Needed </t>
    </r>
    <r>
      <rPr>
        <b/>
        <sz val="10"/>
        <color rgb="FFFF0000"/>
        <rFont val="Arial"/>
        <family val="2"/>
      </rPr>
      <t>(A x B) + C + D + E</t>
    </r>
  </si>
  <si>
    <t>Duration, Automation Testing, Days</t>
  </si>
  <si>
    <t>Team Members Automation Testing</t>
  </si>
  <si>
    <t>Total time for Automation, Days</t>
  </si>
  <si>
    <t>Total time for Automation, Hours</t>
  </si>
  <si>
    <t>Time Per Script for Automation</t>
  </si>
  <si>
    <r>
      <rPr>
        <b/>
        <sz val="10"/>
        <color rgb="FFFF0000"/>
        <rFont val="Arial"/>
        <family val="2"/>
      </rPr>
      <t>E</t>
    </r>
    <r>
      <rPr>
        <b/>
        <sz val="10"/>
        <rFont val="Arial"/>
        <family val="2"/>
      </rPr>
      <t xml:space="preserve"> - Additional Hours based on # of Environments
</t>
    </r>
    <r>
      <rPr>
        <b/>
        <sz val="10"/>
        <color rgb="FF0070C0"/>
        <rFont val="Arial"/>
        <family val="2"/>
      </rPr>
      <t>If # of environments is 1, then 40
If # of environments is 2, then 80
If # of environments is 3 or Prod, then 120</t>
    </r>
  </si>
  <si>
    <t>Onshore Lead</t>
  </si>
  <si>
    <r>
      <rPr>
        <b/>
        <sz val="10"/>
        <color rgb="FFFF0000"/>
        <rFont val="Arial"/>
        <family val="2"/>
      </rPr>
      <t>A</t>
    </r>
    <r>
      <rPr>
        <b/>
        <sz val="10"/>
        <rFont val="Arial"/>
        <family val="2"/>
      </rPr>
      <t xml:space="preserve"> - Total Components Needed based on Complexity 
(12 - Low, 18 - Med, 24 - High)</t>
    </r>
  </si>
  <si>
    <r>
      <rPr>
        <b/>
        <sz val="10"/>
        <color rgb="FFFF0000"/>
        <rFont val="Arial"/>
        <family val="2"/>
      </rPr>
      <t>B</t>
    </r>
    <r>
      <rPr>
        <b/>
        <sz val="10"/>
        <rFont val="Arial"/>
        <family val="2"/>
      </rPr>
      <t xml:space="preserve"> - Total Hours Needed Per Component based on Complexity
(10 - Low, 20 - Med, 30 - High)</t>
    </r>
  </si>
  <si>
    <r>
      <t xml:space="preserve">Total Hours Needed Per TC </t>
    </r>
    <r>
      <rPr>
        <b/>
        <sz val="10"/>
        <color rgb="FFFF0000"/>
        <rFont val="Arial"/>
        <family val="2"/>
      </rPr>
      <t>(F/Z)</t>
    </r>
  </si>
  <si>
    <r>
      <rPr>
        <b/>
        <sz val="10"/>
        <color rgb="FFFF0000"/>
        <rFont val="Arial"/>
        <family val="2"/>
      </rPr>
      <t>C</t>
    </r>
    <r>
      <rPr>
        <b/>
        <sz val="10"/>
        <rFont val="Arial"/>
        <family val="2"/>
      </rPr>
      <t xml:space="preserve"> - Script Defect Triage/Resolution/Re-test 
based on # of TC or # of Steps
</t>
    </r>
    <r>
      <rPr>
        <b/>
        <sz val="10"/>
        <color rgb="FF0070C0"/>
        <rFont val="Arial"/>
        <family val="2"/>
      </rPr>
      <t>If test cases or steps 25-50, then 40
If test cases or steps 50-75, then 100
If test cases or steps 75-100, then 150</t>
    </r>
  </si>
  <si>
    <t>Estimated Start Date</t>
  </si>
  <si>
    <t>Estimated End Date</t>
  </si>
  <si>
    <t>PreAnalysis Hours</t>
  </si>
  <si>
    <t>Issuetrak</t>
  </si>
  <si>
    <t>Med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</si>
</sst>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1" x14ac:knownFonts="1">
    <font>
      <sz val="11"/>
      <color theme="1"/>
      <name val="Calibri"/>
      <family val="2"/>
      <scheme val="minor"/>
    </font>
    <font>
      <sz val="11"/>
      <color theme="1"/>
      <name val="Calibri"/>
      <family val="2"/>
      <scheme val="minor"/>
    </font>
    <font>
      <b/>
      <sz val="10"/>
      <color theme="0"/>
      <name val="Arial"/>
      <family val="2"/>
    </font>
    <font>
      <sz val="10"/>
      <color theme="0"/>
      <name val="Arial"/>
      <family val="2"/>
    </font>
    <font>
      <sz val="10"/>
      <name val="Arial"/>
      <family val="2"/>
    </font>
    <font>
      <b/>
      <sz val="10"/>
      <name val="Arial"/>
      <family val="2"/>
    </font>
    <font>
      <b/>
      <sz val="10"/>
      <color rgb="FFFF0000"/>
      <name val="Arial"/>
      <family val="2"/>
    </font>
    <font>
      <sz val="9"/>
      <name val="Arial"/>
      <family val="2"/>
    </font>
    <font>
      <b/>
      <sz val="9"/>
      <name val="Arial"/>
      <family val="2"/>
    </font>
    <font>
      <b/>
      <sz val="10"/>
      <color rgb="FF0070C0"/>
      <name val="Arial"/>
      <family val="2"/>
    </font>
    <font>
      <b/>
      <sz val="11"/>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rgb="FFFFFF99"/>
        <bgColor indexed="64"/>
      </patternFill>
    </fill>
    <fill>
      <patternFill patternType="solid">
        <fgColor rgb="FF92D050"/>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4" fillId="0" borderId="0"/>
    <xf numFmtId="9" fontId="4" fillId="0" borderId="0" applyFont="0" applyFill="0" applyBorder="0" applyAlignment="0" applyProtection="0"/>
  </cellStyleXfs>
  <cellXfs count="53">
    <xf numFmtId="0" fontId="0" fillId="0" borderId="0" xfId="0"/>
    <xf numFmtId="0" fontId="0" fillId="2" borderId="0" xfId="0" applyFill="1" applyProtection="1">
      <protection locked="0"/>
    </xf>
    <xf numFmtId="0" fontId="2" fillId="2" borderId="0" xfId="0" applyFont="1" applyFill="1" applyProtection="1">
      <protection locked="0"/>
    </xf>
    <xf numFmtId="0" fontId="3" fillId="2" borderId="0" xfId="0" applyFont="1" applyFill="1" applyProtection="1">
      <protection locked="0"/>
    </xf>
    <xf numFmtId="0" fontId="4" fillId="0" borderId="0" xfId="0" applyFont="1" applyProtection="1">
      <protection locked="0"/>
    </xf>
    <xf numFmtId="0" fontId="0" fillId="0" borderId="0" xfId="0" applyProtection="1">
      <protection locked="0"/>
    </xf>
    <xf numFmtId="0" fontId="3" fillId="0" borderId="0" xfId="0" applyFont="1" applyFill="1" applyProtection="1">
      <protection locked="0"/>
    </xf>
    <xf numFmtId="0" fontId="0" fillId="0" borderId="1" xfId="0" applyBorder="1" applyProtection="1">
      <protection locked="0"/>
    </xf>
    <xf numFmtId="0" fontId="2" fillId="0" borderId="0" xfId="0" applyFont="1" applyFill="1" applyProtection="1">
      <protection locked="0"/>
    </xf>
    <xf numFmtId="0" fontId="4" fillId="0" borderId="2" xfId="0" applyFont="1" applyBorder="1" applyAlignment="1" applyProtection="1">
      <alignment horizontal="center"/>
      <protection locked="0"/>
    </xf>
    <xf numFmtId="0" fontId="4" fillId="0" borderId="3" xfId="0" applyFont="1" applyBorder="1" applyAlignment="1" applyProtection="1">
      <alignment horizontal="center"/>
      <protection locked="0"/>
    </xf>
    <xf numFmtId="0" fontId="0" fillId="5" borderId="1" xfId="0" applyFill="1" applyBorder="1" applyProtection="1">
      <protection locked="0"/>
    </xf>
    <xf numFmtId="0" fontId="0" fillId="0" borderId="0" xfId="0" applyFill="1" applyProtection="1">
      <protection locked="0"/>
    </xf>
    <xf numFmtId="0" fontId="5" fillId="4" borderId="1" xfId="0" applyFont="1" applyFill="1" applyBorder="1" applyAlignment="1" applyProtection="1">
      <alignment horizontal="left" wrapText="1"/>
      <protection locked="0"/>
    </xf>
    <xf numFmtId="0" fontId="5" fillId="4" borderId="1" xfId="0" applyFont="1" applyFill="1" applyBorder="1" applyAlignment="1" applyProtection="1">
      <alignment horizontal="center" wrapText="1"/>
      <protection locked="0"/>
    </xf>
    <xf numFmtId="0" fontId="5" fillId="4" borderId="1" xfId="0" applyFont="1" applyFill="1" applyBorder="1" applyProtection="1">
      <protection locked="0"/>
    </xf>
    <xf numFmtId="1" fontId="0" fillId="5" borderId="1" xfId="0" applyNumberFormat="1" applyFill="1" applyBorder="1" applyProtection="1">
      <protection locked="0"/>
    </xf>
    <xf numFmtId="9" fontId="5" fillId="4" borderId="1" xfId="0" applyNumberFormat="1" applyFont="1" applyFill="1" applyBorder="1" applyAlignment="1" applyProtection="1">
      <alignment horizontal="center" wrapText="1"/>
      <protection locked="0"/>
    </xf>
    <xf numFmtId="0" fontId="5" fillId="6" borderId="1" xfId="0" applyFont="1" applyFill="1" applyBorder="1" applyProtection="1">
      <protection locked="0"/>
    </xf>
    <xf numFmtId="9" fontId="5" fillId="7" borderId="1" xfId="0" applyNumberFormat="1" applyFont="1" applyFill="1" applyBorder="1" applyAlignment="1" applyProtection="1">
      <alignment horizontal="left" wrapText="1"/>
      <protection locked="0"/>
    </xf>
    <xf numFmtId="0" fontId="5" fillId="7" borderId="1" xfId="0" applyFont="1" applyFill="1" applyBorder="1" applyProtection="1">
      <protection locked="0"/>
    </xf>
    <xf numFmtId="0" fontId="0" fillId="3" borderId="1" xfId="0" applyFill="1" applyBorder="1" applyProtection="1">
      <protection locked="0"/>
    </xf>
    <xf numFmtId="0" fontId="5" fillId="3" borderId="1" xfId="0" applyFont="1" applyFill="1" applyBorder="1" applyAlignment="1" applyProtection="1">
      <alignment horizontal="left" wrapText="1"/>
      <protection locked="0"/>
    </xf>
    <xf numFmtId="0" fontId="5" fillId="3" borderId="1" xfId="0" applyFont="1" applyFill="1" applyBorder="1" applyProtection="1">
      <protection locked="0"/>
    </xf>
    <xf numFmtId="0" fontId="4" fillId="0" borderId="1" xfId="0" applyFont="1" applyBorder="1" applyAlignment="1" applyProtection="1">
      <alignment wrapText="1"/>
      <protection locked="0"/>
    </xf>
    <xf numFmtId="2" fontId="0" fillId="0" borderId="1" xfId="0" applyNumberFormat="1" applyBorder="1" applyProtection="1">
      <protection locked="0"/>
    </xf>
    <xf numFmtId="0" fontId="5" fillId="3" borderId="1" xfId="0" applyNumberFormat="1" applyFont="1" applyFill="1" applyBorder="1" applyAlignment="1" applyProtection="1">
      <alignment horizontal="left" wrapText="1"/>
      <protection locked="0"/>
    </xf>
    <xf numFmtId="0" fontId="5" fillId="7" borderId="1" xfId="0" applyFont="1" applyFill="1" applyBorder="1" applyAlignment="1" applyProtection="1">
      <alignment horizontal="left" wrapText="1"/>
      <protection locked="0"/>
    </xf>
    <xf numFmtId="0" fontId="7" fillId="0" borderId="2" xfId="2" applyFont="1" applyBorder="1" applyAlignment="1" applyProtection="1">
      <alignment horizontal="center" wrapText="1"/>
      <protection locked="0"/>
    </xf>
    <xf numFmtId="0" fontId="7" fillId="0" borderId="3" xfId="2" applyFont="1" applyBorder="1" applyAlignment="1" applyProtection="1">
      <alignment horizontal="center" wrapText="1"/>
      <protection locked="0"/>
    </xf>
    <xf numFmtId="0" fontId="7" fillId="0" borderId="4" xfId="2" applyFont="1" applyBorder="1" applyAlignment="1" applyProtection="1">
      <alignment horizontal="center" wrapText="1"/>
      <protection locked="0"/>
    </xf>
    <xf numFmtId="0" fontId="7" fillId="0" borderId="0" xfId="2" applyFont="1" applyAlignment="1" applyProtection="1">
      <alignment horizontal="right"/>
      <protection locked="0"/>
    </xf>
    <xf numFmtId="0" fontId="7" fillId="0" borderId="5" xfId="2" applyFont="1" applyBorder="1" applyAlignment="1" applyProtection="1">
      <alignment wrapText="1"/>
      <protection locked="0"/>
    </xf>
    <xf numFmtId="0" fontId="7" fillId="0" borderId="1" xfId="2" applyFont="1" applyBorder="1" applyProtection="1">
      <protection locked="0"/>
    </xf>
    <xf numFmtId="0" fontId="7" fillId="0" borderId="1" xfId="2" applyFont="1" applyBorder="1" applyAlignment="1" applyProtection="1">
      <alignment wrapText="1"/>
      <protection locked="0"/>
    </xf>
    <xf numFmtId="0" fontId="8" fillId="0" borderId="4" xfId="2" applyFont="1" applyFill="1" applyBorder="1" applyProtection="1">
      <protection locked="0"/>
    </xf>
    <xf numFmtId="0" fontId="7" fillId="0" borderId="4" xfId="2" applyFont="1" applyBorder="1" applyAlignment="1" applyProtection="1">
      <alignment wrapText="1"/>
      <protection locked="0"/>
    </xf>
    <xf numFmtId="0" fontId="7" fillId="0" borderId="0" xfId="2" applyFont="1" applyFill="1" applyAlignment="1" applyProtection="1">
      <alignment horizontal="right"/>
      <protection locked="0"/>
    </xf>
    <xf numFmtId="9" fontId="5" fillId="7" borderId="1" xfId="0" applyNumberFormat="1" applyFont="1" applyFill="1" applyBorder="1" applyAlignment="1" applyProtection="1">
      <alignment horizontal="center" wrapText="1"/>
    </xf>
    <xf numFmtId="0" fontId="5" fillId="3" borderId="1" xfId="0" applyFont="1" applyFill="1" applyBorder="1" applyAlignment="1" applyProtection="1">
      <alignment horizontal="center" wrapText="1"/>
    </xf>
    <xf numFmtId="0" fontId="5" fillId="3" borderId="1" xfId="0" applyNumberFormat="1" applyFont="1" applyFill="1" applyBorder="1" applyAlignment="1" applyProtection="1">
      <alignment horizontal="center" wrapText="1"/>
    </xf>
    <xf numFmtId="0" fontId="5" fillId="7" borderId="1" xfId="0" applyFont="1" applyFill="1" applyBorder="1" applyAlignment="1" applyProtection="1">
      <alignment horizontal="center" wrapText="1"/>
    </xf>
    <xf numFmtId="0" fontId="5" fillId="7" borderId="1" xfId="0" applyNumberFormat="1" applyFont="1" applyFill="1" applyBorder="1" applyAlignment="1" applyProtection="1">
      <alignment horizontal="center" wrapText="1"/>
    </xf>
    <xf numFmtId="1" fontId="5" fillId="7" borderId="1" xfId="0" applyNumberFormat="1" applyFont="1" applyFill="1" applyBorder="1" applyAlignment="1" applyProtection="1">
      <alignment horizontal="center" wrapText="1"/>
    </xf>
    <xf numFmtId="0" fontId="10" fillId="8" borderId="0" xfId="0" applyFont="1" applyFill="1" applyAlignment="1" applyProtection="1">
      <alignment wrapText="1"/>
      <protection locked="0"/>
    </xf>
    <xf numFmtId="1" fontId="0" fillId="3" borderId="1" xfId="0" applyNumberFormat="1" applyFill="1" applyBorder="1" applyAlignment="1" applyProtection="1">
      <alignment horizontal="center"/>
      <protection locked="0"/>
    </xf>
    <xf numFmtId="9" fontId="0" fillId="3" borderId="1" xfId="3" applyFont="1" applyFill="1" applyBorder="1" applyProtection="1">
      <protection locked="0"/>
    </xf>
    <xf numFmtId="3" fontId="0" fillId="3" borderId="1" xfId="3" applyNumberFormat="1" applyFont="1" applyFill="1" applyBorder="1" applyProtection="1">
      <protection locked="0"/>
    </xf>
    <xf numFmtId="3" fontId="5" fillId="0" borderId="1" xfId="1" applyNumberFormat="1" applyFont="1" applyFill="1" applyBorder="1" applyProtection="1">
      <protection locked="0"/>
    </xf>
    <xf numFmtId="164" fontId="0" fillId="3" borderId="1" xfId="1" applyNumberFormat="1" applyFont="1" applyFill="1" applyBorder="1" applyProtection="1">
      <protection locked="0"/>
    </xf>
    <xf numFmtId="164" fontId="0" fillId="0" borderId="1" xfId="1" applyNumberFormat="1" applyFont="1" applyBorder="1" applyProtection="1">
      <protection locked="0"/>
    </xf>
    <xf numFmtId="0" fontId="5" fillId="0" borderId="1" xfId="0" applyFont="1" applyFill="1" applyBorder="1" applyProtection="1">
      <protection locked="0"/>
    </xf>
    <xf numFmtId="164" fontId="5" fillId="6" borderId="1" xfId="1" applyNumberFormat="1" applyFont="1" applyFill="1" applyBorder="1" applyProtection="1">
      <protection locked="0"/>
    </xf>
  </cellXfs>
  <cellStyles count="4">
    <cellStyle name="Currency" xfId="1" builtinId="4"/>
    <cellStyle name="Normal" xfId="0" builtinId="0"/>
    <cellStyle name="Normal 15" xfId="2"/>
    <cellStyle name="Percent 7" xfId="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N19"/>
  <sheetViews>
    <sheetView tabSelected="1" zoomScale="80" zoomScaleNormal="80" workbookViewId="0">
      <selection activeCell="C16" sqref="C16"/>
    </sheetView>
  </sheetViews>
  <sheetFormatPr defaultColWidth="9.140625" defaultRowHeight="15" x14ac:dyDescent="0.25"/>
  <cols>
    <col min="1" max="1" width="2.7109375" style="5" customWidth="1"/>
    <col min="2" max="2" width="33.28515625" style="5" bestFit="1" customWidth="1"/>
    <col min="3" max="3" width="8.42578125" style="5" bestFit="1" customWidth="1"/>
    <col min="4" max="4" width="20.140625" style="5" bestFit="1" customWidth="1"/>
    <col min="5" max="5" width="6.7109375" style="5" bestFit="1" customWidth="1"/>
    <col min="6" max="6" width="8.28515625" style="5" bestFit="1" customWidth="1"/>
    <col min="7" max="7" width="7.140625" style="5" customWidth="1"/>
    <col min="8" max="8" width="13.140625" style="5" customWidth="1"/>
    <col min="9" max="9" width="2.7109375" style="5" customWidth="1"/>
    <col min="10" max="10" width="3.7109375" style="5" customWidth="1"/>
    <col min="11" max="11" width="58.85546875" style="5" customWidth="1"/>
    <col min="12" max="12" width="13.7109375" style="5" customWidth="1"/>
    <col min="13" max="13" width="16.28515625" style="5" bestFit="1" customWidth="1"/>
    <col min="14" max="14" width="29.5703125" style="5" customWidth="1"/>
    <col min="15" max="16384" width="9.140625" style="5"/>
  </cols>
  <sheetData>
    <row r="1" spans="1:14" x14ac:dyDescent="0.25">
      <c r="A1" s="1"/>
      <c r="B1" s="2" t="s">
        <v>1</v>
      </c>
      <c r="C1" s="2"/>
      <c r="D1" s="2"/>
      <c r="E1" s="2"/>
      <c r="F1" s="2"/>
      <c r="G1" s="3"/>
      <c r="H1" s="3"/>
      <c r="I1" s="1"/>
    </row>
    <row r="2" spans="1:14" x14ac:dyDescent="0.25">
      <c r="A2" s="1"/>
      <c r="B2" s="4" t="s">
        <v>2</v>
      </c>
      <c r="C2" s="11">
        <f>$L$3</f>
        <v>205</v>
      </c>
      <c r="F2" s="12"/>
      <c r="G2" s="6"/>
      <c r="H2" s="6"/>
      <c r="I2" s="1"/>
      <c r="K2" s="13" t="s">
        <v>19</v>
      </c>
      <c r="L2" s="14" t="s">
        <v>45</v>
      </c>
      <c r="M2" s="44"/>
    </row>
    <row r="3" spans="1:14" x14ac:dyDescent="0.25">
      <c r="A3" s="1"/>
      <c r="E3" s="8"/>
      <c r="F3" s="8"/>
      <c r="G3" s="6"/>
      <c r="H3" s="6"/>
      <c r="I3" s="1"/>
      <c r="K3" s="13" t="s">
        <v>20</v>
      </c>
      <c r="L3" s="14">
        <v>205</v>
      </c>
      <c r="M3" s="15" t="s">
        <v>21</v>
      </c>
    </row>
    <row r="4" spans="1:14" x14ac:dyDescent="0.25">
      <c r="A4" s="1"/>
      <c r="B4" s="4" t="s">
        <v>35</v>
      </c>
      <c r="C4" s="16">
        <v>4.8</v>
      </c>
      <c r="D4" s="4" t="s">
        <v>3</v>
      </c>
      <c r="I4" s="1"/>
      <c r="K4" s="13" t="s">
        <v>22</v>
      </c>
      <c r="L4" s="14">
        <v>11</v>
      </c>
      <c r="M4" s="15" t="s">
        <v>21</v>
      </c>
    </row>
    <row r="5" spans="1:14" x14ac:dyDescent="0.25">
      <c r="A5" s="1"/>
      <c r="B5" s="4" t="s">
        <v>34</v>
      </c>
      <c r="C5" s="7">
        <f>MROUND((C4*C2),1)</f>
        <v>984</v>
      </c>
      <c r="D5" s="4" t="s">
        <v>4</v>
      </c>
      <c r="I5" s="1"/>
      <c r="K5" s="13" t="s">
        <v>23</v>
      </c>
      <c r="L5" s="17">
        <v>0.9</v>
      </c>
      <c r="M5" s="18" t="s">
        <v>24</v>
      </c>
    </row>
    <row r="6" spans="1:14" x14ac:dyDescent="0.25">
      <c r="A6" s="1"/>
      <c r="B6" s="4" t="s">
        <v>5</v>
      </c>
      <c r="C6" s="7">
        <v>8</v>
      </c>
      <c r="D6" s="4" t="s">
        <v>6</v>
      </c>
      <c r="I6" s="1"/>
      <c r="K6" s="13" t="s">
        <v>25</v>
      </c>
      <c r="L6" s="14">
        <v>1</v>
      </c>
      <c r="M6" s="15" t="s">
        <v>21</v>
      </c>
    </row>
    <row r="7" spans="1:14" ht="115.5" x14ac:dyDescent="0.25">
      <c r="A7" s="1"/>
      <c r="B7" s="4" t="s">
        <v>33</v>
      </c>
      <c r="C7" s="7">
        <f>MROUND((C5/C6),1)</f>
        <v>123</v>
      </c>
      <c r="D7" s="4" t="s">
        <v>7</v>
      </c>
      <c r="I7" s="1"/>
      <c r="K7" s="19" t="s">
        <v>26</v>
      </c>
      <c r="L7" s="38" t="s">
        <v>46</v>
      </c>
      <c r="M7" s="20" t="s">
        <v>27</v>
      </c>
    </row>
    <row r="8" spans="1:14" ht="26.25" x14ac:dyDescent="0.25">
      <c r="A8" s="1"/>
      <c r="B8" s="4" t="s">
        <v>32</v>
      </c>
      <c r="C8" s="21">
        <v>1.25</v>
      </c>
      <c r="D8" s="4" t="s">
        <v>9</v>
      </c>
      <c r="I8" s="1"/>
      <c r="K8" s="22" t="s">
        <v>38</v>
      </c>
      <c r="L8" s="39">
        <v>12</v>
      </c>
      <c r="M8" s="23" t="s">
        <v>28</v>
      </c>
      <c r="N8" s="24"/>
    </row>
    <row r="9" spans="1:14" ht="26.25" x14ac:dyDescent="0.25">
      <c r="A9" s="1"/>
      <c r="B9" s="4" t="s">
        <v>31</v>
      </c>
      <c r="C9" s="25">
        <f>C7/C8</f>
        <v>98.4</v>
      </c>
      <c r="D9" s="4" t="s">
        <v>11</v>
      </c>
      <c r="I9" s="1"/>
      <c r="K9" s="26" t="s">
        <v>39</v>
      </c>
      <c r="L9" s="40">
        <v>10</v>
      </c>
      <c r="M9" s="23" t="s">
        <v>28</v>
      </c>
    </row>
    <row r="10" spans="1:14" ht="64.5" x14ac:dyDescent="0.25">
      <c r="A10" s="1"/>
      <c r="B10" s="4" t="s">
        <v>42</v>
      </c>
      <c r="C10" s="7"/>
      <c r="D10" s="4"/>
      <c r="I10" s="1"/>
      <c r="K10" s="27" t="s">
        <v>41</v>
      </c>
      <c r="L10" s="41">
        <v>40</v>
      </c>
      <c r="M10" s="20"/>
    </row>
    <row r="11" spans="1:14" ht="51.75" x14ac:dyDescent="0.25">
      <c r="A11" s="1"/>
      <c r="B11" s="5" t="s">
        <v>43</v>
      </c>
      <c r="C11" s="7"/>
      <c r="I11" s="1"/>
      <c r="K11" s="19" t="s">
        <v>29</v>
      </c>
      <c r="L11" s="42">
        <v>0</v>
      </c>
      <c r="M11" s="20"/>
    </row>
    <row r="12" spans="1:14" ht="51.75" x14ac:dyDescent="0.25">
      <c r="A12" s="1"/>
      <c r="B12" s="5" t="s">
        <v>44</v>
      </c>
      <c r="C12" s="7"/>
      <c r="I12" s="1"/>
      <c r="K12" s="19" t="s">
        <v>36</v>
      </c>
      <c r="L12" s="42">
        <v>40</v>
      </c>
      <c r="M12" s="20"/>
    </row>
    <row r="13" spans="1:14" ht="18" customHeight="1" x14ac:dyDescent="0.25">
      <c r="A13" s="1"/>
      <c r="C13" s="9" t="s">
        <v>8</v>
      </c>
      <c r="D13" s="10"/>
      <c r="E13" s="10"/>
      <c r="F13" s="10"/>
      <c r="G13" s="10"/>
      <c r="H13" s="10"/>
      <c r="I13" s="1"/>
      <c r="K13" s="19" t="s">
        <v>30</v>
      </c>
      <c r="L13" s="42">
        <f>(L8*L9)+L10+L11+L12</f>
        <v>200</v>
      </c>
      <c r="M13" s="20" t="s">
        <v>27</v>
      </c>
    </row>
    <row r="14" spans="1:14" ht="24.75" x14ac:dyDescent="0.25">
      <c r="A14" s="1"/>
      <c r="C14" s="28" t="s">
        <v>10</v>
      </c>
      <c r="D14" s="29"/>
      <c r="E14" s="29"/>
      <c r="F14" s="30"/>
      <c r="I14" s="1"/>
      <c r="K14" s="19" t="s">
        <v>40</v>
      </c>
      <c r="L14" s="43">
        <f>IF(L3=0,0,L13/L3)</f>
        <v>0.97560975609756095</v>
      </c>
      <c r="M14" s="20" t="s">
        <v>27</v>
      </c>
    </row>
    <row r="15" spans="1:14" ht="24.75" x14ac:dyDescent="0.25">
      <c r="A15" s="1"/>
      <c r="B15" s="31" t="s">
        <v>12</v>
      </c>
      <c r="C15" s="32" t="s">
        <v>18</v>
      </c>
      <c r="D15" s="33" t="s">
        <v>15</v>
      </c>
      <c r="E15" s="34" t="s">
        <v>13</v>
      </c>
      <c r="F15" s="35" t="s">
        <v>16</v>
      </c>
      <c r="G15" s="33" t="s">
        <v>17</v>
      </c>
      <c r="H15" s="36" t="s">
        <v>14</v>
      </c>
      <c r="I15" s="1"/>
    </row>
    <row r="16" spans="1:14" x14ac:dyDescent="0.25">
      <c r="A16" s="1"/>
      <c r="B16" s="31" t="s">
        <v>37</v>
      </c>
      <c r="C16" s="45">
        <v>98.4</v>
      </c>
      <c r="D16" s="46">
        <v>0.25</v>
      </c>
      <c r="E16" s="47">
        <v>8</v>
      </c>
      <c r="F16" s="48">
        <f>SUM(MROUND((C16*D16*E16),1),C12)</f>
        <v>197</v>
      </c>
      <c r="G16" s="49">
        <v>75</v>
      </c>
      <c r="H16" s="50">
        <f t="shared" ref="H16:H17" si="0">F16*G16</f>
        <v>14775</v>
      </c>
      <c r="I16" s="1"/>
    </row>
    <row r="17" spans="1:9" x14ac:dyDescent="0.25">
      <c r="A17" s="1"/>
      <c r="B17" s="37" t="s">
        <v>0</v>
      </c>
      <c r="C17" s="45">
        <v>98.4</v>
      </c>
      <c r="D17" s="46">
        <v>1</v>
      </c>
      <c r="E17" s="47">
        <v>8</v>
      </c>
      <c r="F17" s="48">
        <f t="shared" ref="F17" si="1">MROUND((C17*D17*E17),1)</f>
        <v>787</v>
      </c>
      <c r="G17" s="49">
        <v>25</v>
      </c>
      <c r="H17" s="50">
        <f t="shared" si="0"/>
        <v>19675</v>
      </c>
      <c r="I17" s="1"/>
    </row>
    <row r="18" spans="1:9" x14ac:dyDescent="0.25">
      <c r="A18" s="1"/>
      <c r="B18" s="12"/>
      <c r="C18" s="25"/>
      <c r="D18" s="50"/>
      <c r="E18" s="50"/>
      <c r="F18" s="51">
        <f>SUM(F16:F17)</f>
        <v>984</v>
      </c>
      <c r="G18" s="50"/>
      <c r="H18" s="52">
        <f>SUM(H16:H17)</f>
        <v>34450</v>
      </c>
      <c r="I18" s="1"/>
    </row>
    <row r="19" spans="1:9" x14ac:dyDescent="0.25">
      <c r="A19" s="1"/>
      <c r="B19" s="1"/>
      <c r="C19" s="1"/>
      <c r="D19" s="1"/>
      <c r="E19" s="1"/>
      <c r="F19" s="1"/>
      <c r="G19" s="1"/>
      <c r="H19" s="1"/>
      <c r="I1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D235990E001E44A6E660544D40CD8E" ma:contentTypeVersion="0" ma:contentTypeDescription="Create a new document." ma:contentTypeScope="" ma:versionID="29750672c2cb907040f42247fc3cdde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42AEDA-AC85-45CD-AF02-1F1DD9D2638C}">
  <ds:schemaRefs>
    <ds:schemaRef ds:uri="http://schemas.microsoft.com/sharepoint/v3/contenttype/forms"/>
  </ds:schemaRefs>
</ds:datastoreItem>
</file>

<file path=customXml/itemProps2.xml><?xml version="1.0" encoding="utf-8"?>
<ds:datastoreItem xmlns:ds="http://schemas.openxmlformats.org/officeDocument/2006/customXml" ds:itemID="{94FA86BF-5B02-4E5D-A029-21A08D4107C9}">
  <ds:schemaRefs>
    <ds:schemaRef ds:uri="http://schemas.microsoft.com/office/2006/metadata/properties"/>
    <ds:schemaRef ds:uri="http://purl.org/dc/dcmitype/"/>
    <ds:schemaRef ds:uri="http://www.w3.org/XML/1998/namespac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B9E3F38C-703F-4DD3-918C-971C224C86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Functional Automation Estimate</vt:lpstr>
    </vt:vector>
  </TitlesOfParts>
  <Company>Charter Communications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Bullock, Andre</dc:creator>
  <cp:lastModifiedBy>Jackson, Robin</cp:lastModifiedBy>
  <cp:lastPrinted>2014-07-02T19:30:15Z</cp:lastPrinted>
  <dcterms:created xsi:type="dcterms:W3CDTF">2014-05-13T16:31:18Z</dcterms:created>
  <dcterms:modified xsi:type="dcterms:W3CDTF">2017-03-31T14:06:50Z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0x01010037D235990E001E44A6E660544D40CD8E</vt:lpwstr>
  </property>
</Properties>
</file>