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le\Google Drive\Statistical Quality Control\"/>
    </mc:Choice>
  </mc:AlternateContent>
  <bookViews>
    <workbookView xWindow="0" yWindow="0" windowWidth="23040" windowHeight="9048" xr2:uid="{BDBB7AF8-F417-46CC-B5CA-D8329D46A9D8}"/>
  </bookViews>
  <sheets>
    <sheet name="Sheet1" sheetId="1" r:id="rId1"/>
  </sheets>
  <definedNames>
    <definedName name="_xlnm._FilterDatabase" localSheetId="0" hidden="1">Sheet1!$I$15:$I$34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G17" i="1" s="1"/>
  <c r="E17" i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16" i="1"/>
  <c r="E39" i="1" l="1"/>
  <c r="E38" i="1"/>
  <c r="E41" i="1"/>
  <c r="E42" i="1"/>
  <c r="E40" i="1"/>
  <c r="F16" i="1"/>
  <c r="E37" i="1"/>
  <c r="C42" i="1"/>
  <c r="D42" i="1"/>
  <c r="B42" i="1"/>
  <c r="C39" i="1"/>
  <c r="D39" i="1"/>
  <c r="B39" i="1"/>
  <c r="C40" i="1"/>
  <c r="D40" i="1"/>
  <c r="B40" i="1"/>
  <c r="C41" i="1"/>
  <c r="D41" i="1"/>
  <c r="B41" i="1"/>
  <c r="D38" i="1"/>
  <c r="D43" i="1" s="1"/>
  <c r="C38" i="1"/>
  <c r="C43" i="1" s="1"/>
  <c r="B38" i="1"/>
  <c r="D37" i="1"/>
  <c r="C37" i="1"/>
  <c r="B37" i="1"/>
  <c r="E43" i="1" l="1"/>
  <c r="G16" i="1"/>
  <c r="F38" i="1"/>
  <c r="F42" i="1"/>
  <c r="F37" i="1"/>
  <c r="F39" i="1"/>
  <c r="F40" i="1"/>
  <c r="F41" i="1"/>
  <c r="B43" i="1"/>
  <c r="G41" i="1" l="1"/>
  <c r="G39" i="1"/>
  <c r="G42" i="1"/>
  <c r="G38" i="1"/>
  <c r="G43" i="1" s="1"/>
  <c r="G37" i="1"/>
  <c r="G40" i="1"/>
  <c r="F43" i="1"/>
</calcChain>
</file>

<file path=xl/sharedStrings.xml><?xml version="1.0" encoding="utf-8"?>
<sst xmlns="http://schemas.openxmlformats.org/spreadsheetml/2006/main" count="48" uniqueCount="48">
  <si>
    <t>Width (m)</t>
  </si>
  <si>
    <t>Length (m)</t>
  </si>
  <si>
    <t>Thickness (cm)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</si>
  <si>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</si>
  <si>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</si>
  <si>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</si>
  <si>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</si>
  <si>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</si>
  <si>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</si>
  <si>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</si>
  <si>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</si>
  <si>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</si>
  <si>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</si>
  <si>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</si>
  <si>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</si>
  <si>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</si>
  <si>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</si>
  <si>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</si>
  <si>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</si>
  <si>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</si>
  <si>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</si>
  <si>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</si>
  <si>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</si>
  <si>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Data on Sampling of 20 Aluminum Plates</t>
  </si>
  <si>
    <t>You purchase metal plates from a vendor.  Incoming inspection data is provided below.  Provide a statistical analysis of the plates</t>
  </si>
  <si>
    <t>considering the central tendency and variability.  Use of Excel is recommended and graphs can also be helpful in your analysis.</t>
  </si>
  <si>
    <t>Be sure to include a discussion, conclusions, and recommendations as part of your analysis.</t>
  </si>
  <si>
    <t>Plate specifications</t>
  </si>
  <si>
    <t>Plate Identification</t>
  </si>
  <si>
    <r>
      <t>Density of aluminum (g/cm</t>
    </r>
    <r>
      <rPr>
        <vertAlign val="superscript"/>
        <sz val="14"/>
        <color theme="1"/>
        <rFont val="Calibri"/>
        <family val="2"/>
        <scheme val="minor"/>
      </rPr>
      <t>3</t>
    </r>
    <r>
      <rPr>
        <sz val="14"/>
        <color theme="1"/>
        <rFont val="Calibri"/>
        <family val="2"/>
        <scheme val="minor"/>
      </rPr>
      <t>)</t>
    </r>
  </si>
  <si>
    <t>width</t>
  </si>
  <si>
    <t>1.25 m +/- 0.06 m</t>
  </si>
  <si>
    <t>length</t>
  </si>
  <si>
    <t>thickness</t>
  </si>
  <si>
    <t>2.53 cm +/- .08 cm</t>
  </si>
  <si>
    <t>2.07 m +/- 0.06 m</t>
  </si>
  <si>
    <t>204 g +/- 25 g</t>
  </si>
  <si>
    <t>mass</t>
  </si>
  <si>
    <t>min</t>
  </si>
  <si>
    <t>max</t>
  </si>
  <si>
    <t>mean</t>
  </si>
  <si>
    <t>median</t>
  </si>
  <si>
    <t>mode</t>
  </si>
  <si>
    <t>Standard Deviation</t>
  </si>
  <si>
    <t>Range</t>
  </si>
  <si>
    <t>Mass(g)</t>
  </si>
  <si>
    <t>Thickness (m)</t>
  </si>
  <si>
    <t>Volume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</si>
</sst>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164" fontId="2" fillId="0" borderId="0" xfId="0" applyNumberFormat="1" applyFont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2" fontId="1" fillId="0" borderId="0" xfId="0" applyNumberFormat="1" applyFont="1" applyAlignment="1">
      <alignment horizontal="left" indent="1"/>
    </xf>
    <xf numFmtId="2" fontId="0" fillId="2" borderId="0" xfId="0" applyNumberFormat="1" applyFill="1"/>
    <xf numFmtId="2" fontId="0" fillId="2" borderId="0" xfId="0" applyNumberFormat="1" applyFont="1" applyFill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Statistical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87248468941382"/>
          <c:y val="0.16708333333333336"/>
          <c:w val="0.8838912948381452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Width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Sheet1!$B$16:$B$35</c:f>
              <c:numCache>
                <c:formatCode>0.00</c:formatCode>
                <c:ptCount val="20"/>
                <c:pt idx="0">
                  <c:v>1.25</c:v>
                </c:pt>
                <c:pt idx="1">
                  <c:v>1.23</c:v>
                </c:pt>
                <c:pt idx="2">
                  <c:v>1.22</c:v>
                </c:pt>
                <c:pt idx="3">
                  <c:v>1.28</c:v>
                </c:pt>
                <c:pt idx="4">
                  <c:v>1.29</c:v>
                </c:pt>
                <c:pt idx="5">
                  <c:v>1.25</c:v>
                </c:pt>
                <c:pt idx="6">
                  <c:v>1.25</c:v>
                </c:pt>
                <c:pt idx="7">
                  <c:v>1.24</c:v>
                </c:pt>
                <c:pt idx="8">
                  <c:v>1.26</c:v>
                </c:pt>
                <c:pt idx="9">
                  <c:v>1.22</c:v>
                </c:pt>
                <c:pt idx="10">
                  <c:v>1.23</c:v>
                </c:pt>
                <c:pt idx="11">
                  <c:v>1.24</c:v>
                </c:pt>
                <c:pt idx="12">
                  <c:v>1.27</c:v>
                </c:pt>
                <c:pt idx="13">
                  <c:v>1.26</c:v>
                </c:pt>
                <c:pt idx="14">
                  <c:v>1.24</c:v>
                </c:pt>
                <c:pt idx="15">
                  <c:v>1.28</c:v>
                </c:pt>
                <c:pt idx="16">
                  <c:v>1.25</c:v>
                </c:pt>
                <c:pt idx="17">
                  <c:v>1.22</c:v>
                </c:pt>
                <c:pt idx="18">
                  <c:v>1.26</c:v>
                </c:pt>
                <c:pt idx="19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6-486F-8889-F4291559F1E8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Length (m)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Sheet1!$C$16:$C$35</c:f>
              <c:numCache>
                <c:formatCode>0.00</c:formatCode>
                <c:ptCount val="20"/>
                <c:pt idx="0">
                  <c:v>2.12</c:v>
                </c:pt>
                <c:pt idx="1">
                  <c:v>2.08</c:v>
                </c:pt>
                <c:pt idx="2">
                  <c:v>2.09</c:v>
                </c:pt>
                <c:pt idx="3">
                  <c:v>2.08</c:v>
                </c:pt>
                <c:pt idx="4">
                  <c:v>2.11</c:v>
                </c:pt>
                <c:pt idx="5">
                  <c:v>2.0699999999999998</c:v>
                </c:pt>
                <c:pt idx="6">
                  <c:v>2.11</c:v>
                </c:pt>
                <c:pt idx="7">
                  <c:v>2.11</c:v>
                </c:pt>
                <c:pt idx="8">
                  <c:v>2.1</c:v>
                </c:pt>
                <c:pt idx="9">
                  <c:v>2.08</c:v>
                </c:pt>
                <c:pt idx="10">
                  <c:v>2.08</c:v>
                </c:pt>
                <c:pt idx="11">
                  <c:v>2.08</c:v>
                </c:pt>
                <c:pt idx="12">
                  <c:v>2.09</c:v>
                </c:pt>
                <c:pt idx="13">
                  <c:v>2.11</c:v>
                </c:pt>
                <c:pt idx="14">
                  <c:v>2.0699999999999998</c:v>
                </c:pt>
                <c:pt idx="15">
                  <c:v>2.09</c:v>
                </c:pt>
                <c:pt idx="16">
                  <c:v>2.1</c:v>
                </c:pt>
                <c:pt idx="17">
                  <c:v>2.09</c:v>
                </c:pt>
                <c:pt idx="18">
                  <c:v>2.11</c:v>
                </c:pt>
                <c:pt idx="19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6-486F-8889-F4291559F1E8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Thickness (cm)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Sheet1!$D$16:$D$35</c:f>
              <c:numCache>
                <c:formatCode>0.00</c:formatCode>
                <c:ptCount val="20"/>
                <c:pt idx="0">
                  <c:v>2.54</c:v>
                </c:pt>
                <c:pt idx="1">
                  <c:v>2.5</c:v>
                </c:pt>
                <c:pt idx="2">
                  <c:v>2.4900000000000002</c:v>
                </c:pt>
                <c:pt idx="3">
                  <c:v>2.5</c:v>
                </c:pt>
                <c:pt idx="4">
                  <c:v>2.52</c:v>
                </c:pt>
                <c:pt idx="5">
                  <c:v>2.5299999999999998</c:v>
                </c:pt>
                <c:pt idx="6">
                  <c:v>2.5299999999999998</c:v>
                </c:pt>
                <c:pt idx="7">
                  <c:v>2.54</c:v>
                </c:pt>
                <c:pt idx="8">
                  <c:v>2.52</c:v>
                </c:pt>
                <c:pt idx="9">
                  <c:v>2.5</c:v>
                </c:pt>
                <c:pt idx="10">
                  <c:v>3.21</c:v>
                </c:pt>
                <c:pt idx="11">
                  <c:v>2.52</c:v>
                </c:pt>
                <c:pt idx="12">
                  <c:v>2.52</c:v>
                </c:pt>
                <c:pt idx="13">
                  <c:v>2.54</c:v>
                </c:pt>
                <c:pt idx="14">
                  <c:v>2.5499999999999998</c:v>
                </c:pt>
                <c:pt idx="15">
                  <c:v>2.52</c:v>
                </c:pt>
                <c:pt idx="16">
                  <c:v>2.5099999999999998</c:v>
                </c:pt>
                <c:pt idx="17">
                  <c:v>2.5299999999999998</c:v>
                </c:pt>
                <c:pt idx="18">
                  <c:v>2.54</c:v>
                </c:pt>
                <c:pt idx="19">
                  <c:v>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16-486F-8889-F4291559F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761608"/>
        <c:axId val="385759640"/>
      </c:barChart>
      <c:catAx>
        <c:axId val="38576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59640"/>
        <c:crosses val="autoZero"/>
        <c:auto val="1"/>
        <c:lblAlgn val="ctr"/>
        <c:lblOffset val="100"/>
        <c:noMultiLvlLbl val="0"/>
      </c:catAx>
      <c:valAx>
        <c:axId val="38575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6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Sheet1!$G$15</c:f>
              <c:strCache>
                <c:ptCount val="1"/>
                <c:pt idx="0">
                  <c:v>Mass(g)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Sheet1!$G$16:$G$35</c:f>
              <c:numCache>
                <c:formatCode>0.00</c:formatCode>
                <c:ptCount val="20"/>
                <c:pt idx="0">
                  <c:v>181.73700000000002</c:v>
                </c:pt>
                <c:pt idx="1">
                  <c:v>172.69200000000001</c:v>
                </c:pt>
                <c:pt idx="2">
                  <c:v>171.42305400000004</c:v>
                </c:pt>
                <c:pt idx="3">
                  <c:v>179.71200000000005</c:v>
                </c:pt>
                <c:pt idx="4">
                  <c:v>185.19807599999999</c:v>
                </c:pt>
                <c:pt idx="5">
                  <c:v>176.75212500000001</c:v>
                </c:pt>
                <c:pt idx="6">
                  <c:v>180.16762499999996</c:v>
                </c:pt>
                <c:pt idx="7">
                  <c:v>179.43271199999998</c:v>
                </c:pt>
                <c:pt idx="8">
                  <c:v>180.03384000000003</c:v>
                </c:pt>
                <c:pt idx="9">
                  <c:v>171.28799999999998</c:v>
                </c:pt>
                <c:pt idx="10">
                  <c:v>221.73652800000005</c:v>
                </c:pt>
                <c:pt idx="11">
                  <c:v>175.48876800000002</c:v>
                </c:pt>
                <c:pt idx="12">
                  <c:v>180.59857199999999</c:v>
                </c:pt>
                <c:pt idx="13">
                  <c:v>182.32678800000005</c:v>
                </c:pt>
                <c:pt idx="14">
                  <c:v>176.72418000000002</c:v>
                </c:pt>
                <c:pt idx="15">
                  <c:v>182.02060800000001</c:v>
                </c:pt>
                <c:pt idx="16">
                  <c:v>177.89624999999998</c:v>
                </c:pt>
                <c:pt idx="17">
                  <c:v>174.17683800000003</c:v>
                </c:pt>
                <c:pt idx="18">
                  <c:v>182.32678800000005</c:v>
                </c:pt>
                <c:pt idx="19">
                  <c:v>181.73700000000002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5-4698-9C57-66754E3DB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8477944"/>
        <c:axId val="518477288"/>
      </c:barChart>
      <c:catAx>
        <c:axId val="518477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7288"/>
        <c:crosses val="autoZero"/>
        <c:auto val="1"/>
        <c:lblAlgn val="ctr"/>
        <c:lblOffset val="100"/>
        <c:noMultiLvlLbl val="0"/>
      </c:catAx>
      <c:valAx>
        <c:axId val="51847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583275</xdr:colOff>
      <xdr:row>11</xdr:row>
      <xdr:rowOff>217714</xdr:rowOff>
    </xdr:from>
    <xdr:to>
      <xdr:col>15</xdr:col>
      <xdr:colOff>598714</xdr:colOff>
      <xdr:row>25</xdr:row>
      <xdr:rowOff>226175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610A2-C558-40BF-A1A2-B1E92D604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598714</xdr:colOff>
      <xdr:row>26</xdr:row>
      <xdr:rowOff>185056</xdr:rowOff>
    </xdr:from>
    <xdr:to>
      <xdr:col>16</xdr:col>
      <xdr:colOff>10886</xdr:colOff>
      <xdr:row>39</xdr:row>
      <xdr:rowOff>228599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69CEAF-572A-441D-ADFF-0B0C16D6B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525B-F000-4A2C-B8DA-441234A12446}">
  <sheetPr>
    <pageSetUpPr fitToPage="1"/>
  </sheetPr>
  <dimension ref="A1:I46"/>
  <sheetViews>
    <sheetView tabSelected="1" topLeftCell="A10" zoomScale="70" zoomScaleNormal="70" workbookViewId="0">
      <selection activeCell="S20" sqref="S20"/>
    </sheetView>
  </sheetViews>
  <sheetFormatPr defaultRowHeight="14.4" x14ac:dyDescent="0.3"/>
  <cols>
    <col min="1" max="1" width="22.5546875" customWidth="1"/>
    <col min="2" max="6" width="15.77734375" customWidth="1"/>
    <col min="7" max="7" width="12.109375" style="2" customWidth="1"/>
  </cols>
  <sheetData>
    <row r="1" spans="1:9" ht="18" x14ac:dyDescent="0.35">
      <c r="A1" s="4"/>
    </row>
    <row r="2" spans="1:9" ht="17.399999999999999" customHeight="1" x14ac:dyDescent="0.35">
      <c r="A2" s="4" t="s">
        <v>24</v>
      </c>
    </row>
    <row r="3" spans="1:9" ht="18" x14ac:dyDescent="0.35">
      <c r="A3" s="4" t="s">
        <v>25</v>
      </c>
    </row>
    <row r="4" spans="1:9" ht="18" x14ac:dyDescent="0.35">
      <c r="A4" s="4" t="s">
        <v>26</v>
      </c>
    </row>
    <row r="6" spans="1:9" ht="18" x14ac:dyDescent="0.35">
      <c r="A6" s="3" t="s">
        <v>23</v>
      </c>
      <c r="B6" s="4"/>
      <c r="C6" s="4"/>
      <c r="D6" s="4"/>
      <c r="E6" s="4"/>
      <c r="F6" s="4"/>
    </row>
    <row r="7" spans="1:9" ht="18" x14ac:dyDescent="0.35">
      <c r="A7" s="3"/>
      <c r="B7" s="4"/>
      <c r="C7" s="4"/>
      <c r="D7" s="4"/>
      <c r="E7" s="4"/>
      <c r="F7" s="4"/>
    </row>
    <row r="8" spans="1:9" ht="19.8" x14ac:dyDescent="0.35">
      <c r="A8" s="4" t="s">
        <v>29</v>
      </c>
      <c r="C8" s="4">
        <v>2.7</v>
      </c>
      <c r="F8" s="4"/>
    </row>
    <row r="9" spans="1:9" ht="18" x14ac:dyDescent="0.35">
      <c r="A9" s="4" t="s">
        <v>27</v>
      </c>
      <c r="C9" s="4"/>
      <c r="F9" s="4"/>
    </row>
    <row r="10" spans="1:9" ht="18" x14ac:dyDescent="0.35">
      <c r="A10" s="4" t="s">
        <v>30</v>
      </c>
      <c r="B10" t="s">
        <v>31</v>
      </c>
      <c r="C10" s="4"/>
      <c r="F10" s="4"/>
    </row>
    <row r="11" spans="1:9" ht="18" x14ac:dyDescent="0.35">
      <c r="A11" s="4" t="s">
        <v>32</v>
      </c>
      <c r="B11" t="s">
        <v>35</v>
      </c>
      <c r="C11" s="4"/>
      <c r="F11" s="4"/>
    </row>
    <row r="12" spans="1:9" ht="18" x14ac:dyDescent="0.35">
      <c r="A12" s="4" t="s">
        <v>33</v>
      </c>
      <c r="B12" t="s">
        <v>34</v>
      </c>
      <c r="C12" s="4"/>
      <c r="F12" s="4"/>
    </row>
    <row r="13" spans="1:9" ht="18" x14ac:dyDescent="0.35">
      <c r="A13" s="4" t="s">
        <v>37</v>
      </c>
      <c r="B13" t="s">
        <v>36</v>
      </c>
      <c r="C13" s="4"/>
      <c r="F13" s="4"/>
    </row>
    <row r="14" spans="1:9" ht="18" x14ac:dyDescent="0.35">
      <c r="A14" s="4"/>
      <c r="B14" s="4"/>
      <c r="C14" s="4"/>
      <c r="D14" s="4"/>
      <c r="E14" s="4"/>
      <c r="F14" s="4"/>
    </row>
    <row r="15" spans="1:9" ht="18" x14ac:dyDescent="0.35">
      <c r="A15" s="3" t="s">
        <v>28</v>
      </c>
      <c r="B15" s="3" t="s">
        <v>0</v>
      </c>
      <c r="C15" s="3" t="s">
        <v>1</v>
      </c>
      <c r="D15" s="3" t="s">
        <v>2</v>
      </c>
      <c r="E15" s="3" t="s">
        <v>46</v>
      </c>
      <c r="F15" s="3" t="s">
        <v>47</v>
      </c>
      <c r="G15" s="10" t="s">
        <v>45</v>
      </c>
      <c r="H15" s="3"/>
      <c r="I15" s="2"/>
    </row>
    <row r="16" spans="1:9" ht="18" x14ac:dyDescent="0.35">
      <c r="A16" s="5" t="s">
        <v>3</v>
      </c>
      <c r="B16" s="6">
        <v>1.25</v>
      </c>
      <c r="C16" s="6">
        <v>2.12</v>
      </c>
      <c r="D16" s="6">
        <v>2.54</v>
      </c>
      <c r="E16" s="7">
        <f>CONVERT(D16,"cm","m")</f>
        <v>2.5400000000000002E-2</v>
      </c>
      <c r="F16" s="7">
        <f>B16*C16*E16</f>
        <v>6.7310000000000009E-2</v>
      </c>
      <c r="G16" s="2">
        <f>(F16*2.7)*1000</f>
        <v>181.73700000000002</v>
      </c>
      <c r="I16" s="2"/>
    </row>
    <row r="17" spans="1:9" ht="18" x14ac:dyDescent="0.35">
      <c r="A17" s="8" t="s">
        <v>4</v>
      </c>
      <c r="B17" s="9">
        <v>1.23</v>
      </c>
      <c r="C17" s="9">
        <v>2.08</v>
      </c>
      <c r="D17" s="9">
        <v>2.5</v>
      </c>
      <c r="E17" s="13">
        <f t="shared" ref="E17:E35" si="0">CONVERT(D17,"cm","m")</f>
        <v>2.5000000000000001E-2</v>
      </c>
      <c r="F17" s="13">
        <f t="shared" ref="F17:F35" si="1">B17*C17*E17</f>
        <v>6.3960000000000003E-2</v>
      </c>
      <c r="G17" s="11">
        <f t="shared" ref="G17:G35" si="2">(F17*2.7)*1000</f>
        <v>172.69200000000001</v>
      </c>
      <c r="I17" s="2"/>
    </row>
    <row r="18" spans="1:9" ht="18" x14ac:dyDescent="0.35">
      <c r="A18" s="8" t="s">
        <v>5</v>
      </c>
      <c r="B18" s="9">
        <v>1.22</v>
      </c>
      <c r="C18" s="9">
        <v>2.09</v>
      </c>
      <c r="D18" s="9">
        <v>2.4900000000000002</v>
      </c>
      <c r="E18" s="13">
        <f t="shared" si="0"/>
        <v>2.4900000000000002E-2</v>
      </c>
      <c r="F18" s="13">
        <f t="shared" si="1"/>
        <v>6.3490020000000008E-2</v>
      </c>
      <c r="G18" s="11">
        <f t="shared" si="2"/>
        <v>171.42305400000004</v>
      </c>
      <c r="I18" s="2"/>
    </row>
    <row r="19" spans="1:9" ht="18" x14ac:dyDescent="0.35">
      <c r="A19" s="5" t="s">
        <v>6</v>
      </c>
      <c r="B19" s="6">
        <v>1.28</v>
      </c>
      <c r="C19" s="6">
        <v>2.08</v>
      </c>
      <c r="D19" s="6">
        <v>2.5</v>
      </c>
      <c r="E19" s="7">
        <f t="shared" si="0"/>
        <v>2.5000000000000001E-2</v>
      </c>
      <c r="F19" s="7">
        <f t="shared" si="1"/>
        <v>6.6560000000000008E-2</v>
      </c>
      <c r="G19" s="2">
        <f t="shared" si="2"/>
        <v>179.71200000000005</v>
      </c>
      <c r="I19" s="2"/>
    </row>
    <row r="20" spans="1:9" ht="18" x14ac:dyDescent="0.35">
      <c r="A20" s="5" t="s">
        <v>7</v>
      </c>
      <c r="B20" s="6">
        <v>1.29</v>
      </c>
      <c r="C20" s="6">
        <v>2.11</v>
      </c>
      <c r="D20" s="6">
        <v>2.52</v>
      </c>
      <c r="E20" s="7">
        <f t="shared" si="0"/>
        <v>2.52E-2</v>
      </c>
      <c r="F20" s="7">
        <f t="shared" si="1"/>
        <v>6.8591879999999994E-2</v>
      </c>
      <c r="G20" s="2">
        <f t="shared" si="2"/>
        <v>185.19807599999999</v>
      </c>
      <c r="I20" s="2"/>
    </row>
    <row r="21" spans="1:9" ht="18" x14ac:dyDescent="0.35">
      <c r="A21" s="8" t="s">
        <v>8</v>
      </c>
      <c r="B21" s="9">
        <v>1.25</v>
      </c>
      <c r="C21" s="9">
        <v>2.0699999999999998</v>
      </c>
      <c r="D21" s="9">
        <v>2.5299999999999998</v>
      </c>
      <c r="E21" s="13">
        <f t="shared" si="0"/>
        <v>2.53E-2</v>
      </c>
      <c r="F21" s="13">
        <f t="shared" si="1"/>
        <v>6.5463750000000001E-2</v>
      </c>
      <c r="G21" s="11">
        <f t="shared" si="2"/>
        <v>176.75212500000001</v>
      </c>
      <c r="I21" s="2"/>
    </row>
    <row r="22" spans="1:9" ht="18" x14ac:dyDescent="0.35">
      <c r="A22" s="5" t="s">
        <v>9</v>
      </c>
      <c r="B22" s="6">
        <v>1.25</v>
      </c>
      <c r="C22" s="6">
        <v>2.11</v>
      </c>
      <c r="D22" s="6">
        <v>2.5299999999999998</v>
      </c>
      <c r="E22" s="7">
        <f t="shared" si="0"/>
        <v>2.53E-2</v>
      </c>
      <c r="F22" s="7">
        <f t="shared" si="1"/>
        <v>6.6728749999999989E-2</v>
      </c>
      <c r="G22" s="2">
        <f t="shared" si="2"/>
        <v>180.16762499999996</v>
      </c>
      <c r="I22" s="2"/>
    </row>
    <row r="23" spans="1:9" ht="18" x14ac:dyDescent="0.35">
      <c r="A23" s="5" t="s">
        <v>10</v>
      </c>
      <c r="B23" s="6">
        <v>1.24</v>
      </c>
      <c r="C23" s="6">
        <v>2.11</v>
      </c>
      <c r="D23" s="6">
        <v>2.54</v>
      </c>
      <c r="E23" s="7">
        <f t="shared" si="0"/>
        <v>2.5400000000000002E-2</v>
      </c>
      <c r="F23" s="7">
        <f t="shared" si="1"/>
        <v>6.6456559999999998E-2</v>
      </c>
      <c r="G23" s="2">
        <f t="shared" si="2"/>
        <v>179.43271199999998</v>
      </c>
      <c r="I23" s="2"/>
    </row>
    <row r="24" spans="1:9" ht="18" x14ac:dyDescent="0.35">
      <c r="A24" s="5" t="s">
        <v>11</v>
      </c>
      <c r="B24" s="6">
        <v>1.26</v>
      </c>
      <c r="C24" s="6">
        <v>2.1</v>
      </c>
      <c r="D24" s="6">
        <v>2.52</v>
      </c>
      <c r="E24" s="7">
        <f t="shared" si="0"/>
        <v>2.52E-2</v>
      </c>
      <c r="F24" s="7">
        <f t="shared" si="1"/>
        <v>6.6679200000000008E-2</v>
      </c>
      <c r="G24" s="2">
        <f t="shared" si="2"/>
        <v>180.03384000000003</v>
      </c>
      <c r="I24" s="2"/>
    </row>
    <row r="25" spans="1:9" ht="18" x14ac:dyDescent="0.35">
      <c r="A25" s="8" t="s">
        <v>12</v>
      </c>
      <c r="B25" s="9">
        <v>1.22</v>
      </c>
      <c r="C25" s="9">
        <v>2.08</v>
      </c>
      <c r="D25" s="9">
        <v>2.5</v>
      </c>
      <c r="E25" s="13">
        <f t="shared" si="0"/>
        <v>2.5000000000000001E-2</v>
      </c>
      <c r="F25" s="13">
        <f t="shared" si="1"/>
        <v>6.3439999999999996E-2</v>
      </c>
      <c r="G25" s="12">
        <f t="shared" si="2"/>
        <v>171.28799999999998</v>
      </c>
      <c r="I25" s="2"/>
    </row>
    <row r="26" spans="1:9" ht="18" x14ac:dyDescent="0.35">
      <c r="A26" s="8" t="s">
        <v>13</v>
      </c>
      <c r="B26" s="9">
        <v>1.23</v>
      </c>
      <c r="C26" s="9">
        <v>2.08</v>
      </c>
      <c r="D26" s="9">
        <v>3.21</v>
      </c>
      <c r="E26" s="13">
        <f t="shared" si="0"/>
        <v>3.2100000000000004E-2</v>
      </c>
      <c r="F26" s="13">
        <f t="shared" si="1"/>
        <v>8.2124640000000013E-2</v>
      </c>
      <c r="G26" s="11">
        <f t="shared" si="2"/>
        <v>221.73652800000005</v>
      </c>
      <c r="I26" s="2"/>
    </row>
    <row r="27" spans="1:9" ht="18" x14ac:dyDescent="0.35">
      <c r="A27" s="8" t="s">
        <v>14</v>
      </c>
      <c r="B27" s="9">
        <v>1.24</v>
      </c>
      <c r="C27" s="9">
        <v>2.08</v>
      </c>
      <c r="D27" s="9">
        <v>2.52</v>
      </c>
      <c r="E27" s="13">
        <f t="shared" si="0"/>
        <v>2.52E-2</v>
      </c>
      <c r="F27" s="13">
        <f t="shared" si="1"/>
        <v>6.4995839999999999E-2</v>
      </c>
      <c r="G27" s="11">
        <f t="shared" si="2"/>
        <v>175.48876800000002</v>
      </c>
      <c r="I27" s="2"/>
    </row>
    <row r="28" spans="1:9" ht="18" x14ac:dyDescent="0.35">
      <c r="A28" s="5" t="s">
        <v>15</v>
      </c>
      <c r="B28" s="6">
        <v>1.27</v>
      </c>
      <c r="C28" s="6">
        <v>2.09</v>
      </c>
      <c r="D28" s="6">
        <v>2.52</v>
      </c>
      <c r="E28" s="7">
        <f t="shared" si="0"/>
        <v>2.52E-2</v>
      </c>
      <c r="F28" s="7">
        <f t="shared" si="1"/>
        <v>6.6888359999999994E-2</v>
      </c>
      <c r="G28" s="2">
        <f t="shared" si="2"/>
        <v>180.59857199999999</v>
      </c>
      <c r="I28" s="2"/>
    </row>
    <row r="29" spans="1:9" ht="18" x14ac:dyDescent="0.35">
      <c r="A29" s="5" t="s">
        <v>16</v>
      </c>
      <c r="B29" s="6">
        <v>1.26</v>
      </c>
      <c r="C29" s="6">
        <v>2.11</v>
      </c>
      <c r="D29" s="6">
        <v>2.54</v>
      </c>
      <c r="E29" s="7">
        <f t="shared" si="0"/>
        <v>2.5400000000000002E-2</v>
      </c>
      <c r="F29" s="7">
        <f t="shared" si="1"/>
        <v>6.7528440000000009E-2</v>
      </c>
      <c r="G29" s="2">
        <f t="shared" si="2"/>
        <v>182.32678800000005</v>
      </c>
      <c r="I29" s="2"/>
    </row>
    <row r="30" spans="1:9" ht="18" x14ac:dyDescent="0.35">
      <c r="A30" s="8" t="s">
        <v>17</v>
      </c>
      <c r="B30" s="9">
        <v>1.24</v>
      </c>
      <c r="C30" s="9">
        <v>2.0699999999999998</v>
      </c>
      <c r="D30" s="9">
        <v>2.5499999999999998</v>
      </c>
      <c r="E30" s="13">
        <f t="shared" si="0"/>
        <v>2.5499999999999998E-2</v>
      </c>
      <c r="F30" s="13">
        <f t="shared" si="1"/>
        <v>6.5453399999999995E-2</v>
      </c>
      <c r="G30" s="11">
        <f t="shared" si="2"/>
        <v>176.72418000000002</v>
      </c>
      <c r="I30" s="2"/>
    </row>
    <row r="31" spans="1:9" ht="18" x14ac:dyDescent="0.35">
      <c r="A31" s="5" t="s">
        <v>18</v>
      </c>
      <c r="B31" s="6">
        <v>1.28</v>
      </c>
      <c r="C31" s="6">
        <v>2.09</v>
      </c>
      <c r="D31" s="6">
        <v>2.52</v>
      </c>
      <c r="E31" s="7">
        <f t="shared" si="0"/>
        <v>2.52E-2</v>
      </c>
      <c r="F31" s="7">
        <f t="shared" si="1"/>
        <v>6.7415039999999996E-2</v>
      </c>
      <c r="G31" s="2">
        <f t="shared" si="2"/>
        <v>182.02060800000001</v>
      </c>
      <c r="I31" s="2"/>
    </row>
    <row r="32" spans="1:9" ht="18" x14ac:dyDescent="0.35">
      <c r="A32" s="8" t="s">
        <v>19</v>
      </c>
      <c r="B32" s="9">
        <v>1.25</v>
      </c>
      <c r="C32" s="9">
        <v>2.1</v>
      </c>
      <c r="D32" s="9">
        <v>2.5099999999999998</v>
      </c>
      <c r="E32" s="13">
        <f t="shared" si="0"/>
        <v>2.5099999999999997E-2</v>
      </c>
      <c r="F32" s="13">
        <f t="shared" si="1"/>
        <v>6.5887499999999988E-2</v>
      </c>
      <c r="G32" s="11">
        <f t="shared" si="2"/>
        <v>177.89624999999998</v>
      </c>
      <c r="I32" s="2"/>
    </row>
    <row r="33" spans="1:9" ht="18" x14ac:dyDescent="0.35">
      <c r="A33" s="8" t="s">
        <v>20</v>
      </c>
      <c r="B33" s="9">
        <v>1.22</v>
      </c>
      <c r="C33" s="9">
        <v>2.09</v>
      </c>
      <c r="D33" s="9">
        <v>2.5299999999999998</v>
      </c>
      <c r="E33" s="13">
        <f t="shared" si="0"/>
        <v>2.53E-2</v>
      </c>
      <c r="F33" s="13">
        <f t="shared" si="1"/>
        <v>6.4509940000000002E-2</v>
      </c>
      <c r="G33" s="11">
        <f t="shared" si="2"/>
        <v>174.17683800000003</v>
      </c>
      <c r="I33" s="2"/>
    </row>
    <row r="34" spans="1:9" ht="18" x14ac:dyDescent="0.35">
      <c r="A34" s="5" t="s">
        <v>21</v>
      </c>
      <c r="B34" s="6">
        <v>1.26</v>
      </c>
      <c r="C34" s="6">
        <v>2.11</v>
      </c>
      <c r="D34" s="6">
        <v>2.54</v>
      </c>
      <c r="E34" s="7">
        <f t="shared" si="0"/>
        <v>2.5400000000000002E-2</v>
      </c>
      <c r="F34" s="7">
        <f t="shared" si="1"/>
        <v>6.7528440000000009E-2</v>
      </c>
      <c r="G34" s="2">
        <f t="shared" si="2"/>
        <v>182.32678800000005</v>
      </c>
      <c r="I34" s="2"/>
    </row>
    <row r="35" spans="1:9" ht="18" x14ac:dyDescent="0.35">
      <c r="A35" s="5" t="s">
        <v>22</v>
      </c>
      <c r="B35" s="6">
        <v>1.25</v>
      </c>
      <c r="C35" s="6">
        <v>2.12</v>
      </c>
      <c r="D35" s="6">
        <v>2.54</v>
      </c>
      <c r="E35" s="7">
        <f t="shared" si="0"/>
        <v>2.5400000000000002E-2</v>
      </c>
      <c r="F35" s="7">
        <f t="shared" si="1"/>
        <v>6.7310000000000009E-2</v>
      </c>
      <c r="G35" s="2">
        <f t="shared" si="2"/>
        <v>181.73700000000002</v>
      </c>
    </row>
    <row r="36" spans="1:9" ht="18" x14ac:dyDescent="0.35">
      <c r="A36" s="4"/>
      <c r="B36" s="4"/>
      <c r="C36" s="4"/>
      <c r="D36" s="4"/>
      <c r="E36" s="4"/>
      <c r="F36" s="4"/>
    </row>
    <row r="37" spans="1:9" ht="18" x14ac:dyDescent="0.35">
      <c r="A37" s="4" t="s">
        <v>38</v>
      </c>
      <c r="B37" s="6">
        <f>MIN(B16:B35)</f>
        <v>1.22</v>
      </c>
      <c r="C37" s="6">
        <f>MIN(C16:C35)</f>
        <v>2.0699999999999998</v>
      </c>
      <c r="D37" s="6">
        <f>MIN(D16:D35)</f>
        <v>2.4900000000000002</v>
      </c>
      <c r="E37" s="6">
        <f t="shared" ref="E37:G37" si="3">MIN(E16:E35)</f>
        <v>2.4900000000000002E-2</v>
      </c>
      <c r="F37" s="6">
        <f t="shared" si="3"/>
        <v>6.3439999999999996E-2</v>
      </c>
      <c r="G37" s="6">
        <f t="shared" si="3"/>
        <v>171.28799999999998</v>
      </c>
    </row>
    <row r="38" spans="1:9" ht="18" x14ac:dyDescent="0.35">
      <c r="A38" s="4" t="s">
        <v>39</v>
      </c>
      <c r="B38" s="6">
        <f>MAX(B16:B35)</f>
        <v>1.29</v>
      </c>
      <c r="C38" s="6">
        <f>MAX(C16:C35)</f>
        <v>2.12</v>
      </c>
      <c r="D38" s="6">
        <f>MAX(D16:D35)</f>
        <v>3.21</v>
      </c>
      <c r="E38" s="6">
        <f t="shared" ref="E38:G38" si="4">MAX(E16:E35)</f>
        <v>3.2100000000000004E-2</v>
      </c>
      <c r="F38" s="6">
        <f t="shared" si="4"/>
        <v>8.2124640000000013E-2</v>
      </c>
      <c r="G38" s="6">
        <f t="shared" si="4"/>
        <v>221.73652800000005</v>
      </c>
    </row>
    <row r="39" spans="1:9" ht="18" x14ac:dyDescent="0.35">
      <c r="A39" s="4" t="s">
        <v>40</v>
      </c>
      <c r="B39" s="6">
        <f>SUM(B16:B35)/20</f>
        <v>1.2495000000000001</v>
      </c>
      <c r="C39" s="6">
        <f t="shared" ref="C39:D39" si="5">SUM(C16:C35)/20</f>
        <v>2.0944999999999996</v>
      </c>
      <c r="D39" s="6">
        <f t="shared" si="5"/>
        <v>2.5575000000000001</v>
      </c>
      <c r="E39" s="6">
        <f t="shared" ref="E39:G39" si="6">SUM(E16:E35)/20</f>
        <v>2.5574999999999997E-2</v>
      </c>
      <c r="F39" s="6">
        <f t="shared" si="6"/>
        <v>6.6916087999999999E-2</v>
      </c>
      <c r="G39" s="6">
        <f t="shared" si="6"/>
        <v>180.6734376</v>
      </c>
    </row>
    <row r="40" spans="1:9" ht="18" x14ac:dyDescent="0.35">
      <c r="A40" s="4" t="s">
        <v>41</v>
      </c>
      <c r="B40" s="6">
        <f>MEDIAN(B16:B35)</f>
        <v>1.25</v>
      </c>
      <c r="C40" s="6">
        <f t="shared" ref="C40:D40" si="7">MEDIAN(C16:C35)</f>
        <v>2.09</v>
      </c>
      <c r="D40" s="6">
        <f t="shared" si="7"/>
        <v>2.5249999999999999</v>
      </c>
      <c r="E40" s="6">
        <f t="shared" ref="E40:G40" si="8">MEDIAN(E16:E35)</f>
        <v>2.5250000000000002E-2</v>
      </c>
      <c r="F40" s="6">
        <f t="shared" si="8"/>
        <v>6.6619600000000001E-2</v>
      </c>
      <c r="G40" s="6">
        <f t="shared" si="8"/>
        <v>179.87292000000002</v>
      </c>
    </row>
    <row r="41" spans="1:9" ht="18" x14ac:dyDescent="0.35">
      <c r="A41" s="4" t="s">
        <v>42</v>
      </c>
      <c r="B41" s="6">
        <f>MODE(B16:B35)</f>
        <v>1.25</v>
      </c>
      <c r="C41" s="6">
        <f t="shared" ref="C41:D41" si="9">MODE(C16:C35)</f>
        <v>2.08</v>
      </c>
      <c r="D41" s="6">
        <f t="shared" si="9"/>
        <v>2.54</v>
      </c>
      <c r="E41" s="6">
        <f t="shared" ref="E41:G41" si="10">MODE(E16:E35)</f>
        <v>2.5400000000000002E-2</v>
      </c>
      <c r="F41" s="6">
        <f t="shared" si="10"/>
        <v>6.7310000000000009E-2</v>
      </c>
      <c r="G41" s="6">
        <f t="shared" si="10"/>
        <v>181.73700000000002</v>
      </c>
    </row>
    <row r="42" spans="1:9" ht="18" x14ac:dyDescent="0.35">
      <c r="A42" s="4" t="s">
        <v>43</v>
      </c>
      <c r="B42" s="6">
        <f>STDEV(B16:B35)</f>
        <v>2.038446260732606E-2</v>
      </c>
      <c r="C42" s="6">
        <f t="shared" ref="C42:D42" si="11">STDEV(C16:C35)</f>
        <v>1.6050905860647512E-2</v>
      </c>
      <c r="D42" s="6">
        <f t="shared" si="11"/>
        <v>0.15447278758818056</v>
      </c>
      <c r="E42" s="6">
        <f t="shared" ref="E42:G42" si="12">STDEV(E16:E35)</f>
        <v>1.5447278758818066E-3</v>
      </c>
      <c r="F42" s="6">
        <f t="shared" si="12"/>
        <v>3.8606703519747532E-3</v>
      </c>
      <c r="G42" s="6">
        <f t="shared" si="12"/>
        <v>10.423809950331835</v>
      </c>
    </row>
    <row r="43" spans="1:9" ht="18" x14ac:dyDescent="0.35">
      <c r="A43" s="4" t="s">
        <v>44</v>
      </c>
      <c r="B43" s="6">
        <f>B38-B37</f>
        <v>7.0000000000000062E-2</v>
      </c>
      <c r="C43" s="6">
        <f t="shared" ref="C43:D43" si="13">C38-C37</f>
        <v>5.0000000000000266E-2</v>
      </c>
      <c r="D43" s="6">
        <f t="shared" si="13"/>
        <v>0.71999999999999975</v>
      </c>
      <c r="E43" s="6">
        <f t="shared" ref="E43:G43" si="14">E38-E37</f>
        <v>7.2000000000000015E-3</v>
      </c>
      <c r="F43" s="6">
        <f t="shared" si="14"/>
        <v>1.8684640000000016E-2</v>
      </c>
      <c r="G43" s="6">
        <f t="shared" si="14"/>
        <v>50.448528000000067</v>
      </c>
    </row>
    <row r="44" spans="1:9" x14ac:dyDescent="0.3">
      <c r="E44" s="1"/>
      <c r="F44" s="1"/>
    </row>
    <row r="45" spans="1:9" x14ac:dyDescent="0.3">
      <c r="E45" s="1"/>
      <c r="F45" s="1"/>
    </row>
    <row r="46" spans="1:9" x14ac:dyDescent="0.3">
      <c r="E46" s="1"/>
      <c r="F46" s="1"/>
    </row>
  </sheetData>
  <printOptions gridLines="1"/>
  <pageMargins left="0.25" right="0.25" top="0.75" bottom="0.75" header="0.3" footer="0.3"/>
  <pageSetup paperSize="9"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Hamlin</dc:creator>
  <cp:lastModifiedBy>Rohit</cp:lastModifiedBy>
  <cp:lastPrinted>2017-09-25T21:38:50Z</cp:lastPrinted>
  <dcterms:created xsi:type="dcterms:W3CDTF">2017-09-02T00:15:41Z</dcterms:created>
  <dcterms:modified xsi:type="dcterms:W3CDTF">2017-09-25T21:40:28Z</dcterms:modified>
</cp:coreProperties>
</file>