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(((MSBA Time Series\Case studies\"/>
    </mc:Choice>
  </mc:AlternateContent>
  <bookViews>
    <workbookView xWindow="480" yWindow="108" windowWidth="22992" windowHeight="9528"/>
  </bookViews>
  <sheets>
    <sheet name="Smart phone sales data" sheetId="1" r:id="rId1"/>
    <sheet name="_STDS_DG154B96AB" sheetId="3" state="hidden" r:id="rId2"/>
  </sheets>
  <definedNames>
    <definedName name="ST_Month">'Smart phone sales data'!$A$2:$A$25</definedName>
    <definedName name="ST_Month2">'Smart phone sales data'!$D$2:$D$25</definedName>
    <definedName name="ST_SmartPhoneSales">'Smart phone sales data'!$B$2:$B$25</definedName>
    <definedName name="STWBD_StatToolsRegression_blockList" hidden="1">"-1"</definedName>
    <definedName name="STWBD_StatToolsRegression_ConfidenceLevel" hidden="1">" .95"</definedName>
    <definedName name="STWBD_StatToolsRegression_FValueToEnter" hidden="1">" 2.2"</definedName>
    <definedName name="STWBD_StatToolsRegression_FValueToLeave" hidden="1">" 1.1"</definedName>
    <definedName name="STWBD_StatToolsRegression_GraphFittedValueVsActualYValue" hidden="1">"FALSE"</definedName>
    <definedName name="STWBD_StatToolsRegression_GraphFittedValueVsXValue" hidden="1">"FALSE"</definedName>
    <definedName name="STWBD_StatToolsRegression_GraphResidualVsFittedValue" hidden="1">"TRUE"</definedName>
    <definedName name="STWBD_StatToolsRegression_GraphResidualVsXValue" hidden="1">"FALSE"</definedName>
    <definedName name="STWBD_StatToolsRegression_HasDefaultInfo" hidden="1">"TRUE"</definedName>
    <definedName name="STWBD_StatToolsRegression_IncludePrediction" hidden="1">"FALSE"</definedName>
    <definedName name="STWBD_StatToolsRegression_IncludeSteps" hidden="1">"FALSE"</definedName>
    <definedName name="STWBD_StatToolsRegression_NumberOfBlocks" hidden="1">" 0"</definedName>
    <definedName name="STWBD_StatToolsRegression_pValueToEnter" hidden="1">" .05"</definedName>
    <definedName name="STWBD_StatToolsRegression_pValueToLeave" hidden="1">" .1"</definedName>
    <definedName name="STWBD_StatToolsRegression_RegressionType" hidden="1">" 0"</definedName>
    <definedName name="STWBD_StatToolsRegression_throughOrigin" hidden="1">"FALSE"</definedName>
    <definedName name="STWBD_StatToolsRegression_useFValue" hidden="1">"FALSE"</definedName>
    <definedName name="STWBD_StatToolsRegression_usePValue" hidden="1">"TRUE"</definedName>
    <definedName name="STWBD_StatToolsRegression_VariableDependent" hidden="1">"U_x0001_VG30F074421D73B8D4_x0001_"</definedName>
    <definedName name="STWBD_StatToolsRegression_VariableListIndependent" hidden="1">2</definedName>
    <definedName name="STWBD_StatToolsRegression_VariableListIndependent_1" hidden="1">"U_x0001_VG165E77132C056D4E_x0001_"</definedName>
    <definedName name="STWBD_StatToolsRegression_VariableListIndependent_2" hidden="1">"U_x0001_VG17E1B5B5322654B0_x0001_"</definedName>
    <definedName name="STWBD_StatToolsRegression_VarSelectorDefaultDataSet" hidden="1">"DG154B96AB"</definedName>
  </definedNames>
  <calcPr calcId="162913"/>
</workbook>
</file>

<file path=xl/calcChain.xml><?xml version="1.0" encoding="utf-8"?>
<calcChain xmlns="http://schemas.openxmlformats.org/spreadsheetml/2006/main">
  <c r="F28" i="1" l="1"/>
  <c r="C29" i="1"/>
  <c r="C28" i="1"/>
  <c r="C2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3" i="1"/>
  <c r="B9" i="3" l="1"/>
  <c r="B19" i="3"/>
  <c r="B16" i="3"/>
  <c r="B13" i="3"/>
  <c r="B7" i="3"/>
  <c r="B3" i="3"/>
</calcChain>
</file>

<file path=xl/sharedStrings.xml><?xml version="1.0" encoding="utf-8"?>
<sst xmlns="http://schemas.openxmlformats.org/spreadsheetml/2006/main" count="46" uniqueCount="46">
  <si>
    <t>Month</t>
  </si>
  <si>
    <t>Smart Phone Sales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</si>
  <si>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</si>
  <si>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</si>
  <si>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</si>
  <si>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</si>
  <si>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</si>
  <si>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</si>
  <si>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</si>
  <si>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</si>
  <si>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</si>
  <si>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</si>
  <si>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Smart</t>
  </si>
  <si>
    <t>GUID</t>
  </si>
  <si>
    <t>DG154B96AB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</si>
  <si>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</si>
  <si>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</si>
  <si>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</si>
  <si>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</si>
  <si>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</si>
  <si>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</si>
  <si>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</si>
  <si>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</si>
  <si>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</si>
  <si>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</si>
  <si>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var1</t>
  </si>
  <si>
    <t>ST_Month</t>
  </si>
  <si>
    <t>1 : Ranges</t>
  </si>
  <si>
    <t>1 : MultiRefs</t>
  </si>
  <si>
    <t>2 : Info</t>
  </si>
  <si>
    <t>var2</t>
  </si>
  <si>
    <t>ST_SmartPhoneSales</t>
  </si>
  <si>
    <t>2 : Ranges</t>
  </si>
  <si>
    <t>2 : MultiRefs</t>
  </si>
  <si>
    <t>VG165E77132C056D4E</t>
  </si>
  <si>
    <t>VG30F074421D73B8D4</t>
  </si>
  <si>
    <t>3 : Info</t>
  </si>
  <si>
    <t>VG17E1B5B5322654B0</t>
  </si>
  <si>
    <t>var3</t>
  </si>
  <si>
    <t>ST_Month2</t>
  </si>
  <si>
    <t>3 : Ranges</t>
  </si>
  <si>
    <t>3 : MultiRefs</t>
  </si>
  <si>
    <t>Diff</t>
  </si>
  <si>
    <t>logSales</t>
  </si>
  <si>
    <t>DiffLogSales</t>
  </si>
  <si>
    <t>lagSales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</si>
</sst>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'Smart phone sales data'!$B$1</c:f>
              <c:strCache>
                <c:ptCount val="1"/>
                <c:pt idx="0">
                  <c:v>Smart Phone Sales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734755030621173"/>
                  <c:y val="-0.139305555555555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olid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3156889763779528"/>
                  <c:y val="-7.53255322251385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'Smart phone sales data'!$A$2:$A$25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'Smart phone sales data'!$B$2:$B$25</c:f>
              <c:numCache>
                <c:formatCode>General</c:formatCode>
                <c:ptCount val="24"/>
                <c:pt idx="0">
                  <c:v>23</c:v>
                </c:pt>
                <c:pt idx="1">
                  <c:v>156</c:v>
                </c:pt>
                <c:pt idx="2">
                  <c:v>330</c:v>
                </c:pt>
                <c:pt idx="3">
                  <c:v>482</c:v>
                </c:pt>
                <c:pt idx="4">
                  <c:v>1209</c:v>
                </c:pt>
                <c:pt idx="5">
                  <c:v>1756</c:v>
                </c:pt>
                <c:pt idx="6">
                  <c:v>2000</c:v>
                </c:pt>
                <c:pt idx="7">
                  <c:v>2512</c:v>
                </c:pt>
                <c:pt idx="8">
                  <c:v>2366</c:v>
                </c:pt>
                <c:pt idx="9">
                  <c:v>2942</c:v>
                </c:pt>
                <c:pt idx="10">
                  <c:v>2872</c:v>
                </c:pt>
                <c:pt idx="11">
                  <c:v>2937</c:v>
                </c:pt>
                <c:pt idx="12">
                  <c:v>3136</c:v>
                </c:pt>
                <c:pt idx="13">
                  <c:v>3241</c:v>
                </c:pt>
                <c:pt idx="14">
                  <c:v>3149</c:v>
                </c:pt>
                <c:pt idx="15">
                  <c:v>3524</c:v>
                </c:pt>
                <c:pt idx="16">
                  <c:v>3542</c:v>
                </c:pt>
                <c:pt idx="17">
                  <c:v>3312</c:v>
                </c:pt>
                <c:pt idx="18">
                  <c:v>3547</c:v>
                </c:pt>
                <c:pt idx="19">
                  <c:v>3376</c:v>
                </c:pt>
                <c:pt idx="20">
                  <c:v>3375</c:v>
                </c:pt>
                <c:pt idx="21">
                  <c:v>3403</c:v>
                </c:pt>
                <c:pt idx="22">
                  <c:v>3697</c:v>
                </c:pt>
                <c:pt idx="23">
                  <c:v>3495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2D-404F-96C5-A9BDD7D9F6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81760"/>
        <c:axId val="15783728"/>
      </c:scatterChart>
      <c:valAx>
        <c:axId val="15781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3728"/>
        <c:crosses val="autoZero"/>
        <c:crossBetween val="midCat"/>
      </c:valAx>
      <c:valAx>
        <c:axId val="15783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1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'Smart phone sales data'!$D$1</c:f>
              <c:strCache>
                <c:ptCount val="1"/>
                <c:pt idx="0">
                  <c:v>Diff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141513560804901E-2"/>
                  <c:y val="-0.34283136482939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'Smart phone sales data'!$D$2:$D$25</c:f>
              <c:numCache>
                <c:formatCode>General</c:formatCode>
                <c:ptCount val="24"/>
                <c:pt idx="1">
                  <c:v>133</c:v>
                </c:pt>
                <c:pt idx="2">
                  <c:v>174</c:v>
                </c:pt>
                <c:pt idx="3">
                  <c:v>152</c:v>
                </c:pt>
                <c:pt idx="4">
                  <c:v>727</c:v>
                </c:pt>
                <c:pt idx="5">
                  <c:v>547</c:v>
                </c:pt>
                <c:pt idx="6">
                  <c:v>244</c:v>
                </c:pt>
                <c:pt idx="7">
                  <c:v>512</c:v>
                </c:pt>
                <c:pt idx="8">
                  <c:v>-146</c:v>
                </c:pt>
                <c:pt idx="9">
                  <c:v>576</c:v>
                </c:pt>
                <c:pt idx="10">
                  <c:v>-70</c:v>
                </c:pt>
                <c:pt idx="11">
                  <c:v>65</c:v>
                </c:pt>
                <c:pt idx="12">
                  <c:v>199</c:v>
                </c:pt>
                <c:pt idx="13">
                  <c:v>105</c:v>
                </c:pt>
                <c:pt idx="14">
                  <c:v>-92</c:v>
                </c:pt>
                <c:pt idx="15">
                  <c:v>375</c:v>
                </c:pt>
                <c:pt idx="16">
                  <c:v>18</c:v>
                </c:pt>
                <c:pt idx="17">
                  <c:v>-230</c:v>
                </c:pt>
                <c:pt idx="18">
                  <c:v>235</c:v>
                </c:pt>
                <c:pt idx="19">
                  <c:v>-171</c:v>
                </c:pt>
                <c:pt idx="20">
                  <c:v>-1</c:v>
                </c:pt>
                <c:pt idx="21">
                  <c:v>28</c:v>
                </c:pt>
                <c:pt idx="22">
                  <c:v>294</c:v>
                </c:pt>
                <c:pt idx="23">
                  <c:v>-202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6-4DB9-9812-56385EAAF6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3112616"/>
        <c:axId val="853113272"/>
      </c:lineChart>
      <c:catAx>
        <c:axId val="853112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113272"/>
        <c:crosses val="autoZero"/>
        <c:auto val="1"/>
        <c:lblAlgn val="ctr"/>
        <c:lblOffset val="100"/>
        <c:noMultiLvlLbl val="0"/>
      </c:catAx>
      <c:valAx>
        <c:axId val="853113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112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'Smart phone sales data'!$E$1</c:f>
              <c:strCache>
                <c:ptCount val="1"/>
                <c:pt idx="0">
                  <c:v>logSales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'Smart phone sales data'!$E$2:$E$25</c:f>
              <c:numCache>
                <c:formatCode>General</c:formatCode>
                <c:ptCount val="24"/>
                <c:pt idx="0">
                  <c:v>3.1354942159291497</c:v>
                </c:pt>
                <c:pt idx="1">
                  <c:v>5.0498560072495371</c:v>
                </c:pt>
                <c:pt idx="2">
                  <c:v>5.7990926544605257</c:v>
                </c:pt>
                <c:pt idx="3">
                  <c:v>6.1779441140506002</c:v>
                </c:pt>
                <c:pt idx="4">
                  <c:v>7.0975488506147926</c:v>
                </c:pt>
                <c:pt idx="5">
                  <c:v>7.4707937741950623</c:v>
                </c:pt>
                <c:pt idx="6">
                  <c:v>7.6009024595420822</c:v>
                </c:pt>
                <c:pt idx="7">
                  <c:v>7.8288345275880893</c:v>
                </c:pt>
                <c:pt idx="8">
                  <c:v>7.7689560445383323</c:v>
                </c:pt>
                <c:pt idx="9">
                  <c:v>7.9868449011613825</c:v>
                </c:pt>
                <c:pt idx="10">
                  <c:v>7.9627639301681148</c:v>
                </c:pt>
                <c:pt idx="11">
                  <c:v>7.9851439311986203</c:v>
                </c:pt>
                <c:pt idx="12">
                  <c:v>8.0507033814702993</c:v>
                </c:pt>
                <c:pt idx="13">
                  <c:v>8.0836372031415475</c:v>
                </c:pt>
                <c:pt idx="14">
                  <c:v>8.0548402211010242</c:v>
                </c:pt>
                <c:pt idx="15">
                  <c:v>8.1673519870560707</c:v>
                </c:pt>
                <c:pt idx="16">
                  <c:v>8.1724468183427792</c:v>
                </c:pt>
                <c:pt idx="17">
                  <c:v>8.1053075155051495</c:v>
                </c:pt>
                <c:pt idx="18">
                  <c:v>8.1738574547736214</c:v>
                </c:pt>
                <c:pt idx="19">
                  <c:v>8.1244468557158473</c:v>
                </c:pt>
                <c:pt idx="20">
                  <c:v>8.1241506033066297</c:v>
                </c:pt>
                <c:pt idx="21">
                  <c:v>8.1324126745009053</c:v>
                </c:pt>
                <c:pt idx="22">
                  <c:v>8.2152769589366326</c:v>
                </c:pt>
                <c:pt idx="23">
                  <c:v>8.1590886546679098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84-43A7-8D2B-D52E0E20E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42038880"/>
        <c:axId val="942041832"/>
      </c:lineChart>
      <c:catAx>
        <c:axId val="942038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041832"/>
        <c:crosses val="autoZero"/>
        <c:auto val="1"/>
        <c:lblAlgn val="ctr"/>
        <c:lblOffset val="100"/>
        <c:noMultiLvlLbl val="0"/>
      </c:catAx>
      <c:valAx>
        <c:axId val="94204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03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'Smart phone sales data'!$F$1</c:f>
              <c:strCache>
                <c:ptCount val="1"/>
                <c:pt idx="0">
                  <c:v>DiffLogSales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'Smart phone sales data'!$F$2:$F$25</c:f>
              <c:numCache>
                <c:formatCode>General</c:formatCode>
                <c:ptCount val="24"/>
                <c:pt idx="1">
                  <c:v>1.9143617913203874</c:v>
                </c:pt>
                <c:pt idx="2">
                  <c:v>0.74923664721098859</c:v>
                </c:pt>
                <c:pt idx="3">
                  <c:v>0.37885145959007449</c:v>
                </c:pt>
                <c:pt idx="4">
                  <c:v>0.91960473656419239</c:v>
                </c:pt>
                <c:pt idx="5">
                  <c:v>0.37324492358026973</c:v>
                </c:pt>
                <c:pt idx="6">
                  <c:v>0.13010868534701991</c:v>
                </c:pt>
                <c:pt idx="7">
                  <c:v>0.22793206804600707</c:v>
                </c:pt>
                <c:pt idx="8">
                  <c:v>-5.9878483049756959E-2</c:v>
                </c:pt>
                <c:pt idx="9">
                  <c:v>0.21788885662305013</c:v>
                </c:pt>
                <c:pt idx="10">
                  <c:v>-2.408097099326767E-2</c:v>
                </c:pt>
                <c:pt idx="11">
                  <c:v>2.2380001030505525E-2</c:v>
                </c:pt>
                <c:pt idx="12">
                  <c:v>6.5559450271678976E-2</c:v>
                </c:pt>
                <c:pt idx="13">
                  <c:v>3.2933821671248253E-2</c:v>
                </c:pt>
                <c:pt idx="14">
                  <c:v>-2.8796982040523389E-2</c:v>
                </c:pt>
                <c:pt idx="15">
                  <c:v>0.11251176595504653</c:v>
                </c:pt>
                <c:pt idx="16">
                  <c:v>5.0948312867085122E-3</c:v>
                </c:pt>
                <c:pt idx="17">
                  <c:v>-6.71393028376297E-2</c:v>
                </c:pt>
                <c:pt idx="18">
                  <c:v>6.854993926847186E-2</c:v>
                </c:pt>
                <c:pt idx="19">
                  <c:v>-4.9410599057774007E-2</c:v>
                </c:pt>
                <c:pt idx="20">
                  <c:v>-2.962524092176011E-4</c:v>
                </c:pt>
                <c:pt idx="21">
                  <c:v>8.2620711942755776E-3</c:v>
                </c:pt>
                <c:pt idx="22">
                  <c:v>8.2864284435727242E-2</c:v>
                </c:pt>
                <c:pt idx="23">
                  <c:v>-5.6188304268722788E-2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9-4AD0-A297-069A4514E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3098840"/>
        <c:axId val="853099168"/>
      </c:lineChart>
      <c:catAx>
        <c:axId val="853098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099168"/>
        <c:crosses val="autoZero"/>
        <c:auto val="1"/>
        <c:lblAlgn val="ctr"/>
        <c:lblOffset val="100"/>
        <c:noMultiLvlLbl val="0"/>
      </c:catAx>
      <c:valAx>
        <c:axId val="85309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098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0</xdr:row>
      <xdr:rowOff>109220</xdr:rowOff>
    </xdr:from>
    <xdr:to>
      <xdr:col>14</xdr:col>
      <xdr:colOff>15240</xdr:colOff>
      <xdr:row>15</xdr:row>
      <xdr:rowOff>109220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309880</xdr:colOff>
      <xdr:row>16</xdr:row>
      <xdr:rowOff>12700</xdr:rowOff>
    </xdr:from>
    <xdr:to>
      <xdr:col>14</xdr:col>
      <xdr:colOff>5080</xdr:colOff>
      <xdr:row>31</xdr:row>
      <xdr:rowOff>12700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330200</xdr:colOff>
      <xdr:row>31</xdr:row>
      <xdr:rowOff>88900</xdr:rowOff>
    </xdr:from>
    <xdr:to>
      <xdr:col>14</xdr:col>
      <xdr:colOff>25400</xdr:colOff>
      <xdr:row>46</xdr:row>
      <xdr:rowOff>88900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284480</xdr:colOff>
      <xdr:row>46</xdr:row>
      <xdr:rowOff>170180</xdr:rowOff>
    </xdr:from>
    <xdr:to>
      <xdr:col>13</xdr:col>
      <xdr:colOff>589280</xdr:colOff>
      <xdr:row>61</xdr:row>
      <xdr:rowOff>170180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zoomScale="150" zoomScaleNormal="150" workbookViewId="0">
      <selection activeCell="G4" sqref="G4"/>
    </sheetView>
  </sheetViews>
  <sheetFormatPr defaultRowHeight="14.4" x14ac:dyDescent="0.3"/>
  <cols>
    <col min="2" max="2" width="16.5546875" customWidth="1"/>
    <col min="3" max="3" width="9.44140625" customWidth="1"/>
    <col min="6" max="6" width="11.5546875" bestFit="1" customWidth="1"/>
  </cols>
  <sheetData>
    <row r="1" spans="1:6" x14ac:dyDescent="0.3">
      <c r="A1" s="1" t="s">
        <v>0</v>
      </c>
      <c r="B1" s="2" t="s">
        <v>1</v>
      </c>
      <c r="C1" s="2" t="s">
        <v>45</v>
      </c>
      <c r="D1" s="2" t="s">
        <v>42</v>
      </c>
      <c r="E1" s="2" t="s">
        <v>43</v>
      </c>
      <c r="F1" s="2" t="s">
        <v>44</v>
      </c>
    </row>
    <row r="2" spans="1:6" x14ac:dyDescent="0.3">
      <c r="A2">
        <v>1</v>
      </c>
      <c r="B2">
        <v>23</v>
      </c>
      <c r="E2">
        <f>LN(B2)</f>
        <v>3.1354942159291497</v>
      </c>
    </row>
    <row r="3" spans="1:6" x14ac:dyDescent="0.3">
      <c r="A3">
        <v>2</v>
      </c>
      <c r="B3">
        <v>156</v>
      </c>
      <c r="C3">
        <f>B2</f>
        <v>23</v>
      </c>
      <c r="D3">
        <f>B3-B2</f>
        <v>133</v>
      </c>
      <c r="E3">
        <f t="shared" ref="E3:E25" si="0">LN(B3)</f>
        <v>5.0498560072495371</v>
      </c>
      <c r="F3">
        <f>E3-E2</f>
        <v>1.9143617913203874</v>
      </c>
    </row>
    <row r="4" spans="1:6" x14ac:dyDescent="0.3">
      <c r="A4">
        <v>3</v>
      </c>
      <c r="B4">
        <v>330</v>
      </c>
      <c r="C4">
        <f t="shared" ref="C4:C25" si="1">B3</f>
        <v>156</v>
      </c>
      <c r="D4">
        <f t="shared" ref="D4:D25" si="2">B4-B3</f>
        <v>174</v>
      </c>
      <c r="E4">
        <f t="shared" si="0"/>
        <v>5.7990926544605257</v>
      </c>
      <c r="F4">
        <f t="shared" ref="F4:F25" si="3">E4-E3</f>
        <v>0.74923664721098859</v>
      </c>
    </row>
    <row r="5" spans="1:6" x14ac:dyDescent="0.3">
      <c r="A5">
        <v>4</v>
      </c>
      <c r="B5">
        <v>482</v>
      </c>
      <c r="C5">
        <f t="shared" si="1"/>
        <v>330</v>
      </c>
      <c r="D5">
        <f t="shared" si="2"/>
        <v>152</v>
      </c>
      <c r="E5">
        <f t="shared" si="0"/>
        <v>6.1779441140506002</v>
      </c>
      <c r="F5">
        <f t="shared" si="3"/>
        <v>0.37885145959007449</v>
      </c>
    </row>
    <row r="6" spans="1:6" x14ac:dyDescent="0.3">
      <c r="A6">
        <v>5</v>
      </c>
      <c r="B6">
        <v>1209</v>
      </c>
      <c r="C6">
        <f t="shared" si="1"/>
        <v>482</v>
      </c>
      <c r="D6">
        <f t="shared" si="2"/>
        <v>727</v>
      </c>
      <c r="E6">
        <f t="shared" si="0"/>
        <v>7.0975488506147926</v>
      </c>
      <c r="F6">
        <f t="shared" si="3"/>
        <v>0.91960473656419239</v>
      </c>
    </row>
    <row r="7" spans="1:6" x14ac:dyDescent="0.3">
      <c r="A7">
        <v>6</v>
      </c>
      <c r="B7">
        <v>1756</v>
      </c>
      <c r="C7">
        <f t="shared" si="1"/>
        <v>1209</v>
      </c>
      <c r="D7">
        <f t="shared" si="2"/>
        <v>547</v>
      </c>
      <c r="E7">
        <f t="shared" si="0"/>
        <v>7.4707937741950623</v>
      </c>
      <c r="F7">
        <f t="shared" si="3"/>
        <v>0.37324492358026973</v>
      </c>
    </row>
    <row r="8" spans="1:6" x14ac:dyDescent="0.3">
      <c r="A8">
        <v>7</v>
      </c>
      <c r="B8">
        <v>2000</v>
      </c>
      <c r="C8">
        <f t="shared" si="1"/>
        <v>1756</v>
      </c>
      <c r="D8">
        <f t="shared" si="2"/>
        <v>244</v>
      </c>
      <c r="E8">
        <f t="shared" si="0"/>
        <v>7.6009024595420822</v>
      </c>
      <c r="F8">
        <f t="shared" si="3"/>
        <v>0.13010868534701991</v>
      </c>
    </row>
    <row r="9" spans="1:6" x14ac:dyDescent="0.3">
      <c r="A9">
        <v>8</v>
      </c>
      <c r="B9">
        <v>2512</v>
      </c>
      <c r="C9">
        <f t="shared" si="1"/>
        <v>2000</v>
      </c>
      <c r="D9">
        <f t="shared" si="2"/>
        <v>512</v>
      </c>
      <c r="E9">
        <f t="shared" si="0"/>
        <v>7.8288345275880893</v>
      </c>
      <c r="F9">
        <f t="shared" si="3"/>
        <v>0.22793206804600707</v>
      </c>
    </row>
    <row r="10" spans="1:6" x14ac:dyDescent="0.3">
      <c r="A10">
        <v>9</v>
      </c>
      <c r="B10">
        <v>2366</v>
      </c>
      <c r="C10">
        <f t="shared" si="1"/>
        <v>2512</v>
      </c>
      <c r="D10">
        <f t="shared" si="2"/>
        <v>-146</v>
      </c>
      <c r="E10">
        <f t="shared" si="0"/>
        <v>7.7689560445383323</v>
      </c>
      <c r="F10">
        <f t="shared" si="3"/>
        <v>-5.9878483049756959E-2</v>
      </c>
    </row>
    <row r="11" spans="1:6" x14ac:dyDescent="0.3">
      <c r="A11">
        <v>10</v>
      </c>
      <c r="B11">
        <v>2942</v>
      </c>
      <c r="C11">
        <f t="shared" si="1"/>
        <v>2366</v>
      </c>
      <c r="D11">
        <f t="shared" si="2"/>
        <v>576</v>
      </c>
      <c r="E11">
        <f t="shared" si="0"/>
        <v>7.9868449011613825</v>
      </c>
      <c r="F11">
        <f t="shared" si="3"/>
        <v>0.21788885662305013</v>
      </c>
    </row>
    <row r="12" spans="1:6" x14ac:dyDescent="0.3">
      <c r="A12">
        <v>11</v>
      </c>
      <c r="B12">
        <v>2872</v>
      </c>
      <c r="C12">
        <f t="shared" si="1"/>
        <v>2942</v>
      </c>
      <c r="D12">
        <f t="shared" si="2"/>
        <v>-70</v>
      </c>
      <c r="E12">
        <f t="shared" si="0"/>
        <v>7.9627639301681148</v>
      </c>
      <c r="F12">
        <f t="shared" si="3"/>
        <v>-2.408097099326767E-2</v>
      </c>
    </row>
    <row r="13" spans="1:6" x14ac:dyDescent="0.3">
      <c r="A13">
        <v>12</v>
      </c>
      <c r="B13">
        <v>2937</v>
      </c>
      <c r="C13">
        <f t="shared" si="1"/>
        <v>2872</v>
      </c>
      <c r="D13">
        <f t="shared" si="2"/>
        <v>65</v>
      </c>
      <c r="E13">
        <f t="shared" si="0"/>
        <v>7.9851439311986203</v>
      </c>
      <c r="F13">
        <f t="shared" si="3"/>
        <v>2.2380001030505525E-2</v>
      </c>
    </row>
    <row r="14" spans="1:6" x14ac:dyDescent="0.3">
      <c r="A14">
        <v>13</v>
      </c>
      <c r="B14">
        <v>3136</v>
      </c>
      <c r="C14">
        <f t="shared" si="1"/>
        <v>2937</v>
      </c>
      <c r="D14">
        <f t="shared" si="2"/>
        <v>199</v>
      </c>
      <c r="E14">
        <f t="shared" si="0"/>
        <v>8.0507033814702993</v>
      </c>
      <c r="F14">
        <f t="shared" si="3"/>
        <v>6.5559450271678976E-2</v>
      </c>
    </row>
    <row r="15" spans="1:6" x14ac:dyDescent="0.3">
      <c r="A15">
        <v>14</v>
      </c>
      <c r="B15">
        <v>3241</v>
      </c>
      <c r="C15">
        <f t="shared" si="1"/>
        <v>3136</v>
      </c>
      <c r="D15">
        <f t="shared" si="2"/>
        <v>105</v>
      </c>
      <c r="E15">
        <f t="shared" si="0"/>
        <v>8.0836372031415475</v>
      </c>
      <c r="F15">
        <f t="shared" si="3"/>
        <v>3.2933821671248253E-2</v>
      </c>
    </row>
    <row r="16" spans="1:6" x14ac:dyDescent="0.3">
      <c r="A16">
        <v>15</v>
      </c>
      <c r="B16">
        <v>3149</v>
      </c>
      <c r="C16">
        <f t="shared" si="1"/>
        <v>3241</v>
      </c>
      <c r="D16">
        <f t="shared" si="2"/>
        <v>-92</v>
      </c>
      <c r="E16">
        <f t="shared" si="0"/>
        <v>8.0548402211010242</v>
      </c>
      <c r="F16">
        <f t="shared" si="3"/>
        <v>-2.8796982040523389E-2</v>
      </c>
    </row>
    <row r="17" spans="1:6" x14ac:dyDescent="0.3">
      <c r="A17">
        <v>16</v>
      </c>
      <c r="B17">
        <v>3524</v>
      </c>
      <c r="C17">
        <f t="shared" si="1"/>
        <v>3149</v>
      </c>
      <c r="D17">
        <f t="shared" si="2"/>
        <v>375</v>
      </c>
      <c r="E17">
        <f t="shared" si="0"/>
        <v>8.1673519870560707</v>
      </c>
      <c r="F17">
        <f t="shared" si="3"/>
        <v>0.11251176595504653</v>
      </c>
    </row>
    <row r="18" spans="1:6" x14ac:dyDescent="0.3">
      <c r="A18">
        <v>17</v>
      </c>
      <c r="B18">
        <v>3542</v>
      </c>
      <c r="C18">
        <f t="shared" si="1"/>
        <v>3524</v>
      </c>
      <c r="D18">
        <f t="shared" si="2"/>
        <v>18</v>
      </c>
      <c r="E18">
        <f t="shared" si="0"/>
        <v>8.1724468183427792</v>
      </c>
      <c r="F18">
        <f t="shared" si="3"/>
        <v>5.0948312867085122E-3</v>
      </c>
    </row>
    <row r="19" spans="1:6" x14ac:dyDescent="0.3">
      <c r="A19">
        <v>18</v>
      </c>
      <c r="B19">
        <v>3312</v>
      </c>
      <c r="C19">
        <f t="shared" si="1"/>
        <v>3542</v>
      </c>
      <c r="D19">
        <f t="shared" si="2"/>
        <v>-230</v>
      </c>
      <c r="E19">
        <f t="shared" si="0"/>
        <v>8.1053075155051495</v>
      </c>
      <c r="F19">
        <f t="shared" si="3"/>
        <v>-6.71393028376297E-2</v>
      </c>
    </row>
    <row r="20" spans="1:6" x14ac:dyDescent="0.3">
      <c r="A20">
        <v>19</v>
      </c>
      <c r="B20">
        <v>3547</v>
      </c>
      <c r="C20">
        <f t="shared" si="1"/>
        <v>3312</v>
      </c>
      <c r="D20">
        <f t="shared" si="2"/>
        <v>235</v>
      </c>
      <c r="E20">
        <f t="shared" si="0"/>
        <v>8.1738574547736214</v>
      </c>
      <c r="F20">
        <f t="shared" si="3"/>
        <v>6.854993926847186E-2</v>
      </c>
    </row>
    <row r="21" spans="1:6" x14ac:dyDescent="0.3">
      <c r="A21">
        <v>20</v>
      </c>
      <c r="B21">
        <v>3376</v>
      </c>
      <c r="C21">
        <f t="shared" si="1"/>
        <v>3547</v>
      </c>
      <c r="D21">
        <f t="shared" si="2"/>
        <v>-171</v>
      </c>
      <c r="E21">
        <f t="shared" si="0"/>
        <v>8.1244468557158473</v>
      </c>
      <c r="F21">
        <f t="shared" si="3"/>
        <v>-4.9410599057774007E-2</v>
      </c>
    </row>
    <row r="22" spans="1:6" x14ac:dyDescent="0.3">
      <c r="A22">
        <v>21</v>
      </c>
      <c r="B22">
        <v>3375</v>
      </c>
      <c r="C22">
        <f t="shared" si="1"/>
        <v>3376</v>
      </c>
      <c r="D22">
        <f t="shared" si="2"/>
        <v>-1</v>
      </c>
      <c r="E22">
        <f t="shared" si="0"/>
        <v>8.1241506033066297</v>
      </c>
      <c r="F22">
        <f t="shared" si="3"/>
        <v>-2.962524092176011E-4</v>
      </c>
    </row>
    <row r="23" spans="1:6" x14ac:dyDescent="0.3">
      <c r="A23">
        <v>22</v>
      </c>
      <c r="B23">
        <v>3403</v>
      </c>
      <c r="C23">
        <f t="shared" si="1"/>
        <v>3375</v>
      </c>
      <c r="D23">
        <f t="shared" si="2"/>
        <v>28</v>
      </c>
      <c r="E23">
        <f t="shared" si="0"/>
        <v>8.1324126745009053</v>
      </c>
      <c r="F23">
        <f t="shared" si="3"/>
        <v>8.2620711942755776E-3</v>
      </c>
    </row>
    <row r="24" spans="1:6" x14ac:dyDescent="0.3">
      <c r="A24">
        <v>23</v>
      </c>
      <c r="B24">
        <v>3697</v>
      </c>
      <c r="C24">
        <f t="shared" si="1"/>
        <v>3403</v>
      </c>
      <c r="D24">
        <f t="shared" si="2"/>
        <v>294</v>
      </c>
      <c r="E24">
        <f t="shared" si="0"/>
        <v>8.2152769589366326</v>
      </c>
      <c r="F24">
        <f t="shared" si="3"/>
        <v>8.2864284435727242E-2</v>
      </c>
    </row>
    <row r="25" spans="1:6" x14ac:dyDescent="0.3">
      <c r="A25">
        <v>24</v>
      </c>
      <c r="B25">
        <v>3495</v>
      </c>
      <c r="C25">
        <f t="shared" si="1"/>
        <v>3697</v>
      </c>
      <c r="D25">
        <f t="shared" si="2"/>
        <v>-202</v>
      </c>
      <c r="E25">
        <f t="shared" si="0"/>
        <v>8.1590886546679098</v>
      </c>
      <c r="F25">
        <f t="shared" si="3"/>
        <v>-5.6188304268722788E-2</v>
      </c>
    </row>
    <row r="27" spans="1:6" x14ac:dyDescent="0.3">
      <c r="B27" s="6">
        <v>418.02370000000002</v>
      </c>
      <c r="C27">
        <f>B27</f>
        <v>418.02370000000002</v>
      </c>
    </row>
    <row r="28" spans="1:6" x14ac:dyDescent="0.3">
      <c r="B28" s="6">
        <v>0.89200000000000002</v>
      </c>
      <c r="C28">
        <f>B28*B25</f>
        <v>3117.54</v>
      </c>
      <c r="F28">
        <f>EXP(8.2)</f>
        <v>3640.9503073323522</v>
      </c>
    </row>
    <row r="29" spans="1:6" x14ac:dyDescent="0.3">
      <c r="C29">
        <f>C27+C28</f>
        <v>3535.5637000000002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/>
  </sheetViews>
  <sheetFormatPr defaultColWidth="30.6640625" defaultRowHeight="14.4" x14ac:dyDescent="0.3"/>
  <cols>
    <col min="1" max="1" width="30.6640625" style="4"/>
    <col min="2" max="16384" width="30.6640625" style="3"/>
  </cols>
  <sheetData>
    <row r="1" spans="1:20" x14ac:dyDescent="0.3">
      <c r="A1" s="4" t="s">
        <v>11</v>
      </c>
      <c r="B1" s="3" t="s">
        <v>12</v>
      </c>
      <c r="C1" s="3" t="s">
        <v>2</v>
      </c>
      <c r="D1" s="3">
        <v>6</v>
      </c>
      <c r="E1" s="3" t="s">
        <v>3</v>
      </c>
      <c r="F1" s="3">
        <v>1</v>
      </c>
      <c r="G1" s="3" t="s">
        <v>4</v>
      </c>
      <c r="H1" s="3">
        <v>2</v>
      </c>
      <c r="I1" s="3" t="s">
        <v>5</v>
      </c>
      <c r="J1" s="3">
        <v>1</v>
      </c>
      <c r="K1" s="3" t="s">
        <v>6</v>
      </c>
      <c r="L1" s="3">
        <v>0</v>
      </c>
      <c r="M1" s="3" t="s">
        <v>7</v>
      </c>
      <c r="N1" s="3">
        <v>0</v>
      </c>
      <c r="O1" s="3" t="s">
        <v>8</v>
      </c>
      <c r="P1" s="3">
        <v>1</v>
      </c>
      <c r="Q1" s="3" t="s">
        <v>9</v>
      </c>
      <c r="R1" s="3">
        <v>0</v>
      </c>
      <c r="S1" s="3" t="s">
        <v>10</v>
      </c>
      <c r="T1" s="3">
        <v>0</v>
      </c>
    </row>
    <row r="2" spans="1:20" x14ac:dyDescent="0.3">
      <c r="A2" s="4" t="s">
        <v>13</v>
      </c>
      <c r="B2" s="3" t="s">
        <v>14</v>
      </c>
    </row>
    <row r="3" spans="1:20" x14ac:dyDescent="0.3">
      <c r="A3" s="4" t="s">
        <v>15</v>
      </c>
      <c r="B3" s="3" t="b">
        <f>IF(B10&gt;256,"TripUpST110AndEarlier",FALSE)</f>
        <v>0</v>
      </c>
    </row>
    <row r="4" spans="1:20" x14ac:dyDescent="0.3">
      <c r="A4" s="4" t="s">
        <v>16</v>
      </c>
      <c r="B4" s="3" t="s">
        <v>17</v>
      </c>
    </row>
    <row r="5" spans="1:20" x14ac:dyDescent="0.3">
      <c r="A5" s="4" t="s">
        <v>18</v>
      </c>
      <c r="B5" s="3" t="b">
        <v>1</v>
      </c>
    </row>
    <row r="6" spans="1:20" x14ac:dyDescent="0.3">
      <c r="A6" s="4" t="s">
        <v>19</v>
      </c>
      <c r="B6" s="3" t="b">
        <v>1</v>
      </c>
    </row>
    <row r="7" spans="1:20" x14ac:dyDescent="0.3">
      <c r="A7" s="4" t="s">
        <v>20</v>
      </c>
      <c r="B7" s="3">
        <f>'Smart phone sales data'!$A$1:$D$25</f>
        <v>1756</v>
      </c>
    </row>
    <row r="8" spans="1:20" x14ac:dyDescent="0.3">
      <c r="A8" s="4" t="s">
        <v>21</v>
      </c>
      <c r="B8" s="3">
        <v>1</v>
      </c>
    </row>
    <row r="9" spans="1:20" x14ac:dyDescent="0.3">
      <c r="A9" s="4" t="s">
        <v>22</v>
      </c>
      <c r="B9" s="5">
        <f>1</f>
        <v>1</v>
      </c>
    </row>
    <row r="10" spans="1:20" x14ac:dyDescent="0.3">
      <c r="A10" s="4" t="s">
        <v>23</v>
      </c>
      <c r="B10" s="3">
        <v>3</v>
      </c>
    </row>
    <row r="12" spans="1:20" x14ac:dyDescent="0.3">
      <c r="A12" s="4" t="s">
        <v>24</v>
      </c>
      <c r="B12" s="3" t="s">
        <v>34</v>
      </c>
      <c r="C12" s="3" t="s">
        <v>25</v>
      </c>
      <c r="D12" s="3" t="s">
        <v>26</v>
      </c>
      <c r="E12" s="3" t="b">
        <v>1</v>
      </c>
      <c r="F12" s="3">
        <v>0</v>
      </c>
      <c r="G12" s="3">
        <v>4</v>
      </c>
    </row>
    <row r="13" spans="1:20" x14ac:dyDescent="0.3">
      <c r="A13" s="4" t="s">
        <v>27</v>
      </c>
      <c r="B13" s="3">
        <f>'Smart phone sales data'!$A$1:$A$25</f>
        <v>12</v>
      </c>
    </row>
    <row r="14" spans="1:20" x14ac:dyDescent="0.3">
      <c r="A14" s="4" t="s">
        <v>28</v>
      </c>
    </row>
    <row r="15" spans="1:20" x14ac:dyDescent="0.3">
      <c r="A15" s="4" t="s">
        <v>29</v>
      </c>
      <c r="B15" s="3" t="s">
        <v>35</v>
      </c>
      <c r="C15" s="3" t="s">
        <v>30</v>
      </c>
      <c r="D15" s="3" t="s">
        <v>31</v>
      </c>
      <c r="E15" s="3" t="b">
        <v>1</v>
      </c>
      <c r="F15" s="3">
        <v>0</v>
      </c>
      <c r="G15" s="3">
        <v>4</v>
      </c>
    </row>
    <row r="16" spans="1:20" x14ac:dyDescent="0.3">
      <c r="A16" s="4" t="s">
        <v>32</v>
      </c>
      <c r="B16" s="3">
        <f>'Smart phone sales data'!$B$1:$B$25</f>
        <v>3149</v>
      </c>
    </row>
    <row r="17" spans="1:7" x14ac:dyDescent="0.3">
      <c r="A17" s="4" t="s">
        <v>33</v>
      </c>
    </row>
    <row r="18" spans="1:7" x14ac:dyDescent="0.3">
      <c r="A18" s="4" t="s">
        <v>36</v>
      </c>
      <c r="B18" s="3" t="s">
        <v>37</v>
      </c>
      <c r="C18" s="3" t="s">
        <v>38</v>
      </c>
      <c r="D18" s="3" t="s">
        <v>39</v>
      </c>
      <c r="E18" s="3" t="b">
        <v>1</v>
      </c>
      <c r="F18" s="3">
        <v>0</v>
      </c>
      <c r="G18" s="3">
        <v>4</v>
      </c>
    </row>
    <row r="19" spans="1:7" x14ac:dyDescent="0.3">
      <c r="A19" s="4" t="s">
        <v>40</v>
      </c>
      <c r="B19" s="3">
        <f>'Smart phone sales data'!$D$1:$D$25</f>
        <v>-230</v>
      </c>
    </row>
    <row r="20" spans="1:7" x14ac:dyDescent="0.3">
      <c r="A20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Smart phone sales data</vt:lpstr>
      <vt:lpstr>_STDS_DG154B96AB</vt:lpstr>
      <vt:lpstr>ST_Month</vt:lpstr>
      <vt:lpstr>ST_Month2</vt:lpstr>
      <vt:lpstr>ST_SmartPhoneSales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Sager</dc:creator>
  <cp:lastModifiedBy> anonymous</cp:lastModifiedBy>
  <dcterms:created xsi:type="dcterms:W3CDTF">2013-09-19T02:33:22Z</dcterms:created>
  <dcterms:modified xsi:type="dcterms:W3CDTF">2022-04-12T22:26:57Z</dcterms:modified>
</cp:coreProperties>
</file>