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((Business Analytics(2018)\Time series\"/>
    </mc:Choice>
  </mc:AlternateContent>
  <bookViews>
    <workbookView xWindow="240" yWindow="270" windowWidth="14960" windowHeight="8190"/>
  </bookViews>
  <sheets>
    <sheet name="U.S. Population" sheetId="1" r:id="rId1"/>
    <sheet name="Population plot" sheetId="2" r:id="rId2"/>
    <sheet name="log population" sheetId="3" r:id="rId3"/>
    <sheet name="log population model" sheetId="4" r:id="rId4"/>
    <sheet name="log population model 2" sheetId="5" r:id="rId5"/>
  </sheets>
  <calcPr calcId="162913"/>
</workbook>
</file>

<file path=xl/calcChain.xml><?xml version="1.0" encoding="utf-8"?>
<calcChain xmlns="http://schemas.openxmlformats.org/spreadsheetml/2006/main">
  <c r="P23" i="5" l="1"/>
  <c r="P22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5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P28" i="4"/>
  <c r="P27" i="4"/>
  <c r="O27" i="4"/>
  <c r="O7" i="4"/>
  <c r="O8" i="4"/>
  <c r="O11" i="4"/>
  <c r="O12" i="4"/>
  <c r="O15" i="4"/>
  <c r="O16" i="4"/>
  <c r="O19" i="4"/>
  <c r="O20" i="4"/>
  <c r="O23" i="4"/>
  <c r="O24" i="4"/>
  <c r="N5" i="4"/>
  <c r="O5" i="4" s="1"/>
  <c r="N6" i="4"/>
  <c r="O6" i="4" s="1"/>
  <c r="N7" i="4"/>
  <c r="N8" i="4"/>
  <c r="N9" i="4"/>
  <c r="O9" i="4" s="1"/>
  <c r="N10" i="4"/>
  <c r="O10" i="4" s="1"/>
  <c r="N11" i="4"/>
  <c r="N12" i="4"/>
  <c r="N13" i="4"/>
  <c r="O13" i="4" s="1"/>
  <c r="N14" i="4"/>
  <c r="O14" i="4" s="1"/>
  <c r="N15" i="4"/>
  <c r="N16" i="4"/>
  <c r="N17" i="4"/>
  <c r="O17" i="4" s="1"/>
  <c r="N18" i="4"/>
  <c r="O18" i="4" s="1"/>
  <c r="N19" i="4"/>
  <c r="N20" i="4"/>
  <c r="N21" i="4"/>
  <c r="O21" i="4" s="1"/>
  <c r="N22" i="4"/>
  <c r="O22" i="4" s="1"/>
  <c r="N23" i="4"/>
  <c r="N24" i="4"/>
  <c r="N25" i="4"/>
  <c r="O25" i="4" s="1"/>
  <c r="N4" i="4"/>
  <c r="O4" i="4" s="1"/>
  <c r="C25" i="4" l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4" i="3"/>
</calcChain>
</file>

<file path=xl/sharedStrings.xml><?xml version="1.0" encoding="utf-8"?>
<sst xmlns="http://schemas.openxmlformats.org/spreadsheetml/2006/main" count="99" uniqueCount="41">
  <si>
    <t>Year</t>
  </si>
  <si>
    <t>Population</t>
  </si>
  <si>
    <t xml:space="preserve">Source: </t>
  </si>
  <si>
    <t>http://www.census.gov/population/www/censusdata/hiscendata.html</t>
  </si>
  <si>
    <t>U.S. Population</t>
  </si>
  <si>
    <t>?</t>
  </si>
  <si>
    <t>Log(Population)</t>
  </si>
  <si>
    <t>Log(Pop)</t>
  </si>
  <si>
    <t>Yr</t>
  </si>
  <si>
    <t>Yr^2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</si>
  <si>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</si>
  <si>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</si>
  <si>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</si>
  <si>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</si>
  <si>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</si>
  <si>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</si>
  <si>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</si>
  <si>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</si>
  <si>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</si>
  <si>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</si>
  <si>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</si>
  <si>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</si>
  <si>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</si>
  <si>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</si>
  <si>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</si>
  <si>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</si>
  <si>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</si>
  <si>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</si>
  <si>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</si>
  <si>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</si>
  <si>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</si>
  <si>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</si>
  <si>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</si>
  <si>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</si>
  <si>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</si>
  <si>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</si>
  <si>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Log(Pop)</t>
  </si>
  <si>
    <t>Residuals</t>
  </si>
  <si>
    <t>LagLog(Pop)</t>
  </si>
  <si>
    <t>X Variable 1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</si>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</sst>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0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sz val="10"/>
      <color indexed="43"/>
      <name val="Arial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165" fontId="0" fillId="0" borderId="0" xfId="0" applyNumberFormat="1"/>
    <xf numFmtId="3" fontId="3" fillId="2" borderId="0" xfId="0" applyNumberFormat="1" applyFont="1" applyFill="1"/>
    <xf numFmtId="3" fontId="3" fillId="0" borderId="0" xfId="0" applyNumberFormat="1" applyFont="1" applyFill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/>
    <xf numFmtId="165" fontId="5" fillId="0" borderId="0" xfId="0" applyNumberFormat="1" applyFont="1"/>
    <xf numFmtId="176" fontId="5" fillId="0" borderId="0" xfId="1" applyNumberFormat="1" applyFont="1"/>
    <xf numFmtId="0" fontId="6" fillId="0" borderId="0" xfId="0" applyFont="1" applyAlignment="1">
      <alignment horizontal="right"/>
    </xf>
    <xf numFmtId="43" fontId="3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U.S. Population</a:t>
            </a:r>
          </a:p>
        </c:rich>
      </c:tx>
      <c:layout>
        <c:manualLayout>
          <c:xMode val="edge"/>
          <c:yMode val="edge"/>
          <c:x val="0.353518821603928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39934533551553"/>
          <c:y val="0.1606065358858188"/>
          <c:w val="0.74631751227495913"/>
          <c:h val="0.6878808235109596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'Population plot'!$A$4:$A$25</c:f>
              <c:numCache>
                <c:formatCode>General</c:formatCode>
                <c:ptCount val="22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</c:numCache>
            </c:numRef>
          </c:xVal>
          <c:yVal>
            <c:numRef>
              <c:f>'Population plot'!$B$4:$B$25</c:f>
              <c:numCache>
                <c:formatCode>#,##0</c:formatCode>
                <c:ptCount val="22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12866020</c:v>
                </c:pt>
                <c:pt idx="5">
                  <c:v>17069453</c:v>
                </c:pt>
                <c:pt idx="6">
                  <c:v>23191876</c:v>
                </c:pt>
                <c:pt idx="7">
                  <c:v>31443321</c:v>
                </c:pt>
                <c:pt idx="8">
                  <c:v>38558371</c:v>
                </c:pt>
                <c:pt idx="9">
                  <c:v>50189209</c:v>
                </c:pt>
                <c:pt idx="10">
                  <c:v>62979766</c:v>
                </c:pt>
                <c:pt idx="11">
                  <c:v>76212168</c:v>
                </c:pt>
                <c:pt idx="12">
                  <c:v>92228496</c:v>
                </c:pt>
                <c:pt idx="13">
                  <c:v>106021537</c:v>
                </c:pt>
                <c:pt idx="14">
                  <c:v>123202624</c:v>
                </c:pt>
                <c:pt idx="15">
                  <c:v>132164569</c:v>
                </c:pt>
                <c:pt idx="16">
                  <c:v>151325798</c:v>
                </c:pt>
                <c:pt idx="17">
                  <c:v>179323175</c:v>
                </c:pt>
                <c:pt idx="18">
                  <c:v>203302031</c:v>
                </c:pt>
                <c:pt idx="19">
                  <c:v>226542199</c:v>
                </c:pt>
                <c:pt idx="20">
                  <c:v>248709873</c:v>
                </c:pt>
                <c:pt idx="21">
                  <c:v>281421906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8-48DC-B264-47F4B902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36584"/>
        <c:axId val="1"/>
      </c:scatterChart>
      <c:valAx>
        <c:axId val="4881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136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(U.S. Population)</a:t>
            </a:r>
          </a:p>
        </c:rich>
      </c:tx>
      <c:layout>
        <c:manualLayout>
          <c:xMode val="edge"/>
          <c:yMode val="edge"/>
          <c:x val="0.32670035648529006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1940366430165"/>
          <c:y val="0.17878840787289263"/>
          <c:w val="0.8391390040989779"/>
          <c:h val="0.6696989515238859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'log population'!$A$4:$A$25</c:f>
              <c:numCache>
                <c:formatCode>General</c:formatCode>
                <c:ptCount val="22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</c:numCache>
            </c:numRef>
          </c:xVal>
          <c:yVal>
            <c:numRef>
              <c:f>'log population'!$C$4:$C$25</c:f>
              <c:numCache>
                <c:formatCode>0.0000</c:formatCode>
                <c:ptCount val="22"/>
                <c:pt idx="0">
                  <c:v>15.183949963842776</c:v>
                </c:pt>
                <c:pt idx="1">
                  <c:v>15.484816665019411</c:v>
                </c:pt>
                <c:pt idx="2">
                  <c:v>15.79511532776273</c:v>
                </c:pt>
                <c:pt idx="3">
                  <c:v>16.081271176530464</c:v>
                </c:pt>
                <c:pt idx="4">
                  <c:v>16.370100285436564</c:v>
                </c:pt>
                <c:pt idx="5">
                  <c:v>16.652801049734631</c:v>
                </c:pt>
                <c:pt idx="6">
                  <c:v>16.95931260289807</c:v>
                </c:pt>
                <c:pt idx="7">
                  <c:v>17.263697149717842</c:v>
                </c:pt>
                <c:pt idx="8">
                  <c:v>17.467683780963615</c:v>
                </c:pt>
                <c:pt idx="9">
                  <c:v>17.73131060139535</c:v>
                </c:pt>
                <c:pt idx="10">
                  <c:v>17.958324058165022</c:v>
                </c:pt>
                <c:pt idx="11">
                  <c:v>18.149031692947947</c:v>
                </c:pt>
                <c:pt idx="12">
                  <c:v>18.339779708020501</c:v>
                </c:pt>
                <c:pt idx="13">
                  <c:v>18.479152810683516</c:v>
                </c:pt>
                <c:pt idx="14">
                  <c:v>18.629340907538179</c:v>
                </c:pt>
                <c:pt idx="15">
                  <c:v>18.699558438870589</c:v>
                </c:pt>
                <c:pt idx="16">
                  <c:v>18.834945673146262</c:v>
                </c:pt>
                <c:pt idx="17">
                  <c:v>19.004700182872149</c:v>
                </c:pt>
                <c:pt idx="18">
                  <c:v>19.130203268710996</c:v>
                </c:pt>
                <c:pt idx="19">
                  <c:v>19.238441794584759</c:v>
                </c:pt>
                <c:pt idx="20">
                  <c:v>19.331797606417517</c:v>
                </c:pt>
                <c:pt idx="21">
                  <c:v>19.455365546096559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8-4D55-9370-B72E608B5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37568"/>
        <c:axId val="1"/>
      </c:scatterChart>
      <c:valAx>
        <c:axId val="4881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5"/>
        <c:crossBetween val="midCat"/>
      </c:valAx>
      <c:valAx>
        <c:axId val="1"/>
        <c:scaling>
          <c:orientation val="minMax"/>
          <c:max val="20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137568"/>
        <c:crosses val="autoZero"/>
        <c:crossBetween val="midCat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(U.S. Population)</a:t>
            </a:r>
          </a:p>
        </c:rich>
      </c:tx>
      <c:layout>
        <c:manualLayout>
          <c:xMode val="edge"/>
          <c:yMode val="edge"/>
          <c:x val="0.32670035648529006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1940366430165"/>
          <c:y val="0.17878840787289263"/>
          <c:w val="0.8391390040989779"/>
          <c:h val="0.6696989515238859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'log population model'!$A$4:$A$25</c:f>
              <c:numCache>
                <c:formatCode>General</c:formatCode>
                <c:ptCount val="22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</c:numCache>
            </c:numRef>
          </c:xVal>
          <c:yVal>
            <c:numRef>
              <c:f>'log population model'!$C$4:$C$25</c:f>
              <c:numCache>
                <c:formatCode>0.0000</c:formatCode>
                <c:ptCount val="22"/>
                <c:pt idx="0">
                  <c:v>15.183949963842776</c:v>
                </c:pt>
                <c:pt idx="1">
                  <c:v>15.484816665019411</c:v>
                </c:pt>
                <c:pt idx="2">
                  <c:v>15.79511532776273</c:v>
                </c:pt>
                <c:pt idx="3">
                  <c:v>16.081271176530464</c:v>
                </c:pt>
                <c:pt idx="4">
                  <c:v>16.370100285436564</c:v>
                </c:pt>
                <c:pt idx="5">
                  <c:v>16.652801049734631</c:v>
                </c:pt>
                <c:pt idx="6">
                  <c:v>16.95931260289807</c:v>
                </c:pt>
                <c:pt idx="7">
                  <c:v>17.263697149717842</c:v>
                </c:pt>
                <c:pt idx="8">
                  <c:v>17.467683780963615</c:v>
                </c:pt>
                <c:pt idx="9">
                  <c:v>17.73131060139535</c:v>
                </c:pt>
                <c:pt idx="10">
                  <c:v>17.958324058165022</c:v>
                </c:pt>
                <c:pt idx="11">
                  <c:v>18.149031692947947</c:v>
                </c:pt>
                <c:pt idx="12">
                  <c:v>18.339779708020501</c:v>
                </c:pt>
                <c:pt idx="13">
                  <c:v>18.479152810683516</c:v>
                </c:pt>
                <c:pt idx="14">
                  <c:v>18.629340907538179</c:v>
                </c:pt>
                <c:pt idx="15">
                  <c:v>18.699558438870589</c:v>
                </c:pt>
                <c:pt idx="16">
                  <c:v>18.834945673146262</c:v>
                </c:pt>
                <c:pt idx="17">
                  <c:v>19.004700182872149</c:v>
                </c:pt>
                <c:pt idx="18">
                  <c:v>19.130203268710996</c:v>
                </c:pt>
                <c:pt idx="19">
                  <c:v>19.238441794584759</c:v>
                </c:pt>
                <c:pt idx="20">
                  <c:v>19.331797606417517</c:v>
                </c:pt>
                <c:pt idx="21">
                  <c:v>19.455365546096559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2-4A3A-BD22-90524F7C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37568"/>
        <c:axId val="1"/>
      </c:scatterChart>
      <c:valAx>
        <c:axId val="4881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5"/>
        <c:crossBetween val="midCat"/>
      </c:valAx>
      <c:valAx>
        <c:axId val="1"/>
        <c:scaling>
          <c:orientation val="minMax"/>
          <c:max val="20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137568"/>
        <c:crosses val="autoZero"/>
        <c:crossBetween val="midCat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</a:t>
            </a:r>
            <a:r>
              <a:rPr lang="en-US" baseline="0"/>
              <a:t> Fits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population model'!$S$27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population model'!$R$28:$R$49</c:f>
              <c:numCache>
                <c:formatCode>General</c:formatCode>
                <c:ptCount val="22"/>
                <c:pt idx="0">
                  <c:v>15.149958323335033</c:v>
                </c:pt>
                <c:pt idx="1">
                  <c:v>15.485607259143398</c:v>
                </c:pt>
                <c:pt idx="2">
                  <c:v>15.807883930670107</c:v>
                </c:pt>
                <c:pt idx="3">
                  <c:v>16.11678833791516</c:v>
                </c:pt>
                <c:pt idx="4">
                  <c:v>16.412320480878563</c:v>
                </c:pt>
                <c:pt idx="5">
                  <c:v>16.694480359560313</c:v>
                </c:pt>
                <c:pt idx="6">
                  <c:v>16.963267973960406</c:v>
                </c:pt>
                <c:pt idx="7">
                  <c:v>17.218683324078842</c:v>
                </c:pt>
                <c:pt idx="8">
                  <c:v>17.46072640991563</c:v>
                </c:pt>
                <c:pt idx="9">
                  <c:v>17.68939723147076</c:v>
                </c:pt>
                <c:pt idx="10">
                  <c:v>17.904695788744238</c:v>
                </c:pt>
                <c:pt idx="11">
                  <c:v>18.106622081736059</c:v>
                </c:pt>
                <c:pt idx="12">
                  <c:v>18.295176110446228</c:v>
                </c:pt>
                <c:pt idx="13">
                  <c:v>18.470357874874747</c:v>
                </c:pt>
                <c:pt idx="14">
                  <c:v>18.632167375021609</c:v>
                </c:pt>
                <c:pt idx="15">
                  <c:v>18.780604610886815</c:v>
                </c:pt>
                <c:pt idx="16">
                  <c:v>18.915669582470372</c:v>
                </c:pt>
                <c:pt idx="17">
                  <c:v>19.037362289772268</c:v>
                </c:pt>
                <c:pt idx="18">
                  <c:v>19.145682732792512</c:v>
                </c:pt>
                <c:pt idx="19">
                  <c:v>19.240630911531106</c:v>
                </c:pt>
                <c:pt idx="20">
                  <c:v>19.322206825988044</c:v>
                </c:pt>
                <c:pt idx="21">
                  <c:v>19.390410476163325</c:v>
                </c:pt>
              </c:numCache>
            </c:numRef>
          </c:xVal>
          <c:yVal>
            <c:numRef>
              <c:f>'log population model'!$S$28:$S$49</c:f>
              <c:numCache>
                <c:formatCode>General</c:formatCode>
                <c:ptCount val="22"/>
                <c:pt idx="0">
                  <c:v>3.399164050774317E-2</c:v>
                </c:pt>
                <c:pt idx="1">
                  <c:v>-7.9059412398763129E-4</c:v>
                </c:pt>
                <c:pt idx="2">
                  <c:v>-1.2768602907376803E-2</c:v>
                </c:pt>
                <c:pt idx="3">
                  <c:v>-3.5517161384696294E-2</c:v>
                </c:pt>
                <c:pt idx="4">
                  <c:v>-4.2220195441998953E-2</c:v>
                </c:pt>
                <c:pt idx="5">
                  <c:v>-4.1679309825681798E-2</c:v>
                </c:pt>
                <c:pt idx="6">
                  <c:v>-3.9553710623358995E-3</c:v>
                </c:pt>
                <c:pt idx="7">
                  <c:v>4.5013825638999805E-2</c:v>
                </c:pt>
                <c:pt idx="8">
                  <c:v>6.9573710479851059E-3</c:v>
                </c:pt>
                <c:pt idx="9">
                  <c:v>4.1913369924589716E-2</c:v>
                </c:pt>
                <c:pt idx="10">
                  <c:v>5.3628269420784136E-2</c:v>
                </c:pt>
                <c:pt idx="11">
                  <c:v>4.2409611211887466E-2</c:v>
                </c:pt>
                <c:pt idx="12">
                  <c:v>4.4603597574273124E-2</c:v>
                </c:pt>
                <c:pt idx="13">
                  <c:v>8.794935808769111E-3</c:v>
                </c:pt>
                <c:pt idx="14">
                  <c:v>-2.826467483430406E-3</c:v>
                </c:pt>
                <c:pt idx="15">
                  <c:v>-8.1046172016225881E-2</c:v>
                </c:pt>
                <c:pt idx="16">
                  <c:v>-8.072390932411011E-2</c:v>
                </c:pt>
                <c:pt idx="17">
                  <c:v>-3.266210690011917E-2</c:v>
                </c:pt>
                <c:pt idx="18">
                  <c:v>-1.5479464081515459E-2</c:v>
                </c:pt>
                <c:pt idx="19">
                  <c:v>-2.1891169463472693E-3</c:v>
                </c:pt>
                <c:pt idx="20">
                  <c:v>9.5907804294732557E-3</c:v>
                </c:pt>
                <c:pt idx="21">
                  <c:v>6.4955069933233744E-2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C64-BB28-0C0AE362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72008"/>
        <c:axId val="488171352"/>
      </c:scatterChart>
      <c:valAx>
        <c:axId val="48817200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1352"/>
        <c:crosses val="autoZero"/>
        <c:crossBetween val="midCat"/>
      </c:valAx>
      <c:valAx>
        <c:axId val="4881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Timeplot</a:t>
            </a:r>
            <a:r>
              <a:rPr lang="en-US" baseline="0"/>
              <a:t> of </a:t>
            </a:r>
            <a:r>
              <a:rPr lang="en-US"/>
              <a:t>Residuals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population model'!$S$27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'log population model'!$S$28:$S$49</c:f>
              <c:numCache>
                <c:formatCode>General</c:formatCode>
                <c:ptCount val="22"/>
                <c:pt idx="0">
                  <c:v>3.399164050774317E-2</c:v>
                </c:pt>
                <c:pt idx="1">
                  <c:v>-7.9059412398763129E-4</c:v>
                </c:pt>
                <c:pt idx="2">
                  <c:v>-1.2768602907376803E-2</c:v>
                </c:pt>
                <c:pt idx="3">
                  <c:v>-3.5517161384696294E-2</c:v>
                </c:pt>
                <c:pt idx="4">
                  <c:v>-4.2220195441998953E-2</c:v>
                </c:pt>
                <c:pt idx="5">
                  <c:v>-4.1679309825681798E-2</c:v>
                </c:pt>
                <c:pt idx="6">
                  <c:v>-3.9553710623358995E-3</c:v>
                </c:pt>
                <c:pt idx="7">
                  <c:v>4.5013825638999805E-2</c:v>
                </c:pt>
                <c:pt idx="8">
                  <c:v>6.9573710479851059E-3</c:v>
                </c:pt>
                <c:pt idx="9">
                  <c:v>4.1913369924589716E-2</c:v>
                </c:pt>
                <c:pt idx="10">
                  <c:v>5.3628269420784136E-2</c:v>
                </c:pt>
                <c:pt idx="11">
                  <c:v>4.2409611211887466E-2</c:v>
                </c:pt>
                <c:pt idx="12">
                  <c:v>4.4603597574273124E-2</c:v>
                </c:pt>
                <c:pt idx="13">
                  <c:v>8.794935808769111E-3</c:v>
                </c:pt>
                <c:pt idx="14">
                  <c:v>-2.826467483430406E-3</c:v>
                </c:pt>
                <c:pt idx="15">
                  <c:v>-8.1046172016225881E-2</c:v>
                </c:pt>
                <c:pt idx="16">
                  <c:v>-8.072390932411011E-2</c:v>
                </c:pt>
                <c:pt idx="17">
                  <c:v>-3.266210690011917E-2</c:v>
                </c:pt>
                <c:pt idx="18">
                  <c:v>-1.5479464081515459E-2</c:v>
                </c:pt>
                <c:pt idx="19">
                  <c:v>-2.1891169463472693E-3</c:v>
                </c:pt>
                <c:pt idx="20">
                  <c:v>9.5907804294732557E-3</c:v>
                </c:pt>
                <c:pt idx="21">
                  <c:v>6.4955069933233744E-2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8-4013-A0D7-DBF71508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14960"/>
        <c:axId val="471918240"/>
      </c:lineChart>
      <c:catAx>
        <c:axId val="47191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18240"/>
        <c:crosses val="autoZero"/>
        <c:auto val="1"/>
        <c:lblAlgn val="ctr"/>
        <c:lblOffset val="100"/>
        <c:noMultiLvlLbl val="0"/>
      </c:catAx>
      <c:valAx>
        <c:axId val="471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(U.S. Population)</a:t>
            </a:r>
          </a:p>
        </c:rich>
      </c:tx>
      <c:layout>
        <c:manualLayout>
          <c:xMode val="edge"/>
          <c:yMode val="edge"/>
          <c:x val="0.32670035648529006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1940366430165"/>
          <c:y val="0.17878840787289263"/>
          <c:w val="0.8391390040989779"/>
          <c:h val="0.6696989515238859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'log population model 2'!$C$4:$C$25</c:f>
              <c:numCache>
                <c:formatCode>0.0000</c:formatCode>
                <c:ptCount val="22"/>
                <c:pt idx="0">
                  <c:v>15.183949963842776</c:v>
                </c:pt>
                <c:pt idx="1">
                  <c:v>15.484816665019411</c:v>
                </c:pt>
                <c:pt idx="2">
                  <c:v>15.79511532776273</c:v>
                </c:pt>
                <c:pt idx="3">
                  <c:v>16.081271176530464</c:v>
                </c:pt>
                <c:pt idx="4">
                  <c:v>16.370100285436564</c:v>
                </c:pt>
                <c:pt idx="5">
                  <c:v>16.652801049734631</c:v>
                </c:pt>
                <c:pt idx="6">
                  <c:v>16.95931260289807</c:v>
                </c:pt>
                <c:pt idx="7">
                  <c:v>17.263697149717842</c:v>
                </c:pt>
                <c:pt idx="8">
                  <c:v>17.467683780963615</c:v>
                </c:pt>
                <c:pt idx="9">
                  <c:v>17.73131060139535</c:v>
                </c:pt>
                <c:pt idx="10">
                  <c:v>17.958324058165022</c:v>
                </c:pt>
                <c:pt idx="11">
                  <c:v>18.149031692947947</c:v>
                </c:pt>
                <c:pt idx="12">
                  <c:v>18.339779708020501</c:v>
                </c:pt>
                <c:pt idx="13">
                  <c:v>18.479152810683516</c:v>
                </c:pt>
                <c:pt idx="14">
                  <c:v>18.629340907538179</c:v>
                </c:pt>
                <c:pt idx="15">
                  <c:v>18.699558438870589</c:v>
                </c:pt>
                <c:pt idx="16">
                  <c:v>18.834945673146262</c:v>
                </c:pt>
                <c:pt idx="17">
                  <c:v>19.004700182872149</c:v>
                </c:pt>
                <c:pt idx="18">
                  <c:v>19.130203268710996</c:v>
                </c:pt>
                <c:pt idx="19">
                  <c:v>19.238441794584759</c:v>
                </c:pt>
                <c:pt idx="20">
                  <c:v>19.331797606417517</c:v>
                </c:pt>
                <c:pt idx="21">
                  <c:v>19.455365546096559</c:v>
                </c:pt>
              </c:numCache>
            </c:numRef>
          </c:xVal>
          <c:yVal>
            <c:numRef>
              <c:f>'log population model 2'!$D$4:$D$25</c:f>
              <c:numCache>
                <c:formatCode>0.0000</c:formatCode>
                <c:ptCount val="22"/>
                <c:pt idx="1">
                  <c:v>15.183949963842776</c:v>
                </c:pt>
                <c:pt idx="2">
                  <c:v>15.484816665019411</c:v>
                </c:pt>
                <c:pt idx="3">
                  <c:v>15.79511532776273</c:v>
                </c:pt>
                <c:pt idx="4">
                  <c:v>16.081271176530464</c:v>
                </c:pt>
                <c:pt idx="5">
                  <c:v>16.370100285436564</c:v>
                </c:pt>
                <c:pt idx="6">
                  <c:v>16.652801049734631</c:v>
                </c:pt>
                <c:pt idx="7">
                  <c:v>16.95931260289807</c:v>
                </c:pt>
                <c:pt idx="8">
                  <c:v>17.263697149717842</c:v>
                </c:pt>
                <c:pt idx="9">
                  <c:v>17.467683780963615</c:v>
                </c:pt>
                <c:pt idx="10">
                  <c:v>17.73131060139535</c:v>
                </c:pt>
                <c:pt idx="11">
                  <c:v>17.958324058165022</c:v>
                </c:pt>
                <c:pt idx="12">
                  <c:v>18.149031692947947</c:v>
                </c:pt>
                <c:pt idx="13">
                  <c:v>18.339779708020501</c:v>
                </c:pt>
                <c:pt idx="14">
                  <c:v>18.479152810683516</c:v>
                </c:pt>
                <c:pt idx="15">
                  <c:v>18.629340907538179</c:v>
                </c:pt>
                <c:pt idx="16">
                  <c:v>18.699558438870589</c:v>
                </c:pt>
                <c:pt idx="17">
                  <c:v>18.834945673146262</c:v>
                </c:pt>
                <c:pt idx="18">
                  <c:v>19.004700182872149</c:v>
                </c:pt>
                <c:pt idx="19">
                  <c:v>19.130203268710996</c:v>
                </c:pt>
                <c:pt idx="20">
                  <c:v>19.238441794584759</c:v>
                </c:pt>
                <c:pt idx="21">
                  <c:v>19.331797606417517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6-4D05-8D4B-0A83DDBB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37568"/>
        <c:axId val="1"/>
      </c:scatterChart>
      <c:valAx>
        <c:axId val="488137568"/>
        <c:scaling>
          <c:orientation val="minMax"/>
          <c:min val="15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5"/>
        <c:crossBetween val="midCat"/>
      </c:valAx>
      <c:valAx>
        <c:axId val="1"/>
        <c:scaling>
          <c:orientation val="minMax"/>
          <c:max val="20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137568"/>
        <c:crosses val="autoZero"/>
        <c:crossBetween val="midCat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population model 2'!$Q$26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population model 2'!$P$27:$P$47</c:f>
              <c:numCache>
                <c:formatCode>General</c:formatCode>
                <c:ptCount val="21"/>
                <c:pt idx="0">
                  <c:v>15.526997630464217</c:v>
                </c:pt>
                <c:pt idx="1">
                  <c:v>15.810871327723635</c:v>
                </c:pt>
                <c:pt idx="2">
                  <c:v>16.103644267710386</c:v>
                </c:pt>
                <c:pt idx="3">
                  <c:v>16.373637984078535</c:v>
                </c:pt>
                <c:pt idx="4">
                  <c:v>16.64615397438476</c:v>
                </c:pt>
                <c:pt idx="5">
                  <c:v>16.912887750058527</c:v>
                </c:pt>
                <c:pt idx="6">
                  <c:v>17.202087477077001</c:v>
                </c:pt>
                <c:pt idx="7">
                  <c:v>17.489280331442206</c:v>
                </c:pt>
                <c:pt idx="8">
                  <c:v>17.681745762069024</c:v>
                </c:pt>
                <c:pt idx="9">
                  <c:v>17.9304828935629</c:v>
                </c:pt>
                <c:pt idx="10">
                  <c:v>18.144674590579626</c:v>
                </c:pt>
                <c:pt idx="11">
                  <c:v>18.324611024786897</c:v>
                </c:pt>
                <c:pt idx="12">
                  <c:v>18.50458555859797</c:v>
                </c:pt>
                <c:pt idx="13">
                  <c:v>18.636086844040122</c:v>
                </c:pt>
                <c:pt idx="14">
                  <c:v>18.777792290909957</c:v>
                </c:pt>
                <c:pt idx="15">
                  <c:v>18.844043923788593</c:v>
                </c:pt>
                <c:pt idx="16">
                  <c:v>18.97178446338722</c:v>
                </c:pt>
                <c:pt idx="17">
                  <c:v>19.13195120870629</c:v>
                </c:pt>
                <c:pt idx="18">
                  <c:v>19.250365858300974</c:v>
                </c:pt>
                <c:pt idx="19">
                  <c:v>19.352491053297729</c:v>
                </c:pt>
                <c:pt idx="20">
                  <c:v>19.440574112546155</c:v>
                </c:pt>
              </c:numCache>
            </c:numRef>
          </c:xVal>
          <c:yVal>
            <c:numRef>
              <c:f>'log population model 2'!$Q$27:$Q$47</c:f>
              <c:numCache>
                <c:formatCode>General</c:formatCode>
                <c:ptCount val="21"/>
                <c:pt idx="0">
                  <c:v>-4.2180965444806873E-2</c:v>
                </c:pt>
                <c:pt idx="1">
                  <c:v>-1.5755999960905598E-2</c:v>
                </c:pt>
                <c:pt idx="2">
                  <c:v>-2.2373091179922255E-2</c:v>
                </c:pt>
                <c:pt idx="3">
                  <c:v>-3.5376986419706213E-3</c:v>
                </c:pt>
                <c:pt idx="4">
                  <c:v>6.6470753498713009E-3</c:v>
                </c:pt>
                <c:pt idx="5">
                  <c:v>4.6424852839543007E-2</c:v>
                </c:pt>
                <c:pt idx="6">
                  <c:v>6.1609672640841495E-2</c:v>
                </c:pt>
                <c:pt idx="7">
                  <c:v>-2.1596550478591325E-2</c:v>
                </c:pt>
                <c:pt idx="8">
                  <c:v>4.9564839326325938E-2</c:v>
                </c:pt>
                <c:pt idx="9">
                  <c:v>2.7841164602122603E-2</c:v>
                </c:pt>
                <c:pt idx="10">
                  <c:v>4.3571023683206533E-3</c:v>
                </c:pt>
                <c:pt idx="11">
                  <c:v>1.5168683233603986E-2</c:v>
                </c:pt>
                <c:pt idx="12">
                  <c:v>-2.5432747914454268E-2</c:v>
                </c:pt>
                <c:pt idx="13">
                  <c:v>-6.7459365019431061E-3</c:v>
                </c:pt>
                <c:pt idx="14">
                  <c:v>-7.8233852039367946E-2</c:v>
                </c:pt>
                <c:pt idx="15">
                  <c:v>-9.0982506423316067E-3</c:v>
                </c:pt>
                <c:pt idx="16">
                  <c:v>3.291571948492944E-2</c:v>
                </c:pt>
                <c:pt idx="17">
                  <c:v>-1.74793999529399E-3</c:v>
                </c:pt>
                <c:pt idx="18">
                  <c:v>-1.1924063716215016E-2</c:v>
                </c:pt>
                <c:pt idx="19">
                  <c:v>-2.0693446880212463E-2</c:v>
                </c:pt>
                <c:pt idx="20">
                  <c:v>1.4791433550403355E-2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8-4F0F-B86F-E2964E40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8312"/>
        <c:axId val="467764704"/>
      </c:scatterChart>
      <c:valAx>
        <c:axId val="46776831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4704"/>
        <c:crosses val="autoZero"/>
        <c:crossBetween val="midCat"/>
      </c:valAx>
      <c:valAx>
        <c:axId val="4677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Timeplot</a:t>
            </a:r>
            <a:r>
              <a:rPr lang="en-US" baseline="0"/>
              <a:t> of </a:t>
            </a:r>
            <a:r>
              <a:rPr lang="en-US"/>
              <a:t>Residuals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population model 2'!$Q$26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'log population model 2'!$Q$27:$Q$47</c:f>
              <c:numCache>
                <c:formatCode>General</c:formatCode>
                <c:ptCount val="21"/>
                <c:pt idx="0">
                  <c:v>-4.2180965444806873E-2</c:v>
                </c:pt>
                <c:pt idx="1">
                  <c:v>-1.5755999960905598E-2</c:v>
                </c:pt>
                <c:pt idx="2">
                  <c:v>-2.2373091179922255E-2</c:v>
                </c:pt>
                <c:pt idx="3">
                  <c:v>-3.5376986419706213E-3</c:v>
                </c:pt>
                <c:pt idx="4">
                  <c:v>6.6470753498713009E-3</c:v>
                </c:pt>
                <c:pt idx="5">
                  <c:v>4.6424852839543007E-2</c:v>
                </c:pt>
                <c:pt idx="6">
                  <c:v>6.1609672640841495E-2</c:v>
                </c:pt>
                <c:pt idx="7">
                  <c:v>-2.1596550478591325E-2</c:v>
                </c:pt>
                <c:pt idx="8">
                  <c:v>4.9564839326325938E-2</c:v>
                </c:pt>
                <c:pt idx="9">
                  <c:v>2.7841164602122603E-2</c:v>
                </c:pt>
                <c:pt idx="10">
                  <c:v>4.3571023683206533E-3</c:v>
                </c:pt>
                <c:pt idx="11">
                  <c:v>1.5168683233603986E-2</c:v>
                </c:pt>
                <c:pt idx="12">
                  <c:v>-2.5432747914454268E-2</c:v>
                </c:pt>
                <c:pt idx="13">
                  <c:v>-6.7459365019431061E-3</c:v>
                </c:pt>
                <c:pt idx="14">
                  <c:v>-7.8233852039367946E-2</c:v>
                </c:pt>
                <c:pt idx="15">
                  <c:v>-9.0982506423316067E-3</c:v>
                </c:pt>
                <c:pt idx="16">
                  <c:v>3.291571948492944E-2</c:v>
                </c:pt>
                <c:pt idx="17">
                  <c:v>-1.74793999529399E-3</c:v>
                </c:pt>
                <c:pt idx="18">
                  <c:v>-1.1924063716215016E-2</c:v>
                </c:pt>
                <c:pt idx="19">
                  <c:v>-2.0693446880212463E-2</c:v>
                </c:pt>
                <c:pt idx="20">
                  <c:v>1.4791433550403355E-2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B-406E-A238-58D7D954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1856"/>
        <c:axId val="488206448"/>
      </c:lineChart>
      <c:catAx>
        <c:axId val="48820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448"/>
        <c:crosses val="autoZero"/>
        <c:auto val="1"/>
        <c:lblAlgn val="ctr"/>
        <c:lblOffset val="100"/>
        <c:noMultiLvlLbl val="0"/>
      </c:catAx>
      <c:valAx>
        <c:axId val="4882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2</xdr:row>
      <xdr:rowOff>76200</xdr:rowOff>
    </xdr:from>
    <xdr:to>
      <xdr:col>12</xdr:col>
      <xdr:colOff>38100</xdr:colOff>
      <xdr:row>21</xdr:row>
      <xdr:rowOff>139700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2</xdr:row>
      <xdr:rowOff>44450</xdr:rowOff>
    </xdr:from>
    <xdr:to>
      <xdr:col>12</xdr:col>
      <xdr:colOff>400050</xdr:colOff>
      <xdr:row>21</xdr:row>
      <xdr:rowOff>114300</xdr:rowOff>
    </xdr:to>
    <xdr:graphicFrame macro="">
      <xdr:nvGraphicFramePr>
        <xdr:cNvPr id="20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2</xdr:row>
      <xdr:rowOff>44450</xdr:rowOff>
    </xdr:from>
    <xdr:to>
      <xdr:col>12</xdr:col>
      <xdr:colOff>400050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233589</xdr:colOff>
      <xdr:row>26</xdr:row>
      <xdr:rowOff>18596</xdr:rowOff>
    </xdr:from>
    <xdr:to>
      <xdr:col>26</xdr:col>
      <xdr:colOff>551089</xdr:colOff>
      <xdr:row>43</xdr:row>
      <xdr:rowOff>58510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219982</xdr:colOff>
      <xdr:row>44</xdr:row>
      <xdr:rowOff>23132</xdr:rowOff>
    </xdr:from>
    <xdr:to>
      <xdr:col>26</xdr:col>
      <xdr:colOff>537482</xdr:colOff>
      <xdr:row>61</xdr:row>
      <xdr:rowOff>63046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2</xdr:row>
      <xdr:rowOff>44450</xdr:rowOff>
    </xdr:from>
    <xdr:to>
      <xdr:col>13</xdr:col>
      <xdr:colOff>400050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306161</xdr:colOff>
      <xdr:row>24</xdr:row>
      <xdr:rowOff>159204</xdr:rowOff>
    </xdr:from>
    <xdr:to>
      <xdr:col>25</xdr:col>
      <xdr:colOff>15875</xdr:colOff>
      <xdr:row>42</xdr:row>
      <xdr:rowOff>35832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278946</xdr:colOff>
      <xdr:row>43</xdr:row>
      <xdr:rowOff>4989</xdr:rowOff>
    </xdr:from>
    <xdr:to>
      <xdr:col>24</xdr:col>
      <xdr:colOff>596446</xdr:colOff>
      <xdr:row>60</xdr:row>
      <xdr:rowOff>44903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140" workbookViewId="0"/>
  </sheetViews>
  <sheetFormatPr defaultRowHeight="12.5" x14ac:dyDescent="0.25"/>
  <cols>
    <col min="2" max="2" width="12.54296875" customWidth="1"/>
    <col min="3" max="3" width="12.1796875" bestFit="1" customWidth="1"/>
  </cols>
  <sheetData>
    <row r="1" spans="1:2" x14ac:dyDescent="0.25">
      <c r="A1" t="s">
        <v>4</v>
      </c>
    </row>
    <row r="2" spans="1:2" x14ac:dyDescent="0.25">
      <c r="A2" t="s">
        <v>2</v>
      </c>
      <c r="B2" t="s">
        <v>3</v>
      </c>
    </row>
    <row r="3" spans="1:2" x14ac:dyDescent="0.25">
      <c r="A3" s="1" t="s">
        <v>0</v>
      </c>
      <c r="B3" s="1" t="s">
        <v>1</v>
      </c>
    </row>
    <row r="4" spans="1:2" x14ac:dyDescent="0.25">
      <c r="A4">
        <v>1790</v>
      </c>
      <c r="B4" s="3">
        <v>3929214</v>
      </c>
    </row>
    <row r="5" spans="1:2" x14ac:dyDescent="0.25">
      <c r="A5">
        <v>1800</v>
      </c>
      <c r="B5" s="3">
        <v>5308483</v>
      </c>
    </row>
    <row r="6" spans="1:2" x14ac:dyDescent="0.25">
      <c r="A6">
        <v>1810</v>
      </c>
      <c r="B6" s="3">
        <v>7239881</v>
      </c>
    </row>
    <row r="7" spans="1:2" x14ac:dyDescent="0.25">
      <c r="A7">
        <v>1820</v>
      </c>
      <c r="B7" s="3">
        <v>9638453</v>
      </c>
    </row>
    <row r="8" spans="1:2" x14ac:dyDescent="0.25">
      <c r="A8">
        <v>1830</v>
      </c>
      <c r="B8" s="3">
        <v>12866020</v>
      </c>
    </row>
    <row r="9" spans="1:2" x14ac:dyDescent="0.25">
      <c r="A9">
        <v>1840</v>
      </c>
      <c r="B9" s="3">
        <v>17069453</v>
      </c>
    </row>
    <row r="10" spans="1:2" x14ac:dyDescent="0.25">
      <c r="A10">
        <v>1850</v>
      </c>
      <c r="B10" s="3">
        <v>23191876</v>
      </c>
    </row>
    <row r="11" spans="1:2" x14ac:dyDescent="0.25">
      <c r="A11">
        <v>1860</v>
      </c>
      <c r="B11" s="3">
        <v>31443321</v>
      </c>
    </row>
    <row r="12" spans="1:2" x14ac:dyDescent="0.25">
      <c r="A12">
        <v>1870</v>
      </c>
      <c r="B12" s="3">
        <v>38558371</v>
      </c>
    </row>
    <row r="13" spans="1:2" x14ac:dyDescent="0.25">
      <c r="A13">
        <v>1880</v>
      </c>
      <c r="B13" s="3">
        <v>50189209</v>
      </c>
    </row>
    <row r="14" spans="1:2" x14ac:dyDescent="0.25">
      <c r="A14">
        <v>1890</v>
      </c>
      <c r="B14" s="3">
        <v>62979766</v>
      </c>
    </row>
    <row r="15" spans="1:2" x14ac:dyDescent="0.25">
      <c r="A15">
        <v>1900</v>
      </c>
      <c r="B15" s="3">
        <v>76212168</v>
      </c>
    </row>
    <row r="16" spans="1:2" x14ac:dyDescent="0.25">
      <c r="A16">
        <v>1910</v>
      </c>
      <c r="B16" s="3">
        <v>92228496</v>
      </c>
    </row>
    <row r="17" spans="1:3" x14ac:dyDescent="0.25">
      <c r="A17">
        <v>1920</v>
      </c>
      <c r="B17" s="3">
        <v>106021537</v>
      </c>
    </row>
    <row r="18" spans="1:3" x14ac:dyDescent="0.25">
      <c r="A18">
        <v>1930</v>
      </c>
      <c r="B18" s="3">
        <v>123202624</v>
      </c>
    </row>
    <row r="19" spans="1:3" x14ac:dyDescent="0.25">
      <c r="A19">
        <v>1940</v>
      </c>
      <c r="B19" s="3">
        <v>132164569</v>
      </c>
    </row>
    <row r="20" spans="1:3" x14ac:dyDescent="0.25">
      <c r="A20">
        <v>1950</v>
      </c>
      <c r="B20" s="3">
        <v>151325798</v>
      </c>
    </row>
    <row r="21" spans="1:3" x14ac:dyDescent="0.25">
      <c r="A21">
        <v>1960</v>
      </c>
      <c r="B21" s="3">
        <v>179323175</v>
      </c>
    </row>
    <row r="22" spans="1:3" x14ac:dyDescent="0.25">
      <c r="A22">
        <v>1970</v>
      </c>
      <c r="B22" s="3">
        <v>203302031</v>
      </c>
    </row>
    <row r="23" spans="1:3" x14ac:dyDescent="0.25">
      <c r="A23">
        <v>1980</v>
      </c>
      <c r="B23" s="3">
        <v>226542199</v>
      </c>
    </row>
    <row r="24" spans="1:3" x14ac:dyDescent="0.25">
      <c r="A24">
        <v>1990</v>
      </c>
      <c r="B24" s="3">
        <v>248709873</v>
      </c>
    </row>
    <row r="25" spans="1:3" x14ac:dyDescent="0.25">
      <c r="A25">
        <v>2000</v>
      </c>
      <c r="B25" s="3">
        <v>281421906</v>
      </c>
    </row>
    <row r="26" spans="1:3" x14ac:dyDescent="0.25">
      <c r="A26">
        <v>2010</v>
      </c>
      <c r="B26" s="2" t="s">
        <v>5</v>
      </c>
      <c r="C26" s="6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40" workbookViewId="0"/>
  </sheetViews>
  <sheetFormatPr defaultRowHeight="12.5" x14ac:dyDescent="0.25"/>
  <cols>
    <col min="2" max="2" width="12.54296875" customWidth="1"/>
    <col min="3" max="3" width="12.1796875" bestFit="1" customWidth="1"/>
  </cols>
  <sheetData>
    <row r="1" spans="1:2" x14ac:dyDescent="0.25">
      <c r="A1" t="s">
        <v>4</v>
      </c>
    </row>
    <row r="2" spans="1:2" x14ac:dyDescent="0.25">
      <c r="A2" t="s">
        <v>2</v>
      </c>
      <c r="B2" t="s">
        <v>3</v>
      </c>
    </row>
    <row r="3" spans="1:2" x14ac:dyDescent="0.25">
      <c r="A3" s="1" t="s">
        <v>0</v>
      </c>
      <c r="B3" s="1" t="s">
        <v>1</v>
      </c>
    </row>
    <row r="4" spans="1:2" x14ac:dyDescent="0.25">
      <c r="A4">
        <v>1790</v>
      </c>
      <c r="B4" s="3">
        <v>3929214</v>
      </c>
    </row>
    <row r="5" spans="1:2" x14ac:dyDescent="0.25">
      <c r="A5">
        <v>1800</v>
      </c>
      <c r="B5" s="3">
        <v>5308483</v>
      </c>
    </row>
    <row r="6" spans="1:2" x14ac:dyDescent="0.25">
      <c r="A6">
        <v>1810</v>
      </c>
      <c r="B6" s="3">
        <v>7239881</v>
      </c>
    </row>
    <row r="7" spans="1:2" x14ac:dyDescent="0.25">
      <c r="A7">
        <v>1820</v>
      </c>
      <c r="B7" s="3">
        <v>9638453</v>
      </c>
    </row>
    <row r="8" spans="1:2" x14ac:dyDescent="0.25">
      <c r="A8">
        <v>1830</v>
      </c>
      <c r="B8" s="3">
        <v>12866020</v>
      </c>
    </row>
    <row r="9" spans="1:2" x14ac:dyDescent="0.25">
      <c r="A9">
        <v>1840</v>
      </c>
      <c r="B9" s="3">
        <v>17069453</v>
      </c>
    </row>
    <row r="10" spans="1:2" x14ac:dyDescent="0.25">
      <c r="A10">
        <v>1850</v>
      </c>
      <c r="B10" s="3">
        <v>23191876</v>
      </c>
    </row>
    <row r="11" spans="1:2" x14ac:dyDescent="0.25">
      <c r="A11">
        <v>1860</v>
      </c>
      <c r="B11" s="3">
        <v>31443321</v>
      </c>
    </row>
    <row r="12" spans="1:2" x14ac:dyDescent="0.25">
      <c r="A12">
        <v>1870</v>
      </c>
      <c r="B12" s="3">
        <v>38558371</v>
      </c>
    </row>
    <row r="13" spans="1:2" x14ac:dyDescent="0.25">
      <c r="A13">
        <v>1880</v>
      </c>
      <c r="B13" s="3">
        <v>50189209</v>
      </c>
    </row>
    <row r="14" spans="1:2" x14ac:dyDescent="0.25">
      <c r="A14">
        <v>1890</v>
      </c>
      <c r="B14" s="3">
        <v>62979766</v>
      </c>
    </row>
    <row r="15" spans="1:2" x14ac:dyDescent="0.25">
      <c r="A15">
        <v>1900</v>
      </c>
      <c r="B15" s="3">
        <v>76212168</v>
      </c>
    </row>
    <row r="16" spans="1:2" x14ac:dyDescent="0.25">
      <c r="A16">
        <v>1910</v>
      </c>
      <c r="B16" s="3">
        <v>92228496</v>
      </c>
    </row>
    <row r="17" spans="1:3" x14ac:dyDescent="0.25">
      <c r="A17">
        <v>1920</v>
      </c>
      <c r="B17" s="3">
        <v>106021537</v>
      </c>
    </row>
    <row r="18" spans="1:3" x14ac:dyDescent="0.25">
      <c r="A18">
        <v>1930</v>
      </c>
      <c r="B18" s="3">
        <v>123202624</v>
      </c>
    </row>
    <row r="19" spans="1:3" x14ac:dyDescent="0.25">
      <c r="A19">
        <v>1940</v>
      </c>
      <c r="B19" s="3">
        <v>132164569</v>
      </c>
    </row>
    <row r="20" spans="1:3" x14ac:dyDescent="0.25">
      <c r="A20">
        <v>1950</v>
      </c>
      <c r="B20" s="3">
        <v>151325798</v>
      </c>
    </row>
    <row r="21" spans="1:3" x14ac:dyDescent="0.25">
      <c r="A21">
        <v>1960</v>
      </c>
      <c r="B21" s="3">
        <v>179323175</v>
      </c>
    </row>
    <row r="22" spans="1:3" x14ac:dyDescent="0.25">
      <c r="A22">
        <v>1970</v>
      </c>
      <c r="B22" s="3">
        <v>203302031</v>
      </c>
    </row>
    <row r="23" spans="1:3" x14ac:dyDescent="0.25">
      <c r="A23">
        <v>1980</v>
      </c>
      <c r="B23" s="3">
        <v>226542199</v>
      </c>
    </row>
    <row r="24" spans="1:3" x14ac:dyDescent="0.25">
      <c r="A24">
        <v>1990</v>
      </c>
      <c r="B24" s="3">
        <v>248709873</v>
      </c>
    </row>
    <row r="25" spans="1:3" x14ac:dyDescent="0.25">
      <c r="A25">
        <v>2000</v>
      </c>
      <c r="B25" s="3">
        <v>281421906</v>
      </c>
    </row>
    <row r="26" spans="1:3" x14ac:dyDescent="0.25">
      <c r="A26">
        <v>2010</v>
      </c>
      <c r="B26" s="2" t="s">
        <v>5</v>
      </c>
      <c r="C26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40" workbookViewId="0"/>
  </sheetViews>
  <sheetFormatPr defaultRowHeight="12.5" x14ac:dyDescent="0.25"/>
  <cols>
    <col min="2" max="2" width="12.54296875" customWidth="1"/>
    <col min="3" max="3" width="14.7265625" bestFit="1" customWidth="1"/>
  </cols>
  <sheetData>
    <row r="1" spans="1:3" x14ac:dyDescent="0.25">
      <c r="A1" t="s">
        <v>4</v>
      </c>
    </row>
    <row r="2" spans="1:3" x14ac:dyDescent="0.25">
      <c r="A2" t="s">
        <v>2</v>
      </c>
      <c r="B2" t="s">
        <v>3</v>
      </c>
    </row>
    <row r="3" spans="1:3" x14ac:dyDescent="0.25">
      <c r="A3" s="1" t="s">
        <v>0</v>
      </c>
      <c r="B3" s="1" t="s">
        <v>1</v>
      </c>
      <c r="C3" t="s">
        <v>6</v>
      </c>
    </row>
    <row r="4" spans="1:3" x14ac:dyDescent="0.25">
      <c r="A4">
        <v>1790</v>
      </c>
      <c r="B4" s="3">
        <v>3929214</v>
      </c>
      <c r="C4" s="4">
        <f>LN(B4)</f>
        <v>15.183949963842776</v>
      </c>
    </row>
    <row r="5" spans="1:3" x14ac:dyDescent="0.25">
      <c r="A5">
        <v>1800</v>
      </c>
      <c r="B5" s="3">
        <v>5308483</v>
      </c>
      <c r="C5" s="4">
        <f t="shared" ref="C5:C25" si="0">LN(B5)</f>
        <v>15.484816665019411</v>
      </c>
    </row>
    <row r="6" spans="1:3" x14ac:dyDescent="0.25">
      <c r="A6">
        <v>1810</v>
      </c>
      <c r="B6" s="3">
        <v>7239881</v>
      </c>
      <c r="C6" s="4">
        <f t="shared" si="0"/>
        <v>15.79511532776273</v>
      </c>
    </row>
    <row r="7" spans="1:3" x14ac:dyDescent="0.25">
      <c r="A7">
        <v>1820</v>
      </c>
      <c r="B7" s="3">
        <v>9638453</v>
      </c>
      <c r="C7" s="4">
        <f t="shared" si="0"/>
        <v>16.081271176530464</v>
      </c>
    </row>
    <row r="8" spans="1:3" x14ac:dyDescent="0.25">
      <c r="A8">
        <v>1830</v>
      </c>
      <c r="B8" s="3">
        <v>12866020</v>
      </c>
      <c r="C8" s="4">
        <f t="shared" si="0"/>
        <v>16.370100285436564</v>
      </c>
    </row>
    <row r="9" spans="1:3" x14ac:dyDescent="0.25">
      <c r="A9">
        <v>1840</v>
      </c>
      <c r="B9" s="3">
        <v>17069453</v>
      </c>
      <c r="C9" s="4">
        <f t="shared" si="0"/>
        <v>16.652801049734631</v>
      </c>
    </row>
    <row r="10" spans="1:3" x14ac:dyDescent="0.25">
      <c r="A10">
        <v>1850</v>
      </c>
      <c r="B10" s="3">
        <v>23191876</v>
      </c>
      <c r="C10" s="4">
        <f t="shared" si="0"/>
        <v>16.95931260289807</v>
      </c>
    </row>
    <row r="11" spans="1:3" x14ac:dyDescent="0.25">
      <c r="A11">
        <v>1860</v>
      </c>
      <c r="B11" s="3">
        <v>31443321</v>
      </c>
      <c r="C11" s="4">
        <f t="shared" si="0"/>
        <v>17.263697149717842</v>
      </c>
    </row>
    <row r="12" spans="1:3" x14ac:dyDescent="0.25">
      <c r="A12">
        <v>1870</v>
      </c>
      <c r="B12" s="3">
        <v>38558371</v>
      </c>
      <c r="C12" s="4">
        <f t="shared" si="0"/>
        <v>17.467683780963615</v>
      </c>
    </row>
    <row r="13" spans="1:3" x14ac:dyDescent="0.25">
      <c r="A13">
        <v>1880</v>
      </c>
      <c r="B13" s="3">
        <v>50189209</v>
      </c>
      <c r="C13" s="4">
        <f t="shared" si="0"/>
        <v>17.73131060139535</v>
      </c>
    </row>
    <row r="14" spans="1:3" x14ac:dyDescent="0.25">
      <c r="A14">
        <v>1890</v>
      </c>
      <c r="B14" s="3">
        <v>62979766</v>
      </c>
      <c r="C14" s="4">
        <f t="shared" si="0"/>
        <v>17.958324058165022</v>
      </c>
    </row>
    <row r="15" spans="1:3" x14ac:dyDescent="0.25">
      <c r="A15">
        <v>1900</v>
      </c>
      <c r="B15" s="3">
        <v>76212168</v>
      </c>
      <c r="C15" s="4">
        <f t="shared" si="0"/>
        <v>18.149031692947947</v>
      </c>
    </row>
    <row r="16" spans="1:3" x14ac:dyDescent="0.25">
      <c r="A16">
        <v>1910</v>
      </c>
      <c r="B16" s="3">
        <v>92228496</v>
      </c>
      <c r="C16" s="4">
        <f t="shared" si="0"/>
        <v>18.339779708020501</v>
      </c>
    </row>
    <row r="17" spans="1:3" x14ac:dyDescent="0.25">
      <c r="A17">
        <v>1920</v>
      </c>
      <c r="B17" s="3">
        <v>106021537</v>
      </c>
      <c r="C17" s="4">
        <f t="shared" si="0"/>
        <v>18.479152810683516</v>
      </c>
    </row>
    <row r="18" spans="1:3" x14ac:dyDescent="0.25">
      <c r="A18">
        <v>1930</v>
      </c>
      <c r="B18" s="3">
        <v>123202624</v>
      </c>
      <c r="C18" s="4">
        <f t="shared" si="0"/>
        <v>18.629340907538179</v>
      </c>
    </row>
    <row r="19" spans="1:3" x14ac:dyDescent="0.25">
      <c r="A19">
        <v>1940</v>
      </c>
      <c r="B19" s="3">
        <v>132164569</v>
      </c>
      <c r="C19" s="4">
        <f t="shared" si="0"/>
        <v>18.699558438870589</v>
      </c>
    </row>
    <row r="20" spans="1:3" x14ac:dyDescent="0.25">
      <c r="A20">
        <v>1950</v>
      </c>
      <c r="B20" s="3">
        <v>151325798</v>
      </c>
      <c r="C20" s="4">
        <f t="shared" si="0"/>
        <v>18.834945673146262</v>
      </c>
    </row>
    <row r="21" spans="1:3" x14ac:dyDescent="0.25">
      <c r="A21">
        <v>1960</v>
      </c>
      <c r="B21" s="3">
        <v>179323175</v>
      </c>
      <c r="C21" s="4">
        <f t="shared" si="0"/>
        <v>19.004700182872149</v>
      </c>
    </row>
    <row r="22" spans="1:3" x14ac:dyDescent="0.25">
      <c r="A22">
        <v>1970</v>
      </c>
      <c r="B22" s="3">
        <v>203302031</v>
      </c>
      <c r="C22" s="4">
        <f t="shared" si="0"/>
        <v>19.130203268710996</v>
      </c>
    </row>
    <row r="23" spans="1:3" x14ac:dyDescent="0.25">
      <c r="A23">
        <v>1980</v>
      </c>
      <c r="B23" s="3">
        <v>226542199</v>
      </c>
      <c r="C23" s="4">
        <f t="shared" si="0"/>
        <v>19.238441794584759</v>
      </c>
    </row>
    <row r="24" spans="1:3" x14ac:dyDescent="0.25">
      <c r="A24">
        <v>1990</v>
      </c>
      <c r="B24" s="3">
        <v>248709873</v>
      </c>
      <c r="C24" s="4">
        <f t="shared" si="0"/>
        <v>19.331797606417517</v>
      </c>
    </row>
    <row r="25" spans="1:3" x14ac:dyDescent="0.25">
      <c r="A25">
        <v>2000</v>
      </c>
      <c r="B25" s="3">
        <v>281421906</v>
      </c>
      <c r="C25" s="4">
        <f t="shared" si="0"/>
        <v>19.455365546096559</v>
      </c>
    </row>
    <row r="26" spans="1:3" x14ac:dyDescent="0.25">
      <c r="A26">
        <v>2010</v>
      </c>
      <c r="B26" s="2" t="s">
        <v>5</v>
      </c>
      <c r="C26" s="16">
        <v>308745538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140" workbookViewId="0"/>
  </sheetViews>
  <sheetFormatPr defaultRowHeight="12.5" x14ac:dyDescent="0.25"/>
  <cols>
    <col min="2" max="2" width="12.54296875" customWidth="1"/>
    <col min="3" max="3" width="14.7265625" bestFit="1" customWidth="1"/>
    <col min="16" max="16" width="12.54296875" customWidth="1"/>
    <col min="17" max="17" width="16.81640625" customWidth="1"/>
  </cols>
  <sheetData>
    <row r="1" spans="1:22" x14ac:dyDescent="0.25">
      <c r="A1" t="s">
        <v>4</v>
      </c>
      <c r="N1" t="s">
        <v>4</v>
      </c>
    </row>
    <row r="2" spans="1:22" x14ac:dyDescent="0.25">
      <c r="A2" t="s">
        <v>2</v>
      </c>
      <c r="B2" t="s">
        <v>3</v>
      </c>
    </row>
    <row r="3" spans="1:22" x14ac:dyDescent="0.25">
      <c r="A3" s="1" t="s">
        <v>0</v>
      </c>
      <c r="B3" s="1" t="s">
        <v>1</v>
      </c>
      <c r="C3" t="s">
        <v>6</v>
      </c>
      <c r="N3" s="1" t="s">
        <v>8</v>
      </c>
      <c r="O3" s="1" t="s">
        <v>9</v>
      </c>
      <c r="P3" s="7" t="s">
        <v>7</v>
      </c>
      <c r="Q3" t="s">
        <v>10</v>
      </c>
    </row>
    <row r="4" spans="1:22" ht="13" thickBot="1" x14ac:dyDescent="0.3">
      <c r="A4">
        <v>1790</v>
      </c>
      <c r="B4" s="3">
        <v>3929214</v>
      </c>
      <c r="C4" s="4">
        <f>LN(B4)</f>
        <v>15.183949963842776</v>
      </c>
      <c r="N4">
        <f>A4-1790</f>
        <v>0</v>
      </c>
      <c r="O4">
        <f>N4^2</f>
        <v>0</v>
      </c>
      <c r="P4" s="4">
        <v>15.183949963842776</v>
      </c>
    </row>
    <row r="5" spans="1:22" ht="13" x14ac:dyDescent="0.3">
      <c r="A5">
        <v>1800</v>
      </c>
      <c r="B5" s="3">
        <v>5308483</v>
      </c>
      <c r="C5" s="4">
        <f t="shared" ref="C5:C25" si="0">LN(B5)</f>
        <v>15.484816665019411</v>
      </c>
      <c r="N5">
        <f t="shared" ref="N5:N25" si="1">A5-1790</f>
        <v>10</v>
      </c>
      <c r="O5">
        <f t="shared" ref="O5:O25" si="2">N5^2</f>
        <v>100</v>
      </c>
      <c r="P5" s="4">
        <v>15.484816665019411</v>
      </c>
      <c r="Q5" s="11" t="s">
        <v>11</v>
      </c>
      <c r="R5" s="11"/>
    </row>
    <row r="6" spans="1:22" x14ac:dyDescent="0.25">
      <c r="A6">
        <v>1810</v>
      </c>
      <c r="B6" s="3">
        <v>7239881</v>
      </c>
      <c r="C6" s="4">
        <f t="shared" si="0"/>
        <v>15.79511532776273</v>
      </c>
      <c r="N6">
        <f t="shared" si="1"/>
        <v>20</v>
      </c>
      <c r="O6">
        <f t="shared" si="2"/>
        <v>400</v>
      </c>
      <c r="P6" s="4">
        <v>15.79511532776273</v>
      </c>
      <c r="Q6" s="8" t="s">
        <v>12</v>
      </c>
      <c r="R6" s="8">
        <v>0.99952667183075872</v>
      </c>
    </row>
    <row r="7" spans="1:22" x14ac:dyDescent="0.25">
      <c r="A7">
        <v>1820</v>
      </c>
      <c r="B7" s="3">
        <v>9638453</v>
      </c>
      <c r="C7" s="4">
        <f t="shared" si="0"/>
        <v>16.081271176530464</v>
      </c>
      <c r="N7">
        <f t="shared" si="1"/>
        <v>30</v>
      </c>
      <c r="O7">
        <f t="shared" si="2"/>
        <v>900</v>
      </c>
      <c r="P7" s="4">
        <v>16.081271176530464</v>
      </c>
      <c r="Q7" s="8" t="s">
        <v>13</v>
      </c>
      <c r="R7" s="8">
        <v>0.99905356770107323</v>
      </c>
    </row>
    <row r="8" spans="1:22" x14ac:dyDescent="0.25">
      <c r="A8">
        <v>1830</v>
      </c>
      <c r="B8" s="3">
        <v>12866020</v>
      </c>
      <c r="C8" s="4">
        <f t="shared" si="0"/>
        <v>16.370100285436564</v>
      </c>
      <c r="N8">
        <f t="shared" si="1"/>
        <v>40</v>
      </c>
      <c r="O8">
        <f t="shared" si="2"/>
        <v>1600</v>
      </c>
      <c r="P8" s="4">
        <v>16.370100285436564</v>
      </c>
      <c r="Q8" s="8" t="s">
        <v>14</v>
      </c>
      <c r="R8" s="8">
        <v>0.99895394324855469</v>
      </c>
    </row>
    <row r="9" spans="1:22" x14ac:dyDescent="0.25">
      <c r="A9">
        <v>1840</v>
      </c>
      <c r="B9" s="3">
        <v>17069453</v>
      </c>
      <c r="C9" s="4">
        <f t="shared" si="0"/>
        <v>16.652801049734631</v>
      </c>
      <c r="N9">
        <f t="shared" si="1"/>
        <v>50</v>
      </c>
      <c r="O9">
        <f t="shared" si="2"/>
        <v>2500</v>
      </c>
      <c r="P9" s="4">
        <v>16.652801049734631</v>
      </c>
      <c r="Q9" s="8" t="s">
        <v>15</v>
      </c>
      <c r="R9" s="8">
        <v>4.316667792240815E-2</v>
      </c>
    </row>
    <row r="10" spans="1:22" ht="13" thickBot="1" x14ac:dyDescent="0.3">
      <c r="A10">
        <v>1850</v>
      </c>
      <c r="B10" s="3">
        <v>23191876</v>
      </c>
      <c r="C10" s="4">
        <f t="shared" si="0"/>
        <v>16.95931260289807</v>
      </c>
      <c r="N10">
        <f t="shared" si="1"/>
        <v>60</v>
      </c>
      <c r="O10">
        <f t="shared" si="2"/>
        <v>3600</v>
      </c>
      <c r="P10" s="4">
        <v>16.95931260289807</v>
      </c>
      <c r="Q10" s="9" t="s">
        <v>16</v>
      </c>
      <c r="R10" s="9">
        <v>22</v>
      </c>
    </row>
    <row r="11" spans="1:22" x14ac:dyDescent="0.25">
      <c r="A11">
        <v>1860</v>
      </c>
      <c r="B11" s="3">
        <v>31443321</v>
      </c>
      <c r="C11" s="4">
        <f t="shared" si="0"/>
        <v>17.263697149717842</v>
      </c>
      <c r="N11">
        <f t="shared" si="1"/>
        <v>70</v>
      </c>
      <c r="O11">
        <f t="shared" si="2"/>
        <v>4900</v>
      </c>
      <c r="P11" s="4">
        <v>17.263697149717842</v>
      </c>
    </row>
    <row r="12" spans="1:22" ht="13" thickBot="1" x14ac:dyDescent="0.3">
      <c r="A12">
        <v>1870</v>
      </c>
      <c r="B12" s="3">
        <v>38558371</v>
      </c>
      <c r="C12" s="4">
        <f t="shared" si="0"/>
        <v>17.467683780963615</v>
      </c>
      <c r="N12">
        <f t="shared" si="1"/>
        <v>80</v>
      </c>
      <c r="O12">
        <f t="shared" si="2"/>
        <v>6400</v>
      </c>
      <c r="P12" s="4">
        <v>17.467683780963615</v>
      </c>
      <c r="Q12" t="s">
        <v>17</v>
      </c>
    </row>
    <row r="13" spans="1:22" ht="13" x14ac:dyDescent="0.3">
      <c r="A13">
        <v>1880</v>
      </c>
      <c r="B13" s="3">
        <v>50189209</v>
      </c>
      <c r="C13" s="4">
        <f t="shared" si="0"/>
        <v>17.73131060139535</v>
      </c>
      <c r="N13">
        <f t="shared" si="1"/>
        <v>90</v>
      </c>
      <c r="O13">
        <f t="shared" si="2"/>
        <v>8100</v>
      </c>
      <c r="P13" s="4">
        <v>17.73131060139535</v>
      </c>
      <c r="Q13" s="10"/>
      <c r="R13" s="10" t="s">
        <v>22</v>
      </c>
      <c r="S13" s="10" t="s">
        <v>23</v>
      </c>
      <c r="T13" s="10" t="s">
        <v>24</v>
      </c>
      <c r="U13" s="10" t="s">
        <v>25</v>
      </c>
      <c r="V13" s="10" t="s">
        <v>26</v>
      </c>
    </row>
    <row r="14" spans="1:22" x14ac:dyDescent="0.25">
      <c r="A14">
        <v>1890</v>
      </c>
      <c r="B14" s="3">
        <v>62979766</v>
      </c>
      <c r="C14" s="4">
        <f t="shared" si="0"/>
        <v>17.958324058165022</v>
      </c>
      <c r="N14">
        <f t="shared" si="1"/>
        <v>100</v>
      </c>
      <c r="O14">
        <f t="shared" si="2"/>
        <v>10000</v>
      </c>
      <c r="P14" s="4">
        <v>17.958324058165022</v>
      </c>
      <c r="Q14" s="8" t="s">
        <v>18</v>
      </c>
      <c r="R14" s="8">
        <v>2</v>
      </c>
      <c r="S14" s="8">
        <v>37.37232154825552</v>
      </c>
      <c r="T14" s="8">
        <v>18.68616077412776</v>
      </c>
      <c r="U14" s="8">
        <v>10028.196315703715</v>
      </c>
      <c r="V14" s="8">
        <v>1.8743502739807253E-29</v>
      </c>
    </row>
    <row r="15" spans="1:22" x14ac:dyDescent="0.25">
      <c r="A15">
        <v>1900</v>
      </c>
      <c r="B15" s="3">
        <v>76212168</v>
      </c>
      <c r="C15" s="4">
        <f t="shared" si="0"/>
        <v>18.149031692947947</v>
      </c>
      <c r="N15">
        <f t="shared" si="1"/>
        <v>110</v>
      </c>
      <c r="O15">
        <f t="shared" si="2"/>
        <v>12100</v>
      </c>
      <c r="P15" s="4">
        <v>18.149031692947947</v>
      </c>
      <c r="Q15" s="8" t="s">
        <v>19</v>
      </c>
      <c r="R15" s="8">
        <v>19</v>
      </c>
      <c r="S15" s="8">
        <v>3.5403879574281469E-2</v>
      </c>
      <c r="T15" s="8">
        <v>1.8633620828569194E-3</v>
      </c>
      <c r="U15" s="8"/>
      <c r="V15" s="8"/>
    </row>
    <row r="16" spans="1:22" ht="13" thickBot="1" x14ac:dyDescent="0.3">
      <c r="A16">
        <v>1910</v>
      </c>
      <c r="B16" s="3">
        <v>92228496</v>
      </c>
      <c r="C16" s="4">
        <f t="shared" si="0"/>
        <v>18.339779708020501</v>
      </c>
      <c r="N16">
        <f t="shared" si="1"/>
        <v>120</v>
      </c>
      <c r="O16">
        <f t="shared" si="2"/>
        <v>14400</v>
      </c>
      <c r="P16" s="4">
        <v>18.339779708020501</v>
      </c>
      <c r="Q16" s="9" t="s">
        <v>20</v>
      </c>
      <c r="R16" s="9">
        <v>21</v>
      </c>
      <c r="S16" s="9">
        <v>37.407725427829803</v>
      </c>
      <c r="T16" s="9"/>
      <c r="U16" s="9"/>
      <c r="V16" s="9"/>
    </row>
    <row r="17" spans="1:25" ht="13" thickBot="1" x14ac:dyDescent="0.3">
      <c r="A17">
        <v>1920</v>
      </c>
      <c r="B17" s="3">
        <v>106021537</v>
      </c>
      <c r="C17" s="4">
        <f t="shared" si="0"/>
        <v>18.479152810683516</v>
      </c>
      <c r="N17">
        <f t="shared" si="1"/>
        <v>130</v>
      </c>
      <c r="O17">
        <f t="shared" si="2"/>
        <v>16900</v>
      </c>
      <c r="P17" s="4">
        <v>18.479152810683516</v>
      </c>
    </row>
    <row r="18" spans="1:25" ht="13" x14ac:dyDescent="0.3">
      <c r="A18">
        <v>1930</v>
      </c>
      <c r="B18" s="3">
        <v>123202624</v>
      </c>
      <c r="C18" s="4">
        <f t="shared" si="0"/>
        <v>18.629340907538179</v>
      </c>
      <c r="N18">
        <f t="shared" si="1"/>
        <v>140</v>
      </c>
      <c r="O18">
        <f t="shared" si="2"/>
        <v>19600</v>
      </c>
      <c r="P18" s="4">
        <v>18.629340907538179</v>
      </c>
      <c r="Q18" s="10"/>
      <c r="R18" s="10" t="s">
        <v>27</v>
      </c>
      <c r="S18" s="10" t="s">
        <v>15</v>
      </c>
      <c r="T18" s="10" t="s">
        <v>28</v>
      </c>
      <c r="U18" s="10" t="s">
        <v>29</v>
      </c>
      <c r="V18" s="10" t="s">
        <v>30</v>
      </c>
      <c r="W18" s="10" t="s">
        <v>31</v>
      </c>
      <c r="X18" s="10" t="s">
        <v>32</v>
      </c>
      <c r="Y18" s="10" t="s">
        <v>33</v>
      </c>
    </row>
    <row r="19" spans="1:25" x14ac:dyDescent="0.25">
      <c r="A19">
        <v>1940</v>
      </c>
      <c r="B19" s="3">
        <v>132164569</v>
      </c>
      <c r="C19" s="4">
        <f t="shared" si="0"/>
        <v>18.699558438870589</v>
      </c>
      <c r="N19">
        <f t="shared" si="1"/>
        <v>150</v>
      </c>
      <c r="O19">
        <f t="shared" si="2"/>
        <v>22500</v>
      </c>
      <c r="P19" s="4">
        <v>18.699558438870589</v>
      </c>
      <c r="Q19" s="8" t="s">
        <v>21</v>
      </c>
      <c r="R19" s="8">
        <v>15.149958323335033</v>
      </c>
      <c r="S19" s="8">
        <v>2.527685912968243E-2</v>
      </c>
      <c r="T19" s="8">
        <v>599.36079263679358</v>
      </c>
      <c r="U19" s="8">
        <v>4.2532862229908039E-42</v>
      </c>
      <c r="V19" s="8">
        <v>15.097053249156717</v>
      </c>
      <c r="W19" s="8">
        <v>15.202863397513349</v>
      </c>
      <c r="X19" s="8">
        <v>15.097053249156717</v>
      </c>
      <c r="Y19" s="8">
        <v>15.202863397513349</v>
      </c>
    </row>
    <row r="20" spans="1:25" x14ac:dyDescent="0.25">
      <c r="A20">
        <v>1950</v>
      </c>
      <c r="B20" s="3">
        <v>151325798</v>
      </c>
      <c r="C20" s="4">
        <f t="shared" si="0"/>
        <v>18.834945673146262</v>
      </c>
      <c r="N20">
        <f t="shared" si="1"/>
        <v>160</v>
      </c>
      <c r="O20">
        <f t="shared" si="2"/>
        <v>25600</v>
      </c>
      <c r="P20" s="4">
        <v>18.834945673146262</v>
      </c>
      <c r="Q20" s="8" t="s">
        <v>8</v>
      </c>
      <c r="R20" s="8">
        <v>3.4233506794919058E-2</v>
      </c>
      <c r="S20" s="8">
        <v>5.5771191820392935E-4</v>
      </c>
      <c r="T20" s="8">
        <v>61.382060661650506</v>
      </c>
      <c r="U20" s="8">
        <v>2.5849829742818608E-23</v>
      </c>
      <c r="V20" s="8">
        <v>3.3066202334688037E-2</v>
      </c>
      <c r="W20" s="8">
        <v>3.5400811255150079E-2</v>
      </c>
      <c r="X20" s="8">
        <v>3.3066202334688037E-2</v>
      </c>
      <c r="Y20" s="8">
        <v>3.5400811255150079E-2</v>
      </c>
    </row>
    <row r="21" spans="1:25" ht="13" thickBot="1" x14ac:dyDescent="0.3">
      <c r="A21">
        <v>1960</v>
      </c>
      <c r="B21" s="3">
        <v>179323175</v>
      </c>
      <c r="C21" s="4">
        <f t="shared" si="0"/>
        <v>19.004700182872149</v>
      </c>
      <c r="N21">
        <f t="shared" si="1"/>
        <v>170</v>
      </c>
      <c r="O21">
        <f t="shared" si="2"/>
        <v>28900</v>
      </c>
      <c r="P21" s="4">
        <v>19.004700182872149</v>
      </c>
      <c r="Q21" s="9" t="s">
        <v>9</v>
      </c>
      <c r="R21" s="9">
        <v>-6.6861321408270057E-5</v>
      </c>
      <c r="S21" s="9">
        <v>2.5643621319745376E-6</v>
      </c>
      <c r="T21" s="9">
        <v>-26.073275913175099</v>
      </c>
      <c r="U21" s="9">
        <v>2.4489213406464001E-16</v>
      </c>
      <c r="V21" s="9">
        <v>-7.2228593034706547E-5</v>
      </c>
      <c r="W21" s="9">
        <v>-6.1494049781833567E-5</v>
      </c>
      <c r="X21" s="9">
        <v>-7.2228593034706547E-5</v>
      </c>
      <c r="Y21" s="9">
        <v>-6.1494049781833567E-5</v>
      </c>
    </row>
    <row r="22" spans="1:25" x14ac:dyDescent="0.25">
      <c r="A22">
        <v>1970</v>
      </c>
      <c r="B22" s="3">
        <v>203302031</v>
      </c>
      <c r="C22" s="4">
        <f t="shared" si="0"/>
        <v>19.130203268710996</v>
      </c>
      <c r="N22">
        <f t="shared" si="1"/>
        <v>180</v>
      </c>
      <c r="O22">
        <f t="shared" si="2"/>
        <v>32400</v>
      </c>
      <c r="P22" s="4">
        <v>19.130203268710996</v>
      </c>
    </row>
    <row r="23" spans="1:25" x14ac:dyDescent="0.25">
      <c r="A23">
        <v>1980</v>
      </c>
      <c r="B23" s="3">
        <v>226542199</v>
      </c>
      <c r="C23" s="4">
        <f t="shared" si="0"/>
        <v>19.238441794584759</v>
      </c>
      <c r="N23">
        <f t="shared" si="1"/>
        <v>190</v>
      </c>
      <c r="O23">
        <f t="shared" si="2"/>
        <v>36100</v>
      </c>
      <c r="P23" s="4">
        <v>19.238441794584759</v>
      </c>
    </row>
    <row r="24" spans="1:25" x14ac:dyDescent="0.25">
      <c r="A24">
        <v>1990</v>
      </c>
      <c r="B24" s="3">
        <v>248709873</v>
      </c>
      <c r="C24" s="4">
        <f t="shared" si="0"/>
        <v>19.331797606417517</v>
      </c>
      <c r="N24">
        <f t="shared" si="1"/>
        <v>200</v>
      </c>
      <c r="O24">
        <f t="shared" si="2"/>
        <v>40000</v>
      </c>
      <c r="P24" s="4">
        <v>19.331797606417517</v>
      </c>
    </row>
    <row r="25" spans="1:25" x14ac:dyDescent="0.25">
      <c r="A25">
        <v>2000</v>
      </c>
      <c r="B25" s="3">
        <v>281421906</v>
      </c>
      <c r="C25" s="4">
        <f t="shared" si="0"/>
        <v>19.455365546096559</v>
      </c>
      <c r="N25">
        <f t="shared" si="1"/>
        <v>210</v>
      </c>
      <c r="O25">
        <f t="shared" si="2"/>
        <v>44100</v>
      </c>
      <c r="P25" s="4">
        <v>19.455365546096559</v>
      </c>
      <c r="Q25" t="s">
        <v>34</v>
      </c>
    </row>
    <row r="26" spans="1:25" ht="13" thickBot="1" x14ac:dyDescent="0.3">
      <c r="A26">
        <v>2010</v>
      </c>
      <c r="B26" s="2" t="s">
        <v>5</v>
      </c>
      <c r="C26" s="5">
        <v>308745538</v>
      </c>
    </row>
    <row r="27" spans="1:25" ht="13" x14ac:dyDescent="0.3">
      <c r="N27" s="12">
        <v>220</v>
      </c>
      <c r="O27" s="12">
        <f>N27^2</f>
        <v>48400</v>
      </c>
      <c r="P27" s="13">
        <f>R19+R20*N27+R21*O27</f>
        <v>19.445241862056953</v>
      </c>
      <c r="Q27" s="10" t="s">
        <v>35</v>
      </c>
      <c r="R27" s="10" t="s">
        <v>36</v>
      </c>
      <c r="S27" s="10" t="s">
        <v>37</v>
      </c>
    </row>
    <row r="28" spans="1:25" x14ac:dyDescent="0.25">
      <c r="N28" s="12"/>
      <c r="O28" s="12"/>
      <c r="P28" s="14">
        <f>EXP(P27)</f>
        <v>278587252.3209585</v>
      </c>
      <c r="Q28" s="8">
        <v>1</v>
      </c>
      <c r="R28" s="8">
        <v>15.149958323335033</v>
      </c>
      <c r="S28" s="8">
        <v>3.399164050774317E-2</v>
      </c>
    </row>
    <row r="29" spans="1:25" x14ac:dyDescent="0.25">
      <c r="Q29" s="8">
        <v>2</v>
      </c>
      <c r="R29" s="8">
        <v>15.485607259143398</v>
      </c>
      <c r="S29" s="8">
        <v>-7.9059412398763129E-4</v>
      </c>
    </row>
    <row r="30" spans="1:25" x14ac:dyDescent="0.25">
      <c r="Q30" s="8">
        <v>3</v>
      </c>
      <c r="R30" s="8">
        <v>15.807883930670107</v>
      </c>
      <c r="S30" s="8">
        <v>-1.2768602907376803E-2</v>
      </c>
    </row>
    <row r="31" spans="1:25" x14ac:dyDescent="0.25">
      <c r="Q31" s="8">
        <v>4</v>
      </c>
      <c r="R31" s="8">
        <v>16.11678833791516</v>
      </c>
      <c r="S31" s="8">
        <v>-3.5517161384696294E-2</v>
      </c>
    </row>
    <row r="32" spans="1:25" x14ac:dyDescent="0.25">
      <c r="Q32" s="8">
        <v>5</v>
      </c>
      <c r="R32" s="8">
        <v>16.412320480878563</v>
      </c>
      <c r="S32" s="8">
        <v>-4.2220195441998953E-2</v>
      </c>
    </row>
    <row r="33" spans="17:19" x14ac:dyDescent="0.25">
      <c r="Q33" s="8">
        <v>6</v>
      </c>
      <c r="R33" s="8">
        <v>16.694480359560313</v>
      </c>
      <c r="S33" s="8">
        <v>-4.1679309825681798E-2</v>
      </c>
    </row>
    <row r="34" spans="17:19" x14ac:dyDescent="0.25">
      <c r="Q34" s="8">
        <v>7</v>
      </c>
      <c r="R34" s="8">
        <v>16.963267973960406</v>
      </c>
      <c r="S34" s="8">
        <v>-3.9553710623358995E-3</v>
      </c>
    </row>
    <row r="35" spans="17:19" x14ac:dyDescent="0.25">
      <c r="Q35" s="8">
        <v>8</v>
      </c>
      <c r="R35" s="8">
        <v>17.218683324078842</v>
      </c>
      <c r="S35" s="8">
        <v>4.5013825638999805E-2</v>
      </c>
    </row>
    <row r="36" spans="17:19" x14ac:dyDescent="0.25">
      <c r="Q36" s="8">
        <v>9</v>
      </c>
      <c r="R36" s="8">
        <v>17.46072640991563</v>
      </c>
      <c r="S36" s="8">
        <v>6.9573710479851059E-3</v>
      </c>
    </row>
    <row r="37" spans="17:19" x14ac:dyDescent="0.25">
      <c r="Q37" s="8">
        <v>10</v>
      </c>
      <c r="R37" s="8">
        <v>17.68939723147076</v>
      </c>
      <c r="S37" s="8">
        <v>4.1913369924589716E-2</v>
      </c>
    </row>
    <row r="38" spans="17:19" x14ac:dyDescent="0.25">
      <c r="Q38" s="8">
        <v>11</v>
      </c>
      <c r="R38" s="8">
        <v>17.904695788744238</v>
      </c>
      <c r="S38" s="8">
        <v>5.3628269420784136E-2</v>
      </c>
    </row>
    <row r="39" spans="17:19" x14ac:dyDescent="0.25">
      <c r="Q39" s="8">
        <v>12</v>
      </c>
      <c r="R39" s="8">
        <v>18.106622081736059</v>
      </c>
      <c r="S39" s="8">
        <v>4.2409611211887466E-2</v>
      </c>
    </row>
    <row r="40" spans="17:19" x14ac:dyDescent="0.25">
      <c r="Q40" s="8">
        <v>13</v>
      </c>
      <c r="R40" s="8">
        <v>18.295176110446228</v>
      </c>
      <c r="S40" s="8">
        <v>4.4603597574273124E-2</v>
      </c>
    </row>
    <row r="41" spans="17:19" x14ac:dyDescent="0.25">
      <c r="Q41" s="8">
        <v>14</v>
      </c>
      <c r="R41" s="8">
        <v>18.470357874874747</v>
      </c>
      <c r="S41" s="8">
        <v>8.794935808769111E-3</v>
      </c>
    </row>
    <row r="42" spans="17:19" x14ac:dyDescent="0.25">
      <c r="Q42" s="8">
        <v>15</v>
      </c>
      <c r="R42" s="8">
        <v>18.632167375021609</v>
      </c>
      <c r="S42" s="8">
        <v>-2.826467483430406E-3</v>
      </c>
    </row>
    <row r="43" spans="17:19" x14ac:dyDescent="0.25">
      <c r="Q43" s="8">
        <v>16</v>
      </c>
      <c r="R43" s="8">
        <v>18.780604610886815</v>
      </c>
      <c r="S43" s="8">
        <v>-8.1046172016225881E-2</v>
      </c>
    </row>
    <row r="44" spans="17:19" x14ac:dyDescent="0.25">
      <c r="Q44" s="8">
        <v>17</v>
      </c>
      <c r="R44" s="8">
        <v>18.915669582470372</v>
      </c>
      <c r="S44" s="8">
        <v>-8.072390932411011E-2</v>
      </c>
    </row>
    <row r="45" spans="17:19" x14ac:dyDescent="0.25">
      <c r="Q45" s="8">
        <v>18</v>
      </c>
      <c r="R45" s="8">
        <v>19.037362289772268</v>
      </c>
      <c r="S45" s="8">
        <v>-3.266210690011917E-2</v>
      </c>
    </row>
    <row r="46" spans="17:19" x14ac:dyDescent="0.25">
      <c r="Q46" s="8">
        <v>19</v>
      </c>
      <c r="R46" s="8">
        <v>19.145682732792512</v>
      </c>
      <c r="S46" s="8">
        <v>-1.5479464081515459E-2</v>
      </c>
    </row>
    <row r="47" spans="17:19" x14ac:dyDescent="0.25">
      <c r="Q47" s="8">
        <v>20</v>
      </c>
      <c r="R47" s="8">
        <v>19.240630911531106</v>
      </c>
      <c r="S47" s="8">
        <v>-2.1891169463472693E-3</v>
      </c>
    </row>
    <row r="48" spans="17:19" x14ac:dyDescent="0.25">
      <c r="Q48" s="8">
        <v>21</v>
      </c>
      <c r="R48" s="8">
        <v>19.322206825988044</v>
      </c>
      <c r="S48" s="8">
        <v>9.5907804294732557E-3</v>
      </c>
    </row>
    <row r="49" spans="17:19" ht="13" thickBot="1" x14ac:dyDescent="0.3">
      <c r="Q49" s="9">
        <v>22</v>
      </c>
      <c r="R49" s="9">
        <v>19.390410476163325</v>
      </c>
      <c r="S49" s="9">
        <v>6.4955069933233744E-2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140" workbookViewId="0"/>
  </sheetViews>
  <sheetFormatPr defaultRowHeight="12.5" x14ac:dyDescent="0.25"/>
  <cols>
    <col min="2" max="2" width="12.54296875" customWidth="1"/>
    <col min="3" max="3" width="11.08984375" bestFit="1" customWidth="1"/>
    <col min="4" max="4" width="11.08984375" customWidth="1"/>
    <col min="15" max="15" width="17.90625" customWidth="1"/>
    <col min="16" max="16" width="15" bestFit="1" customWidth="1"/>
  </cols>
  <sheetData>
    <row r="1" spans="1:20" x14ac:dyDescent="0.25">
      <c r="A1" t="s">
        <v>4</v>
      </c>
    </row>
    <row r="2" spans="1:20" x14ac:dyDescent="0.25">
      <c r="A2" t="s">
        <v>2</v>
      </c>
      <c r="B2" t="s">
        <v>3</v>
      </c>
    </row>
    <row r="3" spans="1:20" x14ac:dyDescent="0.25">
      <c r="A3" s="1" t="s">
        <v>0</v>
      </c>
      <c r="B3" s="1" t="s">
        <v>1</v>
      </c>
      <c r="C3" s="15" t="s">
        <v>7</v>
      </c>
      <c r="D3" s="15" t="s">
        <v>38</v>
      </c>
      <c r="O3" t="s">
        <v>10</v>
      </c>
    </row>
    <row r="4" spans="1:20" ht="13" thickBot="1" x14ac:dyDescent="0.3">
      <c r="A4">
        <v>1790</v>
      </c>
      <c r="B4" s="3">
        <v>3929214</v>
      </c>
      <c r="C4" s="4">
        <f>LN(B4)</f>
        <v>15.183949963842776</v>
      </c>
      <c r="D4" s="4"/>
    </row>
    <row r="5" spans="1:20" ht="13" x14ac:dyDescent="0.3">
      <c r="A5">
        <v>1800</v>
      </c>
      <c r="B5" s="3">
        <v>5308483</v>
      </c>
      <c r="C5" s="4">
        <f t="shared" ref="C5:C25" si="0">LN(B5)</f>
        <v>15.484816665019411</v>
      </c>
      <c r="D5" s="4">
        <f>C4</f>
        <v>15.183949963842776</v>
      </c>
      <c r="O5" s="11" t="s">
        <v>11</v>
      </c>
      <c r="P5" s="11"/>
    </row>
    <row r="6" spans="1:20" x14ac:dyDescent="0.25">
      <c r="A6">
        <v>1810</v>
      </c>
      <c r="B6" s="3">
        <v>7239881</v>
      </c>
      <c r="C6" s="4">
        <f t="shared" si="0"/>
        <v>15.79511532776273</v>
      </c>
      <c r="D6" s="4">
        <f t="shared" ref="D6:D26" si="1">C5</f>
        <v>15.484816665019411</v>
      </c>
      <c r="O6" s="8" t="s">
        <v>12</v>
      </c>
      <c r="P6" s="8">
        <v>0.99965233659077446</v>
      </c>
    </row>
    <row r="7" spans="1:20" x14ac:dyDescent="0.25">
      <c r="A7">
        <v>1820</v>
      </c>
      <c r="B7" s="3">
        <v>9638453</v>
      </c>
      <c r="C7" s="4">
        <f t="shared" si="0"/>
        <v>16.081271176530464</v>
      </c>
      <c r="D7" s="4">
        <f t="shared" si="1"/>
        <v>15.79511532776273</v>
      </c>
      <c r="O7" s="8" t="s">
        <v>13</v>
      </c>
      <c r="P7" s="8">
        <v>0.99930479405139494</v>
      </c>
    </row>
    <row r="8" spans="1:20" x14ac:dyDescent="0.25">
      <c r="A8">
        <v>1830</v>
      </c>
      <c r="B8" s="3">
        <v>12866020</v>
      </c>
      <c r="C8" s="4">
        <f t="shared" si="0"/>
        <v>16.370100285436564</v>
      </c>
      <c r="D8" s="4">
        <f t="shared" si="1"/>
        <v>16.081271176530464</v>
      </c>
      <c r="O8" s="8" t="s">
        <v>14</v>
      </c>
      <c r="P8" s="8">
        <v>0.99926820426462637</v>
      </c>
    </row>
    <row r="9" spans="1:20" x14ac:dyDescent="0.25">
      <c r="A9">
        <v>1840</v>
      </c>
      <c r="B9" s="3">
        <v>17069453</v>
      </c>
      <c r="C9" s="4">
        <f t="shared" si="0"/>
        <v>16.652801049734631</v>
      </c>
      <c r="D9" s="4">
        <f t="shared" si="1"/>
        <v>16.370100285436564</v>
      </c>
      <c r="O9" s="8" t="s">
        <v>15</v>
      </c>
      <c r="P9" s="8">
        <v>3.3446249722263753E-2</v>
      </c>
    </row>
    <row r="10" spans="1:20" ht="13" thickBot="1" x14ac:dyDescent="0.3">
      <c r="A10">
        <v>1850</v>
      </c>
      <c r="B10" s="3">
        <v>23191876</v>
      </c>
      <c r="C10" s="4">
        <f t="shared" si="0"/>
        <v>16.95931260289807</v>
      </c>
      <c r="D10" s="4">
        <f t="shared" si="1"/>
        <v>16.652801049734631</v>
      </c>
      <c r="O10" s="9" t="s">
        <v>16</v>
      </c>
      <c r="P10" s="9">
        <v>21</v>
      </c>
    </row>
    <row r="11" spans="1:20" x14ac:dyDescent="0.25">
      <c r="A11">
        <v>1860</v>
      </c>
      <c r="B11" s="3">
        <v>31443321</v>
      </c>
      <c r="C11" s="4">
        <f t="shared" si="0"/>
        <v>17.263697149717842</v>
      </c>
      <c r="D11" s="4">
        <f t="shared" si="1"/>
        <v>16.95931260289807</v>
      </c>
    </row>
    <row r="12" spans="1:20" ht="13" thickBot="1" x14ac:dyDescent="0.3">
      <c r="A12">
        <v>1870</v>
      </c>
      <c r="B12" s="3">
        <v>38558371</v>
      </c>
      <c r="C12" s="4">
        <f t="shared" si="0"/>
        <v>17.467683780963615</v>
      </c>
      <c r="D12" s="4">
        <f t="shared" si="1"/>
        <v>17.263697149717842</v>
      </c>
      <c r="O12" t="s">
        <v>17</v>
      </c>
    </row>
    <row r="13" spans="1:20" ht="13" x14ac:dyDescent="0.3">
      <c r="A13">
        <v>1880</v>
      </c>
      <c r="B13" s="3">
        <v>50189209</v>
      </c>
      <c r="C13" s="4">
        <f t="shared" si="0"/>
        <v>17.73131060139535</v>
      </c>
      <c r="D13" s="4">
        <f t="shared" si="1"/>
        <v>17.467683780963615</v>
      </c>
      <c r="O13" s="10"/>
      <c r="P13" s="10" t="s">
        <v>22</v>
      </c>
      <c r="Q13" s="10" t="s">
        <v>23</v>
      </c>
      <c r="R13" s="10" t="s">
        <v>24</v>
      </c>
      <c r="S13" s="10" t="s">
        <v>25</v>
      </c>
      <c r="T13" s="10" t="s">
        <v>26</v>
      </c>
    </row>
    <row r="14" spans="1:20" x14ac:dyDescent="0.25">
      <c r="A14">
        <v>1890</v>
      </c>
      <c r="B14" s="3">
        <v>62979766</v>
      </c>
      <c r="C14" s="4">
        <f t="shared" si="0"/>
        <v>17.958324058165022</v>
      </c>
      <c r="D14" s="4">
        <f t="shared" si="1"/>
        <v>17.73131060139535</v>
      </c>
      <c r="O14" s="8" t="s">
        <v>18</v>
      </c>
      <c r="P14" s="8">
        <v>1</v>
      </c>
      <c r="Q14" s="8">
        <v>30.551528881273377</v>
      </c>
      <c r="R14" s="8">
        <v>30.551528881273377</v>
      </c>
      <c r="S14" s="8">
        <v>27311.030817667855</v>
      </c>
      <c r="T14" s="8">
        <v>1.8074495059495208E-31</v>
      </c>
    </row>
    <row r="15" spans="1:20" x14ac:dyDescent="0.25">
      <c r="A15">
        <v>1900</v>
      </c>
      <c r="B15" s="3">
        <v>76212168</v>
      </c>
      <c r="C15" s="4">
        <f t="shared" si="0"/>
        <v>18.149031692947947</v>
      </c>
      <c r="D15" s="4">
        <f t="shared" si="1"/>
        <v>17.958324058165022</v>
      </c>
      <c r="O15" s="8" t="s">
        <v>19</v>
      </c>
      <c r="P15" s="8">
        <v>19</v>
      </c>
      <c r="Q15" s="8">
        <v>2.1254380789196534E-2</v>
      </c>
      <c r="R15" s="8">
        <v>1.1186516204840281E-3</v>
      </c>
      <c r="S15" s="8"/>
      <c r="T15" s="8"/>
    </row>
    <row r="16" spans="1:20" ht="13" thickBot="1" x14ac:dyDescent="0.3">
      <c r="A16">
        <v>1910</v>
      </c>
      <c r="B16" s="3">
        <v>92228496</v>
      </c>
      <c r="C16" s="4">
        <f t="shared" si="0"/>
        <v>18.339779708020501</v>
      </c>
      <c r="D16" s="4">
        <f t="shared" si="1"/>
        <v>18.149031692947947</v>
      </c>
      <c r="O16" s="9" t="s">
        <v>20</v>
      </c>
      <c r="P16" s="9">
        <v>20</v>
      </c>
      <c r="Q16" s="9">
        <v>30.572783262062575</v>
      </c>
      <c r="R16" s="9"/>
      <c r="S16" s="9"/>
      <c r="T16" s="9"/>
    </row>
    <row r="17" spans="1:23" ht="13" thickBot="1" x14ac:dyDescent="0.3">
      <c r="A17">
        <v>1920</v>
      </c>
      <c r="B17" s="3">
        <v>106021537</v>
      </c>
      <c r="C17" s="4">
        <f t="shared" si="0"/>
        <v>18.479152810683516</v>
      </c>
      <c r="D17" s="4">
        <f t="shared" si="1"/>
        <v>18.339779708020501</v>
      </c>
    </row>
    <row r="18" spans="1:23" ht="13" x14ac:dyDescent="0.3">
      <c r="A18">
        <v>1930</v>
      </c>
      <c r="B18" s="3">
        <v>123202624</v>
      </c>
      <c r="C18" s="4">
        <f t="shared" si="0"/>
        <v>18.629340907538179</v>
      </c>
      <c r="D18" s="4">
        <f t="shared" si="1"/>
        <v>18.479152810683516</v>
      </c>
      <c r="O18" s="10"/>
      <c r="P18" s="10" t="s">
        <v>27</v>
      </c>
      <c r="Q18" s="10" t="s">
        <v>15</v>
      </c>
      <c r="R18" s="10" t="s">
        <v>28</v>
      </c>
      <c r="S18" s="10" t="s">
        <v>29</v>
      </c>
      <c r="T18" s="10" t="s">
        <v>30</v>
      </c>
      <c r="U18" s="10" t="s">
        <v>31</v>
      </c>
      <c r="V18" s="10" t="s">
        <v>32</v>
      </c>
      <c r="W18" s="10" t="s">
        <v>33</v>
      </c>
    </row>
    <row r="19" spans="1:23" x14ac:dyDescent="0.25">
      <c r="A19">
        <v>1940</v>
      </c>
      <c r="B19" s="3">
        <v>132164569</v>
      </c>
      <c r="C19" s="4">
        <f t="shared" si="0"/>
        <v>18.699558438870589</v>
      </c>
      <c r="D19" s="4">
        <f t="shared" si="1"/>
        <v>18.629340907538179</v>
      </c>
      <c r="O19" s="8" t="s">
        <v>21</v>
      </c>
      <c r="P19" s="8">
        <v>1.2006398169170218</v>
      </c>
      <c r="Q19" s="8">
        <v>0.10106960572013869</v>
      </c>
      <c r="R19" s="8">
        <v>11.879336110616562</v>
      </c>
      <c r="S19" s="8">
        <v>3.0725317177468975E-10</v>
      </c>
      <c r="T19" s="8">
        <v>0.98909870097520791</v>
      </c>
      <c r="U19" s="8">
        <v>1.4121809328588357</v>
      </c>
      <c r="V19" s="8">
        <v>0.98909870097520791</v>
      </c>
      <c r="W19" s="8">
        <v>1.4121809328588357</v>
      </c>
    </row>
    <row r="20" spans="1:23" ht="13" thickBot="1" x14ac:dyDescent="0.3">
      <c r="A20">
        <v>1950</v>
      </c>
      <c r="B20" s="3">
        <v>151325798</v>
      </c>
      <c r="C20" s="4">
        <f t="shared" si="0"/>
        <v>18.834945673146262</v>
      </c>
      <c r="D20" s="4">
        <f t="shared" si="1"/>
        <v>18.699558438870589</v>
      </c>
      <c r="O20" s="9" t="s">
        <v>39</v>
      </c>
      <c r="P20" s="9">
        <v>0.9435198250562109</v>
      </c>
      <c r="Q20" s="9">
        <v>5.7092884285050794E-3</v>
      </c>
      <c r="R20" s="9">
        <v>165.26049382011379</v>
      </c>
      <c r="S20" s="9">
        <v>1.8074495059494949E-31</v>
      </c>
      <c r="T20" s="9">
        <v>0.93157014704179475</v>
      </c>
      <c r="U20" s="9">
        <v>0.95546950307062706</v>
      </c>
      <c r="V20" s="9">
        <v>0.93157014704179475</v>
      </c>
      <c r="W20" s="9">
        <v>0.95546950307062706</v>
      </c>
    </row>
    <row r="21" spans="1:23" x14ac:dyDescent="0.25">
      <c r="A21">
        <v>1960</v>
      </c>
      <c r="B21" s="3">
        <v>179323175</v>
      </c>
      <c r="C21" s="4">
        <f t="shared" si="0"/>
        <v>19.004700182872149</v>
      </c>
      <c r="D21" s="4">
        <f t="shared" si="1"/>
        <v>18.834945673146262</v>
      </c>
    </row>
    <row r="22" spans="1:23" x14ac:dyDescent="0.25">
      <c r="A22">
        <v>1970</v>
      </c>
      <c r="B22" s="3">
        <v>203302031</v>
      </c>
      <c r="C22" s="4">
        <f t="shared" si="0"/>
        <v>19.130203268710996</v>
      </c>
      <c r="D22" s="4">
        <f t="shared" si="1"/>
        <v>19.004700182872149</v>
      </c>
      <c r="P22" s="12">
        <f>P19+P20*C25</f>
        <v>19.557162913374679</v>
      </c>
    </row>
    <row r="23" spans="1:23" x14ac:dyDescent="0.25">
      <c r="A23">
        <v>1980</v>
      </c>
      <c r="B23" s="3">
        <v>226542199</v>
      </c>
      <c r="C23" s="4">
        <f t="shared" si="0"/>
        <v>19.238441794584759</v>
      </c>
      <c r="D23" s="4">
        <f t="shared" si="1"/>
        <v>19.130203268710996</v>
      </c>
      <c r="P23" s="14">
        <f>EXP(P22)</f>
        <v>311578824.82406938</v>
      </c>
    </row>
    <row r="24" spans="1:23" x14ac:dyDescent="0.25">
      <c r="A24">
        <v>1990</v>
      </c>
      <c r="B24" s="3">
        <v>248709873</v>
      </c>
      <c r="C24" s="4">
        <f t="shared" si="0"/>
        <v>19.331797606417517</v>
      </c>
      <c r="D24" s="4">
        <f t="shared" si="1"/>
        <v>19.238441794584759</v>
      </c>
      <c r="O24" t="s">
        <v>34</v>
      </c>
    </row>
    <row r="25" spans="1:23" ht="13" thickBot="1" x14ac:dyDescent="0.3">
      <c r="A25">
        <v>2000</v>
      </c>
      <c r="B25" s="3">
        <v>281421906</v>
      </c>
      <c r="C25" s="4">
        <f t="shared" si="0"/>
        <v>19.455365546096559</v>
      </c>
      <c r="D25" s="4">
        <f t="shared" si="1"/>
        <v>19.331797606417517</v>
      </c>
    </row>
    <row r="26" spans="1:23" ht="13" x14ac:dyDescent="0.3">
      <c r="A26">
        <v>2010</v>
      </c>
      <c r="B26" s="2" t="s">
        <v>5</v>
      </c>
      <c r="C26" s="5">
        <v>308745538</v>
      </c>
      <c r="D26" s="4">
        <f t="shared" si="1"/>
        <v>19.455365546096559</v>
      </c>
      <c r="O26" s="10" t="s">
        <v>35</v>
      </c>
      <c r="P26" s="10" t="s">
        <v>40</v>
      </c>
      <c r="Q26" s="10" t="s">
        <v>37</v>
      </c>
    </row>
    <row r="27" spans="1:23" x14ac:dyDescent="0.25">
      <c r="O27" s="8">
        <v>1</v>
      </c>
      <c r="P27" s="8">
        <v>15.526997630464217</v>
      </c>
      <c r="Q27" s="8">
        <v>-4.2180965444806873E-2</v>
      </c>
    </row>
    <row r="28" spans="1:23" x14ac:dyDescent="0.25">
      <c r="O28" s="8">
        <v>2</v>
      </c>
      <c r="P28" s="8">
        <v>15.810871327723635</v>
      </c>
      <c r="Q28" s="8">
        <v>-1.5755999960905598E-2</v>
      </c>
    </row>
    <row r="29" spans="1:23" x14ac:dyDescent="0.25">
      <c r="O29" s="8">
        <v>3</v>
      </c>
      <c r="P29" s="8">
        <v>16.103644267710386</v>
      </c>
      <c r="Q29" s="8">
        <v>-2.2373091179922255E-2</v>
      </c>
    </row>
    <row r="30" spans="1:23" x14ac:dyDescent="0.25">
      <c r="O30" s="8">
        <v>4</v>
      </c>
      <c r="P30" s="8">
        <v>16.373637984078535</v>
      </c>
      <c r="Q30" s="8">
        <v>-3.5376986419706213E-3</v>
      </c>
    </row>
    <row r="31" spans="1:23" x14ac:dyDescent="0.25">
      <c r="O31" s="8">
        <v>5</v>
      </c>
      <c r="P31" s="8">
        <v>16.64615397438476</v>
      </c>
      <c r="Q31" s="8">
        <v>6.6470753498713009E-3</v>
      </c>
    </row>
    <row r="32" spans="1:23" x14ac:dyDescent="0.25">
      <c r="O32" s="8">
        <v>6</v>
      </c>
      <c r="P32" s="8">
        <v>16.912887750058527</v>
      </c>
      <c r="Q32" s="8">
        <v>4.6424852839543007E-2</v>
      </c>
    </row>
    <row r="33" spans="15:17" x14ac:dyDescent="0.25">
      <c r="O33" s="8">
        <v>7</v>
      </c>
      <c r="P33" s="8">
        <v>17.202087477077001</v>
      </c>
      <c r="Q33" s="8">
        <v>6.1609672640841495E-2</v>
      </c>
    </row>
    <row r="34" spans="15:17" x14ac:dyDescent="0.25">
      <c r="O34" s="8">
        <v>8</v>
      </c>
      <c r="P34" s="8">
        <v>17.489280331442206</v>
      </c>
      <c r="Q34" s="8">
        <v>-2.1596550478591325E-2</v>
      </c>
    </row>
    <row r="35" spans="15:17" x14ac:dyDescent="0.25">
      <c r="O35" s="8">
        <v>9</v>
      </c>
      <c r="P35" s="8">
        <v>17.681745762069024</v>
      </c>
      <c r="Q35" s="8">
        <v>4.9564839326325938E-2</v>
      </c>
    </row>
    <row r="36" spans="15:17" x14ac:dyDescent="0.25">
      <c r="O36" s="8">
        <v>10</v>
      </c>
      <c r="P36" s="8">
        <v>17.9304828935629</v>
      </c>
      <c r="Q36" s="8">
        <v>2.7841164602122603E-2</v>
      </c>
    </row>
    <row r="37" spans="15:17" x14ac:dyDescent="0.25">
      <c r="O37" s="8">
        <v>11</v>
      </c>
      <c r="P37" s="8">
        <v>18.144674590579626</v>
      </c>
      <c r="Q37" s="8">
        <v>4.3571023683206533E-3</v>
      </c>
    </row>
    <row r="38" spans="15:17" x14ac:dyDescent="0.25">
      <c r="O38" s="8">
        <v>12</v>
      </c>
      <c r="P38" s="8">
        <v>18.324611024786897</v>
      </c>
      <c r="Q38" s="8">
        <v>1.5168683233603986E-2</v>
      </c>
    </row>
    <row r="39" spans="15:17" x14ac:dyDescent="0.25">
      <c r="O39" s="8">
        <v>13</v>
      </c>
      <c r="P39" s="8">
        <v>18.50458555859797</v>
      </c>
      <c r="Q39" s="8">
        <v>-2.5432747914454268E-2</v>
      </c>
    </row>
    <row r="40" spans="15:17" x14ac:dyDescent="0.25">
      <c r="O40" s="8">
        <v>14</v>
      </c>
      <c r="P40" s="8">
        <v>18.636086844040122</v>
      </c>
      <c r="Q40" s="8">
        <v>-6.7459365019431061E-3</v>
      </c>
    </row>
    <row r="41" spans="15:17" x14ac:dyDescent="0.25">
      <c r="O41" s="8">
        <v>15</v>
      </c>
      <c r="P41" s="8">
        <v>18.777792290909957</v>
      </c>
      <c r="Q41" s="8">
        <v>-7.8233852039367946E-2</v>
      </c>
    </row>
    <row r="42" spans="15:17" x14ac:dyDescent="0.25">
      <c r="O42" s="8">
        <v>16</v>
      </c>
      <c r="P42" s="8">
        <v>18.844043923788593</v>
      </c>
      <c r="Q42" s="8">
        <v>-9.0982506423316067E-3</v>
      </c>
    </row>
    <row r="43" spans="15:17" x14ac:dyDescent="0.25">
      <c r="O43" s="8">
        <v>17</v>
      </c>
      <c r="P43" s="8">
        <v>18.97178446338722</v>
      </c>
      <c r="Q43" s="8">
        <v>3.291571948492944E-2</v>
      </c>
    </row>
    <row r="44" spans="15:17" x14ac:dyDescent="0.25">
      <c r="O44" s="8">
        <v>18</v>
      </c>
      <c r="P44" s="8">
        <v>19.13195120870629</v>
      </c>
      <c r="Q44" s="8">
        <v>-1.74793999529399E-3</v>
      </c>
    </row>
    <row r="45" spans="15:17" x14ac:dyDescent="0.25">
      <c r="O45" s="8">
        <v>19</v>
      </c>
      <c r="P45" s="8">
        <v>19.250365858300974</v>
      </c>
      <c r="Q45" s="8">
        <v>-1.1924063716215016E-2</v>
      </c>
    </row>
    <row r="46" spans="15:17" x14ac:dyDescent="0.25">
      <c r="O46" s="8">
        <v>20</v>
      </c>
      <c r="P46" s="8">
        <v>19.352491053297729</v>
      </c>
      <c r="Q46" s="8">
        <v>-2.0693446880212463E-2</v>
      </c>
    </row>
    <row r="47" spans="15:17" ht="13" thickBot="1" x14ac:dyDescent="0.3">
      <c r="O47" s="9">
        <v>21</v>
      </c>
      <c r="P47" s="9">
        <v>19.440574112546155</v>
      </c>
      <c r="Q47" s="9">
        <v>1.4791433550403355E-2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U.S. Population</vt:lpstr>
      <vt:lpstr>Population plot</vt:lpstr>
      <vt:lpstr>log population</vt:lpstr>
      <vt:lpstr>log population model</vt:lpstr>
      <vt:lpstr>log population model 2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Sager, Thomas W</dc:creator>
  <cp:lastModifiedBy>Sager, Thomas W</cp:lastModifiedBy>
  <dcterms:created xsi:type="dcterms:W3CDTF">2008-05-30T07:06:32Z</dcterms:created>
  <dcterms:modified xsi:type="dcterms:W3CDTF">2018-04-17T10:09:37Z</dcterms:modified>
</cp:coreProperties>
</file>