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chaks/Code/GitHub/time-series-analysis/autoregression/"/>
    </mc:Choice>
  </mc:AlternateContent>
  <xr:revisionPtr revIDLastSave="0" documentId="13_ncr:1_{E3F57B50-9CC2-5B4B-8F23-CFABC1D64ED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gression specification tests" sheetId="1" r:id="rId1"/>
    <sheet name="_PalUtilTempWorksheet" sheetId="2" state="hidden" r:id="rId2"/>
    <sheet name="_STDS_DG28AE39F4" sheetId="4" state="hidden" r:id="rId3"/>
    <sheet name="_STDS_DG33F4DC57" sheetId="5" state="hidden" r:id="rId4"/>
  </sheets>
  <externalReferences>
    <externalReference r:id="rId5"/>
  </externalReferences>
  <definedNames>
    <definedName name="ST_Date">'Regression specification tests'!$A$4:$A$67</definedName>
    <definedName name="ST_Dell">'Regression specification tests'!$B$4:$B$67</definedName>
    <definedName name="ST_Dell_23">'Regression specification tests'!$W$38:$W$100</definedName>
    <definedName name="ST_Fit">'Regression specification tests'!$Y$38:$Y$100</definedName>
    <definedName name="ST_lagDell">'Regression specification tests'!$C$4:$C$67</definedName>
    <definedName name="ST_lagDell_24">'Regression specification tests'!$X$38:$X$100</definedName>
    <definedName name="ST_lagDell2">'Regression specification tests'!$AB$38:$AB$100</definedName>
    <definedName name="ST_Residuals">'Regression specification tests'!$Z$38:$Z$100</definedName>
    <definedName name="ST_Residuals2">'Regression specification tests'!$AA$38:$AA$100</definedName>
    <definedName name="ST_Timesequence">'Regression specification tests'!$V$38:$V$100</definedName>
    <definedName name="STWBD_StatToolsRegression_blockList" hidden="1">"-1"</definedName>
    <definedName name="STWBD_StatToolsRegression_CheckMulticollinearity" hidden="1">"FALSE"</definedName>
    <definedName name="STWBD_StatToolsRegression_ConfidenceLevel" hidden="1">" .95"</definedName>
    <definedName name="STWBD_StatToolsRegression_DisplayCorrelationMatrix" hidden="1">"FALSE"</definedName>
    <definedName name="STWBD_StatToolsRegression_DisplayRegressionEquation" hidden="1">"FALSE"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HistogramOfResiduals" hidden="1">"FALSE"</definedName>
    <definedName name="STWBD_StatToolsRegression_GraphResidualVsFittedValue" hidden="1">"TRUE"</definedName>
    <definedName name="STWBD_StatToolsRegression_GraphResidualVsOrderIndex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dentifyOutliersInDataSet" hidden="1">"FALSE"</definedName>
    <definedName name="STWBD_StatToolsRegression_IdentifyOutliersInGraphs" hidden="1">"FALSE"</definedName>
    <definedName name="STWBD_StatToolsRegression_IncludeDerivedVariables" hidden="1">"FALSE"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2"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StandardizeNumericVariables" hidden="1">"FALSE"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"U_x0001_VG34FF4AAE7A33455_x0001_"</definedName>
    <definedName name="STWBD_StatToolsRegression_VariableListIndependent" hidden="1">2</definedName>
    <definedName name="STWBD_StatToolsRegression_VariableListIndependent_1" hidden="1">"U_x0001_VG11707A06324D0766_x0001_"</definedName>
    <definedName name="STWBD_StatToolsRegression_VariableListIndependent_2" hidden="1">"U_x0001_VGF90463D1B5570B9_x0001_"</definedName>
    <definedName name="STWBD_StatToolsRegression_VarSelectorDefaultDataSet" hidden="1">"DG33F4DC57"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44" i="1" l="1"/>
  <c r="AE43" i="1" a="1"/>
  <c r="AE43" i="1" s="1"/>
  <c r="AE39" i="1"/>
  <c r="AE38" i="1"/>
  <c r="AE40" i="1" s="1"/>
  <c r="AE42" i="1" l="1"/>
  <c r="B9" i="5"/>
  <c r="B9" i="4"/>
  <c r="B3" i="5"/>
  <c r="B19" i="4"/>
  <c r="B16" i="4"/>
  <c r="B13" i="4"/>
  <c r="B7" i="4"/>
  <c r="B3" i="4"/>
  <c r="B9" i="2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38" i="1"/>
  <c r="AA39" i="1" l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anonymous</author>
  </authors>
  <commentList>
    <comment ref="W3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AA3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AB3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  <comment ref="Y37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Predicted Y values found by substituting into the regression equation.</t>
        </r>
      </text>
    </comment>
    <comment ref="Z37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Y value minus fitted Y value.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<sst xmlns="http://schemas.openxmlformats.org/spreadsheetml/2006/main" count="189" uniqueCount="127">
  <si>
    <t>Date</t>
  </si>
  <si>
    <t>Dell</t>
  </si>
  <si>
    <t>lag Dell</t>
  </si>
  <si>
    <t>Autoregression: Regress Dell on lagDell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</si>
  <si>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</si>
  <si>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</si>
  <si>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</si>
  <si>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</si>
  <si>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</si>
  <si>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</si>
  <si>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</si>
  <si>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</si>
  <si>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</si>
  <si>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</si>
  <si>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GUID</t>
  </si>
  <si>
    <t>DG28AE39F4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</si>
  <si>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</si>
  <si>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</si>
  <si>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</si>
  <si>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</si>
  <si>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</si>
  <si>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</si>
  <si>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</si>
  <si>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</si>
  <si>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</si>
  <si>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</si>
  <si>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VG1E539DAE37B5A719</t>
  </si>
  <si>
    <t>var1</t>
  </si>
  <si>
    <t>ST_Date</t>
  </si>
  <si>
    <t>1 : Ranges</t>
  </si>
  <si>
    <t>1 : MultiRefs</t>
  </si>
  <si>
    <t>2 : Info</t>
  </si>
  <si>
    <t>VG216AC59118223F23</t>
  </si>
  <si>
    <t>var2</t>
  </si>
  <si>
    <t>ST_Dell</t>
  </si>
  <si>
    <t>2 : Ranges</t>
  </si>
  <si>
    <t>2 : MultiRefs</t>
  </si>
  <si>
    <t>3 : Info</t>
  </si>
  <si>
    <t>VG2C62513B35492DD7</t>
  </si>
  <si>
    <t>var3</t>
  </si>
  <si>
    <t>ST_lagDell</t>
  </si>
  <si>
    <t>3 : Ranges</t>
  </si>
  <si>
    <t>3 : MultiRefs</t>
  </si>
  <si>
    <t>Multiple Regression for Dell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</si>
  <si>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</si>
  <si>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</si>
  <si>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</si>
  <si>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</si>
  <si>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</si>
  <si>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</si>
  <si>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Summary</t>
  </si>
  <si>
    <t>Degrees of_x000D_
Freedom</t>
  </si>
  <si>
    <t>Mean of_x000D_
Squares</t>
  </si>
  <si>
    <t>F</t>
  </si>
  <si>
    <t>p-Value</t>
  </si>
  <si>
    <t>ANOVA Table</t>
  </si>
  <si>
    <t>Explained</t>
  </si>
  <si>
    <t>Unexplained</t>
  </si>
  <si>
    <t>Coefficient</t>
  </si>
  <si>
    <t>t-Value</t>
  </si>
  <si>
    <t>Confidence Interval 95%</t>
  </si>
  <si>
    <t>Regression Table</t>
  </si>
  <si>
    <t>Lower</t>
  </si>
  <si>
    <t>Upper</t>
  </si>
  <si>
    <t>Constant</t>
  </si>
  <si>
    <t>Fit</t>
  </si>
  <si>
    <t>Residuals</t>
  </si>
  <si>
    <t>Sum of_x000D_ 
Squares</t>
  </si>
  <si>
    <t>Standard_x000D_ 
Error</t>
  </si>
  <si>
    <t>Time sequence</t>
  </si>
  <si>
    <t>Idea of Ramsey's RESET Test of L</t>
  </si>
  <si>
    <t>Residuals^2</t>
  </si>
  <si>
    <t>Idea of White's Specification test of H</t>
  </si>
  <si>
    <t>lagDell</t>
  </si>
  <si>
    <t>lagDell^2</t>
  </si>
  <si>
    <t>DG33F4DC57</t>
  </si>
  <si>
    <t>VG98992B6135B6972</t>
  </si>
  <si>
    <t>ST_Timesequence</t>
  </si>
  <si>
    <t>VGF7192931AF854B</t>
  </si>
  <si>
    <t>ST_Dell_23</t>
  </si>
  <si>
    <t>VG11707A06324D0766</t>
  </si>
  <si>
    <t>ST_lagDell_24</t>
  </si>
  <si>
    <t>4 : Info</t>
  </si>
  <si>
    <t>VG2162CD813B4A3D96</t>
  </si>
  <si>
    <t>var4</t>
  </si>
  <si>
    <t>ST_Fit</t>
  </si>
  <si>
    <t>4 : Ranges</t>
  </si>
  <si>
    <t>4 : MultiRefs</t>
  </si>
  <si>
    <t>5 : Info</t>
  </si>
  <si>
    <t>VGFE5285321F8B4A6</t>
  </si>
  <si>
    <t>var5</t>
  </si>
  <si>
    <t>ST_Residuals</t>
  </si>
  <si>
    <t>5 : Ranges</t>
  </si>
  <si>
    <t>5 : MultiRefs</t>
  </si>
  <si>
    <t>6 : Info</t>
  </si>
  <si>
    <t>VG34FF4AAE7A33455</t>
  </si>
  <si>
    <t>var6</t>
  </si>
  <si>
    <t>ST_Residuals2</t>
  </si>
  <si>
    <t>6 : Ranges</t>
  </si>
  <si>
    <t>6 : MultiRefs</t>
  </si>
  <si>
    <t>7 : Info</t>
  </si>
  <si>
    <t>VGF90463D1B5570B9</t>
  </si>
  <si>
    <t>var7</t>
  </si>
  <si>
    <t>ST_lagDell2</t>
  </si>
  <si>
    <t>7 : Ranges</t>
  </si>
  <si>
    <t>7 : MultiRefs</t>
  </si>
  <si>
    <t>='Regression specification tests'!$V$36:$AB$99</t>
  </si>
  <si>
    <t>='Regression specification tests'!$V$36:$V$99</t>
  </si>
  <si>
    <t>='Regression specification tests'!$W$36:$W$99</t>
  </si>
  <si>
    <t>='Regression specification tests'!$X$36:$X$99</t>
  </si>
  <si>
    <t>='Regression specification tests'!$Y$36:$Y$99</t>
  </si>
  <si>
    <t>='Regression specification tests'!$Z$36:$Z$99</t>
  </si>
  <si>
    <t>='Regression specification tests'!$AA$36:$AA$99</t>
  </si>
  <si>
    <t>='Regression specification tests'!$AB$36:$AB$99</t>
  </si>
  <si>
    <t>Multiple Regression for Residuals^2</t>
  </si>
  <si>
    <t>Sum of_x000D_
Squares</t>
  </si>
  <si>
    <t>Standard_x000D_
Error</t>
  </si>
  <si>
    <t>White's surface response function for test of H</t>
  </si>
  <si>
    <t>Autocorrelation test of I</t>
  </si>
  <si>
    <t>Autocorr of residuals =</t>
  </si>
  <si>
    <t>St err of autocorr =</t>
  </si>
  <si>
    <t>T-value for Ho: autocorr = 0</t>
  </si>
  <si>
    <t>Numerator =</t>
  </si>
  <si>
    <t>Denominator =</t>
  </si>
  <si>
    <t>Durbin-Watson statistic =</t>
  </si>
  <si>
    <t>Regress Residuals against LagResiduals</t>
  </si>
  <si>
    <t>H0: beta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</si>
</sst>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&lt;0.0001]&quot;&lt; 0.0001&quot;;0.0000"/>
    <numFmt numFmtId="166" formatCode="0.000000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15" fontId="0" fillId="2" borderId="4" xfId="0" applyNumberFormat="1" applyFill="1" applyBorder="1"/>
    <xf numFmtId="2" fontId="0" fillId="2" borderId="5" xfId="0" applyNumberFormat="1" applyFill="1" applyBorder="1"/>
    <xf numFmtId="0" fontId="0" fillId="2" borderId="6" xfId="0" applyFill="1" applyBorder="1"/>
    <xf numFmtId="15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15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9" fillId="0" borderId="13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0" fillId="0" borderId="13" xfId="0" applyNumberFormat="1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49" fontId="10" fillId="3" borderId="2" xfId="0" applyNumberFormat="1" applyFont="1" applyFill="1" applyBorder="1" applyAlignment="1">
      <alignment horizontal="center"/>
    </xf>
    <xf numFmtId="49" fontId="10" fillId="3" borderId="3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6" fontId="0" fillId="2" borderId="5" xfId="0" applyNumberFormat="1" applyFill="1" applyBorder="1"/>
    <xf numFmtId="2" fontId="0" fillId="2" borderId="6" xfId="0" applyNumberFormat="1" applyFill="1" applyBorder="1"/>
    <xf numFmtId="49" fontId="6" fillId="2" borderId="7" xfId="0" applyNumberFormat="1" applyFont="1" applyFill="1" applyBorder="1" applyAlignment="1">
      <alignment horizontal="left"/>
    </xf>
    <xf numFmtId="2" fontId="0" fillId="2" borderId="8" xfId="0" applyNumberFormat="1" applyFill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6" fontId="0" fillId="2" borderId="8" xfId="0" applyNumberFormat="1" applyFill="1" applyBorder="1"/>
    <xf numFmtId="49" fontId="6" fillId="2" borderId="10" xfId="0" applyNumberFormat="1" applyFont="1" applyFill="1" applyBorder="1" applyAlignment="1">
      <alignment horizontal="left"/>
    </xf>
    <xf numFmtId="2" fontId="0" fillId="2" borderId="11" xfId="0" applyNumberFormat="1" applyFill="1" applyBorder="1" applyAlignment="1">
      <alignment horizontal="center"/>
    </xf>
    <xf numFmtId="167" fontId="0" fillId="2" borderId="11" xfId="0" applyNumberFormat="1" applyFill="1" applyBorder="1" applyAlignment="1">
      <alignment horizontal="center"/>
    </xf>
    <xf numFmtId="166" fontId="0" fillId="2" borderId="11" xfId="0" applyNumberFormat="1" applyFill="1" applyBorder="1"/>
    <xf numFmtId="49" fontId="10" fillId="5" borderId="0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49" fontId="10" fillId="0" borderId="0" xfId="0" applyNumberFormat="1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Dell timeplot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'[1]Dell 2-lag Dell'!$B$3</c:f>
              <c:strCache>
                <c:ptCount val="1"/>
                <c:pt idx="0">
                  <c:v>Dell</c:v>
                </c:pt>
              </c:strCache>
            </c:strRef>
          </c:tx>
          <c:xVal>
            <c:numRef>
              <c:f>'[1]Dell 2-lag Dell'!$A$4:$A$67</c:f>
              <c:numCache>
                <c:formatCode>General</c:formatCode>
                <c:ptCount val="64"/>
                <c:pt idx="0">
                  <c:v>41052</c:v>
                </c:pt>
                <c:pt idx="1">
                  <c:v>41053</c:v>
                </c:pt>
                <c:pt idx="2">
                  <c:v>41054</c:v>
                </c:pt>
                <c:pt idx="3">
                  <c:v>41058</c:v>
                </c:pt>
                <c:pt idx="4">
                  <c:v>41059</c:v>
                </c:pt>
                <c:pt idx="5">
                  <c:v>41060</c:v>
                </c:pt>
                <c:pt idx="6">
                  <c:v>41061</c:v>
                </c:pt>
                <c:pt idx="7">
                  <c:v>41064</c:v>
                </c:pt>
                <c:pt idx="8">
                  <c:v>41065</c:v>
                </c:pt>
                <c:pt idx="9">
                  <c:v>41066</c:v>
                </c:pt>
                <c:pt idx="10">
                  <c:v>41067</c:v>
                </c:pt>
                <c:pt idx="11">
                  <c:v>41068</c:v>
                </c:pt>
                <c:pt idx="12">
                  <c:v>41071</c:v>
                </c:pt>
                <c:pt idx="13">
                  <c:v>41072</c:v>
                </c:pt>
                <c:pt idx="14">
                  <c:v>41073</c:v>
                </c:pt>
                <c:pt idx="15">
                  <c:v>41074</c:v>
                </c:pt>
                <c:pt idx="16">
                  <c:v>41075</c:v>
                </c:pt>
                <c:pt idx="17">
                  <c:v>41078</c:v>
                </c:pt>
                <c:pt idx="18">
                  <c:v>41079</c:v>
                </c:pt>
                <c:pt idx="19">
                  <c:v>41080</c:v>
                </c:pt>
                <c:pt idx="20">
                  <c:v>41081</c:v>
                </c:pt>
                <c:pt idx="21">
                  <c:v>41082</c:v>
                </c:pt>
                <c:pt idx="22">
                  <c:v>41085</c:v>
                </c:pt>
                <c:pt idx="23">
                  <c:v>41086</c:v>
                </c:pt>
                <c:pt idx="24">
                  <c:v>41087</c:v>
                </c:pt>
                <c:pt idx="25">
                  <c:v>41088</c:v>
                </c:pt>
                <c:pt idx="26">
                  <c:v>41089</c:v>
                </c:pt>
                <c:pt idx="27">
                  <c:v>41092</c:v>
                </c:pt>
                <c:pt idx="28">
                  <c:v>41093</c:v>
                </c:pt>
                <c:pt idx="29">
                  <c:v>41095</c:v>
                </c:pt>
                <c:pt idx="30">
                  <c:v>41096</c:v>
                </c:pt>
                <c:pt idx="31">
                  <c:v>41099</c:v>
                </c:pt>
                <c:pt idx="32">
                  <c:v>41100</c:v>
                </c:pt>
                <c:pt idx="33">
                  <c:v>41101</c:v>
                </c:pt>
                <c:pt idx="34">
                  <c:v>41102</c:v>
                </c:pt>
                <c:pt idx="35">
                  <c:v>41103</c:v>
                </c:pt>
                <c:pt idx="36">
                  <c:v>41106</c:v>
                </c:pt>
                <c:pt idx="37">
                  <c:v>41107</c:v>
                </c:pt>
                <c:pt idx="38">
                  <c:v>41108</c:v>
                </c:pt>
                <c:pt idx="39">
                  <c:v>41109</c:v>
                </c:pt>
                <c:pt idx="40">
                  <c:v>41110</c:v>
                </c:pt>
                <c:pt idx="41">
                  <c:v>41113</c:v>
                </c:pt>
                <c:pt idx="42">
                  <c:v>41114</c:v>
                </c:pt>
                <c:pt idx="43">
                  <c:v>41115</c:v>
                </c:pt>
                <c:pt idx="44">
                  <c:v>41116</c:v>
                </c:pt>
                <c:pt idx="45">
                  <c:v>41117</c:v>
                </c:pt>
                <c:pt idx="46">
                  <c:v>41120</c:v>
                </c:pt>
                <c:pt idx="47">
                  <c:v>41121</c:v>
                </c:pt>
                <c:pt idx="48">
                  <c:v>41122</c:v>
                </c:pt>
                <c:pt idx="49">
                  <c:v>41123</c:v>
                </c:pt>
                <c:pt idx="50">
                  <c:v>41124</c:v>
                </c:pt>
                <c:pt idx="51">
                  <c:v>41127</c:v>
                </c:pt>
                <c:pt idx="52">
                  <c:v>41128</c:v>
                </c:pt>
                <c:pt idx="53">
                  <c:v>41129</c:v>
                </c:pt>
                <c:pt idx="54">
                  <c:v>41130</c:v>
                </c:pt>
                <c:pt idx="55">
                  <c:v>41131</c:v>
                </c:pt>
                <c:pt idx="56">
                  <c:v>41134</c:v>
                </c:pt>
                <c:pt idx="57">
                  <c:v>41135</c:v>
                </c:pt>
                <c:pt idx="58">
                  <c:v>41136</c:v>
                </c:pt>
                <c:pt idx="59">
                  <c:v>41137</c:v>
                </c:pt>
                <c:pt idx="60">
                  <c:v>41138</c:v>
                </c:pt>
                <c:pt idx="61">
                  <c:v>41141</c:v>
                </c:pt>
                <c:pt idx="62">
                  <c:v>41142</c:v>
                </c:pt>
                <c:pt idx="63">
                  <c:v>41143</c:v>
                </c:pt>
              </c:numCache>
            </c:numRef>
          </c:xVal>
          <c:yVal>
            <c:numRef>
              <c:f>'[1]Dell 2-lag Dell'!$B$4:$B$67</c:f>
              <c:numCache>
                <c:formatCode>General</c:formatCode>
                <c:ptCount val="64"/>
                <c:pt idx="0">
                  <c:v>12.49</c:v>
                </c:pt>
                <c:pt idx="1">
                  <c:v>12.45</c:v>
                </c:pt>
                <c:pt idx="2">
                  <c:v>12.46</c:v>
                </c:pt>
                <c:pt idx="3">
                  <c:v>12.66</c:v>
                </c:pt>
                <c:pt idx="4">
                  <c:v>12.56</c:v>
                </c:pt>
                <c:pt idx="5">
                  <c:v>12.33</c:v>
                </c:pt>
                <c:pt idx="6">
                  <c:v>12.07</c:v>
                </c:pt>
                <c:pt idx="7">
                  <c:v>12</c:v>
                </c:pt>
                <c:pt idx="8">
                  <c:v>12.16</c:v>
                </c:pt>
                <c:pt idx="9">
                  <c:v>12.22</c:v>
                </c:pt>
                <c:pt idx="10">
                  <c:v>12.13</c:v>
                </c:pt>
                <c:pt idx="11">
                  <c:v>12.12</c:v>
                </c:pt>
                <c:pt idx="12">
                  <c:v>11.86</c:v>
                </c:pt>
                <c:pt idx="13">
                  <c:v>11.97</c:v>
                </c:pt>
                <c:pt idx="14">
                  <c:v>12.28</c:v>
                </c:pt>
                <c:pt idx="15">
                  <c:v>12.34</c:v>
                </c:pt>
                <c:pt idx="16">
                  <c:v>12.3</c:v>
                </c:pt>
                <c:pt idx="17">
                  <c:v>12.42</c:v>
                </c:pt>
                <c:pt idx="18">
                  <c:v>12.18</c:v>
                </c:pt>
                <c:pt idx="19">
                  <c:v>12.3</c:v>
                </c:pt>
                <c:pt idx="20">
                  <c:v>12</c:v>
                </c:pt>
                <c:pt idx="21">
                  <c:v>12.2</c:v>
                </c:pt>
                <c:pt idx="22">
                  <c:v>11.95</c:v>
                </c:pt>
                <c:pt idx="23">
                  <c:v>11.93</c:v>
                </c:pt>
                <c:pt idx="24">
                  <c:v>12.33</c:v>
                </c:pt>
                <c:pt idx="25">
                  <c:v>11.95</c:v>
                </c:pt>
                <c:pt idx="26">
                  <c:v>12.51</c:v>
                </c:pt>
                <c:pt idx="27">
                  <c:v>12.39</c:v>
                </c:pt>
                <c:pt idx="28">
                  <c:v>12.68</c:v>
                </c:pt>
                <c:pt idx="29">
                  <c:v>12.63</c:v>
                </c:pt>
                <c:pt idx="30">
                  <c:v>12.56</c:v>
                </c:pt>
                <c:pt idx="31">
                  <c:v>12.27</c:v>
                </c:pt>
                <c:pt idx="32">
                  <c:v>12.3</c:v>
                </c:pt>
                <c:pt idx="33">
                  <c:v>12.28</c:v>
                </c:pt>
                <c:pt idx="34">
                  <c:v>12.13</c:v>
                </c:pt>
                <c:pt idx="35">
                  <c:v>12.32</c:v>
                </c:pt>
                <c:pt idx="36">
                  <c:v>12.19</c:v>
                </c:pt>
                <c:pt idx="37">
                  <c:v>12.12</c:v>
                </c:pt>
                <c:pt idx="38">
                  <c:v>12.07</c:v>
                </c:pt>
                <c:pt idx="39">
                  <c:v>12.23</c:v>
                </c:pt>
                <c:pt idx="40">
                  <c:v>12.01</c:v>
                </c:pt>
                <c:pt idx="41">
                  <c:v>11.8</c:v>
                </c:pt>
                <c:pt idx="42">
                  <c:v>11.57</c:v>
                </c:pt>
                <c:pt idx="43">
                  <c:v>11.49</c:v>
                </c:pt>
                <c:pt idx="44">
                  <c:v>11.83</c:v>
                </c:pt>
                <c:pt idx="45">
                  <c:v>12.03</c:v>
                </c:pt>
                <c:pt idx="46">
                  <c:v>11.85</c:v>
                </c:pt>
                <c:pt idx="47">
                  <c:v>11.88</c:v>
                </c:pt>
                <c:pt idx="48">
                  <c:v>11.79</c:v>
                </c:pt>
                <c:pt idx="49">
                  <c:v>11.47</c:v>
                </c:pt>
                <c:pt idx="50">
                  <c:v>11.7</c:v>
                </c:pt>
                <c:pt idx="51">
                  <c:v>11.8</c:v>
                </c:pt>
                <c:pt idx="52">
                  <c:v>12.15</c:v>
                </c:pt>
                <c:pt idx="53">
                  <c:v>12.3</c:v>
                </c:pt>
                <c:pt idx="54">
                  <c:v>12.39</c:v>
                </c:pt>
                <c:pt idx="55">
                  <c:v>12.41</c:v>
                </c:pt>
                <c:pt idx="56">
                  <c:v>12.33</c:v>
                </c:pt>
                <c:pt idx="57">
                  <c:v>12.19</c:v>
                </c:pt>
                <c:pt idx="58">
                  <c:v>12.21</c:v>
                </c:pt>
                <c:pt idx="59">
                  <c:v>12.23</c:v>
                </c:pt>
                <c:pt idx="60">
                  <c:v>12.22</c:v>
                </c:pt>
                <c:pt idx="61">
                  <c:v>12.56</c:v>
                </c:pt>
                <c:pt idx="62">
                  <c:v>12.34</c:v>
                </c:pt>
                <c:pt idx="63">
                  <c:v>11.68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6-4365-8734-25715EC11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4976"/>
        <c:axId val="163672064"/>
      </c:scatterChart>
      <c:valAx>
        <c:axId val="162334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crossAx val="163672064"/>
        <c:crosses val="autoZero"/>
        <c:crossBetween val="midCat"/>
      </c:valAx>
      <c:valAx>
        <c:axId val="16367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334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Dell vs. lag Dell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'[1]Dell 2-lag Dell'!$B$3</c:f>
              <c:strCache>
                <c:ptCount val="1"/>
                <c:pt idx="0">
                  <c:v>Dell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8.9582677165354327E-2"/>
                  <c:y val="-0.2513702974628171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0.709x + 3.5295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'[1]Dell 2-lag Dell'!$C$4:$C$67</c:f>
              <c:numCache>
                <c:formatCode>General</c:formatCode>
                <c:ptCount val="64"/>
                <c:pt idx="1">
                  <c:v>12.49</c:v>
                </c:pt>
                <c:pt idx="2">
                  <c:v>12.45</c:v>
                </c:pt>
                <c:pt idx="3">
                  <c:v>12.46</c:v>
                </c:pt>
                <c:pt idx="4">
                  <c:v>12.66</c:v>
                </c:pt>
                <c:pt idx="5">
                  <c:v>12.56</c:v>
                </c:pt>
                <c:pt idx="6">
                  <c:v>12.33</c:v>
                </c:pt>
                <c:pt idx="7">
                  <c:v>12.07</c:v>
                </c:pt>
                <c:pt idx="8">
                  <c:v>12</c:v>
                </c:pt>
                <c:pt idx="9">
                  <c:v>12.16</c:v>
                </c:pt>
                <c:pt idx="10">
                  <c:v>12.22</c:v>
                </c:pt>
                <c:pt idx="11">
                  <c:v>12.13</c:v>
                </c:pt>
                <c:pt idx="12">
                  <c:v>12.12</c:v>
                </c:pt>
                <c:pt idx="13">
                  <c:v>11.86</c:v>
                </c:pt>
                <c:pt idx="14">
                  <c:v>11.97</c:v>
                </c:pt>
                <c:pt idx="15">
                  <c:v>12.28</c:v>
                </c:pt>
                <c:pt idx="16">
                  <c:v>12.34</c:v>
                </c:pt>
                <c:pt idx="17">
                  <c:v>12.3</c:v>
                </c:pt>
                <c:pt idx="18">
                  <c:v>12.42</c:v>
                </c:pt>
                <c:pt idx="19">
                  <c:v>12.18</c:v>
                </c:pt>
                <c:pt idx="20">
                  <c:v>12.3</c:v>
                </c:pt>
                <c:pt idx="21">
                  <c:v>12</c:v>
                </c:pt>
                <c:pt idx="22">
                  <c:v>12.2</c:v>
                </c:pt>
                <c:pt idx="23">
                  <c:v>11.95</c:v>
                </c:pt>
                <c:pt idx="24">
                  <c:v>11.93</c:v>
                </c:pt>
                <c:pt idx="25">
                  <c:v>12.33</c:v>
                </c:pt>
                <c:pt idx="26">
                  <c:v>11.95</c:v>
                </c:pt>
                <c:pt idx="27">
                  <c:v>12.51</c:v>
                </c:pt>
                <c:pt idx="28">
                  <c:v>12.39</c:v>
                </c:pt>
                <c:pt idx="29">
                  <c:v>12.68</c:v>
                </c:pt>
                <c:pt idx="30">
                  <c:v>12.63</c:v>
                </c:pt>
                <c:pt idx="31">
                  <c:v>12.56</c:v>
                </c:pt>
                <c:pt idx="32">
                  <c:v>12.27</c:v>
                </c:pt>
                <c:pt idx="33">
                  <c:v>12.3</c:v>
                </c:pt>
                <c:pt idx="34">
                  <c:v>12.28</c:v>
                </c:pt>
                <c:pt idx="35">
                  <c:v>12.13</c:v>
                </c:pt>
                <c:pt idx="36">
                  <c:v>12.32</c:v>
                </c:pt>
                <c:pt idx="37">
                  <c:v>12.19</c:v>
                </c:pt>
                <c:pt idx="38">
                  <c:v>12.12</c:v>
                </c:pt>
                <c:pt idx="39">
                  <c:v>12.07</c:v>
                </c:pt>
                <c:pt idx="40">
                  <c:v>12.23</c:v>
                </c:pt>
                <c:pt idx="41">
                  <c:v>12.01</c:v>
                </c:pt>
                <c:pt idx="42">
                  <c:v>11.8</c:v>
                </c:pt>
                <c:pt idx="43">
                  <c:v>11.57</c:v>
                </c:pt>
                <c:pt idx="44">
                  <c:v>11.49</c:v>
                </c:pt>
                <c:pt idx="45">
                  <c:v>11.83</c:v>
                </c:pt>
                <c:pt idx="46">
                  <c:v>12.03</c:v>
                </c:pt>
                <c:pt idx="47">
                  <c:v>11.85</c:v>
                </c:pt>
                <c:pt idx="48">
                  <c:v>11.88</c:v>
                </c:pt>
                <c:pt idx="49">
                  <c:v>11.79</c:v>
                </c:pt>
                <c:pt idx="50">
                  <c:v>11.47</c:v>
                </c:pt>
                <c:pt idx="51">
                  <c:v>11.7</c:v>
                </c:pt>
                <c:pt idx="52">
                  <c:v>11.8</c:v>
                </c:pt>
                <c:pt idx="53">
                  <c:v>12.15</c:v>
                </c:pt>
                <c:pt idx="54">
                  <c:v>12.3</c:v>
                </c:pt>
                <c:pt idx="55">
                  <c:v>12.39</c:v>
                </c:pt>
                <c:pt idx="56">
                  <c:v>12.41</c:v>
                </c:pt>
                <c:pt idx="57">
                  <c:v>12.33</c:v>
                </c:pt>
                <c:pt idx="58">
                  <c:v>12.19</c:v>
                </c:pt>
                <c:pt idx="59">
                  <c:v>12.21</c:v>
                </c:pt>
                <c:pt idx="60">
                  <c:v>12.23</c:v>
                </c:pt>
                <c:pt idx="61">
                  <c:v>12.22</c:v>
                </c:pt>
                <c:pt idx="62">
                  <c:v>12.56</c:v>
                </c:pt>
                <c:pt idx="63">
                  <c:v>12.34</c:v>
                </c:pt>
              </c:numCache>
            </c:numRef>
          </c:xVal>
          <c:yVal>
            <c:numRef>
              <c:f>'[1]Dell 2-lag Dell'!$B$4:$B$67</c:f>
              <c:numCache>
                <c:formatCode>General</c:formatCode>
                <c:ptCount val="64"/>
                <c:pt idx="0">
                  <c:v>12.49</c:v>
                </c:pt>
                <c:pt idx="1">
                  <c:v>12.45</c:v>
                </c:pt>
                <c:pt idx="2">
                  <c:v>12.46</c:v>
                </c:pt>
                <c:pt idx="3">
                  <c:v>12.66</c:v>
                </c:pt>
                <c:pt idx="4">
                  <c:v>12.56</c:v>
                </c:pt>
                <c:pt idx="5">
                  <c:v>12.33</c:v>
                </c:pt>
                <c:pt idx="6">
                  <c:v>12.07</c:v>
                </c:pt>
                <c:pt idx="7">
                  <c:v>12</c:v>
                </c:pt>
                <c:pt idx="8">
                  <c:v>12.16</c:v>
                </c:pt>
                <c:pt idx="9">
                  <c:v>12.22</c:v>
                </c:pt>
                <c:pt idx="10">
                  <c:v>12.13</c:v>
                </c:pt>
                <c:pt idx="11">
                  <c:v>12.12</c:v>
                </c:pt>
                <c:pt idx="12">
                  <c:v>11.86</c:v>
                </c:pt>
                <c:pt idx="13">
                  <c:v>11.97</c:v>
                </c:pt>
                <c:pt idx="14">
                  <c:v>12.28</c:v>
                </c:pt>
                <c:pt idx="15">
                  <c:v>12.34</c:v>
                </c:pt>
                <c:pt idx="16">
                  <c:v>12.3</c:v>
                </c:pt>
                <c:pt idx="17">
                  <c:v>12.42</c:v>
                </c:pt>
                <c:pt idx="18">
                  <c:v>12.18</c:v>
                </c:pt>
                <c:pt idx="19">
                  <c:v>12.3</c:v>
                </c:pt>
                <c:pt idx="20">
                  <c:v>12</c:v>
                </c:pt>
                <c:pt idx="21">
                  <c:v>12.2</c:v>
                </c:pt>
                <c:pt idx="22">
                  <c:v>11.95</c:v>
                </c:pt>
                <c:pt idx="23">
                  <c:v>11.93</c:v>
                </c:pt>
                <c:pt idx="24">
                  <c:v>12.33</c:v>
                </c:pt>
                <c:pt idx="25">
                  <c:v>11.95</c:v>
                </c:pt>
                <c:pt idx="26">
                  <c:v>12.51</c:v>
                </c:pt>
                <c:pt idx="27">
                  <c:v>12.39</c:v>
                </c:pt>
                <c:pt idx="28">
                  <c:v>12.68</c:v>
                </c:pt>
                <c:pt idx="29">
                  <c:v>12.63</c:v>
                </c:pt>
                <c:pt idx="30">
                  <c:v>12.56</c:v>
                </c:pt>
                <c:pt idx="31">
                  <c:v>12.27</c:v>
                </c:pt>
                <c:pt idx="32">
                  <c:v>12.3</c:v>
                </c:pt>
                <c:pt idx="33">
                  <c:v>12.28</c:v>
                </c:pt>
                <c:pt idx="34">
                  <c:v>12.13</c:v>
                </c:pt>
                <c:pt idx="35">
                  <c:v>12.32</c:v>
                </c:pt>
                <c:pt idx="36">
                  <c:v>12.19</c:v>
                </c:pt>
                <c:pt idx="37">
                  <c:v>12.12</c:v>
                </c:pt>
                <c:pt idx="38">
                  <c:v>12.07</c:v>
                </c:pt>
                <c:pt idx="39">
                  <c:v>12.23</c:v>
                </c:pt>
                <c:pt idx="40">
                  <c:v>12.01</c:v>
                </c:pt>
                <c:pt idx="41">
                  <c:v>11.8</c:v>
                </c:pt>
                <c:pt idx="42">
                  <c:v>11.57</c:v>
                </c:pt>
                <c:pt idx="43">
                  <c:v>11.49</c:v>
                </c:pt>
                <c:pt idx="44">
                  <c:v>11.83</c:v>
                </c:pt>
                <c:pt idx="45">
                  <c:v>12.03</c:v>
                </c:pt>
                <c:pt idx="46">
                  <c:v>11.85</c:v>
                </c:pt>
                <c:pt idx="47">
                  <c:v>11.88</c:v>
                </c:pt>
                <c:pt idx="48">
                  <c:v>11.79</c:v>
                </c:pt>
                <c:pt idx="49">
                  <c:v>11.47</c:v>
                </c:pt>
                <c:pt idx="50">
                  <c:v>11.7</c:v>
                </c:pt>
                <c:pt idx="51">
                  <c:v>11.8</c:v>
                </c:pt>
                <c:pt idx="52">
                  <c:v>12.15</c:v>
                </c:pt>
                <c:pt idx="53">
                  <c:v>12.3</c:v>
                </c:pt>
                <c:pt idx="54">
                  <c:v>12.39</c:v>
                </c:pt>
                <c:pt idx="55">
                  <c:v>12.41</c:v>
                </c:pt>
                <c:pt idx="56">
                  <c:v>12.33</c:v>
                </c:pt>
                <c:pt idx="57">
                  <c:v>12.19</c:v>
                </c:pt>
                <c:pt idx="58">
                  <c:v>12.21</c:v>
                </c:pt>
                <c:pt idx="59">
                  <c:v>12.23</c:v>
                </c:pt>
                <c:pt idx="60">
                  <c:v>12.22</c:v>
                </c:pt>
                <c:pt idx="61">
                  <c:v>12.56</c:v>
                </c:pt>
                <c:pt idx="62">
                  <c:v>12.34</c:v>
                </c:pt>
                <c:pt idx="63">
                  <c:v>11.68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2-46FE-A07D-D0D3FD8A9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42976"/>
        <c:axId val="159344512"/>
      </c:scatterChart>
      <c:valAx>
        <c:axId val="15934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344512"/>
        <c:crosses val="autoZero"/>
        <c:crossBetween val="midCat"/>
      </c:valAx>
      <c:valAx>
        <c:axId val="15934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342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</a:t>
            </a:r>
            <a:r>
              <a:rPr lang="en-US" baseline="0"/>
              <a:t> Fits</a:t>
            </a:r>
            <a:endParaRPr lang="en-US"/>
          </a:p>
        </c:rich>
      </c:tx>
      <c:layout>
        <c:manualLayout>
          <c:xMode val="edge"/>
          <c:yMode val="edge"/>
          <c:x val="0.2236111111111111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specification tests'!$Z$37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006551120069189"/>
                  <c:y val="-0.449109999595363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-0.0126x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+ 0.3062x - 1.8539; R² = 1E-05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2967466133105224"/>
                  <c:y val="-0.38287424071367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0.9119x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- 33.115x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+ 400.75x - 1616.2; R² = 0.0031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3044197116484324"/>
                  <c:y val="-0.278726567976608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14.181x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4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- 685.28x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+ 12416x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- 99955x + 301707;  R² = 0.0322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specification tests'!$Y$38:$Y$100</c:f>
              <c:numCache>
                <c:formatCode>0.000</c:formatCode>
                <c:ptCount val="63"/>
                <c:pt idx="0">
                  <c:v>12.384851758717426</c:v>
                </c:pt>
                <c:pt idx="1">
                  <c:v>12.356492077437689</c:v>
                </c:pt>
                <c:pt idx="2">
                  <c:v>12.363581997757624</c:v>
                </c:pt>
                <c:pt idx="3">
                  <c:v>12.505380404156298</c:v>
                </c:pt>
                <c:pt idx="4">
                  <c:v>12.434481200956961</c:v>
                </c:pt>
                <c:pt idx="5">
                  <c:v>12.271413033598485</c:v>
                </c:pt>
                <c:pt idx="6">
                  <c:v>12.087075105280208</c:v>
                </c:pt>
                <c:pt idx="7">
                  <c:v>12.037445663040671</c:v>
                </c:pt>
                <c:pt idx="8">
                  <c:v>12.150884388159611</c:v>
                </c:pt>
                <c:pt idx="9">
                  <c:v>12.193423910079215</c:v>
                </c:pt>
                <c:pt idx="10">
                  <c:v>12.12961462719981</c:v>
                </c:pt>
                <c:pt idx="11">
                  <c:v>12.122524706879876</c:v>
                </c:pt>
                <c:pt idx="12">
                  <c:v>11.938186778561597</c:v>
                </c:pt>
                <c:pt idx="13">
                  <c:v>12.016175902080871</c:v>
                </c:pt>
                <c:pt idx="14">
                  <c:v>12.235963431998815</c:v>
                </c:pt>
                <c:pt idx="15">
                  <c:v>12.278502953918419</c:v>
                </c:pt>
                <c:pt idx="16">
                  <c:v>12.250143272638685</c:v>
                </c:pt>
                <c:pt idx="17">
                  <c:v>12.335222316477889</c:v>
                </c:pt>
                <c:pt idx="18">
                  <c:v>12.165064228799478</c:v>
                </c:pt>
                <c:pt idx="19">
                  <c:v>12.250143272638685</c:v>
                </c:pt>
                <c:pt idx="20">
                  <c:v>12.037445663040671</c:v>
                </c:pt>
                <c:pt idx="21">
                  <c:v>12.179244069439346</c:v>
                </c:pt>
                <c:pt idx="22">
                  <c:v>12.001996061441002</c:v>
                </c:pt>
                <c:pt idx="23">
                  <c:v>11.987816220801134</c:v>
                </c:pt>
                <c:pt idx="24">
                  <c:v>12.271413033598485</c:v>
                </c:pt>
                <c:pt idx="25">
                  <c:v>12.001996061441002</c:v>
                </c:pt>
                <c:pt idx="26">
                  <c:v>12.399031599357292</c:v>
                </c:pt>
                <c:pt idx="27">
                  <c:v>12.313952555518089</c:v>
                </c:pt>
                <c:pt idx="28">
                  <c:v>12.519560244796166</c:v>
                </c:pt>
                <c:pt idx="29">
                  <c:v>12.484110643196498</c:v>
                </c:pt>
                <c:pt idx="30">
                  <c:v>12.434481200956961</c:v>
                </c:pt>
                <c:pt idx="31">
                  <c:v>12.228873511678882</c:v>
                </c:pt>
                <c:pt idx="32">
                  <c:v>12.250143272638685</c:v>
                </c:pt>
                <c:pt idx="33">
                  <c:v>12.235963431998815</c:v>
                </c:pt>
                <c:pt idx="34">
                  <c:v>12.12961462719981</c:v>
                </c:pt>
                <c:pt idx="35">
                  <c:v>12.264323113278552</c:v>
                </c:pt>
                <c:pt idx="36">
                  <c:v>12.172154149119413</c:v>
                </c:pt>
                <c:pt idx="37">
                  <c:v>12.122524706879876</c:v>
                </c:pt>
                <c:pt idx="38">
                  <c:v>12.087075105280208</c:v>
                </c:pt>
                <c:pt idx="39">
                  <c:v>12.200513830399148</c:v>
                </c:pt>
                <c:pt idx="40">
                  <c:v>12.044535583360604</c:v>
                </c:pt>
                <c:pt idx="41">
                  <c:v>11.895647256641997</c:v>
                </c:pt>
                <c:pt idx="42">
                  <c:v>11.73257908928352</c:v>
                </c:pt>
                <c:pt idx="43">
                  <c:v>11.675859726724051</c:v>
                </c:pt>
                <c:pt idx="44">
                  <c:v>11.916917017601797</c:v>
                </c:pt>
                <c:pt idx="45">
                  <c:v>12.058715424000471</c:v>
                </c:pt>
                <c:pt idx="46">
                  <c:v>11.931096858241665</c:v>
                </c:pt>
                <c:pt idx="47">
                  <c:v>11.952366619201467</c:v>
                </c:pt>
                <c:pt idx="48">
                  <c:v>11.888557336322062</c:v>
                </c:pt>
                <c:pt idx="49">
                  <c:v>11.661679886084183</c:v>
                </c:pt>
                <c:pt idx="50">
                  <c:v>11.824748053442658</c:v>
                </c:pt>
                <c:pt idx="51">
                  <c:v>11.895647256641997</c:v>
                </c:pt>
                <c:pt idx="52">
                  <c:v>12.143794467839678</c:v>
                </c:pt>
                <c:pt idx="53">
                  <c:v>12.250143272638685</c:v>
                </c:pt>
                <c:pt idx="54">
                  <c:v>12.313952555518089</c:v>
                </c:pt>
                <c:pt idx="55">
                  <c:v>12.328132396157955</c:v>
                </c:pt>
                <c:pt idx="56">
                  <c:v>12.271413033598485</c:v>
                </c:pt>
                <c:pt idx="57">
                  <c:v>12.172154149119413</c:v>
                </c:pt>
                <c:pt idx="58">
                  <c:v>12.18633398975928</c:v>
                </c:pt>
                <c:pt idx="59">
                  <c:v>12.200513830399148</c:v>
                </c:pt>
                <c:pt idx="60">
                  <c:v>12.193423910079215</c:v>
                </c:pt>
                <c:pt idx="61">
                  <c:v>12.434481200956961</c:v>
                </c:pt>
                <c:pt idx="62">
                  <c:v>12.278502953918419</c:v>
                </c:pt>
              </c:numCache>
            </c:numRef>
          </c:xVal>
          <c:yVal>
            <c:numRef>
              <c:f>'Regression specification tests'!$Z$38:$Z$100</c:f>
              <c:numCache>
                <c:formatCode>0.000</c:formatCode>
                <c:ptCount val="63"/>
                <c:pt idx="0">
                  <c:v>6.5148241282573238E-2</c:v>
                </c:pt>
                <c:pt idx="1">
                  <c:v>0.10350792256231145</c:v>
                </c:pt>
                <c:pt idx="2">
                  <c:v>0.29641800224237613</c:v>
                </c:pt>
                <c:pt idx="3">
                  <c:v>5.4619595843702129E-2</c:v>
                </c:pt>
                <c:pt idx="4">
                  <c:v>-0.10448120095696112</c:v>
                </c:pt>
                <c:pt idx="5">
                  <c:v>-0.2014130335984845</c:v>
                </c:pt>
                <c:pt idx="6">
                  <c:v>-8.707510528020812E-2</c:v>
                </c:pt>
                <c:pt idx="7">
                  <c:v>0.12255433695932894</c:v>
                </c:pt>
                <c:pt idx="8">
                  <c:v>6.9115611840389946E-2</c:v>
                </c:pt>
                <c:pt idx="9">
                  <c:v>-6.3423910079213996E-2</c:v>
                </c:pt>
                <c:pt idx="10">
                  <c:v>-9.6146271998112098E-3</c:v>
                </c:pt>
                <c:pt idx="11">
                  <c:v>-0.26252470687987639</c:v>
                </c:pt>
                <c:pt idx="12">
                  <c:v>3.1813221438403261E-2</c:v>
                </c:pt>
                <c:pt idx="13">
                  <c:v>0.26382409791912842</c:v>
                </c:pt>
                <c:pt idx="14">
                  <c:v>0.10403656800118455</c:v>
                </c:pt>
                <c:pt idx="15">
                  <c:v>2.1497046081581317E-2</c:v>
                </c:pt>
                <c:pt idx="16">
                  <c:v>0.16985672736131541</c:v>
                </c:pt>
                <c:pt idx="17">
                  <c:v>-0.15522231647788942</c:v>
                </c:pt>
                <c:pt idx="18">
                  <c:v>0.13493577120052258</c:v>
                </c:pt>
                <c:pt idx="19">
                  <c:v>-0.25014327263868452</c:v>
                </c:pt>
                <c:pt idx="20">
                  <c:v>0.16255433695932808</c:v>
                </c:pt>
                <c:pt idx="21">
                  <c:v>-0.22924406943934628</c:v>
                </c:pt>
                <c:pt idx="22">
                  <c:v>-7.1996061441002013E-2</c:v>
                </c:pt>
                <c:pt idx="23">
                  <c:v>0.34218377919886578</c:v>
                </c:pt>
                <c:pt idx="24">
                  <c:v>-0.3214130335984855</c:v>
                </c:pt>
                <c:pt idx="25">
                  <c:v>0.50800393855899806</c:v>
                </c:pt>
                <c:pt idx="26">
                  <c:v>-9.0315993572911424E-3</c:v>
                </c:pt>
                <c:pt idx="27">
                  <c:v>0.36604744448191084</c:v>
                </c:pt>
                <c:pt idx="28">
                  <c:v>0.11043975520383498</c:v>
                </c:pt>
                <c:pt idx="29">
                  <c:v>7.5889356803502395E-2</c:v>
                </c:pt>
                <c:pt idx="30">
                  <c:v>-0.16448120095696162</c:v>
                </c:pt>
                <c:pt idx="31">
                  <c:v>7.1126488321118231E-2</c:v>
                </c:pt>
                <c:pt idx="32">
                  <c:v>2.9856727361314839E-2</c:v>
                </c:pt>
                <c:pt idx="33">
                  <c:v>-0.10596343199881453</c:v>
                </c:pt>
                <c:pt idx="34">
                  <c:v>0.19038537280018986</c:v>
                </c:pt>
                <c:pt idx="35">
                  <c:v>-7.4323113278552455E-2</c:v>
                </c:pt>
                <c:pt idx="36">
                  <c:v>-5.2154149119413518E-2</c:v>
                </c:pt>
                <c:pt idx="37">
                  <c:v>-5.2524706879875538E-2</c:v>
                </c:pt>
                <c:pt idx="38">
                  <c:v>0.14292489471979231</c:v>
                </c:pt>
                <c:pt idx="39">
                  <c:v>-0.19051383039914782</c:v>
                </c:pt>
                <c:pt idx="40">
                  <c:v>-0.24453558336060333</c:v>
                </c:pt>
                <c:pt idx="41">
                  <c:v>-0.32564725664199656</c:v>
                </c:pt>
                <c:pt idx="42">
                  <c:v>-0.24257908928352023</c:v>
                </c:pt>
                <c:pt idx="43">
                  <c:v>0.15414027327594937</c:v>
                </c:pt>
                <c:pt idx="44">
                  <c:v>0.11308298239820225</c:v>
                </c:pt>
                <c:pt idx="45">
                  <c:v>-0.20871542400047183</c:v>
                </c:pt>
                <c:pt idx="46">
                  <c:v>-5.1096858241663767E-2</c:v>
                </c:pt>
                <c:pt idx="47">
                  <c:v>-0.16236661920146744</c:v>
                </c:pt>
                <c:pt idx="48">
                  <c:v>-0.4185573363220616</c:v>
                </c:pt>
                <c:pt idx="49">
                  <c:v>3.8320113915816023E-2</c:v>
                </c:pt>
                <c:pt idx="50">
                  <c:v>-2.4748053442657181E-2</c:v>
                </c:pt>
                <c:pt idx="51">
                  <c:v>0.25435274335800351</c:v>
                </c:pt>
                <c:pt idx="52">
                  <c:v>0.15620553216032285</c:v>
                </c:pt>
                <c:pt idx="53">
                  <c:v>0.13985672736131605</c:v>
                </c:pt>
                <c:pt idx="54">
                  <c:v>9.604744448191127E-2</c:v>
                </c:pt>
                <c:pt idx="55">
                  <c:v>1.8676038420455399E-3</c:v>
                </c:pt>
                <c:pt idx="56">
                  <c:v>-8.1413033598485285E-2</c:v>
                </c:pt>
                <c:pt idx="57">
                  <c:v>3.7845850880588117E-2</c:v>
                </c:pt>
                <c:pt idx="58">
                  <c:v>4.3666010240720254E-2</c:v>
                </c:pt>
                <c:pt idx="59">
                  <c:v>1.9486169600853032E-2</c:v>
                </c:pt>
                <c:pt idx="60">
                  <c:v>0.36657608992078572</c:v>
                </c:pt>
                <c:pt idx="61">
                  <c:v>-9.4481200956961331E-2</c:v>
                </c:pt>
                <c:pt idx="62">
                  <c:v>-0.59850295391841968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9-4008-AC81-77D2997CB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00016"/>
        <c:axId val="652300344"/>
      </c:scatterChart>
      <c:valAx>
        <c:axId val="65230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00344"/>
        <c:crossesAt val="-0.8"/>
        <c:crossBetween val="midCat"/>
      </c:valAx>
      <c:valAx>
        <c:axId val="65230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0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Residuals^2 vs lagDell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'Regression specification tests'!$AA$37</c:f>
              <c:strCache>
                <c:ptCount val="1"/>
                <c:pt idx="0">
                  <c:v>Residuals^2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638813704922439"/>
                  <c:y val="-0.74922107421220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specification tests'!$X$38:$X$100</c:f>
              <c:numCache>
                <c:formatCode>0.00</c:formatCode>
                <c:ptCount val="63"/>
                <c:pt idx="0">
                  <c:v>12.49</c:v>
                </c:pt>
                <c:pt idx="1">
                  <c:v>12.45</c:v>
                </c:pt>
                <c:pt idx="2">
                  <c:v>12.46</c:v>
                </c:pt>
                <c:pt idx="3">
                  <c:v>12.66</c:v>
                </c:pt>
                <c:pt idx="4">
                  <c:v>12.56</c:v>
                </c:pt>
                <c:pt idx="5">
                  <c:v>12.33</c:v>
                </c:pt>
                <c:pt idx="6">
                  <c:v>12.07</c:v>
                </c:pt>
                <c:pt idx="7">
                  <c:v>12</c:v>
                </c:pt>
                <c:pt idx="8">
                  <c:v>12.16</c:v>
                </c:pt>
                <c:pt idx="9">
                  <c:v>12.22</c:v>
                </c:pt>
                <c:pt idx="10">
                  <c:v>12.13</c:v>
                </c:pt>
                <c:pt idx="11">
                  <c:v>12.12</c:v>
                </c:pt>
                <c:pt idx="12">
                  <c:v>11.86</c:v>
                </c:pt>
                <c:pt idx="13">
                  <c:v>11.97</c:v>
                </c:pt>
                <c:pt idx="14">
                  <c:v>12.28</c:v>
                </c:pt>
                <c:pt idx="15">
                  <c:v>12.34</c:v>
                </c:pt>
                <c:pt idx="16">
                  <c:v>12.3</c:v>
                </c:pt>
                <c:pt idx="17">
                  <c:v>12.42</c:v>
                </c:pt>
                <c:pt idx="18">
                  <c:v>12.18</c:v>
                </c:pt>
                <c:pt idx="19">
                  <c:v>12.3</c:v>
                </c:pt>
                <c:pt idx="20">
                  <c:v>12</c:v>
                </c:pt>
                <c:pt idx="21">
                  <c:v>12.2</c:v>
                </c:pt>
                <c:pt idx="22">
                  <c:v>11.95</c:v>
                </c:pt>
                <c:pt idx="23">
                  <c:v>11.93</c:v>
                </c:pt>
                <c:pt idx="24">
                  <c:v>12.33</c:v>
                </c:pt>
                <c:pt idx="25">
                  <c:v>11.95</c:v>
                </c:pt>
                <c:pt idx="26">
                  <c:v>12.51</c:v>
                </c:pt>
                <c:pt idx="27">
                  <c:v>12.39</c:v>
                </c:pt>
                <c:pt idx="28">
                  <c:v>12.68</c:v>
                </c:pt>
                <c:pt idx="29">
                  <c:v>12.63</c:v>
                </c:pt>
                <c:pt idx="30">
                  <c:v>12.56</c:v>
                </c:pt>
                <c:pt idx="31">
                  <c:v>12.27</c:v>
                </c:pt>
                <c:pt idx="32">
                  <c:v>12.3</c:v>
                </c:pt>
                <c:pt idx="33">
                  <c:v>12.28</c:v>
                </c:pt>
                <c:pt idx="34">
                  <c:v>12.13</c:v>
                </c:pt>
                <c:pt idx="35">
                  <c:v>12.32</c:v>
                </c:pt>
                <c:pt idx="36">
                  <c:v>12.19</c:v>
                </c:pt>
                <c:pt idx="37">
                  <c:v>12.12</c:v>
                </c:pt>
                <c:pt idx="38">
                  <c:v>12.07</c:v>
                </c:pt>
                <c:pt idx="39">
                  <c:v>12.23</c:v>
                </c:pt>
                <c:pt idx="40">
                  <c:v>12.01</c:v>
                </c:pt>
                <c:pt idx="41">
                  <c:v>11.8</c:v>
                </c:pt>
                <c:pt idx="42">
                  <c:v>11.57</c:v>
                </c:pt>
                <c:pt idx="43">
                  <c:v>11.49</c:v>
                </c:pt>
                <c:pt idx="44">
                  <c:v>11.83</c:v>
                </c:pt>
                <c:pt idx="45">
                  <c:v>12.03</c:v>
                </c:pt>
                <c:pt idx="46">
                  <c:v>11.85</c:v>
                </c:pt>
                <c:pt idx="47">
                  <c:v>11.88</c:v>
                </c:pt>
                <c:pt idx="48">
                  <c:v>11.79</c:v>
                </c:pt>
                <c:pt idx="49">
                  <c:v>11.47</c:v>
                </c:pt>
                <c:pt idx="50">
                  <c:v>11.7</c:v>
                </c:pt>
                <c:pt idx="51">
                  <c:v>11.8</c:v>
                </c:pt>
                <c:pt idx="52">
                  <c:v>12.15</c:v>
                </c:pt>
                <c:pt idx="53">
                  <c:v>12.3</c:v>
                </c:pt>
                <c:pt idx="54">
                  <c:v>12.39</c:v>
                </c:pt>
                <c:pt idx="55">
                  <c:v>12.41</c:v>
                </c:pt>
                <c:pt idx="56">
                  <c:v>12.33</c:v>
                </c:pt>
                <c:pt idx="57">
                  <c:v>12.19</c:v>
                </c:pt>
                <c:pt idx="58">
                  <c:v>12.21</c:v>
                </c:pt>
                <c:pt idx="59">
                  <c:v>12.23</c:v>
                </c:pt>
                <c:pt idx="60">
                  <c:v>12.22</c:v>
                </c:pt>
                <c:pt idx="61">
                  <c:v>12.56</c:v>
                </c:pt>
                <c:pt idx="62">
                  <c:v>12.34</c:v>
                </c:pt>
              </c:numCache>
            </c:numRef>
          </c:xVal>
          <c:yVal>
            <c:numRef>
              <c:f>'Regression specification tests'!$AA$38:$AA$100</c:f>
              <c:numCache>
                <c:formatCode>0.000000</c:formatCode>
                <c:ptCount val="63"/>
                <c:pt idx="0">
                  <c:v>4.2442933422123796E-3</c:v>
                </c:pt>
                <c:pt idx="1">
                  <c:v>1.0713890033165464E-2</c:v>
                </c:pt>
                <c:pt idx="2">
                  <c:v>8.7863632053361299E-2</c:v>
                </c:pt>
                <c:pt idx="3">
                  <c:v>2.9833002501293629E-3</c:v>
                </c:pt>
                <c:pt idx="4">
                  <c:v>1.0916321353408892E-2</c:v>
                </c:pt>
                <c:pt idx="5">
                  <c:v>4.0567210103344249E-2</c:v>
                </c:pt>
                <c:pt idx="6">
                  <c:v>7.5820739595593278E-3</c:v>
                </c:pt>
                <c:pt idx="7">
                  <c:v>1.5019565507540739E-2</c:v>
                </c:pt>
                <c:pt idx="8">
                  <c:v>4.7769678000714509E-3</c:v>
                </c:pt>
                <c:pt idx="9">
                  <c:v>4.0225923697362227E-3</c:v>
                </c:pt>
                <c:pt idx="10">
                  <c:v>9.2441056191349552E-5</c:v>
                </c:pt>
                <c:pt idx="11">
                  <c:v>6.8919221722365018E-2</c:v>
                </c:pt>
                <c:pt idx="12">
                  <c:v>1.0120810582888808E-3</c:v>
                </c:pt>
                <c:pt idx="13">
                  <c:v>6.9603154642841863E-2</c:v>
                </c:pt>
                <c:pt idx="14">
                  <c:v>1.0823607481465096E-2</c:v>
                </c:pt>
                <c:pt idx="15">
                  <c:v>4.6212299023363064E-4</c:v>
                </c:pt>
                <c:pt idx="16">
                  <c:v>2.8851307829896235E-2</c:v>
                </c:pt>
                <c:pt idx="17">
                  <c:v>2.4093967532762061E-2</c:v>
                </c:pt>
                <c:pt idx="18">
                  <c:v>1.8207662349479778E-2</c:v>
                </c:pt>
                <c:pt idx="19">
                  <c:v>6.2571656846391252E-2</c:v>
                </c:pt>
                <c:pt idx="20">
                  <c:v>2.6423912464286776E-2</c:v>
                </c:pt>
                <c:pt idx="21">
                  <c:v>5.2552843373111814E-2</c:v>
                </c:pt>
                <c:pt idx="22">
                  <c:v>5.1834328630165367E-3</c:v>
                </c:pt>
                <c:pt idx="23">
                  <c:v>0.11708973874681813</c:v>
                </c:pt>
                <c:pt idx="24">
                  <c:v>0.10330633816698116</c:v>
                </c:pt>
                <c:pt idx="25">
                  <c:v>0.25806800159145427</c:v>
                </c:pt>
                <c:pt idx="26">
                  <c:v>8.1569786950621778E-5</c:v>
                </c:pt>
                <c:pt idx="27">
                  <c:v>0.13399073161173761</c:v>
                </c:pt>
                <c:pt idx="28">
                  <c:v>1.2196939529482994E-2</c:v>
                </c:pt>
                <c:pt idx="29">
                  <c:v>5.7591944760492951E-3</c:v>
                </c:pt>
                <c:pt idx="30">
                  <c:v>2.705406546824439E-2</c:v>
                </c:pt>
                <c:pt idx="31">
                  <c:v>5.058977340894168E-3</c:v>
                </c:pt>
                <c:pt idx="32">
                  <c:v>8.9142416872788608E-4</c:v>
                </c:pt>
                <c:pt idx="33">
                  <c:v>1.1228248920967391E-2</c:v>
                </c:pt>
                <c:pt idx="34">
                  <c:v>3.6246590176267274E-2</c:v>
                </c:pt>
                <c:pt idx="35">
                  <c:v>5.5239251674165405E-3</c:v>
                </c:pt>
                <c:pt idx="36">
                  <c:v>2.7200552703700218E-3</c:v>
                </c:pt>
                <c:pt idx="37">
                  <c:v>2.7588448328168444E-3</c:v>
                </c:pt>
                <c:pt idx="38">
                  <c:v>2.0427525530663713E-2</c:v>
                </c:pt>
                <c:pt idx="39">
                  <c:v>3.6295519573355257E-2</c:v>
                </c:pt>
                <c:pt idx="40">
                  <c:v>5.9797651529510581E-2</c:v>
                </c:pt>
                <c:pt idx="41">
                  <c:v>0.10604613575845838</c:v>
                </c:pt>
                <c:pt idx="42">
                  <c:v>5.8844614557622084E-2</c:v>
                </c:pt>
                <c:pt idx="43">
                  <c:v>2.3759223845584352E-2</c:v>
                </c:pt>
                <c:pt idx="44">
                  <c:v>1.278776090807212E-2</c:v>
                </c:pt>
                <c:pt idx="45">
                  <c:v>4.356212821569673E-2</c:v>
                </c:pt>
                <c:pt idx="46">
                  <c:v>2.6108889221686826E-3</c:v>
                </c:pt>
                <c:pt idx="47">
                  <c:v>2.6362919030914336E-2</c:v>
                </c:pt>
                <c:pt idx="48">
                  <c:v>0.1751902437890194</c:v>
                </c:pt>
                <c:pt idx="49">
                  <c:v>1.4684311305211168E-3</c:v>
                </c:pt>
                <c:pt idx="50">
                  <c:v>6.1246614920061593E-4</c:v>
                </c:pt>
                <c:pt idx="51">
                  <c:v>6.4695318053742401E-2</c:v>
                </c:pt>
                <c:pt idx="52">
                  <c:v>2.4400168277489656E-2</c:v>
                </c:pt>
                <c:pt idx="53">
                  <c:v>1.955990418821749E-2</c:v>
                </c:pt>
                <c:pt idx="54">
                  <c:v>9.2251115915058281E-3</c:v>
                </c:pt>
                <c:pt idx="55">
                  <c:v>3.4879441108232616E-6</c:v>
                </c:pt>
                <c:pt idx="56">
                  <c:v>6.628082039708094E-3</c:v>
                </c:pt>
                <c:pt idx="57">
                  <c:v>1.4323084288757123E-3</c:v>
                </c:pt>
                <c:pt idx="58">
                  <c:v>1.9067204503426861E-3</c:v>
                </c:pt>
                <c:pt idx="59">
                  <c:v>3.7971080571320878E-4</c:v>
                </c:pt>
                <c:pt idx="60">
                  <c:v>0.13437802970161197</c:v>
                </c:pt>
                <c:pt idx="61">
                  <c:v>8.9266973342697099E-3</c:v>
                </c:pt>
                <c:pt idx="62">
                  <c:v>0.35820578584907398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E8-4B86-AD3F-FDB7B736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28744"/>
        <c:axId val="958531040"/>
      </c:scatterChart>
      <c:valAx>
        <c:axId val="95852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31040"/>
        <c:crosses val="autoZero"/>
        <c:crossBetween val="midCat"/>
      </c:valAx>
      <c:valAx>
        <c:axId val="9585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28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in time order for Dell autoregression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specification tests'!$Z$37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713035870516185E-2"/>
                  <c:y val="-0.368504301545640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-0.0014x + 0.0442; R² = 0.0161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5587926509186352E-2"/>
                  <c:y val="-0.308463473315835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-4E-07x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- 0.0014x + 0.0439; R² = 0.0161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'Regression specification tests'!$Z$38:$Z$100</c:f>
              <c:numCache>
                <c:formatCode>0.000</c:formatCode>
                <c:ptCount val="63"/>
                <c:pt idx="0">
                  <c:v>6.5148241282573238E-2</c:v>
                </c:pt>
                <c:pt idx="1">
                  <c:v>0.10350792256231145</c:v>
                </c:pt>
                <c:pt idx="2">
                  <c:v>0.29641800224237613</c:v>
                </c:pt>
                <c:pt idx="3">
                  <c:v>5.4619595843702129E-2</c:v>
                </c:pt>
                <c:pt idx="4">
                  <c:v>-0.10448120095696112</c:v>
                </c:pt>
                <c:pt idx="5">
                  <c:v>-0.2014130335984845</c:v>
                </c:pt>
                <c:pt idx="6">
                  <c:v>-8.707510528020812E-2</c:v>
                </c:pt>
                <c:pt idx="7">
                  <c:v>0.12255433695932894</c:v>
                </c:pt>
                <c:pt idx="8">
                  <c:v>6.9115611840389946E-2</c:v>
                </c:pt>
                <c:pt idx="9">
                  <c:v>-6.3423910079213996E-2</c:v>
                </c:pt>
                <c:pt idx="10">
                  <c:v>-9.6146271998112098E-3</c:v>
                </c:pt>
                <c:pt idx="11">
                  <c:v>-0.26252470687987639</c:v>
                </c:pt>
                <c:pt idx="12">
                  <c:v>3.1813221438403261E-2</c:v>
                </c:pt>
                <c:pt idx="13">
                  <c:v>0.26382409791912842</c:v>
                </c:pt>
                <c:pt idx="14">
                  <c:v>0.10403656800118455</c:v>
                </c:pt>
                <c:pt idx="15">
                  <c:v>2.1497046081581317E-2</c:v>
                </c:pt>
                <c:pt idx="16">
                  <c:v>0.16985672736131541</c:v>
                </c:pt>
                <c:pt idx="17">
                  <c:v>-0.15522231647788942</c:v>
                </c:pt>
                <c:pt idx="18">
                  <c:v>0.13493577120052258</c:v>
                </c:pt>
                <c:pt idx="19">
                  <c:v>-0.25014327263868452</c:v>
                </c:pt>
                <c:pt idx="20">
                  <c:v>0.16255433695932808</c:v>
                </c:pt>
                <c:pt idx="21">
                  <c:v>-0.22924406943934628</c:v>
                </c:pt>
                <c:pt idx="22">
                  <c:v>-7.1996061441002013E-2</c:v>
                </c:pt>
                <c:pt idx="23">
                  <c:v>0.34218377919886578</c:v>
                </c:pt>
                <c:pt idx="24">
                  <c:v>-0.3214130335984855</c:v>
                </c:pt>
                <c:pt idx="25">
                  <c:v>0.50800393855899806</c:v>
                </c:pt>
                <c:pt idx="26">
                  <c:v>-9.0315993572911424E-3</c:v>
                </c:pt>
                <c:pt idx="27">
                  <c:v>0.36604744448191084</c:v>
                </c:pt>
                <c:pt idx="28">
                  <c:v>0.11043975520383498</c:v>
                </c:pt>
                <c:pt idx="29">
                  <c:v>7.5889356803502395E-2</c:v>
                </c:pt>
                <c:pt idx="30">
                  <c:v>-0.16448120095696162</c:v>
                </c:pt>
                <c:pt idx="31">
                  <c:v>7.1126488321118231E-2</c:v>
                </c:pt>
                <c:pt idx="32">
                  <c:v>2.9856727361314839E-2</c:v>
                </c:pt>
                <c:pt idx="33">
                  <c:v>-0.10596343199881453</c:v>
                </c:pt>
                <c:pt idx="34">
                  <c:v>0.19038537280018986</c:v>
                </c:pt>
                <c:pt idx="35">
                  <c:v>-7.4323113278552455E-2</c:v>
                </c:pt>
                <c:pt idx="36">
                  <c:v>-5.2154149119413518E-2</c:v>
                </c:pt>
                <c:pt idx="37">
                  <c:v>-5.2524706879875538E-2</c:v>
                </c:pt>
                <c:pt idx="38">
                  <c:v>0.14292489471979231</c:v>
                </c:pt>
                <c:pt idx="39">
                  <c:v>-0.19051383039914782</c:v>
                </c:pt>
                <c:pt idx="40">
                  <c:v>-0.24453558336060333</c:v>
                </c:pt>
                <c:pt idx="41">
                  <c:v>-0.32564725664199656</c:v>
                </c:pt>
                <c:pt idx="42">
                  <c:v>-0.24257908928352023</c:v>
                </c:pt>
                <c:pt idx="43">
                  <c:v>0.15414027327594937</c:v>
                </c:pt>
                <c:pt idx="44">
                  <c:v>0.11308298239820225</c:v>
                </c:pt>
                <c:pt idx="45">
                  <c:v>-0.20871542400047183</c:v>
                </c:pt>
                <c:pt idx="46">
                  <c:v>-5.1096858241663767E-2</c:v>
                </c:pt>
                <c:pt idx="47">
                  <c:v>-0.16236661920146744</c:v>
                </c:pt>
                <c:pt idx="48">
                  <c:v>-0.4185573363220616</c:v>
                </c:pt>
                <c:pt idx="49">
                  <c:v>3.8320113915816023E-2</c:v>
                </c:pt>
                <c:pt idx="50">
                  <c:v>-2.4748053442657181E-2</c:v>
                </c:pt>
                <c:pt idx="51">
                  <c:v>0.25435274335800351</c:v>
                </c:pt>
                <c:pt idx="52">
                  <c:v>0.15620553216032285</c:v>
                </c:pt>
                <c:pt idx="53">
                  <c:v>0.13985672736131605</c:v>
                </c:pt>
                <c:pt idx="54">
                  <c:v>9.604744448191127E-2</c:v>
                </c:pt>
                <c:pt idx="55">
                  <c:v>1.8676038420455399E-3</c:v>
                </c:pt>
                <c:pt idx="56">
                  <c:v>-8.1413033598485285E-2</c:v>
                </c:pt>
                <c:pt idx="57">
                  <c:v>3.7845850880588117E-2</c:v>
                </c:pt>
                <c:pt idx="58">
                  <c:v>4.3666010240720254E-2</c:v>
                </c:pt>
                <c:pt idx="59">
                  <c:v>1.9486169600853032E-2</c:v>
                </c:pt>
                <c:pt idx="60">
                  <c:v>0.36657608992078572</c:v>
                </c:pt>
                <c:pt idx="61">
                  <c:v>-9.4481200956961331E-2</c:v>
                </c:pt>
                <c:pt idx="62">
                  <c:v>-0.59850295391841968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FC2-ABE4-AEB0CF04D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303944"/>
        <c:axId val="1307299024"/>
      </c:lineChart>
      <c:catAx>
        <c:axId val="1307303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299024"/>
        <c:crossesAt val="-0.8"/>
        <c:auto val="1"/>
        <c:lblAlgn val="ctr"/>
        <c:lblOffset val="100"/>
        <c:noMultiLvlLbl val="0"/>
      </c:catAx>
      <c:valAx>
        <c:axId val="13072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0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Residuals^2 in time order for Dell autoregression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specification tests'!$AA$37</c:f>
              <c:strCache>
                <c:ptCount val="1"/>
                <c:pt idx="0">
                  <c:v>Residuals^2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99015748031496E-2"/>
                  <c:y val="-0.565643044619422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0.0005x + 0.0225; R² = 0.023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4781933508311461E-2"/>
                  <c:y val="-0.475259550889472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1E-05x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- 0.0001x + 0.0297; R² = 0.0254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'Regression specification tests'!$AA$38:$AA$100</c:f>
              <c:numCache>
                <c:formatCode>0.000000</c:formatCode>
                <c:ptCount val="63"/>
                <c:pt idx="0">
                  <c:v>4.2442933422123796E-3</c:v>
                </c:pt>
                <c:pt idx="1">
                  <c:v>1.0713890033165464E-2</c:v>
                </c:pt>
                <c:pt idx="2">
                  <c:v>8.7863632053361299E-2</c:v>
                </c:pt>
                <c:pt idx="3">
                  <c:v>2.9833002501293629E-3</c:v>
                </c:pt>
                <c:pt idx="4">
                  <c:v>1.0916321353408892E-2</c:v>
                </c:pt>
                <c:pt idx="5">
                  <c:v>4.0567210103344249E-2</c:v>
                </c:pt>
                <c:pt idx="6">
                  <c:v>7.5820739595593278E-3</c:v>
                </c:pt>
                <c:pt idx="7">
                  <c:v>1.5019565507540739E-2</c:v>
                </c:pt>
                <c:pt idx="8">
                  <c:v>4.7769678000714509E-3</c:v>
                </c:pt>
                <c:pt idx="9">
                  <c:v>4.0225923697362227E-3</c:v>
                </c:pt>
                <c:pt idx="10">
                  <c:v>9.2441056191349552E-5</c:v>
                </c:pt>
                <c:pt idx="11">
                  <c:v>6.8919221722365018E-2</c:v>
                </c:pt>
                <c:pt idx="12">
                  <c:v>1.0120810582888808E-3</c:v>
                </c:pt>
                <c:pt idx="13">
                  <c:v>6.9603154642841863E-2</c:v>
                </c:pt>
                <c:pt idx="14">
                  <c:v>1.0823607481465096E-2</c:v>
                </c:pt>
                <c:pt idx="15">
                  <c:v>4.6212299023363064E-4</c:v>
                </c:pt>
                <c:pt idx="16">
                  <c:v>2.8851307829896235E-2</c:v>
                </c:pt>
                <c:pt idx="17">
                  <c:v>2.4093967532762061E-2</c:v>
                </c:pt>
                <c:pt idx="18">
                  <c:v>1.8207662349479778E-2</c:v>
                </c:pt>
                <c:pt idx="19">
                  <c:v>6.2571656846391252E-2</c:v>
                </c:pt>
                <c:pt idx="20">
                  <c:v>2.6423912464286776E-2</c:v>
                </c:pt>
                <c:pt idx="21">
                  <c:v>5.2552843373111814E-2</c:v>
                </c:pt>
                <c:pt idx="22">
                  <c:v>5.1834328630165367E-3</c:v>
                </c:pt>
                <c:pt idx="23">
                  <c:v>0.11708973874681813</c:v>
                </c:pt>
                <c:pt idx="24">
                  <c:v>0.10330633816698116</c:v>
                </c:pt>
                <c:pt idx="25">
                  <c:v>0.25806800159145427</c:v>
                </c:pt>
                <c:pt idx="26">
                  <c:v>8.1569786950621778E-5</c:v>
                </c:pt>
                <c:pt idx="27">
                  <c:v>0.13399073161173761</c:v>
                </c:pt>
                <c:pt idx="28">
                  <c:v>1.2196939529482994E-2</c:v>
                </c:pt>
                <c:pt idx="29">
                  <c:v>5.7591944760492951E-3</c:v>
                </c:pt>
                <c:pt idx="30">
                  <c:v>2.705406546824439E-2</c:v>
                </c:pt>
                <c:pt idx="31">
                  <c:v>5.058977340894168E-3</c:v>
                </c:pt>
                <c:pt idx="32">
                  <c:v>8.9142416872788608E-4</c:v>
                </c:pt>
                <c:pt idx="33">
                  <c:v>1.1228248920967391E-2</c:v>
                </c:pt>
                <c:pt idx="34">
                  <c:v>3.6246590176267274E-2</c:v>
                </c:pt>
                <c:pt idx="35">
                  <c:v>5.5239251674165405E-3</c:v>
                </c:pt>
                <c:pt idx="36">
                  <c:v>2.7200552703700218E-3</c:v>
                </c:pt>
                <c:pt idx="37">
                  <c:v>2.7588448328168444E-3</c:v>
                </c:pt>
                <c:pt idx="38">
                  <c:v>2.0427525530663713E-2</c:v>
                </c:pt>
                <c:pt idx="39">
                  <c:v>3.6295519573355257E-2</c:v>
                </c:pt>
                <c:pt idx="40">
                  <c:v>5.9797651529510581E-2</c:v>
                </c:pt>
                <c:pt idx="41">
                  <c:v>0.10604613575845838</c:v>
                </c:pt>
                <c:pt idx="42">
                  <c:v>5.8844614557622084E-2</c:v>
                </c:pt>
                <c:pt idx="43">
                  <c:v>2.3759223845584352E-2</c:v>
                </c:pt>
                <c:pt idx="44">
                  <c:v>1.278776090807212E-2</c:v>
                </c:pt>
                <c:pt idx="45">
                  <c:v>4.356212821569673E-2</c:v>
                </c:pt>
                <c:pt idx="46">
                  <c:v>2.6108889221686826E-3</c:v>
                </c:pt>
                <c:pt idx="47">
                  <c:v>2.6362919030914336E-2</c:v>
                </c:pt>
                <c:pt idx="48">
                  <c:v>0.1751902437890194</c:v>
                </c:pt>
                <c:pt idx="49">
                  <c:v>1.4684311305211168E-3</c:v>
                </c:pt>
                <c:pt idx="50">
                  <c:v>6.1246614920061593E-4</c:v>
                </c:pt>
                <c:pt idx="51">
                  <c:v>6.4695318053742401E-2</c:v>
                </c:pt>
                <c:pt idx="52">
                  <c:v>2.4400168277489656E-2</c:v>
                </c:pt>
                <c:pt idx="53">
                  <c:v>1.955990418821749E-2</c:v>
                </c:pt>
                <c:pt idx="54">
                  <c:v>9.2251115915058281E-3</c:v>
                </c:pt>
                <c:pt idx="55">
                  <c:v>3.4879441108232616E-6</c:v>
                </c:pt>
                <c:pt idx="56">
                  <c:v>6.628082039708094E-3</c:v>
                </c:pt>
                <c:pt idx="57">
                  <c:v>1.4323084288757123E-3</c:v>
                </c:pt>
                <c:pt idx="58">
                  <c:v>1.9067204503426861E-3</c:v>
                </c:pt>
                <c:pt idx="59">
                  <c:v>3.7971080571320878E-4</c:v>
                </c:pt>
                <c:pt idx="60">
                  <c:v>0.13437802970161197</c:v>
                </c:pt>
                <c:pt idx="61">
                  <c:v>8.9266973342697099E-3</c:v>
                </c:pt>
                <c:pt idx="62">
                  <c:v>0.35820578584907398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A-4574-A385-8CD10FD8C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773528"/>
        <c:axId val="755778776"/>
      </c:lineChart>
      <c:catAx>
        <c:axId val="755773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78776"/>
        <c:crosses val="autoZero"/>
        <c:auto val="1"/>
        <c:lblAlgn val="ctr"/>
        <c:lblOffset val="100"/>
        <c:noMultiLvlLbl val="0"/>
      </c:catAx>
      <c:valAx>
        <c:axId val="7557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7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217715</xdr:colOff>
      <xdr:row>1</xdr:row>
      <xdr:rowOff>0</xdr:rowOff>
    </xdr:from>
    <xdr:to>
      <xdr:col>12</xdr:col>
      <xdr:colOff>503465</xdr:colOff>
      <xdr:row>17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285750</xdr:colOff>
      <xdr:row>17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609600</xdr:colOff>
      <xdr:row>18</xdr:row>
      <xdr:rowOff>185057</xdr:rowOff>
    </xdr:from>
    <xdr:to>
      <xdr:col>28</xdr:col>
      <xdr:colOff>32658</xdr:colOff>
      <xdr:row>33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21773</xdr:colOff>
      <xdr:row>19</xdr:row>
      <xdr:rowOff>5442</xdr:rowOff>
    </xdr:from>
    <xdr:to>
      <xdr:col>34</xdr:col>
      <xdr:colOff>549730</xdr:colOff>
      <xdr:row>33</xdr:row>
      <xdr:rowOff>157843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19</xdr:row>
      <xdr:rowOff>0</xdr:rowOff>
    </xdr:from>
    <xdr:to>
      <xdr:col>42</xdr:col>
      <xdr:colOff>304800</xdr:colOff>
      <xdr:row>33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0</xdr:colOff>
      <xdr:row>19</xdr:row>
      <xdr:rowOff>0</xdr:rowOff>
    </xdr:from>
    <xdr:to>
      <xdr:col>50</xdr:col>
      <xdr:colOff>304800</xdr:colOff>
      <xdr:row>33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(((Business%20Analytics%202020/Time%20series/Random%20Walks/Dell%20and%20Random%20Wa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l 1-plot"/>
      <sheetName val="Dell 2-lag Dell"/>
      <sheetName val="Dell 3-changes"/>
      <sheetName val="Dell 4-RW"/>
    </sheetNames>
    <sheetDataSet>
      <sheetData sheetId="0"/>
      <sheetData sheetId="1">
        <row r="3">
          <cell r="B3" t="str">
            <v>Dell</v>
          </cell>
        </row>
        <row r="4">
          <cell r="A4">
            <v>41052</v>
          </cell>
          <cell r="B4">
            <v>12.49</v>
          </cell>
        </row>
        <row r="5">
          <cell r="A5">
            <v>41053</v>
          </cell>
          <cell r="B5">
            <v>12.45</v>
          </cell>
          <cell r="C5">
            <v>12.49</v>
          </cell>
        </row>
        <row r="6">
          <cell r="A6">
            <v>41054</v>
          </cell>
          <cell r="B6">
            <v>12.46</v>
          </cell>
          <cell r="C6">
            <v>12.45</v>
          </cell>
        </row>
        <row r="7">
          <cell r="A7">
            <v>41058</v>
          </cell>
          <cell r="B7">
            <v>12.66</v>
          </cell>
          <cell r="C7">
            <v>12.46</v>
          </cell>
        </row>
        <row r="8">
          <cell r="A8">
            <v>41059</v>
          </cell>
          <cell r="B8">
            <v>12.56</v>
          </cell>
          <cell r="C8">
            <v>12.66</v>
          </cell>
        </row>
        <row r="9">
          <cell r="A9">
            <v>41060</v>
          </cell>
          <cell r="B9">
            <v>12.33</v>
          </cell>
          <cell r="C9">
            <v>12.56</v>
          </cell>
        </row>
        <row r="10">
          <cell r="A10">
            <v>41061</v>
          </cell>
          <cell r="B10">
            <v>12.07</v>
          </cell>
          <cell r="C10">
            <v>12.33</v>
          </cell>
        </row>
        <row r="11">
          <cell r="A11">
            <v>41064</v>
          </cell>
          <cell r="B11">
            <v>12</v>
          </cell>
          <cell r="C11">
            <v>12.07</v>
          </cell>
        </row>
        <row r="12">
          <cell r="A12">
            <v>41065</v>
          </cell>
          <cell r="B12">
            <v>12.16</v>
          </cell>
          <cell r="C12">
            <v>12</v>
          </cell>
        </row>
        <row r="13">
          <cell r="A13">
            <v>41066</v>
          </cell>
          <cell r="B13">
            <v>12.22</v>
          </cell>
          <cell r="C13">
            <v>12.16</v>
          </cell>
        </row>
        <row r="14">
          <cell r="A14">
            <v>41067</v>
          </cell>
          <cell r="B14">
            <v>12.13</v>
          </cell>
          <cell r="C14">
            <v>12.22</v>
          </cell>
        </row>
        <row r="15">
          <cell r="A15">
            <v>41068</v>
          </cell>
          <cell r="B15">
            <v>12.12</v>
          </cell>
          <cell r="C15">
            <v>12.13</v>
          </cell>
        </row>
        <row r="16">
          <cell r="A16">
            <v>41071</v>
          </cell>
          <cell r="B16">
            <v>11.86</v>
          </cell>
          <cell r="C16">
            <v>12.12</v>
          </cell>
        </row>
        <row r="17">
          <cell r="A17">
            <v>41072</v>
          </cell>
          <cell r="B17">
            <v>11.97</v>
          </cell>
          <cell r="C17">
            <v>11.86</v>
          </cell>
        </row>
        <row r="18">
          <cell r="A18">
            <v>41073</v>
          </cell>
          <cell r="B18">
            <v>12.28</v>
          </cell>
          <cell r="C18">
            <v>11.97</v>
          </cell>
        </row>
        <row r="19">
          <cell r="A19">
            <v>41074</v>
          </cell>
          <cell r="B19">
            <v>12.34</v>
          </cell>
          <cell r="C19">
            <v>12.28</v>
          </cell>
        </row>
        <row r="20">
          <cell r="A20">
            <v>41075</v>
          </cell>
          <cell r="B20">
            <v>12.3</v>
          </cell>
          <cell r="C20">
            <v>12.34</v>
          </cell>
        </row>
        <row r="21">
          <cell r="A21">
            <v>41078</v>
          </cell>
          <cell r="B21">
            <v>12.42</v>
          </cell>
          <cell r="C21">
            <v>12.3</v>
          </cell>
        </row>
        <row r="22">
          <cell r="A22">
            <v>41079</v>
          </cell>
          <cell r="B22">
            <v>12.18</v>
          </cell>
          <cell r="C22">
            <v>12.42</v>
          </cell>
        </row>
        <row r="23">
          <cell r="A23">
            <v>41080</v>
          </cell>
          <cell r="B23">
            <v>12.3</v>
          </cell>
          <cell r="C23">
            <v>12.18</v>
          </cell>
        </row>
        <row r="24">
          <cell r="A24">
            <v>41081</v>
          </cell>
          <cell r="B24">
            <v>12</v>
          </cell>
          <cell r="C24">
            <v>12.3</v>
          </cell>
        </row>
        <row r="25">
          <cell r="A25">
            <v>41082</v>
          </cell>
          <cell r="B25">
            <v>12.2</v>
          </cell>
          <cell r="C25">
            <v>12</v>
          </cell>
        </row>
        <row r="26">
          <cell r="A26">
            <v>41085</v>
          </cell>
          <cell r="B26">
            <v>11.95</v>
          </cell>
          <cell r="C26">
            <v>12.2</v>
          </cell>
        </row>
        <row r="27">
          <cell r="A27">
            <v>41086</v>
          </cell>
          <cell r="B27">
            <v>11.93</v>
          </cell>
          <cell r="C27">
            <v>11.95</v>
          </cell>
        </row>
        <row r="28">
          <cell r="A28">
            <v>41087</v>
          </cell>
          <cell r="B28">
            <v>12.33</v>
          </cell>
          <cell r="C28">
            <v>11.93</v>
          </cell>
        </row>
        <row r="29">
          <cell r="A29">
            <v>41088</v>
          </cell>
          <cell r="B29">
            <v>11.95</v>
          </cell>
          <cell r="C29">
            <v>12.33</v>
          </cell>
        </row>
        <row r="30">
          <cell r="A30">
            <v>41089</v>
          </cell>
          <cell r="B30">
            <v>12.51</v>
          </cell>
          <cell r="C30">
            <v>11.95</v>
          </cell>
        </row>
        <row r="31">
          <cell r="A31">
            <v>41092</v>
          </cell>
          <cell r="B31">
            <v>12.39</v>
          </cell>
          <cell r="C31">
            <v>12.51</v>
          </cell>
        </row>
        <row r="32">
          <cell r="A32">
            <v>41093</v>
          </cell>
          <cell r="B32">
            <v>12.68</v>
          </cell>
          <cell r="C32">
            <v>12.39</v>
          </cell>
        </row>
        <row r="33">
          <cell r="A33">
            <v>41095</v>
          </cell>
          <cell r="B33">
            <v>12.63</v>
          </cell>
          <cell r="C33">
            <v>12.68</v>
          </cell>
        </row>
        <row r="34">
          <cell r="A34">
            <v>41096</v>
          </cell>
          <cell r="B34">
            <v>12.56</v>
          </cell>
          <cell r="C34">
            <v>12.63</v>
          </cell>
        </row>
        <row r="35">
          <cell r="A35">
            <v>41099</v>
          </cell>
          <cell r="B35">
            <v>12.27</v>
          </cell>
          <cell r="C35">
            <v>12.56</v>
          </cell>
        </row>
        <row r="36">
          <cell r="A36">
            <v>41100</v>
          </cell>
          <cell r="B36">
            <v>12.3</v>
          </cell>
          <cell r="C36">
            <v>12.27</v>
          </cell>
        </row>
        <row r="37">
          <cell r="A37">
            <v>41101</v>
          </cell>
          <cell r="B37">
            <v>12.28</v>
          </cell>
          <cell r="C37">
            <v>12.3</v>
          </cell>
        </row>
        <row r="38">
          <cell r="A38">
            <v>41102</v>
          </cell>
          <cell r="B38">
            <v>12.13</v>
          </cell>
          <cell r="C38">
            <v>12.28</v>
          </cell>
        </row>
        <row r="39">
          <cell r="A39">
            <v>41103</v>
          </cell>
          <cell r="B39">
            <v>12.32</v>
          </cell>
          <cell r="C39">
            <v>12.13</v>
          </cell>
        </row>
        <row r="40">
          <cell r="A40">
            <v>41106</v>
          </cell>
          <cell r="B40">
            <v>12.19</v>
          </cell>
          <cell r="C40">
            <v>12.32</v>
          </cell>
        </row>
        <row r="41">
          <cell r="A41">
            <v>41107</v>
          </cell>
          <cell r="B41">
            <v>12.12</v>
          </cell>
          <cell r="C41">
            <v>12.19</v>
          </cell>
        </row>
        <row r="42">
          <cell r="A42">
            <v>41108</v>
          </cell>
          <cell r="B42">
            <v>12.07</v>
          </cell>
          <cell r="C42">
            <v>12.12</v>
          </cell>
        </row>
        <row r="43">
          <cell r="A43">
            <v>41109</v>
          </cell>
          <cell r="B43">
            <v>12.23</v>
          </cell>
          <cell r="C43">
            <v>12.07</v>
          </cell>
        </row>
        <row r="44">
          <cell r="A44">
            <v>41110</v>
          </cell>
          <cell r="B44">
            <v>12.01</v>
          </cell>
          <cell r="C44">
            <v>12.23</v>
          </cell>
        </row>
        <row r="45">
          <cell r="A45">
            <v>41113</v>
          </cell>
          <cell r="B45">
            <v>11.8</v>
          </cell>
          <cell r="C45">
            <v>12.01</v>
          </cell>
        </row>
        <row r="46">
          <cell r="A46">
            <v>41114</v>
          </cell>
          <cell r="B46">
            <v>11.57</v>
          </cell>
          <cell r="C46">
            <v>11.8</v>
          </cell>
        </row>
        <row r="47">
          <cell r="A47">
            <v>41115</v>
          </cell>
          <cell r="B47">
            <v>11.49</v>
          </cell>
          <cell r="C47">
            <v>11.57</v>
          </cell>
        </row>
        <row r="48">
          <cell r="A48">
            <v>41116</v>
          </cell>
          <cell r="B48">
            <v>11.83</v>
          </cell>
          <cell r="C48">
            <v>11.49</v>
          </cell>
        </row>
        <row r="49">
          <cell r="A49">
            <v>41117</v>
          </cell>
          <cell r="B49">
            <v>12.03</v>
          </cell>
          <cell r="C49">
            <v>11.83</v>
          </cell>
        </row>
        <row r="50">
          <cell r="A50">
            <v>41120</v>
          </cell>
          <cell r="B50">
            <v>11.85</v>
          </cell>
          <cell r="C50">
            <v>12.03</v>
          </cell>
        </row>
        <row r="51">
          <cell r="A51">
            <v>41121</v>
          </cell>
          <cell r="B51">
            <v>11.88</v>
          </cell>
          <cell r="C51">
            <v>11.85</v>
          </cell>
        </row>
        <row r="52">
          <cell r="A52">
            <v>41122</v>
          </cell>
          <cell r="B52">
            <v>11.79</v>
          </cell>
          <cell r="C52">
            <v>11.88</v>
          </cell>
        </row>
        <row r="53">
          <cell r="A53">
            <v>41123</v>
          </cell>
          <cell r="B53">
            <v>11.47</v>
          </cell>
          <cell r="C53">
            <v>11.79</v>
          </cell>
        </row>
        <row r="54">
          <cell r="A54">
            <v>41124</v>
          </cell>
          <cell r="B54">
            <v>11.7</v>
          </cell>
          <cell r="C54">
            <v>11.47</v>
          </cell>
        </row>
        <row r="55">
          <cell r="A55">
            <v>41127</v>
          </cell>
          <cell r="B55">
            <v>11.8</v>
          </cell>
          <cell r="C55">
            <v>11.7</v>
          </cell>
        </row>
        <row r="56">
          <cell r="A56">
            <v>41128</v>
          </cell>
          <cell r="B56">
            <v>12.15</v>
          </cell>
          <cell r="C56">
            <v>11.8</v>
          </cell>
        </row>
        <row r="57">
          <cell r="A57">
            <v>41129</v>
          </cell>
          <cell r="B57">
            <v>12.3</v>
          </cell>
          <cell r="C57">
            <v>12.15</v>
          </cell>
        </row>
        <row r="58">
          <cell r="A58">
            <v>41130</v>
          </cell>
          <cell r="B58">
            <v>12.39</v>
          </cell>
          <cell r="C58">
            <v>12.3</v>
          </cell>
        </row>
        <row r="59">
          <cell r="A59">
            <v>41131</v>
          </cell>
          <cell r="B59">
            <v>12.41</v>
          </cell>
          <cell r="C59">
            <v>12.39</v>
          </cell>
        </row>
        <row r="60">
          <cell r="A60">
            <v>41134</v>
          </cell>
          <cell r="B60">
            <v>12.33</v>
          </cell>
          <cell r="C60">
            <v>12.41</v>
          </cell>
        </row>
        <row r="61">
          <cell r="A61">
            <v>41135</v>
          </cell>
          <cell r="B61">
            <v>12.19</v>
          </cell>
          <cell r="C61">
            <v>12.33</v>
          </cell>
        </row>
        <row r="62">
          <cell r="A62">
            <v>41136</v>
          </cell>
          <cell r="B62">
            <v>12.21</v>
          </cell>
          <cell r="C62">
            <v>12.19</v>
          </cell>
        </row>
        <row r="63">
          <cell r="A63">
            <v>41137</v>
          </cell>
          <cell r="B63">
            <v>12.23</v>
          </cell>
          <cell r="C63">
            <v>12.21</v>
          </cell>
        </row>
        <row r="64">
          <cell r="A64">
            <v>41138</v>
          </cell>
          <cell r="B64">
            <v>12.22</v>
          </cell>
          <cell r="C64">
            <v>12.23</v>
          </cell>
        </row>
        <row r="65">
          <cell r="A65">
            <v>41141</v>
          </cell>
          <cell r="B65">
            <v>12.56</v>
          </cell>
          <cell r="C65">
            <v>12.22</v>
          </cell>
        </row>
        <row r="66">
          <cell r="A66">
            <v>41142</v>
          </cell>
          <cell r="B66">
            <v>12.34</v>
          </cell>
          <cell r="C66">
            <v>12.56</v>
          </cell>
        </row>
        <row r="67">
          <cell r="A67">
            <v>41143</v>
          </cell>
          <cell r="B67">
            <v>11.68</v>
          </cell>
          <cell r="C67">
            <v>12.34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AA15" zoomScale="140" zoomScaleNormal="140" workbookViewId="0">
      <selection activeCell="AD46" sqref="AD46"/>
    </sheetView>
  </sheetViews>
  <sheetFormatPr baseColWidth="10" defaultColWidth="8.83203125" defaultRowHeight="15" x14ac:dyDescent="0.2"/>
  <cols>
    <col min="1" max="1" width="12" customWidth="1"/>
    <col min="22" max="22" width="23.6640625" bestFit="1" customWidth="1"/>
    <col min="26" max="26" width="13" customWidth="1"/>
    <col min="27" max="27" width="10.5" customWidth="1"/>
    <col min="30" max="30" width="27.5" customWidth="1"/>
  </cols>
  <sheetData>
    <row r="1" spans="1:36" x14ac:dyDescent="0.2">
      <c r="A1" s="1" t="s">
        <v>3</v>
      </c>
      <c r="V1" s="1" t="s">
        <v>3</v>
      </c>
      <c r="AD1" s="1" t="s">
        <v>117</v>
      </c>
    </row>
    <row r="2" spans="1:36" ht="16" thickBot="1" x14ac:dyDescent="0.25">
      <c r="A2" s="2"/>
    </row>
    <row r="3" spans="1:36" ht="16" thickTop="1" x14ac:dyDescent="0.2">
      <c r="A3" s="8" t="s">
        <v>0</v>
      </c>
      <c r="B3" s="9" t="s">
        <v>1</v>
      </c>
      <c r="C3" s="10" t="s">
        <v>2</v>
      </c>
      <c r="D3" s="3"/>
      <c r="V3" s="28" t="s">
        <v>43</v>
      </c>
      <c r="W3" s="53" t="s">
        <v>44</v>
      </c>
      <c r="X3" s="56" t="s">
        <v>45</v>
      </c>
      <c r="Y3" s="53" t="s">
        <v>46</v>
      </c>
      <c r="Z3" s="53" t="s">
        <v>47</v>
      </c>
      <c r="AA3" s="53" t="s">
        <v>48</v>
      </c>
      <c r="AB3" s="56" t="s">
        <v>49</v>
      </c>
      <c r="AD3" s="28" t="s">
        <v>114</v>
      </c>
      <c r="AE3" s="53" t="s">
        <v>44</v>
      </c>
      <c r="AF3" s="56" t="s">
        <v>45</v>
      </c>
      <c r="AG3" s="53" t="s">
        <v>46</v>
      </c>
      <c r="AH3" s="53" t="s">
        <v>47</v>
      </c>
      <c r="AI3" s="53" t="s">
        <v>48</v>
      </c>
      <c r="AJ3" s="56" t="s">
        <v>49</v>
      </c>
    </row>
    <row r="4" spans="1:36" ht="16" thickBot="1" x14ac:dyDescent="0.25">
      <c r="A4" s="11">
        <v>41052</v>
      </c>
      <c r="B4" s="12">
        <v>12.49</v>
      </c>
      <c r="C4" s="13"/>
      <c r="V4" s="29" t="s">
        <v>50</v>
      </c>
      <c r="W4" s="54"/>
      <c r="X4" s="54"/>
      <c r="Y4" s="54"/>
      <c r="Z4" s="54"/>
      <c r="AA4" s="54"/>
      <c r="AB4" s="54"/>
      <c r="AD4" s="29" t="s">
        <v>50</v>
      </c>
      <c r="AE4" s="54"/>
      <c r="AF4" s="54"/>
      <c r="AG4" s="54"/>
      <c r="AH4" s="54"/>
      <c r="AI4" s="54"/>
      <c r="AJ4" s="54"/>
    </row>
    <row r="5" spans="1:36" ht="16" thickTop="1" x14ac:dyDescent="0.2">
      <c r="A5" s="14">
        <v>41053</v>
      </c>
      <c r="B5" s="15">
        <v>12.45</v>
      </c>
      <c r="C5" s="16">
        <v>12.49</v>
      </c>
      <c r="D5" s="4"/>
      <c r="V5" s="22"/>
      <c r="W5" s="23">
        <v>0.69927804206311539</v>
      </c>
      <c r="X5" s="23">
        <v>0.48898978011162414</v>
      </c>
      <c r="Y5" s="23">
        <v>0.48061256339214253</v>
      </c>
      <c r="Z5" s="23">
        <v>0.20150941636231326</v>
      </c>
      <c r="AA5" s="24">
        <v>1</v>
      </c>
      <c r="AB5" s="24">
        <v>0</v>
      </c>
      <c r="AD5" s="22"/>
      <c r="AE5" s="23">
        <v>0.15807344793291242</v>
      </c>
      <c r="AF5" s="23">
        <v>2.4987214941399178E-2</v>
      </c>
      <c r="AG5" s="23">
        <v>0</v>
      </c>
      <c r="AH5" s="23">
        <v>6.3555483530541065E-2</v>
      </c>
      <c r="AI5" s="24">
        <v>0</v>
      </c>
      <c r="AJ5" s="24">
        <v>2</v>
      </c>
    </row>
    <row r="6" spans="1:36" x14ac:dyDescent="0.2">
      <c r="A6" s="14">
        <v>41054</v>
      </c>
      <c r="B6" s="15">
        <v>12.46</v>
      </c>
      <c r="C6" s="16">
        <v>12.45</v>
      </c>
      <c r="D6" s="4"/>
    </row>
    <row r="7" spans="1:36" ht="14.5" customHeight="1" x14ac:dyDescent="0.2">
      <c r="A7" s="14">
        <v>41058</v>
      </c>
      <c r="B7" s="15">
        <v>12.66</v>
      </c>
      <c r="C7" s="16">
        <v>12.46</v>
      </c>
      <c r="D7" s="4"/>
      <c r="V7" s="28"/>
      <c r="W7" s="53" t="s">
        <v>51</v>
      </c>
      <c r="X7" s="53" t="s">
        <v>67</v>
      </c>
      <c r="Y7" s="53" t="s">
        <v>52</v>
      </c>
      <c r="Z7" s="53" t="s">
        <v>53</v>
      </c>
      <c r="AA7" s="53" t="s">
        <v>54</v>
      </c>
      <c r="AB7" s="56"/>
      <c r="AD7" s="28"/>
      <c r="AE7" s="53" t="s">
        <v>51</v>
      </c>
      <c r="AF7" s="53" t="s">
        <v>115</v>
      </c>
      <c r="AG7" s="53" t="s">
        <v>52</v>
      </c>
      <c r="AH7" s="53" t="s">
        <v>53</v>
      </c>
      <c r="AI7" s="53" t="s">
        <v>54</v>
      </c>
      <c r="AJ7" s="56"/>
    </row>
    <row r="8" spans="1:36" ht="16" thickBot="1" x14ac:dyDescent="0.25">
      <c r="A8" s="14">
        <v>41059</v>
      </c>
      <c r="B8" s="15">
        <v>12.56</v>
      </c>
      <c r="C8" s="16">
        <v>12.66</v>
      </c>
      <c r="D8" s="4"/>
      <c r="V8" s="29" t="s">
        <v>55</v>
      </c>
      <c r="W8" s="54"/>
      <c r="X8" s="54"/>
      <c r="Y8" s="54"/>
      <c r="Z8" s="54"/>
      <c r="AA8" s="54"/>
      <c r="AB8" s="54"/>
      <c r="AD8" s="29" t="s">
        <v>55</v>
      </c>
      <c r="AE8" s="54"/>
      <c r="AF8" s="54"/>
      <c r="AG8" s="54"/>
      <c r="AH8" s="54"/>
      <c r="AI8" s="54"/>
      <c r="AJ8" s="54"/>
    </row>
    <row r="9" spans="1:36" ht="16" thickTop="1" x14ac:dyDescent="0.2">
      <c r="A9" s="14">
        <v>41060</v>
      </c>
      <c r="B9" s="15">
        <v>12.33</v>
      </c>
      <c r="C9" s="16">
        <v>12.56</v>
      </c>
      <c r="D9" s="4"/>
      <c r="V9" s="30" t="s">
        <v>56</v>
      </c>
      <c r="W9" s="24">
        <v>1</v>
      </c>
      <c r="X9" s="23">
        <v>2.3702312621575925</v>
      </c>
      <c r="Y9" s="23">
        <v>2.3702312621575925</v>
      </c>
      <c r="Z9" s="23">
        <v>58.371389506309136</v>
      </c>
      <c r="AA9" s="25">
        <v>1.8323634578865171E-10</v>
      </c>
      <c r="AD9" s="30" t="s">
        <v>56</v>
      </c>
      <c r="AE9" s="24">
        <v>2</v>
      </c>
      <c r="AF9" s="23">
        <v>6.2110474469302904E-3</v>
      </c>
      <c r="AG9" s="23">
        <v>3.1055237234651452E-3</v>
      </c>
      <c r="AH9" s="23">
        <v>0.76882730127166632</v>
      </c>
      <c r="AI9" s="25">
        <v>0.46806839260843552</v>
      </c>
    </row>
    <row r="10" spans="1:36" x14ac:dyDescent="0.2">
      <c r="A10" s="14">
        <v>41061</v>
      </c>
      <c r="B10" s="15">
        <v>12.07</v>
      </c>
      <c r="C10" s="16">
        <v>12.33</v>
      </c>
      <c r="D10" s="4"/>
      <c r="V10" s="30" t="s">
        <v>57</v>
      </c>
      <c r="W10" s="24">
        <v>61</v>
      </c>
      <c r="X10" s="23">
        <v>2.4769687378434875</v>
      </c>
      <c r="Y10" s="23">
        <v>4.0606044882680124E-2</v>
      </c>
      <c r="Z10" s="23"/>
      <c r="AA10" s="26"/>
      <c r="AD10" s="30" t="s">
        <v>57</v>
      </c>
      <c r="AE10" s="24">
        <v>60</v>
      </c>
      <c r="AF10" s="23">
        <v>0.24235796920805264</v>
      </c>
      <c r="AG10" s="23">
        <v>4.0392994868008771E-3</v>
      </c>
      <c r="AH10" s="23"/>
      <c r="AI10" s="26"/>
    </row>
    <row r="11" spans="1:36" x14ac:dyDescent="0.2">
      <c r="A11" s="14">
        <v>41064</v>
      </c>
      <c r="B11" s="15">
        <v>12</v>
      </c>
      <c r="C11" s="16">
        <v>12.07</v>
      </c>
      <c r="D11" s="4"/>
    </row>
    <row r="12" spans="1:36" ht="14.5" customHeight="1" x14ac:dyDescent="0.2">
      <c r="A12" s="14">
        <v>41065</v>
      </c>
      <c r="B12" s="15">
        <v>12.16</v>
      </c>
      <c r="C12" s="16">
        <v>12</v>
      </c>
      <c r="D12" s="4"/>
      <c r="V12" s="28"/>
      <c r="W12" s="53" t="s">
        <v>58</v>
      </c>
      <c r="X12" s="53" t="s">
        <v>68</v>
      </c>
      <c r="Y12" s="53" t="s">
        <v>59</v>
      </c>
      <c r="Z12" s="53" t="s">
        <v>54</v>
      </c>
      <c r="AA12" s="55" t="s">
        <v>60</v>
      </c>
      <c r="AB12" s="55"/>
      <c r="AD12" s="28"/>
      <c r="AE12" s="53" t="s">
        <v>58</v>
      </c>
      <c r="AF12" s="53" t="s">
        <v>116</v>
      </c>
      <c r="AG12" s="53" t="s">
        <v>59</v>
      </c>
      <c r="AH12" s="53" t="s">
        <v>54</v>
      </c>
      <c r="AI12" s="55" t="s">
        <v>60</v>
      </c>
      <c r="AJ12" s="55"/>
    </row>
    <row r="13" spans="1:36" ht="16" thickBot="1" x14ac:dyDescent="0.25">
      <c r="A13" s="14">
        <v>41066</v>
      </c>
      <c r="B13" s="15">
        <v>12.22</v>
      </c>
      <c r="C13" s="16">
        <v>12.16</v>
      </c>
      <c r="D13" s="4"/>
      <c r="V13" s="29" t="s">
        <v>61</v>
      </c>
      <c r="W13" s="54"/>
      <c r="X13" s="54"/>
      <c r="Y13" s="54"/>
      <c r="Z13" s="54"/>
      <c r="AA13" s="31" t="s">
        <v>62</v>
      </c>
      <c r="AB13" s="31" t="s">
        <v>63</v>
      </c>
      <c r="AD13" s="29" t="s">
        <v>61</v>
      </c>
      <c r="AE13" s="54"/>
      <c r="AF13" s="54"/>
      <c r="AG13" s="54"/>
      <c r="AH13" s="54"/>
      <c r="AI13" s="31" t="s">
        <v>62</v>
      </c>
      <c r="AJ13" s="31" t="s">
        <v>63</v>
      </c>
    </row>
    <row r="14" spans="1:36" ht="16" thickTop="1" x14ac:dyDescent="0.2">
      <c r="A14" s="14">
        <v>41067</v>
      </c>
      <c r="B14" s="15">
        <v>12.13</v>
      </c>
      <c r="C14" s="16">
        <v>12.22</v>
      </c>
      <c r="D14" s="4"/>
      <c r="V14" s="30" t="s">
        <v>64</v>
      </c>
      <c r="W14" s="32">
        <v>3.529541279120167</v>
      </c>
      <c r="X14" s="23">
        <v>1.129909131660864</v>
      </c>
      <c r="Y14" s="23">
        <v>3.1237390514156314</v>
      </c>
      <c r="Z14" s="23">
        <v>2.7314395394546554E-3</v>
      </c>
      <c r="AA14" s="23">
        <v>1.2701483305499512</v>
      </c>
      <c r="AB14" s="23">
        <v>5.7889342276903832</v>
      </c>
      <c r="AD14" s="30" t="s">
        <v>64</v>
      </c>
      <c r="AE14" s="32">
        <v>-9.9069263961573597</v>
      </c>
      <c r="AF14" s="23">
        <v>11.947679895441048</v>
      </c>
      <c r="AG14" s="23">
        <v>-0.82919248614432728</v>
      </c>
      <c r="AH14" s="23">
        <v>0.41028221258770914</v>
      </c>
      <c r="AI14" s="23">
        <v>-33.80584446913165</v>
      </c>
      <c r="AJ14" s="23">
        <v>13.99199167681693</v>
      </c>
    </row>
    <row r="15" spans="1:36" x14ac:dyDescent="0.2">
      <c r="A15" s="14">
        <v>41068</v>
      </c>
      <c r="B15" s="15">
        <v>12.12</v>
      </c>
      <c r="C15" s="16">
        <v>12.13</v>
      </c>
      <c r="D15" s="4"/>
      <c r="V15" s="30" t="s">
        <v>2</v>
      </c>
      <c r="W15" s="32">
        <v>0.70899203199337535</v>
      </c>
      <c r="X15" s="23">
        <v>9.2798581680213418E-2</v>
      </c>
      <c r="Y15" s="23">
        <v>7.6401171133906152</v>
      </c>
      <c r="Z15" s="23">
        <v>1.8323634578793731E-10</v>
      </c>
      <c r="AA15" s="23">
        <v>0.52342979941154133</v>
      </c>
      <c r="AB15" s="23">
        <v>0.89455426457520937</v>
      </c>
      <c r="AD15" s="30" t="s">
        <v>73</v>
      </c>
      <c r="AE15" s="32">
        <v>1.6705340831358626</v>
      </c>
      <c r="AF15" s="23">
        <v>1.9742215944987653</v>
      </c>
      <c r="AG15" s="23">
        <v>0.84617354393795607</v>
      </c>
      <c r="AH15" s="23">
        <v>0.40081813724583548</v>
      </c>
      <c r="AI15" s="23">
        <v>-2.2784970725135372</v>
      </c>
      <c r="AJ15" s="23">
        <v>5.6195652387852624</v>
      </c>
    </row>
    <row r="16" spans="1:36" x14ac:dyDescent="0.2">
      <c r="A16" s="14">
        <v>41071</v>
      </c>
      <c r="B16" s="15">
        <v>11.86</v>
      </c>
      <c r="C16" s="16">
        <v>12.12</v>
      </c>
      <c r="D16" s="4"/>
      <c r="AD16" s="30" t="s">
        <v>74</v>
      </c>
      <c r="AE16" s="32">
        <v>-7.0075536993272181E-2</v>
      </c>
      <c r="AF16" s="23">
        <v>8.1528793524416721E-2</v>
      </c>
      <c r="AG16" s="23">
        <v>-0.85951887626407164</v>
      </c>
      <c r="AH16" s="23">
        <v>0.39347551837701478</v>
      </c>
      <c r="AI16" s="23">
        <v>-0.23315740511161326</v>
      </c>
      <c r="AJ16" s="23">
        <v>9.3006331125068897E-2</v>
      </c>
    </row>
    <row r="17" spans="1:30" x14ac:dyDescent="0.2">
      <c r="A17" s="14">
        <v>41072</v>
      </c>
      <c r="B17" s="15">
        <v>11.97</v>
      </c>
      <c r="C17" s="16">
        <v>11.86</v>
      </c>
      <c r="D17" s="4"/>
    </row>
    <row r="18" spans="1:30" x14ac:dyDescent="0.2">
      <c r="A18" s="14">
        <v>41073</v>
      </c>
      <c r="B18" s="15">
        <v>12.28</v>
      </c>
      <c r="C18" s="16">
        <v>11.97</v>
      </c>
      <c r="D18" s="4"/>
      <c r="V18" t="s">
        <v>70</v>
      </c>
      <c r="AD18" t="s">
        <v>72</v>
      </c>
    </row>
    <row r="19" spans="1:30" x14ac:dyDescent="0.2">
      <c r="A19" s="14">
        <v>41074</v>
      </c>
      <c r="B19" s="15">
        <v>12.34</v>
      </c>
      <c r="C19" s="16">
        <v>12.28</v>
      </c>
      <c r="D19" s="4"/>
    </row>
    <row r="20" spans="1:30" x14ac:dyDescent="0.2">
      <c r="A20" s="14">
        <v>41075</v>
      </c>
      <c r="B20" s="15">
        <v>12.3</v>
      </c>
      <c r="C20" s="16">
        <v>12.34</v>
      </c>
      <c r="D20" s="4"/>
    </row>
    <row r="21" spans="1:30" x14ac:dyDescent="0.2">
      <c r="A21" s="14">
        <v>41078</v>
      </c>
      <c r="B21" s="15">
        <v>12.42</v>
      </c>
      <c r="C21" s="16">
        <v>12.3</v>
      </c>
      <c r="D21" s="4"/>
    </row>
    <row r="22" spans="1:30" x14ac:dyDescent="0.2">
      <c r="A22" s="14">
        <v>41079</v>
      </c>
      <c r="B22" s="15">
        <v>12.18</v>
      </c>
      <c r="C22" s="16">
        <v>12.42</v>
      </c>
      <c r="D22" s="4"/>
    </row>
    <row r="23" spans="1:30" x14ac:dyDescent="0.2">
      <c r="A23" s="14">
        <v>41080</v>
      </c>
      <c r="B23" s="15">
        <v>12.3</v>
      </c>
      <c r="C23" s="16">
        <v>12.18</v>
      </c>
      <c r="D23" s="4"/>
    </row>
    <row r="24" spans="1:30" x14ac:dyDescent="0.2">
      <c r="A24" s="14">
        <v>41081</v>
      </c>
      <c r="B24" s="15">
        <v>12</v>
      </c>
      <c r="C24" s="16">
        <v>12.3</v>
      </c>
      <c r="D24" s="4"/>
    </row>
    <row r="25" spans="1:30" x14ac:dyDescent="0.2">
      <c r="A25" s="14">
        <v>41082</v>
      </c>
      <c r="B25" s="15">
        <v>12.2</v>
      </c>
      <c r="C25" s="16">
        <v>12</v>
      </c>
      <c r="D25" s="4"/>
    </row>
    <row r="26" spans="1:30" x14ac:dyDescent="0.2">
      <c r="A26" s="14">
        <v>41085</v>
      </c>
      <c r="B26" s="15">
        <v>11.95</v>
      </c>
      <c r="C26" s="16">
        <v>12.2</v>
      </c>
      <c r="D26" s="4"/>
    </row>
    <row r="27" spans="1:30" x14ac:dyDescent="0.2">
      <c r="A27" s="14">
        <v>41086</v>
      </c>
      <c r="B27" s="15">
        <v>11.93</v>
      </c>
      <c r="C27" s="16">
        <v>11.95</v>
      </c>
      <c r="D27" s="4"/>
    </row>
    <row r="28" spans="1:30" x14ac:dyDescent="0.2">
      <c r="A28" s="14">
        <v>41087</v>
      </c>
      <c r="B28" s="15">
        <v>12.33</v>
      </c>
      <c r="C28" s="16">
        <v>11.93</v>
      </c>
      <c r="D28" s="4"/>
    </row>
    <row r="29" spans="1:30" x14ac:dyDescent="0.2">
      <c r="A29" s="14">
        <v>41088</v>
      </c>
      <c r="B29" s="15">
        <v>11.95</v>
      </c>
      <c r="C29" s="16">
        <v>12.33</v>
      </c>
      <c r="D29" s="4"/>
    </row>
    <row r="30" spans="1:30" x14ac:dyDescent="0.2">
      <c r="A30" s="14">
        <v>41089</v>
      </c>
      <c r="B30" s="15">
        <v>12.51</v>
      </c>
      <c r="C30" s="16">
        <v>11.95</v>
      </c>
      <c r="D30" s="4"/>
    </row>
    <row r="31" spans="1:30" x14ac:dyDescent="0.2">
      <c r="A31" s="14">
        <v>41092</v>
      </c>
      <c r="B31" s="15">
        <v>12.39</v>
      </c>
      <c r="C31" s="16">
        <v>12.51</v>
      </c>
      <c r="D31" s="4"/>
    </row>
    <row r="32" spans="1:30" x14ac:dyDescent="0.2">
      <c r="A32" s="14">
        <v>41093</v>
      </c>
      <c r="B32" s="15">
        <v>12.68</v>
      </c>
      <c r="C32" s="16">
        <v>12.39</v>
      </c>
      <c r="D32" s="4"/>
    </row>
    <row r="33" spans="1:31" x14ac:dyDescent="0.2">
      <c r="A33" s="14">
        <v>41095</v>
      </c>
      <c r="B33" s="15">
        <v>12.63</v>
      </c>
      <c r="C33" s="16">
        <v>12.68</v>
      </c>
      <c r="D33" s="4"/>
    </row>
    <row r="34" spans="1:31" x14ac:dyDescent="0.2">
      <c r="A34" s="14">
        <v>41096</v>
      </c>
      <c r="B34" s="15">
        <v>12.56</v>
      </c>
      <c r="C34" s="16">
        <v>12.63</v>
      </c>
      <c r="D34" s="4"/>
    </row>
    <row r="35" spans="1:31" x14ac:dyDescent="0.2">
      <c r="A35" s="14">
        <v>41099</v>
      </c>
      <c r="B35" s="15">
        <v>12.27</v>
      </c>
      <c r="C35" s="16">
        <v>12.56</v>
      </c>
      <c r="D35" s="4"/>
    </row>
    <row r="36" spans="1:31" ht="16" thickBot="1" x14ac:dyDescent="0.25">
      <c r="A36" s="14">
        <v>41100</v>
      </c>
      <c r="B36" s="15">
        <v>12.3</v>
      </c>
      <c r="C36" s="16">
        <v>12.27</v>
      </c>
      <c r="D36" s="4"/>
      <c r="V36" s="21"/>
      <c r="W36" s="27"/>
      <c r="X36" s="27"/>
      <c r="Y36" s="27"/>
    </row>
    <row r="37" spans="1:31" ht="16" thickTop="1" x14ac:dyDescent="0.2">
      <c r="A37" s="14">
        <v>41101</v>
      </c>
      <c r="B37" s="15">
        <v>12.28</v>
      </c>
      <c r="C37" s="16">
        <v>12.3</v>
      </c>
      <c r="D37" s="4"/>
      <c r="V37" s="36" t="s">
        <v>69</v>
      </c>
      <c r="W37" s="34" t="s">
        <v>1</v>
      </c>
      <c r="X37" s="34" t="s">
        <v>73</v>
      </c>
      <c r="Y37" s="34" t="s">
        <v>65</v>
      </c>
      <c r="Z37" s="34" t="s">
        <v>66</v>
      </c>
      <c r="AA37" s="34" t="s">
        <v>71</v>
      </c>
      <c r="AB37" s="35" t="s">
        <v>74</v>
      </c>
      <c r="AD37" s="50" t="s">
        <v>118</v>
      </c>
    </row>
    <row r="38" spans="1:31" x14ac:dyDescent="0.2">
      <c r="A38" s="14">
        <v>41102</v>
      </c>
      <c r="B38" s="15">
        <v>12.13</v>
      </c>
      <c r="C38" s="16">
        <v>12.28</v>
      </c>
      <c r="D38" s="4"/>
      <c r="V38" s="37">
        <v>2</v>
      </c>
      <c r="W38" s="38">
        <v>12.45</v>
      </c>
      <c r="X38" s="12">
        <v>12.49</v>
      </c>
      <c r="Y38" s="39">
        <v>12.384851758717426</v>
      </c>
      <c r="Z38" s="39">
        <v>6.5148241282573238E-2</v>
      </c>
      <c r="AA38" s="40">
        <f>Z38^2</f>
        <v>4.2442933422123796E-3</v>
      </c>
      <c r="AB38" s="41">
        <f>X38^2</f>
        <v>156.0001</v>
      </c>
      <c r="AC38" s="4"/>
      <c r="AD38" t="s">
        <v>119</v>
      </c>
      <c r="AE38">
        <f>CORREL(Z38:Z99,Z39:Z100)</f>
        <v>-1.8061202590755318E-2</v>
      </c>
    </row>
    <row r="39" spans="1:31" x14ac:dyDescent="0.2">
      <c r="A39" s="14">
        <v>41103</v>
      </c>
      <c r="B39" s="15">
        <v>12.32</v>
      </c>
      <c r="C39" s="16">
        <v>12.13</v>
      </c>
      <c r="D39" s="4"/>
      <c r="V39" s="42">
        <v>3</v>
      </c>
      <c r="W39" s="43">
        <v>12.46</v>
      </c>
      <c r="X39" s="15">
        <v>12.45</v>
      </c>
      <c r="Y39" s="44">
        <v>12.356492077437689</v>
      </c>
      <c r="Z39" s="44">
        <v>0.10350792256231145</v>
      </c>
      <c r="AA39" s="45">
        <f t="shared" ref="AA39:AA100" si="0">Z39^2</f>
        <v>1.0713890033165464E-2</v>
      </c>
      <c r="AB39" s="16">
        <f t="shared" ref="AB39:AB100" si="1">X39^2</f>
        <v>155.00249999999997</v>
      </c>
      <c r="AC39" s="4"/>
      <c r="AD39" t="s">
        <v>120</v>
      </c>
      <c r="AE39">
        <f>1/SQRT(62)</f>
        <v>0.1270001270001905</v>
      </c>
    </row>
    <row r="40" spans="1:31" x14ac:dyDescent="0.2">
      <c r="A40" s="14">
        <v>41106</v>
      </c>
      <c r="B40" s="15">
        <v>12.19</v>
      </c>
      <c r="C40" s="16">
        <v>12.32</v>
      </c>
      <c r="D40" s="4"/>
      <c r="V40" s="42">
        <v>4</v>
      </c>
      <c r="W40" s="43">
        <v>12.66</v>
      </c>
      <c r="X40" s="15">
        <v>12.46</v>
      </c>
      <c r="Y40" s="44">
        <v>12.363581997757624</v>
      </c>
      <c r="Z40" s="44">
        <v>0.29641800224237613</v>
      </c>
      <c r="AA40" s="45">
        <f t="shared" si="0"/>
        <v>8.7863632053361299E-2</v>
      </c>
      <c r="AB40" s="16">
        <f t="shared" si="1"/>
        <v>155.25160000000002</v>
      </c>
      <c r="AC40" s="4"/>
      <c r="AD40" t="s">
        <v>121</v>
      </c>
      <c r="AE40">
        <f>AE38/AE39</f>
        <v>-0.14221405141372989</v>
      </c>
    </row>
    <row r="41" spans="1:31" x14ac:dyDescent="0.2">
      <c r="A41" s="14">
        <v>41107</v>
      </c>
      <c r="B41" s="15">
        <v>12.12</v>
      </c>
      <c r="C41" s="16">
        <v>12.19</v>
      </c>
      <c r="D41" s="4"/>
      <c r="V41" s="42">
        <v>5</v>
      </c>
      <c r="W41" s="43">
        <v>12.56</v>
      </c>
      <c r="X41" s="15">
        <v>12.66</v>
      </c>
      <c r="Y41" s="44">
        <v>12.505380404156298</v>
      </c>
      <c r="Z41" s="44">
        <v>5.4619595843702129E-2</v>
      </c>
      <c r="AA41" s="45">
        <f t="shared" si="0"/>
        <v>2.9833002501293629E-3</v>
      </c>
      <c r="AB41" s="16">
        <f t="shared" si="1"/>
        <v>160.2756</v>
      </c>
      <c r="AC41" s="4"/>
    </row>
    <row r="42" spans="1:31" x14ac:dyDescent="0.2">
      <c r="A42" s="14">
        <v>41108</v>
      </c>
      <c r="B42" s="15">
        <v>12.07</v>
      </c>
      <c r="C42" s="16">
        <v>12.12</v>
      </c>
      <c r="D42" s="4"/>
      <c r="V42" s="42">
        <v>6</v>
      </c>
      <c r="W42" s="43">
        <v>12.33</v>
      </c>
      <c r="X42" s="15">
        <v>12.56</v>
      </c>
      <c r="Y42" s="44">
        <v>12.434481200956961</v>
      </c>
      <c r="Z42" s="44">
        <v>-0.10448120095696112</v>
      </c>
      <c r="AA42" s="45">
        <f t="shared" si="0"/>
        <v>1.0916321353408892E-2</v>
      </c>
      <c r="AB42" s="16">
        <f t="shared" si="1"/>
        <v>157.75360000000001</v>
      </c>
      <c r="AC42" s="4"/>
      <c r="AD42" s="52" t="s">
        <v>124</v>
      </c>
      <c r="AE42">
        <f>AE43/AE44</f>
        <v>1.8875136215206856</v>
      </c>
    </row>
    <row r="43" spans="1:31" x14ac:dyDescent="0.2">
      <c r="A43" s="14">
        <v>41109</v>
      </c>
      <c r="B43" s="15">
        <v>12.23</v>
      </c>
      <c r="C43" s="16">
        <v>12.07</v>
      </c>
      <c r="D43" s="4"/>
      <c r="V43" s="42">
        <v>7</v>
      </c>
      <c r="W43" s="43">
        <v>12.07</v>
      </c>
      <c r="X43" s="15">
        <v>12.33</v>
      </c>
      <c r="Y43" s="44">
        <v>12.271413033598485</v>
      </c>
      <c r="Z43" s="44">
        <v>-0.2014130335984845</v>
      </c>
      <c r="AA43" s="45">
        <f t="shared" si="0"/>
        <v>4.0567210103344249E-2</v>
      </c>
      <c r="AB43" s="16">
        <f t="shared" si="1"/>
        <v>152.02889999999999</v>
      </c>
      <c r="AC43" s="4"/>
      <c r="AD43" s="51" t="s">
        <v>122</v>
      </c>
      <c r="AE43" cm="1">
        <f t="array" ref="AE43">SUMSQ((Z38:Z99)-(Z39:Z100))</f>
        <v>4.6753122327604837</v>
      </c>
    </row>
    <row r="44" spans="1:31" x14ac:dyDescent="0.2">
      <c r="A44" s="14">
        <v>41110</v>
      </c>
      <c r="B44" s="15">
        <v>12.01</v>
      </c>
      <c r="C44" s="16">
        <v>12.23</v>
      </c>
      <c r="D44" s="4"/>
      <c r="V44" s="42">
        <v>8</v>
      </c>
      <c r="W44" s="43">
        <v>12</v>
      </c>
      <c r="X44" s="15">
        <v>12.07</v>
      </c>
      <c r="Y44" s="44">
        <v>12.087075105280208</v>
      </c>
      <c r="Z44" s="44">
        <v>-8.707510528020812E-2</v>
      </c>
      <c r="AA44" s="45">
        <f t="shared" si="0"/>
        <v>7.5820739595593278E-3</v>
      </c>
      <c r="AB44" s="16">
        <f t="shared" si="1"/>
        <v>145.6849</v>
      </c>
      <c r="AC44" s="4"/>
      <c r="AD44" s="51" t="s">
        <v>123</v>
      </c>
      <c r="AE44">
        <f>SUMSQ(Z38:Z100)</f>
        <v>2.4769687378434879</v>
      </c>
    </row>
    <row r="45" spans="1:31" x14ac:dyDescent="0.2">
      <c r="A45" s="14">
        <v>41113</v>
      </c>
      <c r="B45" s="15">
        <v>11.8</v>
      </c>
      <c r="C45" s="16">
        <v>12.01</v>
      </c>
      <c r="D45" s="4"/>
      <c r="V45" s="42">
        <v>9</v>
      </c>
      <c r="W45" s="43">
        <v>12.16</v>
      </c>
      <c r="X45" s="15">
        <v>12</v>
      </c>
      <c r="Y45" s="44">
        <v>12.037445663040671</v>
      </c>
      <c r="Z45" s="44">
        <v>0.12255433695932894</v>
      </c>
      <c r="AA45" s="45">
        <f t="shared" si="0"/>
        <v>1.5019565507540739E-2</v>
      </c>
      <c r="AB45" s="16">
        <f t="shared" si="1"/>
        <v>144</v>
      </c>
      <c r="AC45" s="4"/>
    </row>
    <row r="46" spans="1:31" x14ac:dyDescent="0.2">
      <c r="A46" s="14">
        <v>41114</v>
      </c>
      <c r="B46" s="15">
        <v>11.57</v>
      </c>
      <c r="C46" s="16">
        <v>11.8</v>
      </c>
      <c r="D46" s="4"/>
      <c r="V46" s="42">
        <v>10</v>
      </c>
      <c r="W46" s="43">
        <v>12.22</v>
      </c>
      <c r="X46" s="15">
        <v>12.16</v>
      </c>
      <c r="Y46" s="44">
        <v>12.150884388159611</v>
      </c>
      <c r="Z46" s="44">
        <v>6.9115611840389946E-2</v>
      </c>
      <c r="AA46" s="45">
        <f t="shared" si="0"/>
        <v>4.7769678000714509E-3</v>
      </c>
      <c r="AB46" s="16">
        <f t="shared" si="1"/>
        <v>147.8656</v>
      </c>
      <c r="AC46" s="4"/>
      <c r="AD46" s="52" t="s">
        <v>125</v>
      </c>
    </row>
    <row r="47" spans="1:31" x14ac:dyDescent="0.2">
      <c r="A47" s="14">
        <v>41115</v>
      </c>
      <c r="B47" s="15">
        <v>11.49</v>
      </c>
      <c r="C47" s="16">
        <v>11.57</v>
      </c>
      <c r="D47" s="4"/>
      <c r="V47" s="42">
        <v>11</v>
      </c>
      <c r="W47" s="43">
        <v>12.13</v>
      </c>
      <c r="X47" s="15">
        <v>12.22</v>
      </c>
      <c r="Y47" s="44">
        <v>12.193423910079215</v>
      </c>
      <c r="Z47" s="44">
        <v>-6.3423910079213996E-2</v>
      </c>
      <c r="AA47" s="45">
        <f t="shared" si="0"/>
        <v>4.0225923697362227E-3</v>
      </c>
      <c r="AB47" s="16">
        <f t="shared" si="1"/>
        <v>149.32840000000002</v>
      </c>
      <c r="AC47" s="4"/>
      <c r="AD47" t="s">
        <v>126</v>
      </c>
    </row>
    <row r="48" spans="1:31" x14ac:dyDescent="0.2">
      <c r="A48" s="14">
        <v>41116</v>
      </c>
      <c r="B48" s="15">
        <v>11.83</v>
      </c>
      <c r="C48" s="16">
        <v>11.49</v>
      </c>
      <c r="D48" s="4"/>
      <c r="V48" s="42">
        <v>12</v>
      </c>
      <c r="W48" s="43">
        <v>12.12</v>
      </c>
      <c r="X48" s="15">
        <v>12.13</v>
      </c>
      <c r="Y48" s="44">
        <v>12.12961462719981</v>
      </c>
      <c r="Z48" s="44">
        <v>-9.6146271998112098E-3</v>
      </c>
      <c r="AA48" s="45">
        <f t="shared" si="0"/>
        <v>9.2441056191349552E-5</v>
      </c>
      <c r="AB48" s="16">
        <f t="shared" si="1"/>
        <v>147.13690000000003</v>
      </c>
      <c r="AC48" s="4"/>
    </row>
    <row r="49" spans="1:29" x14ac:dyDescent="0.2">
      <c r="A49" s="14">
        <v>41117</v>
      </c>
      <c r="B49" s="15">
        <v>12.03</v>
      </c>
      <c r="C49" s="16">
        <v>11.83</v>
      </c>
      <c r="D49" s="4"/>
      <c r="V49" s="42">
        <v>13</v>
      </c>
      <c r="W49" s="43">
        <v>11.86</v>
      </c>
      <c r="X49" s="15">
        <v>12.12</v>
      </c>
      <c r="Y49" s="44">
        <v>12.122524706879876</v>
      </c>
      <c r="Z49" s="44">
        <v>-0.26252470687987639</v>
      </c>
      <c r="AA49" s="45">
        <f t="shared" si="0"/>
        <v>6.8919221722365018E-2</v>
      </c>
      <c r="AB49" s="16">
        <f t="shared" si="1"/>
        <v>146.89439999999999</v>
      </c>
      <c r="AC49" s="4"/>
    </row>
    <row r="50" spans="1:29" x14ac:dyDescent="0.2">
      <c r="A50" s="14">
        <v>41120</v>
      </c>
      <c r="B50" s="15">
        <v>11.85</v>
      </c>
      <c r="C50" s="16">
        <v>12.03</v>
      </c>
      <c r="D50" s="4"/>
      <c r="V50" s="42">
        <v>14</v>
      </c>
      <c r="W50" s="43">
        <v>11.97</v>
      </c>
      <c r="X50" s="15">
        <v>11.86</v>
      </c>
      <c r="Y50" s="44">
        <v>11.938186778561597</v>
      </c>
      <c r="Z50" s="44">
        <v>3.1813221438403261E-2</v>
      </c>
      <c r="AA50" s="45">
        <f t="shared" si="0"/>
        <v>1.0120810582888808E-3</v>
      </c>
      <c r="AB50" s="16">
        <f t="shared" si="1"/>
        <v>140.65959999999998</v>
      </c>
      <c r="AC50" s="4"/>
    </row>
    <row r="51" spans="1:29" x14ac:dyDescent="0.2">
      <c r="A51" s="14">
        <v>41121</v>
      </c>
      <c r="B51" s="15">
        <v>11.88</v>
      </c>
      <c r="C51" s="16">
        <v>11.85</v>
      </c>
      <c r="D51" s="4"/>
      <c r="V51" s="42">
        <v>15</v>
      </c>
      <c r="W51" s="43">
        <v>12.28</v>
      </c>
      <c r="X51" s="15">
        <v>11.97</v>
      </c>
      <c r="Y51" s="44">
        <v>12.016175902080871</v>
      </c>
      <c r="Z51" s="44">
        <v>0.26382409791912842</v>
      </c>
      <c r="AA51" s="45">
        <f t="shared" si="0"/>
        <v>6.9603154642841863E-2</v>
      </c>
      <c r="AB51" s="16">
        <f t="shared" si="1"/>
        <v>143.2809</v>
      </c>
      <c r="AC51" s="4"/>
    </row>
    <row r="52" spans="1:29" x14ac:dyDescent="0.2">
      <c r="A52" s="14">
        <v>41122</v>
      </c>
      <c r="B52" s="15">
        <v>11.79</v>
      </c>
      <c r="C52" s="16">
        <v>11.88</v>
      </c>
      <c r="D52" s="4"/>
      <c r="V52" s="42">
        <v>16</v>
      </c>
      <c r="W52" s="43">
        <v>12.34</v>
      </c>
      <c r="X52" s="15">
        <v>12.28</v>
      </c>
      <c r="Y52" s="44">
        <v>12.235963431998815</v>
      </c>
      <c r="Z52" s="44">
        <v>0.10403656800118455</v>
      </c>
      <c r="AA52" s="45">
        <f t="shared" si="0"/>
        <v>1.0823607481465096E-2</v>
      </c>
      <c r="AB52" s="16">
        <f t="shared" si="1"/>
        <v>150.79839999999999</v>
      </c>
      <c r="AC52" s="4"/>
    </row>
    <row r="53" spans="1:29" x14ac:dyDescent="0.2">
      <c r="A53" s="14">
        <v>41123</v>
      </c>
      <c r="B53" s="15">
        <v>11.47</v>
      </c>
      <c r="C53" s="16">
        <v>11.79</v>
      </c>
      <c r="D53" s="4"/>
      <c r="V53" s="42">
        <v>17</v>
      </c>
      <c r="W53" s="43">
        <v>12.3</v>
      </c>
      <c r="X53" s="15">
        <v>12.34</v>
      </c>
      <c r="Y53" s="44">
        <v>12.278502953918419</v>
      </c>
      <c r="Z53" s="44">
        <v>2.1497046081581317E-2</v>
      </c>
      <c r="AA53" s="45">
        <f t="shared" si="0"/>
        <v>4.6212299023363064E-4</v>
      </c>
      <c r="AB53" s="16">
        <f t="shared" si="1"/>
        <v>152.2756</v>
      </c>
      <c r="AC53" s="4"/>
    </row>
    <row r="54" spans="1:29" x14ac:dyDescent="0.2">
      <c r="A54" s="14">
        <v>41124</v>
      </c>
      <c r="B54" s="15">
        <v>11.7</v>
      </c>
      <c r="C54" s="16">
        <v>11.47</v>
      </c>
      <c r="D54" s="4"/>
      <c r="V54" s="42">
        <v>18</v>
      </c>
      <c r="W54" s="43">
        <v>12.42</v>
      </c>
      <c r="X54" s="15">
        <v>12.3</v>
      </c>
      <c r="Y54" s="44">
        <v>12.250143272638685</v>
      </c>
      <c r="Z54" s="44">
        <v>0.16985672736131541</v>
      </c>
      <c r="AA54" s="45">
        <f t="shared" si="0"/>
        <v>2.8851307829896235E-2</v>
      </c>
      <c r="AB54" s="16">
        <f t="shared" si="1"/>
        <v>151.29000000000002</v>
      </c>
      <c r="AC54" s="4"/>
    </row>
    <row r="55" spans="1:29" x14ac:dyDescent="0.2">
      <c r="A55" s="14">
        <v>41127</v>
      </c>
      <c r="B55" s="15">
        <v>11.8</v>
      </c>
      <c r="C55" s="16">
        <v>11.7</v>
      </c>
      <c r="D55" s="4"/>
      <c r="V55" s="42">
        <v>19</v>
      </c>
      <c r="W55" s="43">
        <v>12.18</v>
      </c>
      <c r="X55" s="15">
        <v>12.42</v>
      </c>
      <c r="Y55" s="44">
        <v>12.335222316477889</v>
      </c>
      <c r="Z55" s="44">
        <v>-0.15522231647788942</v>
      </c>
      <c r="AA55" s="45">
        <f t="shared" si="0"/>
        <v>2.4093967532762061E-2</v>
      </c>
      <c r="AB55" s="16">
        <f t="shared" si="1"/>
        <v>154.25639999999999</v>
      </c>
      <c r="AC55" s="4"/>
    </row>
    <row r="56" spans="1:29" x14ac:dyDescent="0.2">
      <c r="A56" s="14">
        <v>41128</v>
      </c>
      <c r="B56" s="15">
        <v>12.15</v>
      </c>
      <c r="C56" s="16">
        <v>11.8</v>
      </c>
      <c r="D56" s="4"/>
      <c r="V56" s="42">
        <v>20</v>
      </c>
      <c r="W56" s="43">
        <v>12.3</v>
      </c>
      <c r="X56" s="15">
        <v>12.18</v>
      </c>
      <c r="Y56" s="44">
        <v>12.165064228799478</v>
      </c>
      <c r="Z56" s="44">
        <v>0.13493577120052258</v>
      </c>
      <c r="AA56" s="45">
        <f t="shared" si="0"/>
        <v>1.8207662349479778E-2</v>
      </c>
      <c r="AB56" s="16">
        <f t="shared" si="1"/>
        <v>148.35239999999999</v>
      </c>
      <c r="AC56" s="4"/>
    </row>
    <row r="57" spans="1:29" x14ac:dyDescent="0.2">
      <c r="A57" s="14">
        <v>41129</v>
      </c>
      <c r="B57" s="15">
        <v>12.3</v>
      </c>
      <c r="C57" s="16">
        <v>12.15</v>
      </c>
      <c r="D57" s="4"/>
      <c r="V57" s="42">
        <v>21</v>
      </c>
      <c r="W57" s="43">
        <v>12</v>
      </c>
      <c r="X57" s="15">
        <v>12.3</v>
      </c>
      <c r="Y57" s="44">
        <v>12.250143272638685</v>
      </c>
      <c r="Z57" s="44">
        <v>-0.25014327263868452</v>
      </c>
      <c r="AA57" s="45">
        <f t="shared" si="0"/>
        <v>6.2571656846391252E-2</v>
      </c>
      <c r="AB57" s="16">
        <f t="shared" si="1"/>
        <v>151.29000000000002</v>
      </c>
      <c r="AC57" s="4"/>
    </row>
    <row r="58" spans="1:29" x14ac:dyDescent="0.2">
      <c r="A58" s="14">
        <v>41130</v>
      </c>
      <c r="B58" s="15">
        <v>12.39</v>
      </c>
      <c r="C58" s="16">
        <v>12.3</v>
      </c>
      <c r="D58" s="4"/>
      <c r="V58" s="42">
        <v>22</v>
      </c>
      <c r="W58" s="43">
        <v>12.2</v>
      </c>
      <c r="X58" s="15">
        <v>12</v>
      </c>
      <c r="Y58" s="44">
        <v>12.037445663040671</v>
      </c>
      <c r="Z58" s="44">
        <v>0.16255433695932808</v>
      </c>
      <c r="AA58" s="45">
        <f t="shared" si="0"/>
        <v>2.6423912464286776E-2</v>
      </c>
      <c r="AB58" s="16">
        <f t="shared" si="1"/>
        <v>144</v>
      </c>
      <c r="AC58" s="4"/>
    </row>
    <row r="59" spans="1:29" x14ac:dyDescent="0.2">
      <c r="A59" s="14">
        <v>41131</v>
      </c>
      <c r="B59" s="15">
        <v>12.41</v>
      </c>
      <c r="C59" s="16">
        <v>12.39</v>
      </c>
      <c r="D59" s="4"/>
      <c r="V59" s="42">
        <v>23</v>
      </c>
      <c r="W59" s="43">
        <v>11.95</v>
      </c>
      <c r="X59" s="15">
        <v>12.2</v>
      </c>
      <c r="Y59" s="44">
        <v>12.179244069439346</v>
      </c>
      <c r="Z59" s="44">
        <v>-0.22924406943934628</v>
      </c>
      <c r="AA59" s="45">
        <f t="shared" si="0"/>
        <v>5.2552843373111814E-2</v>
      </c>
      <c r="AB59" s="16">
        <f t="shared" si="1"/>
        <v>148.83999999999997</v>
      </c>
      <c r="AC59" s="4"/>
    </row>
    <row r="60" spans="1:29" x14ac:dyDescent="0.2">
      <c r="A60" s="14">
        <v>41134</v>
      </c>
      <c r="B60" s="15">
        <v>12.33</v>
      </c>
      <c r="C60" s="16">
        <v>12.41</v>
      </c>
      <c r="D60" s="4"/>
      <c r="V60" s="42">
        <v>24</v>
      </c>
      <c r="W60" s="43">
        <v>11.93</v>
      </c>
      <c r="X60" s="15">
        <v>11.95</v>
      </c>
      <c r="Y60" s="44">
        <v>12.001996061441002</v>
      </c>
      <c r="Z60" s="44">
        <v>-7.1996061441002013E-2</v>
      </c>
      <c r="AA60" s="45">
        <f t="shared" si="0"/>
        <v>5.1834328630165367E-3</v>
      </c>
      <c r="AB60" s="16">
        <f t="shared" si="1"/>
        <v>142.80249999999998</v>
      </c>
      <c r="AC60" s="4"/>
    </row>
    <row r="61" spans="1:29" x14ac:dyDescent="0.2">
      <c r="A61" s="14">
        <v>41135</v>
      </c>
      <c r="B61" s="15">
        <v>12.19</v>
      </c>
      <c r="C61" s="16">
        <v>12.33</v>
      </c>
      <c r="D61" s="4"/>
      <c r="V61" s="42">
        <v>25</v>
      </c>
      <c r="W61" s="43">
        <v>12.33</v>
      </c>
      <c r="X61" s="15">
        <v>11.93</v>
      </c>
      <c r="Y61" s="44">
        <v>11.987816220801134</v>
      </c>
      <c r="Z61" s="44">
        <v>0.34218377919886578</v>
      </c>
      <c r="AA61" s="45">
        <f t="shared" si="0"/>
        <v>0.11708973874681813</v>
      </c>
      <c r="AB61" s="16">
        <f t="shared" si="1"/>
        <v>142.32489999999999</v>
      </c>
      <c r="AC61" s="4"/>
    </row>
    <row r="62" spans="1:29" x14ac:dyDescent="0.2">
      <c r="A62" s="14">
        <v>41136</v>
      </c>
      <c r="B62" s="15">
        <v>12.21</v>
      </c>
      <c r="C62" s="16">
        <v>12.19</v>
      </c>
      <c r="D62" s="4"/>
      <c r="V62" s="42">
        <v>26</v>
      </c>
      <c r="W62" s="43">
        <v>11.95</v>
      </c>
      <c r="X62" s="15">
        <v>12.33</v>
      </c>
      <c r="Y62" s="44">
        <v>12.271413033598485</v>
      </c>
      <c r="Z62" s="44">
        <v>-0.3214130335984855</v>
      </c>
      <c r="AA62" s="45">
        <f t="shared" si="0"/>
        <v>0.10330633816698116</v>
      </c>
      <c r="AB62" s="16">
        <f t="shared" si="1"/>
        <v>152.02889999999999</v>
      </c>
      <c r="AC62" s="4"/>
    </row>
    <row r="63" spans="1:29" x14ac:dyDescent="0.2">
      <c r="A63" s="14">
        <v>41137</v>
      </c>
      <c r="B63" s="15">
        <v>12.23</v>
      </c>
      <c r="C63" s="16">
        <v>12.21</v>
      </c>
      <c r="D63" s="4"/>
      <c r="V63" s="42">
        <v>27</v>
      </c>
      <c r="W63" s="43">
        <v>12.51</v>
      </c>
      <c r="X63" s="15">
        <v>11.95</v>
      </c>
      <c r="Y63" s="44">
        <v>12.001996061441002</v>
      </c>
      <c r="Z63" s="44">
        <v>0.50800393855899806</v>
      </c>
      <c r="AA63" s="45">
        <f t="shared" si="0"/>
        <v>0.25806800159145427</v>
      </c>
      <c r="AB63" s="16">
        <f t="shared" si="1"/>
        <v>142.80249999999998</v>
      </c>
      <c r="AC63" s="4"/>
    </row>
    <row r="64" spans="1:29" x14ac:dyDescent="0.2">
      <c r="A64" s="14">
        <v>41138</v>
      </c>
      <c r="B64" s="15">
        <v>12.22</v>
      </c>
      <c r="C64" s="16">
        <v>12.23</v>
      </c>
      <c r="D64" s="4"/>
      <c r="V64" s="42">
        <v>28</v>
      </c>
      <c r="W64" s="43">
        <v>12.39</v>
      </c>
      <c r="X64" s="15">
        <v>12.51</v>
      </c>
      <c r="Y64" s="44">
        <v>12.399031599357292</v>
      </c>
      <c r="Z64" s="44">
        <v>-9.0315993572911424E-3</v>
      </c>
      <c r="AA64" s="45">
        <f t="shared" si="0"/>
        <v>8.1569786950621778E-5</v>
      </c>
      <c r="AB64" s="16">
        <f t="shared" si="1"/>
        <v>156.5001</v>
      </c>
      <c r="AC64" s="4"/>
    </row>
    <row r="65" spans="1:29" x14ac:dyDescent="0.2">
      <c r="A65" s="14">
        <v>41141</v>
      </c>
      <c r="B65" s="15">
        <v>12.56</v>
      </c>
      <c r="C65" s="16">
        <v>12.22</v>
      </c>
      <c r="D65" s="4"/>
      <c r="V65" s="42">
        <v>29</v>
      </c>
      <c r="W65" s="43">
        <v>12.68</v>
      </c>
      <c r="X65" s="15">
        <v>12.39</v>
      </c>
      <c r="Y65" s="44">
        <v>12.313952555518089</v>
      </c>
      <c r="Z65" s="44">
        <v>0.36604744448191084</v>
      </c>
      <c r="AA65" s="45">
        <f t="shared" si="0"/>
        <v>0.13399073161173761</v>
      </c>
      <c r="AB65" s="16">
        <f t="shared" si="1"/>
        <v>153.5121</v>
      </c>
      <c r="AC65" s="4"/>
    </row>
    <row r="66" spans="1:29" x14ac:dyDescent="0.2">
      <c r="A66" s="14">
        <v>41142</v>
      </c>
      <c r="B66" s="15">
        <v>12.34</v>
      </c>
      <c r="C66" s="16">
        <v>12.56</v>
      </c>
      <c r="D66" s="4"/>
      <c r="V66" s="42">
        <v>30</v>
      </c>
      <c r="W66" s="43">
        <v>12.63</v>
      </c>
      <c r="X66" s="15">
        <v>12.68</v>
      </c>
      <c r="Y66" s="44">
        <v>12.519560244796166</v>
      </c>
      <c r="Z66" s="44">
        <v>0.11043975520383498</v>
      </c>
      <c r="AA66" s="45">
        <f t="shared" si="0"/>
        <v>1.2196939529482994E-2</v>
      </c>
      <c r="AB66" s="16">
        <f t="shared" si="1"/>
        <v>160.7824</v>
      </c>
      <c r="AC66" s="4"/>
    </row>
    <row r="67" spans="1:29" ht="16" thickBot="1" x14ac:dyDescent="0.25">
      <c r="A67" s="17">
        <v>41143</v>
      </c>
      <c r="B67" s="18">
        <v>11.68</v>
      </c>
      <c r="C67" s="19">
        <v>12.34</v>
      </c>
      <c r="D67" s="4"/>
      <c r="V67" s="42">
        <v>31</v>
      </c>
      <c r="W67" s="43">
        <v>12.56</v>
      </c>
      <c r="X67" s="15">
        <v>12.63</v>
      </c>
      <c r="Y67" s="44">
        <v>12.484110643196498</v>
      </c>
      <c r="Z67" s="44">
        <v>7.5889356803502395E-2</v>
      </c>
      <c r="AA67" s="45">
        <f t="shared" si="0"/>
        <v>5.7591944760492951E-3</v>
      </c>
      <c r="AB67" s="16">
        <f t="shared" si="1"/>
        <v>159.51690000000002</v>
      </c>
      <c r="AC67" s="4"/>
    </row>
    <row r="68" spans="1:29" ht="16" thickTop="1" x14ac:dyDescent="0.2">
      <c r="V68" s="42">
        <v>32</v>
      </c>
      <c r="W68" s="43">
        <v>12.27</v>
      </c>
      <c r="X68" s="15">
        <v>12.56</v>
      </c>
      <c r="Y68" s="44">
        <v>12.434481200956961</v>
      </c>
      <c r="Z68" s="44">
        <v>-0.16448120095696162</v>
      </c>
      <c r="AA68" s="45">
        <f t="shared" si="0"/>
        <v>2.705406546824439E-2</v>
      </c>
      <c r="AB68" s="16">
        <f t="shared" si="1"/>
        <v>157.75360000000001</v>
      </c>
      <c r="AC68" s="4"/>
    </row>
    <row r="69" spans="1:29" x14ac:dyDescent="0.2">
      <c r="V69" s="42">
        <v>33</v>
      </c>
      <c r="W69" s="43">
        <v>12.3</v>
      </c>
      <c r="X69" s="15">
        <v>12.27</v>
      </c>
      <c r="Y69" s="44">
        <v>12.228873511678882</v>
      </c>
      <c r="Z69" s="44">
        <v>7.1126488321118231E-2</v>
      </c>
      <c r="AA69" s="45">
        <f t="shared" si="0"/>
        <v>5.058977340894168E-3</v>
      </c>
      <c r="AB69" s="16">
        <f t="shared" si="1"/>
        <v>150.55289999999999</v>
      </c>
      <c r="AC69" s="4"/>
    </row>
    <row r="70" spans="1:29" x14ac:dyDescent="0.2">
      <c r="V70" s="42">
        <v>34</v>
      </c>
      <c r="W70" s="43">
        <v>12.28</v>
      </c>
      <c r="X70" s="15">
        <v>12.3</v>
      </c>
      <c r="Y70" s="44">
        <v>12.250143272638685</v>
      </c>
      <c r="Z70" s="44">
        <v>2.9856727361314839E-2</v>
      </c>
      <c r="AA70" s="45">
        <f t="shared" si="0"/>
        <v>8.9142416872788608E-4</v>
      </c>
      <c r="AB70" s="16">
        <f t="shared" si="1"/>
        <v>151.29000000000002</v>
      </c>
      <c r="AC70" s="4"/>
    </row>
    <row r="71" spans="1:29" x14ac:dyDescent="0.2">
      <c r="V71" s="42">
        <v>35</v>
      </c>
      <c r="W71" s="43">
        <v>12.13</v>
      </c>
      <c r="X71" s="15">
        <v>12.28</v>
      </c>
      <c r="Y71" s="44">
        <v>12.235963431998815</v>
      </c>
      <c r="Z71" s="44">
        <v>-0.10596343199881453</v>
      </c>
      <c r="AA71" s="45">
        <f t="shared" si="0"/>
        <v>1.1228248920967391E-2</v>
      </c>
      <c r="AB71" s="16">
        <f t="shared" si="1"/>
        <v>150.79839999999999</v>
      </c>
      <c r="AC71" s="4"/>
    </row>
    <row r="72" spans="1:29" x14ac:dyDescent="0.2">
      <c r="V72" s="42">
        <v>36</v>
      </c>
      <c r="W72" s="43">
        <v>12.32</v>
      </c>
      <c r="X72" s="15">
        <v>12.13</v>
      </c>
      <c r="Y72" s="44">
        <v>12.12961462719981</v>
      </c>
      <c r="Z72" s="44">
        <v>0.19038537280018986</v>
      </c>
      <c r="AA72" s="45">
        <f t="shared" si="0"/>
        <v>3.6246590176267274E-2</v>
      </c>
      <c r="AB72" s="16">
        <f t="shared" si="1"/>
        <v>147.13690000000003</v>
      </c>
      <c r="AC72" s="4"/>
    </row>
    <row r="73" spans="1:29" x14ac:dyDescent="0.2">
      <c r="V73" s="42">
        <v>37</v>
      </c>
      <c r="W73" s="43">
        <v>12.19</v>
      </c>
      <c r="X73" s="15">
        <v>12.32</v>
      </c>
      <c r="Y73" s="44">
        <v>12.264323113278552</v>
      </c>
      <c r="Z73" s="44">
        <v>-7.4323113278552455E-2</v>
      </c>
      <c r="AA73" s="45">
        <f t="shared" si="0"/>
        <v>5.5239251674165405E-3</v>
      </c>
      <c r="AB73" s="16">
        <f t="shared" si="1"/>
        <v>151.7824</v>
      </c>
      <c r="AC73" s="4"/>
    </row>
    <row r="74" spans="1:29" x14ac:dyDescent="0.2">
      <c r="V74" s="42">
        <v>38</v>
      </c>
      <c r="W74" s="43">
        <v>12.12</v>
      </c>
      <c r="X74" s="15">
        <v>12.19</v>
      </c>
      <c r="Y74" s="44">
        <v>12.172154149119413</v>
      </c>
      <c r="Z74" s="44">
        <v>-5.2154149119413518E-2</v>
      </c>
      <c r="AA74" s="45">
        <f t="shared" si="0"/>
        <v>2.7200552703700218E-3</v>
      </c>
      <c r="AB74" s="16">
        <f t="shared" si="1"/>
        <v>148.59609999999998</v>
      </c>
      <c r="AC74" s="4"/>
    </row>
    <row r="75" spans="1:29" x14ac:dyDescent="0.2">
      <c r="V75" s="42">
        <v>39</v>
      </c>
      <c r="W75" s="43">
        <v>12.07</v>
      </c>
      <c r="X75" s="15">
        <v>12.12</v>
      </c>
      <c r="Y75" s="44">
        <v>12.122524706879876</v>
      </c>
      <c r="Z75" s="44">
        <v>-5.2524706879875538E-2</v>
      </c>
      <c r="AA75" s="45">
        <f t="shared" si="0"/>
        <v>2.7588448328168444E-3</v>
      </c>
      <c r="AB75" s="16">
        <f t="shared" si="1"/>
        <v>146.89439999999999</v>
      </c>
      <c r="AC75" s="4"/>
    </row>
    <row r="76" spans="1:29" x14ac:dyDescent="0.2">
      <c r="V76" s="42">
        <v>40</v>
      </c>
      <c r="W76" s="43">
        <v>12.23</v>
      </c>
      <c r="X76" s="15">
        <v>12.07</v>
      </c>
      <c r="Y76" s="44">
        <v>12.087075105280208</v>
      </c>
      <c r="Z76" s="44">
        <v>0.14292489471979231</v>
      </c>
      <c r="AA76" s="45">
        <f t="shared" si="0"/>
        <v>2.0427525530663713E-2</v>
      </c>
      <c r="AB76" s="16">
        <f t="shared" si="1"/>
        <v>145.6849</v>
      </c>
      <c r="AC76" s="4"/>
    </row>
    <row r="77" spans="1:29" x14ac:dyDescent="0.2">
      <c r="V77" s="42">
        <v>41</v>
      </c>
      <c r="W77" s="43">
        <v>12.01</v>
      </c>
      <c r="X77" s="15">
        <v>12.23</v>
      </c>
      <c r="Y77" s="44">
        <v>12.200513830399148</v>
      </c>
      <c r="Z77" s="44">
        <v>-0.19051383039914782</v>
      </c>
      <c r="AA77" s="45">
        <f t="shared" si="0"/>
        <v>3.6295519573355257E-2</v>
      </c>
      <c r="AB77" s="16">
        <f t="shared" si="1"/>
        <v>149.5729</v>
      </c>
      <c r="AC77" s="4"/>
    </row>
    <row r="78" spans="1:29" x14ac:dyDescent="0.2">
      <c r="V78" s="42">
        <v>42</v>
      </c>
      <c r="W78" s="43">
        <v>11.8</v>
      </c>
      <c r="X78" s="15">
        <v>12.01</v>
      </c>
      <c r="Y78" s="44">
        <v>12.044535583360604</v>
      </c>
      <c r="Z78" s="44">
        <v>-0.24453558336060333</v>
      </c>
      <c r="AA78" s="45">
        <f t="shared" si="0"/>
        <v>5.9797651529510581E-2</v>
      </c>
      <c r="AB78" s="16">
        <f t="shared" si="1"/>
        <v>144.24009999999998</v>
      </c>
      <c r="AC78" s="4"/>
    </row>
    <row r="79" spans="1:29" x14ac:dyDescent="0.2">
      <c r="V79" s="42">
        <v>43</v>
      </c>
      <c r="W79" s="43">
        <v>11.57</v>
      </c>
      <c r="X79" s="15">
        <v>11.8</v>
      </c>
      <c r="Y79" s="44">
        <v>11.895647256641997</v>
      </c>
      <c r="Z79" s="44">
        <v>-0.32564725664199656</v>
      </c>
      <c r="AA79" s="45">
        <f t="shared" si="0"/>
        <v>0.10604613575845838</v>
      </c>
      <c r="AB79" s="16">
        <f t="shared" si="1"/>
        <v>139.24</v>
      </c>
      <c r="AC79" s="4"/>
    </row>
    <row r="80" spans="1:29" x14ac:dyDescent="0.2">
      <c r="V80" s="42">
        <v>44</v>
      </c>
      <c r="W80" s="43">
        <v>11.49</v>
      </c>
      <c r="X80" s="15">
        <v>11.57</v>
      </c>
      <c r="Y80" s="44">
        <v>11.73257908928352</v>
      </c>
      <c r="Z80" s="44">
        <v>-0.24257908928352023</v>
      </c>
      <c r="AA80" s="45">
        <f t="shared" si="0"/>
        <v>5.8844614557622084E-2</v>
      </c>
      <c r="AB80" s="16">
        <f t="shared" si="1"/>
        <v>133.86490000000001</v>
      </c>
      <c r="AC80" s="4"/>
    </row>
    <row r="81" spans="22:29" x14ac:dyDescent="0.2">
      <c r="V81" s="42">
        <v>45</v>
      </c>
      <c r="W81" s="43">
        <v>11.83</v>
      </c>
      <c r="X81" s="15">
        <v>11.49</v>
      </c>
      <c r="Y81" s="44">
        <v>11.675859726724051</v>
      </c>
      <c r="Z81" s="44">
        <v>0.15414027327594937</v>
      </c>
      <c r="AA81" s="45">
        <f t="shared" si="0"/>
        <v>2.3759223845584352E-2</v>
      </c>
      <c r="AB81" s="16">
        <f t="shared" si="1"/>
        <v>132.02010000000001</v>
      </c>
      <c r="AC81" s="4"/>
    </row>
    <row r="82" spans="22:29" x14ac:dyDescent="0.2">
      <c r="V82" s="42">
        <v>46</v>
      </c>
      <c r="W82" s="43">
        <v>12.03</v>
      </c>
      <c r="X82" s="15">
        <v>11.83</v>
      </c>
      <c r="Y82" s="44">
        <v>11.916917017601797</v>
      </c>
      <c r="Z82" s="44">
        <v>0.11308298239820225</v>
      </c>
      <c r="AA82" s="45">
        <f t="shared" si="0"/>
        <v>1.278776090807212E-2</v>
      </c>
      <c r="AB82" s="16">
        <f t="shared" si="1"/>
        <v>139.94890000000001</v>
      </c>
      <c r="AC82" s="4"/>
    </row>
    <row r="83" spans="22:29" x14ac:dyDescent="0.2">
      <c r="V83" s="42">
        <v>47</v>
      </c>
      <c r="W83" s="43">
        <v>11.85</v>
      </c>
      <c r="X83" s="15">
        <v>12.03</v>
      </c>
      <c r="Y83" s="44">
        <v>12.058715424000471</v>
      </c>
      <c r="Z83" s="44">
        <v>-0.20871542400047183</v>
      </c>
      <c r="AA83" s="45">
        <f t="shared" si="0"/>
        <v>4.356212821569673E-2</v>
      </c>
      <c r="AB83" s="16">
        <f t="shared" si="1"/>
        <v>144.72089999999997</v>
      </c>
      <c r="AC83" s="4"/>
    </row>
    <row r="84" spans="22:29" x14ac:dyDescent="0.2">
      <c r="V84" s="42">
        <v>48</v>
      </c>
      <c r="W84" s="43">
        <v>11.88</v>
      </c>
      <c r="X84" s="15">
        <v>11.85</v>
      </c>
      <c r="Y84" s="44">
        <v>11.931096858241665</v>
      </c>
      <c r="Z84" s="44">
        <v>-5.1096858241663767E-2</v>
      </c>
      <c r="AA84" s="45">
        <f t="shared" si="0"/>
        <v>2.6108889221686826E-3</v>
      </c>
      <c r="AB84" s="16">
        <f t="shared" si="1"/>
        <v>140.42249999999999</v>
      </c>
      <c r="AC84" s="4"/>
    </row>
    <row r="85" spans="22:29" x14ac:dyDescent="0.2">
      <c r="V85" s="42">
        <v>49</v>
      </c>
      <c r="W85" s="43">
        <v>11.79</v>
      </c>
      <c r="X85" s="15">
        <v>11.88</v>
      </c>
      <c r="Y85" s="44">
        <v>11.952366619201467</v>
      </c>
      <c r="Z85" s="44">
        <v>-0.16236661920146744</v>
      </c>
      <c r="AA85" s="45">
        <f t="shared" si="0"/>
        <v>2.6362919030914336E-2</v>
      </c>
      <c r="AB85" s="16">
        <f t="shared" si="1"/>
        <v>141.13440000000003</v>
      </c>
      <c r="AC85" s="4"/>
    </row>
    <row r="86" spans="22:29" x14ac:dyDescent="0.2">
      <c r="V86" s="42">
        <v>50</v>
      </c>
      <c r="W86" s="43">
        <v>11.47</v>
      </c>
      <c r="X86" s="15">
        <v>11.79</v>
      </c>
      <c r="Y86" s="44">
        <v>11.888557336322062</v>
      </c>
      <c r="Z86" s="44">
        <v>-0.4185573363220616</v>
      </c>
      <c r="AA86" s="45">
        <f t="shared" si="0"/>
        <v>0.1751902437890194</v>
      </c>
      <c r="AB86" s="16">
        <f t="shared" si="1"/>
        <v>139.00409999999999</v>
      </c>
      <c r="AC86" s="4"/>
    </row>
    <row r="87" spans="22:29" x14ac:dyDescent="0.2">
      <c r="V87" s="42">
        <v>51</v>
      </c>
      <c r="W87" s="43">
        <v>11.7</v>
      </c>
      <c r="X87" s="15">
        <v>11.47</v>
      </c>
      <c r="Y87" s="44">
        <v>11.661679886084183</v>
      </c>
      <c r="Z87" s="44">
        <v>3.8320113915816023E-2</v>
      </c>
      <c r="AA87" s="45">
        <f t="shared" si="0"/>
        <v>1.4684311305211168E-3</v>
      </c>
      <c r="AB87" s="16">
        <f t="shared" si="1"/>
        <v>131.5609</v>
      </c>
      <c r="AC87" s="4"/>
    </row>
    <row r="88" spans="22:29" x14ac:dyDescent="0.2">
      <c r="V88" s="42">
        <v>52</v>
      </c>
      <c r="W88" s="43">
        <v>11.8</v>
      </c>
      <c r="X88" s="15">
        <v>11.7</v>
      </c>
      <c r="Y88" s="44">
        <v>11.824748053442658</v>
      </c>
      <c r="Z88" s="44">
        <v>-2.4748053442657181E-2</v>
      </c>
      <c r="AA88" s="45">
        <f t="shared" si="0"/>
        <v>6.1246614920061593E-4</v>
      </c>
      <c r="AB88" s="16">
        <f t="shared" si="1"/>
        <v>136.88999999999999</v>
      </c>
      <c r="AC88" s="4"/>
    </row>
    <row r="89" spans="22:29" x14ac:dyDescent="0.2">
      <c r="V89" s="42">
        <v>53</v>
      </c>
      <c r="W89" s="43">
        <v>12.15</v>
      </c>
      <c r="X89" s="15">
        <v>11.8</v>
      </c>
      <c r="Y89" s="44">
        <v>11.895647256641997</v>
      </c>
      <c r="Z89" s="44">
        <v>0.25435274335800351</v>
      </c>
      <c r="AA89" s="45">
        <f t="shared" si="0"/>
        <v>6.4695318053742401E-2</v>
      </c>
      <c r="AB89" s="16">
        <f t="shared" si="1"/>
        <v>139.24</v>
      </c>
      <c r="AC89" s="4"/>
    </row>
    <row r="90" spans="22:29" x14ac:dyDescent="0.2">
      <c r="V90" s="42">
        <v>54</v>
      </c>
      <c r="W90" s="43">
        <v>12.3</v>
      </c>
      <c r="X90" s="15">
        <v>12.15</v>
      </c>
      <c r="Y90" s="44">
        <v>12.143794467839678</v>
      </c>
      <c r="Z90" s="44">
        <v>0.15620553216032285</v>
      </c>
      <c r="AA90" s="45">
        <f t="shared" si="0"/>
        <v>2.4400168277489656E-2</v>
      </c>
      <c r="AB90" s="16">
        <f t="shared" si="1"/>
        <v>147.6225</v>
      </c>
      <c r="AC90" s="4"/>
    </row>
    <row r="91" spans="22:29" x14ac:dyDescent="0.2">
      <c r="V91" s="42">
        <v>55</v>
      </c>
      <c r="W91" s="43">
        <v>12.39</v>
      </c>
      <c r="X91" s="15">
        <v>12.3</v>
      </c>
      <c r="Y91" s="44">
        <v>12.250143272638685</v>
      </c>
      <c r="Z91" s="44">
        <v>0.13985672736131605</v>
      </c>
      <c r="AA91" s="45">
        <f t="shared" si="0"/>
        <v>1.955990418821749E-2</v>
      </c>
      <c r="AB91" s="16">
        <f t="shared" si="1"/>
        <v>151.29000000000002</v>
      </c>
      <c r="AC91" s="4"/>
    </row>
    <row r="92" spans="22:29" x14ac:dyDescent="0.2">
      <c r="V92" s="42">
        <v>56</v>
      </c>
      <c r="W92" s="43">
        <v>12.41</v>
      </c>
      <c r="X92" s="15">
        <v>12.39</v>
      </c>
      <c r="Y92" s="44">
        <v>12.313952555518089</v>
      </c>
      <c r="Z92" s="44">
        <v>9.604744448191127E-2</v>
      </c>
      <c r="AA92" s="45">
        <f t="shared" si="0"/>
        <v>9.2251115915058281E-3</v>
      </c>
      <c r="AB92" s="16">
        <f t="shared" si="1"/>
        <v>153.5121</v>
      </c>
      <c r="AC92" s="4"/>
    </row>
    <row r="93" spans="22:29" x14ac:dyDescent="0.2">
      <c r="V93" s="42">
        <v>57</v>
      </c>
      <c r="W93" s="43">
        <v>12.33</v>
      </c>
      <c r="X93" s="15">
        <v>12.41</v>
      </c>
      <c r="Y93" s="44">
        <v>12.328132396157955</v>
      </c>
      <c r="Z93" s="44">
        <v>1.8676038420455399E-3</v>
      </c>
      <c r="AA93" s="45">
        <f t="shared" si="0"/>
        <v>3.4879441108232616E-6</v>
      </c>
      <c r="AB93" s="16">
        <f t="shared" si="1"/>
        <v>154.00810000000001</v>
      </c>
      <c r="AC93" s="4"/>
    </row>
    <row r="94" spans="22:29" x14ac:dyDescent="0.2">
      <c r="V94" s="42">
        <v>58</v>
      </c>
      <c r="W94" s="43">
        <v>12.19</v>
      </c>
      <c r="X94" s="15">
        <v>12.33</v>
      </c>
      <c r="Y94" s="44">
        <v>12.271413033598485</v>
      </c>
      <c r="Z94" s="44">
        <v>-8.1413033598485285E-2</v>
      </c>
      <c r="AA94" s="45">
        <f t="shared" si="0"/>
        <v>6.628082039708094E-3</v>
      </c>
      <c r="AB94" s="16">
        <f t="shared" si="1"/>
        <v>152.02889999999999</v>
      </c>
      <c r="AC94" s="4"/>
    </row>
    <row r="95" spans="22:29" x14ac:dyDescent="0.2">
      <c r="V95" s="42">
        <v>59</v>
      </c>
      <c r="W95" s="43">
        <v>12.21</v>
      </c>
      <c r="X95" s="15">
        <v>12.19</v>
      </c>
      <c r="Y95" s="44">
        <v>12.172154149119413</v>
      </c>
      <c r="Z95" s="44">
        <v>3.7845850880588117E-2</v>
      </c>
      <c r="AA95" s="45">
        <f t="shared" si="0"/>
        <v>1.4323084288757123E-3</v>
      </c>
      <c r="AB95" s="16">
        <f t="shared" si="1"/>
        <v>148.59609999999998</v>
      </c>
      <c r="AC95" s="4"/>
    </row>
    <row r="96" spans="22:29" x14ac:dyDescent="0.2">
      <c r="V96" s="42">
        <v>60</v>
      </c>
      <c r="W96" s="43">
        <v>12.23</v>
      </c>
      <c r="X96" s="15">
        <v>12.21</v>
      </c>
      <c r="Y96" s="44">
        <v>12.18633398975928</v>
      </c>
      <c r="Z96" s="44">
        <v>4.3666010240720254E-2</v>
      </c>
      <c r="AA96" s="45">
        <f t="shared" si="0"/>
        <v>1.9067204503426861E-3</v>
      </c>
      <c r="AB96" s="16">
        <f t="shared" si="1"/>
        <v>149.08410000000003</v>
      </c>
      <c r="AC96" s="4"/>
    </row>
    <row r="97" spans="22:29" x14ac:dyDescent="0.2">
      <c r="V97" s="42">
        <v>61</v>
      </c>
      <c r="W97" s="43">
        <v>12.22</v>
      </c>
      <c r="X97" s="15">
        <v>12.23</v>
      </c>
      <c r="Y97" s="44">
        <v>12.200513830399148</v>
      </c>
      <c r="Z97" s="44">
        <v>1.9486169600853032E-2</v>
      </c>
      <c r="AA97" s="45">
        <f t="shared" si="0"/>
        <v>3.7971080571320878E-4</v>
      </c>
      <c r="AB97" s="16">
        <f t="shared" si="1"/>
        <v>149.5729</v>
      </c>
      <c r="AC97" s="4"/>
    </row>
    <row r="98" spans="22:29" x14ac:dyDescent="0.2">
      <c r="V98" s="42">
        <v>62</v>
      </c>
      <c r="W98" s="43">
        <v>12.56</v>
      </c>
      <c r="X98" s="15">
        <v>12.22</v>
      </c>
      <c r="Y98" s="44">
        <v>12.193423910079215</v>
      </c>
      <c r="Z98" s="44">
        <v>0.36657608992078572</v>
      </c>
      <c r="AA98" s="45">
        <f t="shared" si="0"/>
        <v>0.13437802970161197</v>
      </c>
      <c r="AB98" s="16">
        <f t="shared" si="1"/>
        <v>149.32840000000002</v>
      </c>
      <c r="AC98" s="4"/>
    </row>
    <row r="99" spans="22:29" x14ac:dyDescent="0.2">
      <c r="V99" s="42">
        <v>63</v>
      </c>
      <c r="W99" s="43">
        <v>12.34</v>
      </c>
      <c r="X99" s="15">
        <v>12.56</v>
      </c>
      <c r="Y99" s="44">
        <v>12.434481200956961</v>
      </c>
      <c r="Z99" s="44">
        <v>-9.4481200956961331E-2</v>
      </c>
      <c r="AA99" s="45">
        <f t="shared" si="0"/>
        <v>8.9266973342697099E-3</v>
      </c>
      <c r="AB99" s="16">
        <f t="shared" si="1"/>
        <v>157.75360000000001</v>
      </c>
      <c r="AC99" s="4"/>
    </row>
    <row r="100" spans="22:29" ht="16" thickBot="1" x14ac:dyDescent="0.25">
      <c r="V100" s="46">
        <v>64</v>
      </c>
      <c r="W100" s="47">
        <v>11.68</v>
      </c>
      <c r="X100" s="18">
        <v>12.34</v>
      </c>
      <c r="Y100" s="48">
        <v>12.278502953918419</v>
      </c>
      <c r="Z100" s="48">
        <v>-0.59850295391841968</v>
      </c>
      <c r="AA100" s="49">
        <f t="shared" si="0"/>
        <v>0.35820578584907398</v>
      </c>
      <c r="AB100" s="19">
        <f t="shared" si="1"/>
        <v>152.2756</v>
      </c>
      <c r="AC100" s="4"/>
    </row>
    <row r="101" spans="22:29" ht="16" thickTop="1" x14ac:dyDescent="0.2">
      <c r="AC101" s="4"/>
    </row>
  </sheetData>
  <mergeCells count="34">
    <mergeCell ref="AB7:AB8"/>
    <mergeCell ref="W7:W8"/>
    <mergeCell ref="X7:X8"/>
    <mergeCell ref="Y7:Y8"/>
    <mergeCell ref="Z7:Z8"/>
    <mergeCell ref="AA7:AA8"/>
    <mergeCell ref="W12:W13"/>
    <mergeCell ref="X12:X13"/>
    <mergeCell ref="Y12:Y13"/>
    <mergeCell ref="Z12:Z13"/>
    <mergeCell ref="AA12:AB12"/>
    <mergeCell ref="W3:W4"/>
    <mergeCell ref="X3:X4"/>
    <mergeCell ref="Y3:Y4"/>
    <mergeCell ref="Z3:Z4"/>
    <mergeCell ref="AA3:AA4"/>
    <mergeCell ref="AB3:AB4"/>
    <mergeCell ref="AE3:AE4"/>
    <mergeCell ref="AF3:AF4"/>
    <mergeCell ref="AG3:AG4"/>
    <mergeCell ref="AH3:AH4"/>
    <mergeCell ref="AI3:AI4"/>
    <mergeCell ref="AJ3:AJ4"/>
    <mergeCell ref="AE7:AE8"/>
    <mergeCell ref="AF7:AF8"/>
    <mergeCell ref="AG7:AG8"/>
    <mergeCell ref="AH7:AH8"/>
    <mergeCell ref="AI7:AI8"/>
    <mergeCell ref="AJ7:AJ8"/>
    <mergeCell ref="AE12:AE13"/>
    <mergeCell ref="AF12:AF13"/>
    <mergeCell ref="AG12:AG13"/>
    <mergeCell ref="AH12:AH13"/>
    <mergeCell ref="AI12:AJ1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"/>
  <sheetViews>
    <sheetView workbookViewId="0"/>
  </sheetViews>
  <sheetFormatPr baseColWidth="10" defaultColWidth="8.83203125" defaultRowHeight="15" x14ac:dyDescent="0.2"/>
  <sheetData>
    <row r="9" spans="2:2" x14ac:dyDescent="0.2">
      <c r="B9" s="5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baseColWidth="10" defaultColWidth="30.83203125" defaultRowHeight="15" x14ac:dyDescent="0.2"/>
  <cols>
    <col min="1" max="1" width="30.83203125" style="7"/>
    <col min="2" max="16384" width="30.83203125" style="6"/>
  </cols>
  <sheetData>
    <row r="1" spans="1:20" x14ac:dyDescent="0.2">
      <c r="A1" s="7" t="s">
        <v>13</v>
      </c>
      <c r="B1" s="6" t="s">
        <v>1</v>
      </c>
      <c r="C1" s="6" t="s">
        <v>4</v>
      </c>
      <c r="D1" s="6">
        <v>8</v>
      </c>
      <c r="E1" s="6" t="s">
        <v>5</v>
      </c>
      <c r="F1" s="6">
        <v>0</v>
      </c>
      <c r="G1" s="6" t="s">
        <v>6</v>
      </c>
      <c r="H1" s="6">
        <v>1</v>
      </c>
      <c r="I1" s="6" t="s">
        <v>7</v>
      </c>
      <c r="J1" s="6">
        <v>1</v>
      </c>
      <c r="K1" s="6" t="s">
        <v>8</v>
      </c>
      <c r="L1" s="6">
        <v>0</v>
      </c>
      <c r="M1" s="6" t="s">
        <v>9</v>
      </c>
      <c r="N1" s="6">
        <v>0</v>
      </c>
      <c r="O1" s="6" t="s">
        <v>10</v>
      </c>
      <c r="P1" s="6">
        <v>1</v>
      </c>
      <c r="Q1" s="6" t="s">
        <v>11</v>
      </c>
      <c r="R1" s="6">
        <v>0</v>
      </c>
      <c r="S1" s="6" t="s">
        <v>12</v>
      </c>
      <c r="T1" s="6">
        <v>0</v>
      </c>
    </row>
    <row r="2" spans="1:20" x14ac:dyDescent="0.2">
      <c r="A2" s="7" t="s">
        <v>14</v>
      </c>
      <c r="B2" s="6" t="s">
        <v>15</v>
      </c>
    </row>
    <row r="3" spans="1:20" x14ac:dyDescent="0.2">
      <c r="A3" s="7" t="s">
        <v>16</v>
      </c>
      <c r="B3" s="6" t="b">
        <f>IF(B10&gt;256,"TripUpST110AndEarlier",TRUE)</f>
        <v>1</v>
      </c>
    </row>
    <row r="4" spans="1:20" x14ac:dyDescent="0.2">
      <c r="A4" s="7" t="s">
        <v>17</v>
      </c>
      <c r="B4" s="6" t="s">
        <v>18</v>
      </c>
    </row>
    <row r="5" spans="1:20" x14ac:dyDescent="0.2">
      <c r="A5" s="7" t="s">
        <v>19</v>
      </c>
      <c r="B5" s="6" t="b">
        <v>1</v>
      </c>
    </row>
    <row r="6" spans="1:20" x14ac:dyDescent="0.2">
      <c r="A6" s="7" t="s">
        <v>20</v>
      </c>
      <c r="B6" s="6" t="b">
        <v>0</v>
      </c>
    </row>
    <row r="7" spans="1:20" x14ac:dyDescent="0.2">
      <c r="A7" s="7" t="s">
        <v>21</v>
      </c>
      <c r="B7" s="6">
        <f>'Regression specification tests'!$A$3:$C$67</f>
        <v>12.66</v>
      </c>
    </row>
    <row r="8" spans="1:20" x14ac:dyDescent="0.2">
      <c r="A8" s="7" t="s">
        <v>22</v>
      </c>
      <c r="B8" s="6">
        <v>2</v>
      </c>
    </row>
    <row r="9" spans="1:20" x14ac:dyDescent="0.2">
      <c r="A9" s="7" t="s">
        <v>23</v>
      </c>
      <c r="B9" s="20">
        <f>1</f>
        <v>1</v>
      </c>
    </row>
    <row r="10" spans="1:20" x14ac:dyDescent="0.2">
      <c r="A10" s="7" t="s">
        <v>24</v>
      </c>
      <c r="B10" s="6">
        <v>3</v>
      </c>
    </row>
    <row r="12" spans="1:20" x14ac:dyDescent="0.2">
      <c r="A12" s="7" t="s">
        <v>25</v>
      </c>
      <c r="B12" s="6" t="s">
        <v>26</v>
      </c>
      <c r="C12" s="6" t="s">
        <v>27</v>
      </c>
      <c r="D12" s="6" t="s">
        <v>28</v>
      </c>
      <c r="E12" s="6" t="b">
        <v>1</v>
      </c>
      <c r="F12" s="6">
        <v>0</v>
      </c>
      <c r="G12" s="6">
        <v>4</v>
      </c>
      <c r="H12" s="6">
        <v>0</v>
      </c>
    </row>
    <row r="13" spans="1:20" x14ac:dyDescent="0.2">
      <c r="A13" s="7" t="s">
        <v>29</v>
      </c>
      <c r="B13" s="6">
        <f>'Regression specification tests'!$A$3:$A$67</f>
        <v>41066</v>
      </c>
    </row>
    <row r="14" spans="1:20" x14ac:dyDescent="0.2">
      <c r="A14" s="7" t="s">
        <v>30</v>
      </c>
    </row>
    <row r="15" spans="1:20" x14ac:dyDescent="0.2">
      <c r="A15" s="7" t="s">
        <v>31</v>
      </c>
      <c r="B15" s="6" t="s">
        <v>32</v>
      </c>
      <c r="C15" s="6" t="s">
        <v>33</v>
      </c>
      <c r="D15" s="6" t="s">
        <v>34</v>
      </c>
      <c r="E15" s="6" t="b">
        <v>1</v>
      </c>
      <c r="F15" s="6">
        <v>0</v>
      </c>
      <c r="G15" s="6">
        <v>4</v>
      </c>
      <c r="H15" s="6">
        <v>0</v>
      </c>
    </row>
    <row r="16" spans="1:20" x14ac:dyDescent="0.2">
      <c r="A16" s="7" t="s">
        <v>35</v>
      </c>
      <c r="B16" s="6">
        <f>'Regression specification tests'!$B$3:$B$67</f>
        <v>11.86</v>
      </c>
    </row>
    <row r="17" spans="1:8" x14ac:dyDescent="0.2">
      <c r="A17" s="7" t="s">
        <v>36</v>
      </c>
    </row>
    <row r="18" spans="1:8" x14ac:dyDescent="0.2">
      <c r="A18" s="7" t="s">
        <v>37</v>
      </c>
      <c r="B18" s="6" t="s">
        <v>38</v>
      </c>
      <c r="C18" s="6" t="s">
        <v>39</v>
      </c>
      <c r="D18" s="6" t="s">
        <v>40</v>
      </c>
      <c r="E18" s="6" t="b">
        <v>1</v>
      </c>
      <c r="F18" s="6">
        <v>0</v>
      </c>
      <c r="G18" s="6">
        <v>4</v>
      </c>
      <c r="H18" s="6">
        <v>0</v>
      </c>
    </row>
    <row r="19" spans="1:8" x14ac:dyDescent="0.2">
      <c r="A19" s="7" t="s">
        <v>41</v>
      </c>
      <c r="B19" s="6">
        <f>'Regression specification tests'!$C$3:$C$67</f>
        <v>12.28</v>
      </c>
    </row>
    <row r="20" spans="1:8" x14ac:dyDescent="0.2">
      <c r="A20" s="7" t="s">
        <v>42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"/>
  <sheetViews>
    <sheetView workbookViewId="0"/>
  </sheetViews>
  <sheetFormatPr baseColWidth="10" defaultColWidth="30.83203125" defaultRowHeight="15" x14ac:dyDescent="0.2"/>
  <cols>
    <col min="1" max="1" width="30.83203125" style="7"/>
    <col min="2" max="16384" width="30.83203125" style="6"/>
  </cols>
  <sheetData>
    <row r="1" spans="1:20" x14ac:dyDescent="0.2">
      <c r="A1" s="7" t="s">
        <v>13</v>
      </c>
      <c r="B1" s="6" t="s">
        <v>66</v>
      </c>
      <c r="C1" s="6" t="s">
        <v>4</v>
      </c>
      <c r="D1" s="6">
        <v>8</v>
      </c>
      <c r="E1" s="6" t="s">
        <v>5</v>
      </c>
      <c r="F1" s="6">
        <v>0</v>
      </c>
      <c r="G1" s="6" t="s">
        <v>6</v>
      </c>
      <c r="H1" s="6">
        <v>1</v>
      </c>
      <c r="I1" s="6" t="s">
        <v>7</v>
      </c>
      <c r="J1" s="6">
        <v>1</v>
      </c>
      <c r="K1" s="6" t="s">
        <v>8</v>
      </c>
      <c r="L1" s="6">
        <v>0</v>
      </c>
      <c r="M1" s="6" t="s">
        <v>9</v>
      </c>
      <c r="N1" s="6">
        <v>0</v>
      </c>
      <c r="O1" s="6" t="s">
        <v>10</v>
      </c>
      <c r="P1" s="6">
        <v>1</v>
      </c>
      <c r="Q1" s="6" t="s">
        <v>11</v>
      </c>
      <c r="R1" s="6">
        <v>0</v>
      </c>
      <c r="S1" s="6" t="s">
        <v>12</v>
      </c>
      <c r="T1" s="6">
        <v>0</v>
      </c>
    </row>
    <row r="2" spans="1:20" x14ac:dyDescent="0.2">
      <c r="A2" s="7" t="s">
        <v>14</v>
      </c>
      <c r="B2" s="6" t="s">
        <v>75</v>
      </c>
    </row>
    <row r="3" spans="1:20" x14ac:dyDescent="0.2">
      <c r="A3" s="7" t="s">
        <v>16</v>
      </c>
      <c r="B3" s="6" t="b">
        <f>IF(B10&gt;256,"TripUpST110AndEarlier",TRUE)</f>
        <v>1</v>
      </c>
    </row>
    <row r="4" spans="1:20" x14ac:dyDescent="0.2">
      <c r="A4" s="7" t="s">
        <v>17</v>
      </c>
      <c r="B4" s="6" t="s">
        <v>18</v>
      </c>
    </row>
    <row r="5" spans="1:20" x14ac:dyDescent="0.2">
      <c r="A5" s="7" t="s">
        <v>19</v>
      </c>
      <c r="B5" s="6" t="b">
        <v>1</v>
      </c>
    </row>
    <row r="6" spans="1:20" x14ac:dyDescent="0.2">
      <c r="A6" s="7" t="s">
        <v>20</v>
      </c>
      <c r="B6" s="6" t="b">
        <v>0</v>
      </c>
    </row>
    <row r="7" spans="1:20" x14ac:dyDescent="0.2">
      <c r="A7" s="7" t="s">
        <v>21</v>
      </c>
      <c r="B7" s="33" t="s">
        <v>106</v>
      </c>
    </row>
    <row r="8" spans="1:20" x14ac:dyDescent="0.2">
      <c r="A8" s="7" t="s">
        <v>22</v>
      </c>
      <c r="B8" s="6">
        <v>2</v>
      </c>
    </row>
    <row r="9" spans="1:20" x14ac:dyDescent="0.2">
      <c r="A9" s="7" t="s">
        <v>23</v>
      </c>
      <c r="B9" s="20">
        <f>1</f>
        <v>1</v>
      </c>
    </row>
    <row r="10" spans="1:20" x14ac:dyDescent="0.2">
      <c r="A10" s="7" t="s">
        <v>24</v>
      </c>
      <c r="B10" s="6">
        <v>7</v>
      </c>
    </row>
    <row r="12" spans="1:20" x14ac:dyDescent="0.2">
      <c r="A12" s="7" t="s">
        <v>25</v>
      </c>
      <c r="B12" s="6" t="s">
        <v>76</v>
      </c>
      <c r="C12" s="6" t="s">
        <v>27</v>
      </c>
      <c r="D12" s="6" t="s">
        <v>77</v>
      </c>
      <c r="E12" s="6" t="b">
        <v>1</v>
      </c>
      <c r="F12" s="6">
        <v>0</v>
      </c>
      <c r="G12" s="6">
        <v>4</v>
      </c>
      <c r="H12" s="6">
        <v>0</v>
      </c>
    </row>
    <row r="13" spans="1:20" x14ac:dyDescent="0.2">
      <c r="A13" s="7" t="s">
        <v>29</v>
      </c>
      <c r="B13" s="33" t="s">
        <v>107</v>
      </c>
    </row>
    <row r="14" spans="1:20" x14ac:dyDescent="0.2">
      <c r="A14" s="7" t="s">
        <v>30</v>
      </c>
    </row>
    <row r="15" spans="1:20" x14ac:dyDescent="0.2">
      <c r="A15" s="7" t="s">
        <v>31</v>
      </c>
      <c r="B15" s="6" t="s">
        <v>78</v>
      </c>
      <c r="C15" s="6" t="s">
        <v>33</v>
      </c>
      <c r="D15" s="6" t="s">
        <v>79</v>
      </c>
      <c r="E15" s="6" t="b">
        <v>1</v>
      </c>
      <c r="F15" s="6">
        <v>0</v>
      </c>
      <c r="G15" s="6">
        <v>4</v>
      </c>
      <c r="H15" s="6">
        <v>0</v>
      </c>
    </row>
    <row r="16" spans="1:20" x14ac:dyDescent="0.2">
      <c r="A16" s="7" t="s">
        <v>35</v>
      </c>
      <c r="B16" s="33" t="s">
        <v>108</v>
      </c>
    </row>
    <row r="17" spans="1:8" x14ac:dyDescent="0.2">
      <c r="A17" s="7" t="s">
        <v>36</v>
      </c>
    </row>
    <row r="18" spans="1:8" x14ac:dyDescent="0.2">
      <c r="A18" s="7" t="s">
        <v>37</v>
      </c>
      <c r="B18" s="6" t="s">
        <v>80</v>
      </c>
      <c r="C18" s="6" t="s">
        <v>39</v>
      </c>
      <c r="D18" s="6" t="s">
        <v>81</v>
      </c>
      <c r="E18" s="6" t="b">
        <v>1</v>
      </c>
      <c r="F18" s="6">
        <v>0</v>
      </c>
      <c r="G18" s="6">
        <v>4</v>
      </c>
      <c r="H18" s="6">
        <v>0</v>
      </c>
    </row>
    <row r="19" spans="1:8" x14ac:dyDescent="0.2">
      <c r="A19" s="7" t="s">
        <v>41</v>
      </c>
      <c r="B19" s="33" t="s">
        <v>109</v>
      </c>
    </row>
    <row r="20" spans="1:8" x14ac:dyDescent="0.2">
      <c r="A20" s="7" t="s">
        <v>42</v>
      </c>
    </row>
    <row r="21" spans="1:8" x14ac:dyDescent="0.2">
      <c r="A21" s="7" t="s">
        <v>82</v>
      </c>
      <c r="B21" s="6" t="s">
        <v>83</v>
      </c>
      <c r="C21" s="6" t="s">
        <v>84</v>
      </c>
      <c r="D21" s="6" t="s">
        <v>85</v>
      </c>
      <c r="E21" s="6" t="b">
        <v>1</v>
      </c>
      <c r="F21" s="6">
        <v>0</v>
      </c>
      <c r="G21" s="6">
        <v>4</v>
      </c>
      <c r="H21" s="6">
        <v>0</v>
      </c>
    </row>
    <row r="22" spans="1:8" x14ac:dyDescent="0.2">
      <c r="A22" s="7" t="s">
        <v>86</v>
      </c>
      <c r="B22" s="33" t="s">
        <v>110</v>
      </c>
    </row>
    <row r="23" spans="1:8" x14ac:dyDescent="0.2">
      <c r="A23" s="7" t="s">
        <v>87</v>
      </c>
    </row>
    <row r="24" spans="1:8" x14ac:dyDescent="0.2">
      <c r="A24" s="7" t="s">
        <v>88</v>
      </c>
      <c r="B24" s="6" t="s">
        <v>89</v>
      </c>
      <c r="C24" s="6" t="s">
        <v>90</v>
      </c>
      <c r="D24" s="6" t="s">
        <v>91</v>
      </c>
      <c r="E24" s="6" t="b">
        <v>1</v>
      </c>
      <c r="F24" s="6">
        <v>0</v>
      </c>
      <c r="G24" s="6">
        <v>4</v>
      </c>
      <c r="H24" s="6">
        <v>0</v>
      </c>
    </row>
    <row r="25" spans="1:8" x14ac:dyDescent="0.2">
      <c r="A25" s="7" t="s">
        <v>92</v>
      </c>
      <c r="B25" s="33" t="s">
        <v>111</v>
      </c>
    </row>
    <row r="26" spans="1:8" x14ac:dyDescent="0.2">
      <c r="A26" s="7" t="s">
        <v>93</v>
      </c>
    </row>
    <row r="27" spans="1:8" x14ac:dyDescent="0.2">
      <c r="A27" s="7" t="s">
        <v>94</v>
      </c>
      <c r="B27" s="6" t="s">
        <v>95</v>
      </c>
      <c r="C27" s="6" t="s">
        <v>96</v>
      </c>
      <c r="D27" s="6" t="s">
        <v>97</v>
      </c>
      <c r="E27" s="6" t="b">
        <v>1</v>
      </c>
      <c r="F27" s="6">
        <v>0</v>
      </c>
      <c r="G27" s="6">
        <v>4</v>
      </c>
      <c r="H27" s="6">
        <v>0</v>
      </c>
    </row>
    <row r="28" spans="1:8" x14ac:dyDescent="0.2">
      <c r="A28" s="7" t="s">
        <v>98</v>
      </c>
      <c r="B28" s="33" t="s">
        <v>112</v>
      </c>
    </row>
    <row r="29" spans="1:8" x14ac:dyDescent="0.2">
      <c r="A29" s="7" t="s">
        <v>99</v>
      </c>
    </row>
    <row r="30" spans="1:8" x14ac:dyDescent="0.2">
      <c r="A30" s="7" t="s">
        <v>100</v>
      </c>
      <c r="B30" s="6" t="s">
        <v>101</v>
      </c>
      <c r="C30" s="6" t="s">
        <v>102</v>
      </c>
      <c r="D30" s="6" t="s">
        <v>103</v>
      </c>
      <c r="E30" s="6" t="b">
        <v>1</v>
      </c>
      <c r="F30" s="6">
        <v>0</v>
      </c>
      <c r="G30" s="6">
        <v>4</v>
      </c>
      <c r="H30" s="6">
        <v>0</v>
      </c>
    </row>
    <row r="31" spans="1:8" x14ac:dyDescent="0.2">
      <c r="A31" s="7" t="s">
        <v>104</v>
      </c>
      <c r="B31" s="33" t="s">
        <v>113</v>
      </c>
    </row>
    <row r="32" spans="1:8" x14ac:dyDescent="0.2">
      <c r="A32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Regression specification tests</vt:lpstr>
      <vt:lpstr>_PalUtilTempWorksheet</vt:lpstr>
      <vt:lpstr>_STDS_DG28AE39F4</vt:lpstr>
      <vt:lpstr>_STDS_DG33F4DC57</vt:lpstr>
      <vt:lpstr>ST_Date</vt:lpstr>
      <vt:lpstr>ST_Dell</vt:lpstr>
      <vt:lpstr>ST_Dell_23</vt:lpstr>
      <vt:lpstr>ST_Fit</vt:lpstr>
      <vt:lpstr>ST_lagDell</vt:lpstr>
      <vt:lpstr>ST_lagDell_24</vt:lpstr>
      <vt:lpstr>ST_lagDell2</vt:lpstr>
      <vt:lpstr>ST_Residuals</vt:lpstr>
      <vt:lpstr>ST_Residuals2</vt:lpstr>
      <vt:lpstr>ST_Timesequence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Chakraborty, Rohitashwa</cp:lastModifiedBy>
  <dcterms:created xsi:type="dcterms:W3CDTF">2020-04-23T05:30:34Z</dcterms:created>
  <dcterms:modified xsi:type="dcterms:W3CDTF">2022-04-05T21:46:02Z</dcterms:modified>
</cp:coreProperties>
</file>