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aks/Code/GitHub/unsupervised-learning/HW1/"/>
    </mc:Choice>
  </mc:AlternateContent>
  <xr:revisionPtr revIDLastSave="0" documentId="13_ncr:1_{334E1579-91EC-5E4C-A7C9-F47D2CEAA4CB}" xr6:coauthVersionLast="47" xr6:coauthVersionMax="47" xr10:uidLastSave="{00000000-0000-0000-0000-000000000000}"/>
  <bookViews>
    <workbookView xWindow="0" yWindow="0" windowWidth="33600" windowHeight="21000" activeTab="8" xr2:uid="{A4D84ABA-017F-E046-87F2-F55F4CAFC721}"/>
  </bookViews>
  <sheets>
    <sheet name="Q2" sheetId="1" r:id="rId1"/>
    <sheet name="Q3" sheetId="2" r:id="rId2"/>
    <sheet name="Q4" sheetId="3" r:id="rId3"/>
    <sheet name="Q5" sheetId="4" r:id="rId4"/>
    <sheet name="Q6" sheetId="5" r:id="rId5"/>
    <sheet name="Q7" sheetId="6" r:id="rId6"/>
    <sheet name="Q8" sheetId="7" r:id="rId7"/>
    <sheet name="Q9" sheetId="8" r:id="rId8"/>
    <sheet name="Q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J20" i="2"/>
  <c r="J19" i="2"/>
  <c r="I19" i="2"/>
  <c r="I20" i="2"/>
  <c r="H20" i="2"/>
  <c r="H19" i="2"/>
  <c r="H32" i="2"/>
  <c r="H31" i="2"/>
  <c r="J31" i="2" s="1"/>
  <c r="H27" i="2"/>
  <c r="H26" i="2"/>
  <c r="J26" i="2" s="1"/>
  <c r="G80" i="3"/>
  <c r="H80" i="3"/>
  <c r="I80" i="3"/>
  <c r="J80" i="3"/>
  <c r="G81" i="3"/>
  <c r="H81" i="3"/>
  <c r="I81" i="3"/>
  <c r="J81" i="3"/>
  <c r="G82" i="3"/>
  <c r="H82" i="3"/>
  <c r="I82" i="3"/>
  <c r="J82" i="3"/>
  <c r="C15" i="6"/>
  <c r="D15" i="6"/>
  <c r="B15" i="6"/>
  <c r="C82" i="3"/>
  <c r="D82" i="3"/>
  <c r="E82" i="3"/>
  <c r="L82" i="3"/>
  <c r="M82" i="3"/>
  <c r="N82" i="3"/>
  <c r="B82" i="3"/>
  <c r="C80" i="3"/>
  <c r="D80" i="3"/>
  <c r="E80" i="3"/>
  <c r="L80" i="3"/>
  <c r="M80" i="3"/>
  <c r="N80" i="3"/>
  <c r="C81" i="3"/>
  <c r="D81" i="3"/>
  <c r="E81" i="3"/>
  <c r="L81" i="3"/>
  <c r="M81" i="3"/>
  <c r="N81" i="3"/>
  <c r="B81" i="3"/>
  <c r="B80" i="3"/>
  <c r="C36" i="1"/>
  <c r="C35" i="1"/>
  <c r="C34" i="1"/>
</calcChain>
</file>

<file path=xl/sharedStrings.xml><?xml version="1.0" encoding="utf-8"?>
<sst xmlns="http://schemas.openxmlformats.org/spreadsheetml/2006/main" count="328" uniqueCount="124">
  <si>
    <t>Eigenvectors</t>
  </si>
  <si>
    <t>Prin1</t>
  </si>
  <si>
    <t>Prin2</t>
  </si>
  <si>
    <t>Prin3</t>
  </si>
  <si>
    <t>knowhow</t>
  </si>
  <si>
    <t>problem_solving</t>
  </si>
  <si>
    <t>accountability</t>
  </si>
  <si>
    <t>= ( -0.618121*knowhow) + (  -0.145758*problem_solving ) + ( 0.772451* accountability)</t>
  </si>
  <si>
    <t>= (0.576251*knowhow) + ( 0.584343*problem_solving ) + ( 0.571383* accountability)</t>
  </si>
  <si>
    <t>= ( 0.53466*knowhow ) + ( -0.79831*problem_solving ) + ( 0.277201* accountability)</t>
  </si>
  <si>
    <t>Prooving Orthonormality</t>
  </si>
  <si>
    <t>Prin1.Prin2</t>
  </si>
  <si>
    <t>Prin1.Prin3</t>
  </si>
  <si>
    <t>Prin2.Prin3</t>
  </si>
  <si>
    <t xml:space="preserve">≈ 0 </t>
  </si>
  <si>
    <t>≈ 0</t>
  </si>
  <si>
    <t>Original Data</t>
  </si>
  <si>
    <t>job</t>
  </si>
  <si>
    <t>salary</t>
  </si>
  <si>
    <t>Principal Components</t>
  </si>
  <si>
    <t>PRIN1</t>
  </si>
  <si>
    <t>PRIN2</t>
  </si>
  <si>
    <t>Job</t>
  </si>
  <si>
    <t>Standardised Data</t>
  </si>
  <si>
    <t>Length of Vector</t>
  </si>
  <si>
    <t>Mean</t>
  </si>
  <si>
    <t>Standard Deviation</t>
  </si>
  <si>
    <t>Variance</t>
  </si>
  <si>
    <t>&lt;--</t>
  </si>
  <si>
    <t>Same as the Eigen Values</t>
  </si>
  <si>
    <t>Eigenvalue</t>
  </si>
  <si>
    <t>Difference</t>
  </si>
  <si>
    <t>Proportion</t>
  </si>
  <si>
    <t>Cumulative</t>
  </si>
  <si>
    <t>Parameter Estimates</t>
  </si>
  <si>
    <t>Variable</t>
  </si>
  <si>
    <t>DF</t>
  </si>
  <si>
    <t>Parameter</t>
  </si>
  <si>
    <t>Estimate</t>
  </si>
  <si>
    <t>Standard</t>
  </si>
  <si>
    <t>Error</t>
  </si>
  <si>
    <t>t Value</t>
  </si>
  <si>
    <t>Pr &gt; |t|</t>
  </si>
  <si>
    <t>Infty</t>
  </si>
  <si>
    <t>&lt;.0001</t>
  </si>
  <si>
    <t>Regressing Prin1 against knowhow, problem_solving, accountability</t>
  </si>
  <si>
    <t>Prin1 = ß1*knowhow + ß2*problem_solving + ß3*accountability</t>
  </si>
  <si>
    <t>The coefficients obtained from regression are the same as those obtained from the eigenvectors</t>
  </si>
  <si>
    <t>Regressing knowhow against Prin1, Prin2, Prin3</t>
  </si>
  <si>
    <t>knowhow = ß1*Prin1 + ß2*Prin2 + ß3*Prin3</t>
  </si>
  <si>
    <t>-Infty</t>
  </si>
  <si>
    <t>Prin1 = (0.57625*knowhow) + (0.584343*problem_solving) + (0.571383*accountability)</t>
  </si>
  <si>
    <t>knowhow = (0.57625*Prin1) + (-0.618121*Prin2) + (0.53466*Prin3)</t>
  </si>
  <si>
    <t>Pearson Correlation Coefficients, N = 67</t>
  </si>
  <si>
    <t>Squared Sum:</t>
  </si>
  <si>
    <t>Failed to reject H0</t>
  </si>
  <si>
    <t>Reject H0</t>
  </si>
  <si>
    <t>Prob &gt; |r| under H0: Rho(Correlation)=0</t>
  </si>
  <si>
    <t>Inference:</t>
  </si>
  <si>
    <t>- The three attributes: knowhow, problem_solving, accountability have a very high positive correlation with Prin1.</t>
  </si>
  <si>
    <t>This implies that for a candidate to shave a high Prin1 score, he must excell in all these areas.</t>
  </si>
  <si>
    <t>-  The significance values of all three components , when regressed against Prin2 and Prin3 are statistically insignificant.</t>
  </si>
  <si>
    <t>Thus, we may choose to ignore Prin2 and Prin3. i.e: The three attributes have no clear bearing on Prin2 and Prin3</t>
  </si>
  <si>
    <t>Eigenvalues of the Correlation Matrix</t>
  </si>
  <si>
    <t>PC Chosen</t>
  </si>
  <si>
    <t>Part a: Kaiser Rule</t>
  </si>
  <si>
    <t>PC with Eigenvalue &gt;1</t>
  </si>
  <si>
    <t>Part b: Joliffe Rule</t>
  </si>
  <si>
    <t>PC with Eigenvalue &gt; 0.7</t>
  </si>
  <si>
    <t>Part c: 80% Rule</t>
  </si>
  <si>
    <t>PC with Cummulative &gt; 80%</t>
  </si>
  <si>
    <t>Thus, The Geometry of the Data is preserved!</t>
  </si>
  <si>
    <t>This is evident from the fact that the length of the vectors, and the angles between them have not changed</t>
  </si>
  <si>
    <t>Regressing Salary against Prin1, Prin2, Prin3</t>
  </si>
  <si>
    <t>Intercept</t>
  </si>
  <si>
    <t>salary = 63929 + (3557.21*Prin1) + (2316.12*Prin2) + (3540.61*Prin3)</t>
  </si>
  <si>
    <t>Root MSE</t>
  </si>
  <si>
    <t>R-Square</t>
  </si>
  <si>
    <t>Dependent Mean</t>
  </si>
  <si>
    <t>Adj R-Sq</t>
  </si>
  <si>
    <t>Coeff Var</t>
  </si>
  <si>
    <t>The R2 score is a measure of how much variance of the dependent variable(Salary) is explained by the independent variables (Principal Components). This model is able to explain 90% of the variance</t>
  </si>
  <si>
    <t>The 3 Principal Components can collectively explain 90% of the variance in Salary</t>
  </si>
  <si>
    <t>PART A)</t>
  </si>
  <si>
    <t>To understand the importance of a feature, in explaining Salary,</t>
  </si>
  <si>
    <t>We need to take into account the magnitude of the Coefficient and its p-value (or t-statistic)</t>
  </si>
  <si>
    <t>In our case, Prin1 and Prin3 have the greatest magnitude</t>
  </si>
  <si>
    <t>However, Prin3's p-value is ≥ 0.05 and hus, we fail to reject the null hypothesis that Coefficient of Prin3 ≠ 0</t>
  </si>
  <si>
    <t>Prin1 has a very low p-value, indicating that it is statistically significant in predicting Salary</t>
  </si>
  <si>
    <t>Thus, Prin1 is the most important predictor of Salary</t>
  </si>
  <si>
    <t>Prin2 is the second most important predictor of Salary</t>
  </si>
  <si>
    <t>Prin3 does not help in Salary prediction. Thus, it is the least useful</t>
  </si>
  <si>
    <t>PART B)</t>
  </si>
  <si>
    <t>Yes, The order of usefulness of the principal components are: PC1 &gt; PC2 &gt; PC3</t>
  </si>
  <si>
    <t>PART C)</t>
  </si>
  <si>
    <t>Salary = ß0 + ß1*Prin1</t>
  </si>
  <si>
    <t>Regressing Salary against Prin1 alone</t>
  </si>
  <si>
    <t>Salary = ß0 + ß1*Prin1 + ß2*Prin2 + ß3*Prin3</t>
  </si>
  <si>
    <t>Upon using Prin1 alone, we observe that the R2 drops to 88.7%</t>
  </si>
  <si>
    <t>PLEASE NOTE: I have hidden some rows( 15 - 75) for the sake of readability.</t>
  </si>
  <si>
    <t>The answer is highlighted in the cell L82:Q82</t>
  </si>
  <si>
    <t>Therefore, Explainibility reduces by 1.3%</t>
  </si>
  <si>
    <t>Angle Between Original Data (radians)</t>
  </si>
  <si>
    <t>Angle between Principal Components( radians)</t>
  </si>
  <si>
    <t>Standardised data</t>
  </si>
  <si>
    <t>Transformed Data</t>
  </si>
  <si>
    <t xml:space="preserve">PART A): Rotate the first two jobs </t>
  </si>
  <si>
    <t>PRIN3</t>
  </si>
  <si>
    <t>PART B &amp; C): Geometry Preserving Property Conversion</t>
  </si>
  <si>
    <t>PART A): Equations of the Principal Components</t>
  </si>
  <si>
    <t>PART B): Verify Orthonormality</t>
  </si>
  <si>
    <t>To proove Orthonormality, a dot product of the eigen-vector columns should give us 0</t>
  </si>
  <si>
    <t>Furthermore, the columns should each have a magnitude of 1</t>
  </si>
  <si>
    <t>|Prin1|</t>
  </si>
  <si>
    <t>|Prin2|</t>
  </si>
  <si>
    <t>|Prin3|</t>
  </si>
  <si>
    <t>≈1</t>
  </si>
  <si>
    <t>Both conditions are satisfied. Hence Orthonormality proved</t>
  </si>
  <si>
    <t>Angle (radians) = ACOS(a.b/|a|*|b|)</t>
  </si>
  <si>
    <t>Hence Verified</t>
  </si>
  <si>
    <t>These values are the same as the coresponping PC's eigen-values</t>
  </si>
  <si>
    <t>- Prin2 exhibits some loading on Accountability and, has a negative correlation with knowhow. This could probably indicate roles where responsibility and the ability to lead is more crucial.</t>
  </si>
  <si>
    <t>- Thus, Prin2 could be Senior Managers</t>
  </si>
  <si>
    <t>Thus, Prin1 can be interpreted as Subject Matter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</si>
</sst>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2B3138"/>
      <name val="Helvetica"/>
      <family val="2"/>
    </font>
    <font>
      <b/>
      <sz val="10"/>
      <color theme="1"/>
      <name val="Calibri"/>
      <family val="2"/>
      <scheme val="minor"/>
    </font>
    <font>
      <b/>
      <sz val="10"/>
      <color rgb="FF2B3138"/>
      <name val="Helvetica"/>
      <family val="2"/>
    </font>
    <font>
      <sz val="10"/>
      <color rgb="FF2B3138"/>
      <name val="Helvetica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 applyAlignment="1"/>
    <xf numFmtId="0" fontId="0" fillId="0" borderId="0" xfId="0" quotePrefix="1"/>
    <xf numFmtId="0" fontId="2" fillId="0" borderId="0" xfId="0" applyFont="1" applyAlignment="1">
      <alignment horizontal="right"/>
    </xf>
    <xf numFmtId="0" fontId="0" fillId="0" borderId="4" xfId="0" applyBorder="1"/>
    <xf numFmtId="0" fontId="0" fillId="0" borderId="0" xfId="0" applyBorder="1"/>
    <xf numFmtId="0" fontId="2" fillId="0" borderId="5" xfId="0" applyFont="1" applyBorder="1" applyAlignment="1"/>
    <xf numFmtId="0" fontId="0" fillId="2" borderId="8" xfId="0" applyFill="1" applyBorder="1"/>
    <xf numFmtId="0" fontId="13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Fill="1" applyAlignment="1"/>
    <xf numFmtId="0" fontId="14" fillId="0" borderId="0" xfId="0" applyFont="1" applyAlignment="1"/>
    <xf numFmtId="0" fontId="1" fillId="0" borderId="0" xfId="0" applyFont="1" applyFill="1" applyAlignment="1">
      <alignment horizontal="left"/>
    </xf>
    <xf numFmtId="0" fontId="14" fillId="0" borderId="0" xfId="0" applyFont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4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1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left" vertical="top" wrapText="1"/>
    </xf>
    <xf numFmtId="0" fontId="1" fillId="2" borderId="0" xfId="0" quotePrefix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304012</xdr:colOff>
      <xdr:row>43</xdr:row>
      <xdr:rowOff>182624</xdr:rowOff>
    </xdr:from>
    <xdr:to>
      <xdr:col>11</xdr:col>
      <xdr:colOff>385233</xdr:colOff>
      <xdr:row>59</xdr:row>
      <xdr:rowOff>44668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46B13-7325-A246-A161-64B2B870B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012" y="9021824"/>
          <a:ext cx="4208721" cy="3113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D2DA-1EF8-6F44-9653-27774D029007}">
  <dimension ref="A4:O47"/>
  <sheetViews>
    <sheetView topLeftCell="A14" zoomScale="171" zoomScaleNormal="160" workbookViewId="0">
      <selection activeCell="E42" sqref="E42"/>
    </sheetView>
  </sheetViews>
  <sheetFormatPr baseColWidth="10" defaultRowHeight="16" x14ac:dyDescent="0.2"/>
  <cols>
    <col min="3" max="3" width="12.83203125" bestFit="1" customWidth="1"/>
  </cols>
  <sheetData>
    <row r="4" spans="1:8" x14ac:dyDescent="0.2">
      <c r="B4" s="1" t="s">
        <v>0</v>
      </c>
    </row>
    <row r="5" spans="1:8" x14ac:dyDescent="0.2">
      <c r="B5" s="1"/>
      <c r="C5" s="1" t="s">
        <v>1</v>
      </c>
      <c r="D5" s="1" t="s">
        <v>2</v>
      </c>
      <c r="E5" s="1" t="s">
        <v>3</v>
      </c>
    </row>
    <row r="6" spans="1:8" x14ac:dyDescent="0.2">
      <c r="B6" s="1" t="s">
        <v>4</v>
      </c>
      <c r="C6" s="2">
        <v>0.57625099999999996</v>
      </c>
      <c r="D6" s="2">
        <v>-0.61812100000000003</v>
      </c>
      <c r="E6" s="2">
        <v>0.53466000000000002</v>
      </c>
    </row>
    <row r="7" spans="1:8" x14ac:dyDescent="0.2">
      <c r="B7" s="1" t="s">
        <v>5</v>
      </c>
      <c r="C7" s="2">
        <v>0.58434299999999995</v>
      </c>
      <c r="D7" s="2">
        <v>-0.145758</v>
      </c>
      <c r="E7" s="2">
        <v>-0.79830999999999996</v>
      </c>
    </row>
    <row r="8" spans="1:8" x14ac:dyDescent="0.2">
      <c r="B8" s="1" t="s">
        <v>6</v>
      </c>
      <c r="C8" s="2">
        <v>0.57138299999999997</v>
      </c>
      <c r="D8" s="2">
        <v>0.772451</v>
      </c>
      <c r="E8" s="2">
        <v>0.27720099999999998</v>
      </c>
    </row>
    <row r="11" spans="1:8" ht="18" x14ac:dyDescent="0.2">
      <c r="A11" s="46" t="s">
        <v>109</v>
      </c>
      <c r="B11" s="46"/>
      <c r="C11" s="46"/>
      <c r="D11" s="46"/>
      <c r="E11" s="46"/>
    </row>
    <row r="13" spans="1:8" x14ac:dyDescent="0.2">
      <c r="B13" s="23" t="s">
        <v>1</v>
      </c>
      <c r="C13" s="51" t="s">
        <v>8</v>
      </c>
      <c r="D13" s="51"/>
      <c r="E13" s="51"/>
      <c r="F13" s="51"/>
      <c r="G13" s="51"/>
      <c r="H13" s="51"/>
    </row>
    <row r="14" spans="1:8" x14ac:dyDescent="0.2">
      <c r="B14" s="23" t="s">
        <v>2</v>
      </c>
      <c r="C14" s="51" t="s">
        <v>7</v>
      </c>
      <c r="D14" s="51"/>
      <c r="E14" s="51"/>
      <c r="F14" s="51"/>
      <c r="G14" s="51"/>
      <c r="H14" s="51"/>
    </row>
    <row r="15" spans="1:8" x14ac:dyDescent="0.2">
      <c r="B15" s="23" t="s">
        <v>3</v>
      </c>
      <c r="C15" s="51" t="s">
        <v>9</v>
      </c>
      <c r="D15" s="51"/>
      <c r="E15" s="51"/>
      <c r="F15" s="51"/>
      <c r="G15" s="51"/>
      <c r="H15" s="51"/>
    </row>
    <row r="16" spans="1:8" x14ac:dyDescent="0.2">
      <c r="G16" s="3"/>
      <c r="H16" s="3"/>
    </row>
    <row r="17" spans="1:11" ht="18" x14ac:dyDescent="0.2">
      <c r="A17" s="47" t="s">
        <v>110</v>
      </c>
      <c r="B17" s="47"/>
      <c r="C17" s="47"/>
      <c r="D17" s="47"/>
      <c r="E17" s="31"/>
    </row>
    <row r="18" spans="1:11" x14ac:dyDescent="0.2">
      <c r="G18" s="5"/>
      <c r="I18" s="7"/>
      <c r="J18" s="7"/>
      <c r="K18" s="7"/>
    </row>
    <row r="19" spans="1:11" x14ac:dyDescent="0.2">
      <c r="C19" s="3"/>
      <c r="D19" s="3"/>
      <c r="E19" s="3"/>
      <c r="F19" s="3"/>
      <c r="G19" s="6"/>
    </row>
    <row r="20" spans="1:11" x14ac:dyDescent="0.2">
      <c r="B20" s="49" t="s">
        <v>16</v>
      </c>
      <c r="C20" s="49"/>
      <c r="D20" s="49"/>
      <c r="E20" s="49"/>
      <c r="F20" s="49"/>
      <c r="G20" s="6"/>
    </row>
    <row r="21" spans="1:11" x14ac:dyDescent="0.2">
      <c r="B21" s="5" t="s">
        <v>17</v>
      </c>
      <c r="C21" s="5" t="s">
        <v>4</v>
      </c>
      <c r="D21" s="5" t="s">
        <v>5</v>
      </c>
      <c r="E21" s="5" t="s">
        <v>6</v>
      </c>
      <c r="F21" s="5" t="s">
        <v>18</v>
      </c>
      <c r="G21" s="12"/>
      <c r="H21" s="11"/>
      <c r="I21" s="12"/>
      <c r="J21" s="12"/>
      <c r="K21" s="12"/>
    </row>
    <row r="22" spans="1:11" x14ac:dyDescent="0.2">
      <c r="B22" s="5">
        <v>0</v>
      </c>
      <c r="C22" s="6">
        <v>800</v>
      </c>
      <c r="D22" s="6">
        <v>608</v>
      </c>
      <c r="E22" s="6">
        <v>1056</v>
      </c>
      <c r="F22" s="6">
        <v>102000</v>
      </c>
      <c r="G22" s="12"/>
      <c r="H22" s="12"/>
      <c r="I22" s="50" t="s">
        <v>19</v>
      </c>
      <c r="J22" s="50"/>
      <c r="K22" s="50"/>
    </row>
    <row r="23" spans="1:11" x14ac:dyDescent="0.2">
      <c r="B23" s="5">
        <v>2</v>
      </c>
      <c r="C23" s="6">
        <v>528</v>
      </c>
      <c r="D23" s="6">
        <v>304</v>
      </c>
      <c r="E23" s="6">
        <v>460</v>
      </c>
      <c r="F23" s="6">
        <v>75740</v>
      </c>
      <c r="G23" s="12"/>
      <c r="H23" s="12"/>
      <c r="I23" s="10" t="s">
        <v>20</v>
      </c>
      <c r="J23" s="10" t="s">
        <v>21</v>
      </c>
      <c r="K23" s="10" t="s">
        <v>21</v>
      </c>
    </row>
    <row r="24" spans="1:11" x14ac:dyDescent="0.2">
      <c r="B24" s="12"/>
      <c r="C24" s="12"/>
      <c r="D24" s="12"/>
      <c r="E24" s="12"/>
      <c r="F24" s="12"/>
      <c r="G24" s="12"/>
      <c r="H24" s="12"/>
      <c r="I24" s="11">
        <v>9.0893321559999993</v>
      </c>
      <c r="J24" s="11">
        <v>1.2654300739</v>
      </c>
      <c r="K24" s="11">
        <v>-0.19679536</v>
      </c>
    </row>
    <row r="25" spans="1:11" x14ac:dyDescent="0.2">
      <c r="B25" s="50" t="s">
        <v>23</v>
      </c>
      <c r="C25" s="50"/>
      <c r="D25" s="50"/>
      <c r="E25" s="50"/>
      <c r="F25" s="50"/>
      <c r="G25" s="12"/>
      <c r="H25" s="12"/>
      <c r="I25" s="11">
        <v>3.7513631803999998</v>
      </c>
      <c r="J25" s="11">
        <v>-5.9567149E-2</v>
      </c>
      <c r="K25" s="11">
        <v>9.8558914299999995E-2</v>
      </c>
    </row>
    <row r="26" spans="1:11" x14ac:dyDescent="0.2">
      <c r="B26" s="10" t="s">
        <v>22</v>
      </c>
      <c r="C26" s="10" t="s">
        <v>4</v>
      </c>
      <c r="D26" s="10" t="s">
        <v>5</v>
      </c>
      <c r="E26" s="10" t="s">
        <v>6</v>
      </c>
      <c r="F26" s="10" t="s">
        <v>18</v>
      </c>
    </row>
    <row r="27" spans="1:11" x14ac:dyDescent="0.2">
      <c r="B27" s="11">
        <v>-1.9022652529999999</v>
      </c>
      <c r="C27" s="11">
        <v>4.3503249198000002</v>
      </c>
      <c r="D27" s="11">
        <v>5.2839397924</v>
      </c>
      <c r="E27" s="11">
        <v>6.1164249436000002</v>
      </c>
      <c r="F27" s="11">
        <v>5.9105586169000004</v>
      </c>
    </row>
    <row r="28" spans="1:11" x14ac:dyDescent="0.2">
      <c r="B28" s="11">
        <v>-1.069247136</v>
      </c>
      <c r="C28" s="11">
        <v>2.2512404500000001</v>
      </c>
      <c r="D28" s="11">
        <v>2.1220828769</v>
      </c>
      <c r="E28" s="11">
        <v>2.1247749329999999</v>
      </c>
      <c r="F28" s="11">
        <v>1.8336337142000001</v>
      </c>
    </row>
    <row r="29" spans="1:11" x14ac:dyDescent="0.2">
      <c r="G29" s="4"/>
    </row>
    <row r="30" spans="1:11" x14ac:dyDescent="0.2">
      <c r="B30" s="52" t="s">
        <v>10</v>
      </c>
      <c r="C30" s="52"/>
    </row>
    <row r="32" spans="1:11" x14ac:dyDescent="0.2">
      <c r="B32" s="48" t="s">
        <v>111</v>
      </c>
      <c r="C32" s="48"/>
      <c r="D32" s="48"/>
      <c r="E32" s="48"/>
      <c r="F32" s="48"/>
      <c r="G32" s="48"/>
      <c r="H32" s="48"/>
    </row>
    <row r="33" spans="2:15" x14ac:dyDescent="0.2">
      <c r="B33" s="48" t="s">
        <v>112</v>
      </c>
      <c r="C33" s="48"/>
      <c r="D33" s="48"/>
      <c r="E33" s="48"/>
      <c r="F33" s="48"/>
      <c r="L33" s="7"/>
      <c r="M33" s="7"/>
      <c r="N33" s="7"/>
      <c r="O33" s="7"/>
    </row>
    <row r="34" spans="2:15" x14ac:dyDescent="0.2">
      <c r="B34" s="37" t="s">
        <v>11</v>
      </c>
      <c r="C34" s="38">
        <f xml:space="preserve"> SUMPRODUCT(C6:C8,D6:D8)</f>
        <v>-1.4163200001693355E-7</v>
      </c>
      <c r="D34" s="39" t="s">
        <v>14</v>
      </c>
      <c r="E34" s="37" t="s">
        <v>113</v>
      </c>
      <c r="F34" s="38">
        <f>SUMSQ(C6:C8)</f>
        <v>1.000000489339</v>
      </c>
      <c r="G34" s="39" t="s">
        <v>116</v>
      </c>
    </row>
    <row r="35" spans="2:15" x14ac:dyDescent="0.2">
      <c r="B35" s="40" t="s">
        <v>13</v>
      </c>
      <c r="C35" s="41">
        <f xml:space="preserve"> SUMPRODUCT(D6:D8,E6:E8)</f>
        <v>-3.1522900004188337E-7</v>
      </c>
      <c r="D35" s="42" t="s">
        <v>15</v>
      </c>
      <c r="E35" s="40" t="s">
        <v>114</v>
      </c>
      <c r="F35" s="41">
        <f>SUMSQ(D6:D8)</f>
        <v>0.99999951260599995</v>
      </c>
      <c r="G35" s="42" t="s">
        <v>116</v>
      </c>
    </row>
    <row r="36" spans="2:15" x14ac:dyDescent="0.2">
      <c r="B36" s="43" t="s">
        <v>12</v>
      </c>
      <c r="C36" s="44">
        <f xml:space="preserve"> SUMPRODUCT(C6:C8,E6:E8)</f>
        <v>-5.6168699996694826E-7</v>
      </c>
      <c r="D36" s="21" t="s">
        <v>15</v>
      </c>
      <c r="E36" s="43" t="s">
        <v>115</v>
      </c>
      <c r="F36" s="44">
        <f>SUMSQ(E6:E8)</f>
        <v>1.0000005661009999</v>
      </c>
      <c r="G36" s="21" t="s">
        <v>116</v>
      </c>
    </row>
    <row r="37" spans="2:15" x14ac:dyDescent="0.2">
      <c r="B37" s="53" t="s">
        <v>117</v>
      </c>
      <c r="C37" s="53"/>
      <c r="D37" s="53"/>
      <c r="E37" s="53"/>
      <c r="F37" s="53"/>
      <c r="G37" s="53"/>
    </row>
    <row r="39" spans="2:15" x14ac:dyDescent="0.2">
      <c r="B39" s="1"/>
      <c r="H39" s="5"/>
      <c r="I39" s="5"/>
    </row>
    <row r="40" spans="2:15" x14ac:dyDescent="0.2">
      <c r="H40" s="5"/>
      <c r="I40" s="6"/>
    </row>
    <row r="41" spans="2:15" x14ac:dyDescent="0.2">
      <c r="B41" s="10"/>
      <c r="C41" s="10"/>
      <c r="D41" s="10"/>
      <c r="H41" s="5"/>
      <c r="I41" s="6"/>
      <c r="J41" s="6"/>
    </row>
    <row r="42" spans="2:15" x14ac:dyDescent="0.2">
      <c r="B42" s="11"/>
      <c r="C42" s="11"/>
      <c r="D42" s="11"/>
      <c r="F42" s="5"/>
    </row>
    <row r="43" spans="2:15" x14ac:dyDescent="0.2">
      <c r="B43" s="11"/>
      <c r="C43" s="11"/>
      <c r="D43" s="11"/>
      <c r="F43" s="6"/>
      <c r="H43" s="5"/>
    </row>
    <row r="44" spans="2:15" x14ac:dyDescent="0.2">
      <c r="E44" s="6"/>
      <c r="F44" s="6"/>
      <c r="H44" s="5"/>
    </row>
    <row r="45" spans="2:15" x14ac:dyDescent="0.2">
      <c r="B45" s="10"/>
      <c r="C45" s="10"/>
      <c r="D45" s="10"/>
    </row>
    <row r="46" spans="2:15" x14ac:dyDescent="0.2">
      <c r="B46" s="11"/>
      <c r="C46" s="11"/>
      <c r="D46" s="11"/>
    </row>
    <row r="47" spans="2:15" x14ac:dyDescent="0.2">
      <c r="B47" s="11"/>
      <c r="C47" s="11"/>
      <c r="D47" s="11"/>
    </row>
  </sheetData>
  <mergeCells count="12">
    <mergeCell ref="I22:K22"/>
    <mergeCell ref="B30:C30"/>
    <mergeCell ref="B33:F33"/>
    <mergeCell ref="B37:G37"/>
    <mergeCell ref="C15:H15"/>
    <mergeCell ref="A11:E11"/>
    <mergeCell ref="A17:D17"/>
    <mergeCell ref="B32:H32"/>
    <mergeCell ref="B20:F20"/>
    <mergeCell ref="B25:F25"/>
    <mergeCell ref="C14:H14"/>
    <mergeCell ref="C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B337-EE6A-9046-9081-FE89D6EF34DD}">
  <dimension ref="A4:L35"/>
  <sheetViews>
    <sheetView topLeftCell="A7" zoomScale="142" workbookViewId="0">
      <selection activeCell="F26" sqref="F26"/>
    </sheetView>
  </sheetViews>
  <sheetFormatPr baseColWidth="10" defaultRowHeight="16" x14ac:dyDescent="0.2"/>
  <cols>
    <col min="8" max="8" width="14.6640625" bestFit="1" customWidth="1"/>
    <col min="12" max="12" width="18.6640625" customWidth="1"/>
  </cols>
  <sheetData>
    <row r="4" spans="1:11" x14ac:dyDescent="0.2">
      <c r="B4" s="1" t="s">
        <v>0</v>
      </c>
      <c r="C4" s="1"/>
      <c r="D4" s="13"/>
      <c r="E4" s="13"/>
    </row>
    <row r="5" spans="1:11" x14ac:dyDescent="0.2">
      <c r="B5" s="1"/>
      <c r="C5" s="1" t="s">
        <v>1</v>
      </c>
      <c r="D5" s="1" t="s">
        <v>2</v>
      </c>
      <c r="E5" s="1" t="s">
        <v>3</v>
      </c>
    </row>
    <row r="6" spans="1:11" x14ac:dyDescent="0.2">
      <c r="B6" s="1" t="s">
        <v>4</v>
      </c>
      <c r="C6" s="2">
        <v>0.57625099999999996</v>
      </c>
      <c r="D6" s="2">
        <v>-0.61812100000000003</v>
      </c>
      <c r="E6" s="2">
        <v>0.53466000000000002</v>
      </c>
    </row>
    <row r="7" spans="1:11" x14ac:dyDescent="0.2">
      <c r="B7" s="1" t="s">
        <v>5</v>
      </c>
      <c r="C7" s="2">
        <v>0.58434299999999995</v>
      </c>
      <c r="D7" s="2">
        <v>-0.145758</v>
      </c>
      <c r="E7" s="2">
        <v>-0.79830999999999996</v>
      </c>
    </row>
    <row r="8" spans="1:11" x14ac:dyDescent="0.2">
      <c r="B8" s="1" t="s">
        <v>6</v>
      </c>
      <c r="C8" s="2">
        <v>0.57138299999999997</v>
      </c>
      <c r="D8" s="2">
        <v>0.772451</v>
      </c>
      <c r="E8" s="2">
        <v>0.27720099999999998</v>
      </c>
    </row>
    <row r="9" spans="1:11" x14ac:dyDescent="0.2">
      <c r="B9" s="1"/>
      <c r="C9" s="2"/>
      <c r="D9" s="2"/>
      <c r="E9" s="2"/>
    </row>
    <row r="10" spans="1:11" ht="18" x14ac:dyDescent="0.2">
      <c r="A10" s="55" t="s">
        <v>106</v>
      </c>
      <c r="B10" s="55"/>
      <c r="C10" s="55"/>
      <c r="D10" s="55"/>
    </row>
    <row r="11" spans="1:11" ht="18" x14ac:dyDescent="0.2">
      <c r="A11" s="33"/>
      <c r="B11" s="33"/>
      <c r="C11" s="33"/>
      <c r="D11" s="33"/>
    </row>
    <row r="12" spans="1:11" x14ac:dyDescent="0.2">
      <c r="B12" s="8" t="s">
        <v>16</v>
      </c>
    </row>
    <row r="13" spans="1:11" x14ac:dyDescent="0.2">
      <c r="B13" s="5" t="s">
        <v>17</v>
      </c>
      <c r="C13" s="5" t="s">
        <v>4</v>
      </c>
      <c r="D13" s="5" t="s">
        <v>5</v>
      </c>
      <c r="E13" s="5" t="s">
        <v>6</v>
      </c>
      <c r="F13" s="5" t="s">
        <v>18</v>
      </c>
      <c r="G13" s="5"/>
      <c r="I13" s="7"/>
      <c r="J13" s="7"/>
      <c r="K13" s="7"/>
    </row>
    <row r="14" spans="1:11" x14ac:dyDescent="0.2">
      <c r="B14" s="5">
        <v>0</v>
      </c>
      <c r="C14" s="6">
        <v>800</v>
      </c>
      <c r="D14" s="6">
        <v>608</v>
      </c>
      <c r="E14" s="6">
        <v>1056</v>
      </c>
      <c r="F14" s="6">
        <v>102000</v>
      </c>
      <c r="G14" s="6"/>
    </row>
    <row r="15" spans="1:11" x14ac:dyDescent="0.2">
      <c r="B15" s="5">
        <v>2</v>
      </c>
      <c r="C15" s="6">
        <v>528</v>
      </c>
      <c r="D15" s="6">
        <v>304</v>
      </c>
      <c r="E15" s="6">
        <v>460</v>
      </c>
      <c r="F15" s="6">
        <v>75740</v>
      </c>
      <c r="G15" s="6"/>
    </row>
    <row r="16" spans="1:11" x14ac:dyDescent="0.2">
      <c r="B16" s="12"/>
      <c r="C16" s="12"/>
      <c r="D16" s="12"/>
      <c r="E16" s="12"/>
      <c r="F16" s="12"/>
      <c r="G16" s="12"/>
      <c r="H16" s="11"/>
      <c r="I16" s="12"/>
      <c r="J16" s="12"/>
      <c r="K16" s="12"/>
    </row>
    <row r="17" spans="1:12" x14ac:dyDescent="0.2">
      <c r="B17" s="9" t="s">
        <v>23</v>
      </c>
      <c r="C17" s="9"/>
      <c r="D17" s="9"/>
      <c r="E17" s="9"/>
      <c r="F17" s="9"/>
      <c r="G17" s="12"/>
      <c r="H17" s="34" t="s">
        <v>19</v>
      </c>
      <c r="I17" s="34"/>
      <c r="J17" s="34"/>
    </row>
    <row r="18" spans="1:12" x14ac:dyDescent="0.2">
      <c r="B18" s="10" t="s">
        <v>22</v>
      </c>
      <c r="C18" s="10" t="s">
        <v>4</v>
      </c>
      <c r="D18" s="10" t="s">
        <v>5</v>
      </c>
      <c r="E18" s="10" t="s">
        <v>6</v>
      </c>
      <c r="F18" s="10" t="s">
        <v>18</v>
      </c>
      <c r="G18" s="12"/>
      <c r="H18" s="35" t="s">
        <v>20</v>
      </c>
      <c r="I18" s="35" t="s">
        <v>21</v>
      </c>
      <c r="J18" s="35" t="s">
        <v>107</v>
      </c>
    </row>
    <row r="19" spans="1:12" x14ac:dyDescent="0.2">
      <c r="B19" s="5">
        <v>0</v>
      </c>
      <c r="C19" s="7">
        <v>4.3503249198000002</v>
      </c>
      <c r="D19" s="7">
        <v>5.2839397924</v>
      </c>
      <c r="E19" s="7">
        <v>6.1164249436000002</v>
      </c>
      <c r="F19" s="7">
        <v>102000</v>
      </c>
      <c r="G19" s="12"/>
      <c r="H19" s="36">
        <f t="shared" ref="H19:J20" si="0">($C19*C$6)+($D19*C$7)+($E19*C$8)</f>
        <v>9.0893335490190612</v>
      </c>
      <c r="I19" s="36">
        <f t="shared" si="0"/>
        <v>1.2654348780964284</v>
      </c>
      <c r="J19" s="36">
        <f t="shared" si="0"/>
        <v>-0.19679814325971168</v>
      </c>
      <c r="K19" s="11"/>
    </row>
    <row r="20" spans="1:12" x14ac:dyDescent="0.2">
      <c r="B20" s="5">
        <v>2</v>
      </c>
      <c r="C20" s="7">
        <v>2.2512404500000001</v>
      </c>
      <c r="D20" s="7">
        <v>2.1220828769</v>
      </c>
      <c r="E20" s="7">
        <v>2.1247749329999999</v>
      </c>
      <c r="F20" s="7">
        <v>75740</v>
      </c>
      <c r="G20" s="12"/>
      <c r="H20" s="36">
        <f t="shared" si="0"/>
        <v>3.7513641106316653</v>
      </c>
      <c r="I20" s="36">
        <f t="shared" si="0"/>
        <v>-5.9565032394857331E-2</v>
      </c>
      <c r="J20" s="36">
        <f t="shared" si="0"/>
        <v>9.8557973741494109E-2</v>
      </c>
      <c r="K20" s="11"/>
    </row>
    <row r="22" spans="1:12" ht="18" x14ac:dyDescent="0.2">
      <c r="A22" s="47" t="s">
        <v>108</v>
      </c>
      <c r="B22" s="47"/>
      <c r="C22" s="47"/>
      <c r="D22" s="47"/>
      <c r="E22" s="47"/>
      <c r="F22" s="47"/>
      <c r="G22" s="47"/>
    </row>
    <row r="23" spans="1:12" x14ac:dyDescent="0.2">
      <c r="B23" s="1"/>
      <c r="L23" t="s">
        <v>118</v>
      </c>
    </row>
    <row r="24" spans="1:12" x14ac:dyDescent="0.2">
      <c r="B24" s="49" t="s">
        <v>104</v>
      </c>
      <c r="C24" s="49"/>
      <c r="D24" s="49"/>
    </row>
    <row r="25" spans="1:12" x14ac:dyDescent="0.2">
      <c r="B25" s="10" t="s">
        <v>4</v>
      </c>
      <c r="C25" s="10" t="s">
        <v>5</v>
      </c>
      <c r="D25" s="10" t="s">
        <v>6</v>
      </c>
      <c r="H25" s="23" t="s">
        <v>24</v>
      </c>
      <c r="J25" s="56" t="s">
        <v>102</v>
      </c>
      <c r="K25" s="56"/>
      <c r="L25" s="56"/>
    </row>
    <row r="26" spans="1:12" x14ac:dyDescent="0.2">
      <c r="B26" s="11">
        <v>4.3503249198000002</v>
      </c>
      <c r="C26" s="11">
        <v>5.2839397924</v>
      </c>
      <c r="D26" s="11">
        <v>6.1164249436000002</v>
      </c>
      <c r="F26" s="5"/>
      <c r="H26" s="25">
        <f>SQRT(SUMSQ(B26:D26))</f>
        <v>9.1791067500183967</v>
      </c>
      <c r="I26" s="5"/>
      <c r="J26" s="56">
        <f>ACOS(SUMPRODUCT(B26:D26,B27:D27)/(H26*H27))</f>
        <v>0.16140547156787455</v>
      </c>
      <c r="K26" s="56"/>
      <c r="L26" s="56"/>
    </row>
    <row r="27" spans="1:12" x14ac:dyDescent="0.2">
      <c r="B27" s="11">
        <v>2.2512404500000001</v>
      </c>
      <c r="C27" s="11">
        <v>2.1220828769</v>
      </c>
      <c r="D27" s="11">
        <v>2.1247749329999999</v>
      </c>
      <c r="F27" s="6"/>
      <c r="H27" s="25">
        <f>SQRT(SUMSQ(B27:D27))</f>
        <v>3.7531304022180652</v>
      </c>
      <c r="I27" s="6"/>
    </row>
    <row r="28" spans="1:12" x14ac:dyDescent="0.2">
      <c r="B28" s="11"/>
      <c r="C28" s="11"/>
      <c r="D28" s="11"/>
      <c r="F28" s="6"/>
      <c r="H28" s="25"/>
      <c r="I28" s="6"/>
    </row>
    <row r="29" spans="1:12" x14ac:dyDescent="0.2">
      <c r="B29" s="49" t="s">
        <v>105</v>
      </c>
      <c r="C29" s="49"/>
      <c r="D29" s="49"/>
      <c r="E29" s="6"/>
      <c r="F29" s="6"/>
      <c r="H29" s="5"/>
      <c r="I29" s="6"/>
      <c r="J29" s="6"/>
    </row>
    <row r="30" spans="1:12" x14ac:dyDescent="0.2">
      <c r="B30" s="10" t="s">
        <v>20</v>
      </c>
      <c r="C30" s="10" t="s">
        <v>21</v>
      </c>
      <c r="D30" s="10" t="s">
        <v>21</v>
      </c>
      <c r="H30" s="23" t="s">
        <v>24</v>
      </c>
      <c r="J30" s="56" t="s">
        <v>103</v>
      </c>
      <c r="K30" s="56"/>
      <c r="L30" s="56"/>
    </row>
    <row r="31" spans="1:12" x14ac:dyDescent="0.2">
      <c r="B31" s="11">
        <v>9.0893321559999993</v>
      </c>
      <c r="C31" s="11">
        <v>1.2654300739</v>
      </c>
      <c r="D31" s="11">
        <v>-0.19679536</v>
      </c>
      <c r="H31" s="25">
        <f>SQRT(SUMSQ(B31:D31))</f>
        <v>9.1791067499917283</v>
      </c>
      <c r="J31" s="56">
        <f>ACOS(SUMPRODUCT(B31:D31,B32:D32)/(H31*H32))</f>
        <v>0.16140547159282437</v>
      </c>
      <c r="K31" s="56"/>
      <c r="L31" s="56"/>
    </row>
    <row r="32" spans="1:12" x14ac:dyDescent="0.2">
      <c r="B32" s="11">
        <v>3.7513631803999998</v>
      </c>
      <c r="C32" s="11">
        <v>-5.9567149E-2</v>
      </c>
      <c r="D32" s="11">
        <v>9.8558914299999995E-2</v>
      </c>
      <c r="H32" s="25">
        <f>SQRT(SUMSQ(B32:D32))</f>
        <v>3.7531304022227614</v>
      </c>
    </row>
    <row r="34" spans="4:11" x14ac:dyDescent="0.2">
      <c r="D34" s="54" t="s">
        <v>71</v>
      </c>
      <c r="E34" s="54"/>
      <c r="F34" s="54"/>
      <c r="G34" s="54"/>
      <c r="H34" s="54"/>
      <c r="I34" s="54"/>
      <c r="J34" s="54"/>
      <c r="K34" s="54"/>
    </row>
    <row r="35" spans="4:11" x14ac:dyDescent="0.2">
      <c r="D35" s="54" t="s">
        <v>72</v>
      </c>
      <c r="E35" s="54"/>
      <c r="F35" s="54"/>
      <c r="G35" s="54"/>
      <c r="H35" s="54"/>
      <c r="I35" s="54"/>
      <c r="J35" s="54"/>
      <c r="K35" s="54"/>
    </row>
  </sheetData>
  <mergeCells count="10">
    <mergeCell ref="D34:K34"/>
    <mergeCell ref="D35:K35"/>
    <mergeCell ref="A10:D10"/>
    <mergeCell ref="A22:G22"/>
    <mergeCell ref="J25:L25"/>
    <mergeCell ref="J30:L30"/>
    <mergeCell ref="J26:L26"/>
    <mergeCell ref="J31:L31"/>
    <mergeCell ref="B24:D24"/>
    <mergeCell ref="B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E695-4737-B646-891F-01B9672FCD2C}">
  <dimension ref="A2:R151"/>
  <sheetViews>
    <sheetView topLeftCell="G9" zoomScale="180" workbookViewId="0">
      <selection activeCell="L11" sqref="L11:N11"/>
    </sheetView>
  </sheetViews>
  <sheetFormatPr baseColWidth="10" defaultRowHeight="16" x14ac:dyDescent="0.2"/>
  <sheetData>
    <row r="2" spans="1:18" x14ac:dyDescent="0.2">
      <c r="E2" s="58" t="s">
        <v>99</v>
      </c>
      <c r="F2" s="58"/>
      <c r="G2" s="58"/>
      <c r="H2" s="58"/>
      <c r="I2" s="58"/>
      <c r="J2" s="58"/>
    </row>
    <row r="3" spans="1:18" x14ac:dyDescent="0.2">
      <c r="A3" s="13"/>
      <c r="B3" s="13"/>
      <c r="C3" s="13"/>
      <c r="D3" s="13"/>
      <c r="E3" s="58" t="s">
        <v>100</v>
      </c>
      <c r="F3" s="58"/>
      <c r="G3" s="58"/>
      <c r="H3" s="58"/>
      <c r="I3" s="58"/>
      <c r="J3" s="58"/>
    </row>
    <row r="4" spans="1:18" x14ac:dyDescent="0.2">
      <c r="A4" s="1" t="s">
        <v>0</v>
      </c>
      <c r="B4" s="1"/>
      <c r="C4" s="13"/>
      <c r="D4" s="13"/>
      <c r="I4" s="1"/>
      <c r="J4" s="1"/>
    </row>
    <row r="5" spans="1:18" x14ac:dyDescent="0.2">
      <c r="A5" s="1"/>
      <c r="B5" s="1" t="s">
        <v>1</v>
      </c>
      <c r="C5" s="1" t="s">
        <v>2</v>
      </c>
      <c r="D5" s="1" t="s">
        <v>3</v>
      </c>
      <c r="F5" s="1" t="s">
        <v>30</v>
      </c>
      <c r="I5" s="2"/>
      <c r="J5" s="2"/>
    </row>
    <row r="6" spans="1:18" x14ac:dyDescent="0.2">
      <c r="A6" s="1" t="s">
        <v>4</v>
      </c>
      <c r="B6" s="2">
        <v>0.57625099999999996</v>
      </c>
      <c r="C6" s="2">
        <v>-0.61812100000000003</v>
      </c>
      <c r="D6" s="2">
        <v>0.53466000000000002</v>
      </c>
      <c r="F6" s="1" t="s">
        <v>1</v>
      </c>
      <c r="G6" s="14">
        <v>2.9080811400000002</v>
      </c>
      <c r="I6" s="2"/>
      <c r="J6" s="2"/>
    </row>
    <row r="7" spans="1:18" x14ac:dyDescent="0.2">
      <c r="A7" s="1" t="s">
        <v>5</v>
      </c>
      <c r="B7" s="2">
        <v>0.58434299999999995</v>
      </c>
      <c r="C7" s="2">
        <v>-0.145758</v>
      </c>
      <c r="D7" s="2">
        <v>-0.79830999999999996</v>
      </c>
      <c r="F7" s="1" t="s">
        <v>2</v>
      </c>
      <c r="G7" s="14">
        <v>8.3697369999999993E-2</v>
      </c>
    </row>
    <row r="8" spans="1:18" x14ac:dyDescent="0.2">
      <c r="A8" s="1" t="s">
        <v>6</v>
      </c>
      <c r="B8" s="2">
        <v>0.57138299999999997</v>
      </c>
      <c r="C8" s="2">
        <v>0.772451</v>
      </c>
      <c r="D8" s="2">
        <v>0.27720099999999998</v>
      </c>
      <c r="F8" s="1" t="s">
        <v>3</v>
      </c>
      <c r="G8" s="14">
        <v>8.2214899999999997E-3</v>
      </c>
    </row>
    <row r="11" spans="1:18" x14ac:dyDescent="0.2">
      <c r="A11" s="49" t="s">
        <v>16</v>
      </c>
      <c r="B11" s="49"/>
      <c r="C11" s="49"/>
      <c r="D11" s="49"/>
      <c r="E11" s="49"/>
      <c r="G11" s="50" t="s">
        <v>23</v>
      </c>
      <c r="H11" s="50"/>
      <c r="I11" s="50"/>
      <c r="J11" s="50"/>
      <c r="K11" s="12"/>
      <c r="L11" s="50" t="s">
        <v>19</v>
      </c>
      <c r="M11" s="50"/>
      <c r="N11" s="50"/>
    </row>
    <row r="12" spans="1:18" x14ac:dyDescent="0.2">
      <c r="A12" s="5" t="s">
        <v>17</v>
      </c>
      <c r="B12" s="5" t="s">
        <v>4</v>
      </c>
      <c r="C12" s="5" t="s">
        <v>5</v>
      </c>
      <c r="D12" s="5" t="s">
        <v>6</v>
      </c>
      <c r="E12" s="5" t="s">
        <v>18</v>
      </c>
      <c r="G12" s="10" t="s">
        <v>4</v>
      </c>
      <c r="H12" s="10" t="s">
        <v>5</v>
      </c>
      <c r="I12" s="10" t="s">
        <v>6</v>
      </c>
      <c r="J12" s="10" t="s">
        <v>18</v>
      </c>
      <c r="K12" s="12"/>
      <c r="L12" s="10" t="s">
        <v>20</v>
      </c>
      <c r="M12" s="10" t="s">
        <v>21</v>
      </c>
      <c r="N12" s="10" t="s">
        <v>107</v>
      </c>
    </row>
    <row r="13" spans="1:18" x14ac:dyDescent="0.2">
      <c r="A13" s="5">
        <v>0</v>
      </c>
      <c r="B13" s="6">
        <v>800</v>
      </c>
      <c r="C13" s="6">
        <v>608</v>
      </c>
      <c r="D13" s="6">
        <v>1056</v>
      </c>
      <c r="E13" s="6">
        <v>102000</v>
      </c>
      <c r="G13" s="7">
        <v>4.3503249198000002</v>
      </c>
      <c r="H13" s="7">
        <v>5.2839397924</v>
      </c>
      <c r="I13" s="7">
        <v>6.1164249436000002</v>
      </c>
      <c r="J13" s="7">
        <v>102000</v>
      </c>
      <c r="L13" s="7">
        <v>9.0893321559999993</v>
      </c>
      <c r="M13" s="7">
        <v>1.2654300739</v>
      </c>
      <c r="N13" s="7">
        <v>-0.19679536</v>
      </c>
      <c r="P13" s="7"/>
      <c r="Q13" s="7"/>
      <c r="R13" s="7"/>
    </row>
    <row r="14" spans="1:18" x14ac:dyDescent="0.2">
      <c r="A14" s="5">
        <v>2</v>
      </c>
      <c r="B14" s="6">
        <v>528</v>
      </c>
      <c r="C14" s="6">
        <v>304</v>
      </c>
      <c r="D14" s="6">
        <v>460</v>
      </c>
      <c r="E14" s="6">
        <v>75740</v>
      </c>
      <c r="G14" s="7">
        <v>2.2512404500000001</v>
      </c>
      <c r="H14" s="7">
        <v>2.1220828769</v>
      </c>
      <c r="I14" s="7">
        <v>2.1247749329999999</v>
      </c>
      <c r="J14" s="7">
        <v>75740</v>
      </c>
      <c r="L14" s="7">
        <v>3.7513631803999998</v>
      </c>
      <c r="M14" s="7">
        <v>-5.9567149E-2</v>
      </c>
      <c r="N14" s="7">
        <v>9.8558914299999995E-2</v>
      </c>
      <c r="P14" s="7"/>
      <c r="Q14" s="7"/>
      <c r="R14" s="7"/>
    </row>
    <row r="15" spans="1:18" hidden="1" x14ac:dyDescent="0.2">
      <c r="A15" s="5">
        <v>3</v>
      </c>
      <c r="B15" s="6">
        <v>460</v>
      </c>
      <c r="C15" s="6">
        <v>264</v>
      </c>
      <c r="D15" s="6">
        <v>460</v>
      </c>
      <c r="E15" s="6">
        <v>75740</v>
      </c>
      <c r="G15" s="7">
        <v>1.7264693326</v>
      </c>
      <c r="H15" s="7">
        <v>1.7060490721999999</v>
      </c>
      <c r="I15" s="7">
        <v>2.1247749329999999</v>
      </c>
      <c r="J15" s="7">
        <v>75740</v>
      </c>
      <c r="L15" s="7">
        <v>3.2058572772999998</v>
      </c>
      <c r="M15" s="7">
        <v>0.32544555670000003</v>
      </c>
      <c r="N15" s="7">
        <v>0.15010868159999999</v>
      </c>
      <c r="P15" s="7"/>
      <c r="Q15" s="7"/>
      <c r="R15" s="7"/>
    </row>
    <row r="16" spans="1:18" hidden="1" x14ac:dyDescent="0.2">
      <c r="A16" s="5">
        <v>5</v>
      </c>
      <c r="B16" s="6">
        <v>528</v>
      </c>
      <c r="C16" s="6">
        <v>304</v>
      </c>
      <c r="D16" s="6">
        <v>304</v>
      </c>
      <c r="E16" s="6">
        <v>79172</v>
      </c>
      <c r="G16" s="7">
        <v>2.2512404500000001</v>
      </c>
      <c r="H16" s="7">
        <v>2.1220828769</v>
      </c>
      <c r="I16" s="7">
        <v>1.0799806349000001</v>
      </c>
      <c r="J16" s="7">
        <v>79172</v>
      </c>
      <c r="L16" s="7">
        <v>3.1543849718999999</v>
      </c>
      <c r="M16" s="7">
        <v>-0.86661942400000003</v>
      </c>
      <c r="N16" s="7">
        <v>-0.19105940299999999</v>
      </c>
      <c r="P16" s="7"/>
      <c r="Q16" s="7"/>
      <c r="R16" s="7"/>
    </row>
    <row r="17" spans="1:18" hidden="1" x14ac:dyDescent="0.2">
      <c r="A17" s="5">
        <v>4</v>
      </c>
      <c r="B17" s="6">
        <v>460</v>
      </c>
      <c r="C17" s="6">
        <v>264</v>
      </c>
      <c r="D17" s="6">
        <v>400</v>
      </c>
      <c r="E17" s="6">
        <v>70000</v>
      </c>
      <c r="G17" s="7">
        <v>1.7264693326</v>
      </c>
      <c r="H17" s="7">
        <v>1.7060490721999999</v>
      </c>
      <c r="I17" s="7">
        <v>1.7229309721999999</v>
      </c>
      <c r="J17" s="7">
        <v>70000</v>
      </c>
      <c r="L17" s="7">
        <v>2.9762502739999999</v>
      </c>
      <c r="M17" s="7">
        <v>1.50408356E-2</v>
      </c>
      <c r="N17" s="7">
        <v>3.87170212E-2</v>
      </c>
      <c r="P17" s="7"/>
      <c r="Q17" s="7"/>
      <c r="R17" s="7"/>
    </row>
    <row r="18" spans="1:18" hidden="1" x14ac:dyDescent="0.2">
      <c r="A18" s="5">
        <v>0</v>
      </c>
      <c r="B18" s="6">
        <v>460</v>
      </c>
      <c r="C18" s="6">
        <v>264</v>
      </c>
      <c r="D18" s="6">
        <v>400</v>
      </c>
      <c r="E18" s="6">
        <v>66536</v>
      </c>
      <c r="G18" s="7">
        <v>1.7264693326</v>
      </c>
      <c r="H18" s="7">
        <v>1.7060490721999999</v>
      </c>
      <c r="I18" s="7">
        <v>1.7229309721999999</v>
      </c>
      <c r="J18" s="7">
        <v>66536</v>
      </c>
      <c r="L18" s="7">
        <v>2.9762502739999999</v>
      </c>
      <c r="M18" s="7">
        <v>1.50408356E-2</v>
      </c>
      <c r="N18" s="7">
        <v>3.87170212E-2</v>
      </c>
      <c r="P18" s="7"/>
      <c r="Q18" s="7"/>
      <c r="R18" s="7"/>
    </row>
    <row r="19" spans="1:18" hidden="1" x14ac:dyDescent="0.2">
      <c r="A19" s="5">
        <v>0</v>
      </c>
      <c r="B19" s="6">
        <v>528</v>
      </c>
      <c r="C19" s="6">
        <v>304</v>
      </c>
      <c r="D19" s="6">
        <v>264</v>
      </c>
      <c r="E19" s="6">
        <v>70000</v>
      </c>
      <c r="G19" s="7">
        <v>2.2512404500000001</v>
      </c>
      <c r="H19" s="7">
        <v>2.1220828769</v>
      </c>
      <c r="I19" s="7">
        <v>0.81208466109999999</v>
      </c>
      <c r="J19" s="7">
        <v>70000</v>
      </c>
      <c r="L19" s="7">
        <v>3.0013136363999999</v>
      </c>
      <c r="M19" s="7">
        <v>-1.073555904</v>
      </c>
      <c r="N19" s="7">
        <v>-0.26532051000000001</v>
      </c>
      <c r="P19" s="7"/>
      <c r="Q19" s="7"/>
      <c r="R19" s="7"/>
    </row>
    <row r="20" spans="1:18" hidden="1" x14ac:dyDescent="0.2">
      <c r="A20" s="5">
        <v>7</v>
      </c>
      <c r="B20" s="6">
        <v>460</v>
      </c>
      <c r="C20" s="6">
        <v>230</v>
      </c>
      <c r="D20" s="6">
        <v>264</v>
      </c>
      <c r="E20" s="6">
        <v>68000</v>
      </c>
      <c r="G20" s="7">
        <v>1.7264693326</v>
      </c>
      <c r="H20" s="7">
        <v>1.3524203382</v>
      </c>
      <c r="I20" s="7">
        <v>0.81208466109999999</v>
      </c>
      <c r="J20" s="7">
        <v>68000</v>
      </c>
      <c r="L20" s="7">
        <v>2.2491674292999999</v>
      </c>
      <c r="M20" s="7">
        <v>-0.63699884100000004</v>
      </c>
      <c r="N20" s="7">
        <v>6.8534491899999994E-2</v>
      </c>
      <c r="P20" s="7"/>
      <c r="Q20" s="7"/>
      <c r="R20" s="7"/>
    </row>
    <row r="21" spans="1:18" hidden="1" x14ac:dyDescent="0.2">
      <c r="A21" s="5">
        <v>10</v>
      </c>
      <c r="B21" s="6">
        <v>400</v>
      </c>
      <c r="C21" s="6">
        <v>200</v>
      </c>
      <c r="D21" s="6">
        <v>350</v>
      </c>
      <c r="E21" s="6">
        <v>73140</v>
      </c>
      <c r="G21" s="7">
        <v>1.2634359936999999</v>
      </c>
      <c r="H21" s="7">
        <v>1.0403949847</v>
      </c>
      <c r="I21" s="7">
        <v>1.3880610049</v>
      </c>
      <c r="J21" s="7">
        <v>73140</v>
      </c>
      <c r="L21" s="7">
        <v>2.1291178885000002</v>
      </c>
      <c r="M21" s="7">
        <v>0.139605748</v>
      </c>
      <c r="N21" s="7">
        <v>0.22972339829999999</v>
      </c>
      <c r="P21" s="7"/>
      <c r="Q21" s="7"/>
      <c r="R21" s="7"/>
    </row>
    <row r="22" spans="1:18" hidden="1" x14ac:dyDescent="0.2">
      <c r="A22" s="5">
        <v>7</v>
      </c>
      <c r="B22" s="6">
        <v>400</v>
      </c>
      <c r="C22" s="6">
        <v>175</v>
      </c>
      <c r="D22" s="6">
        <v>230</v>
      </c>
      <c r="E22" s="6">
        <v>66016</v>
      </c>
      <c r="G22" s="7">
        <v>1.2634359936999999</v>
      </c>
      <c r="H22" s="7">
        <v>0.78037385680000004</v>
      </c>
      <c r="I22" s="7">
        <v>0.58437308330000004</v>
      </c>
      <c r="J22" s="7">
        <v>66016</v>
      </c>
      <c r="L22" s="7">
        <v>1.5179624818999999</v>
      </c>
      <c r="M22" s="7">
        <v>-0.44330343100000003</v>
      </c>
      <c r="N22" s="7">
        <v>0.21451745559999999</v>
      </c>
      <c r="P22" s="7"/>
      <c r="Q22" s="7"/>
      <c r="R22" s="7"/>
    </row>
    <row r="23" spans="1:18" hidden="1" x14ac:dyDescent="0.2">
      <c r="A23" s="5">
        <v>7</v>
      </c>
      <c r="B23" s="6">
        <v>400</v>
      </c>
      <c r="C23" s="6">
        <v>200</v>
      </c>
      <c r="D23" s="6">
        <v>200</v>
      </c>
      <c r="E23" s="6">
        <v>66016</v>
      </c>
      <c r="G23" s="7">
        <v>1.2634359936999999</v>
      </c>
      <c r="H23" s="7">
        <v>1.0403949847</v>
      </c>
      <c r="I23" s="7">
        <v>0.38345110290000001</v>
      </c>
      <c r="J23" s="7">
        <v>66016</v>
      </c>
      <c r="L23" s="7">
        <v>1.5551003803000001</v>
      </c>
      <c r="M23" s="7">
        <v>-0.63640605500000003</v>
      </c>
      <c r="N23" s="7">
        <v>-4.8755752999999999E-2</v>
      </c>
      <c r="P23" s="7"/>
      <c r="Q23" s="7"/>
      <c r="R23" s="7"/>
    </row>
    <row r="24" spans="1:18" hidden="1" x14ac:dyDescent="0.2">
      <c r="A24" s="5">
        <v>5</v>
      </c>
      <c r="B24" s="6">
        <v>400</v>
      </c>
      <c r="C24" s="6">
        <v>175</v>
      </c>
      <c r="D24" s="6">
        <v>200</v>
      </c>
      <c r="E24" s="6">
        <v>71840</v>
      </c>
      <c r="G24" s="7">
        <v>1.2634359936999999</v>
      </c>
      <c r="H24" s="7">
        <v>0.78037385680000004</v>
      </c>
      <c r="I24" s="7">
        <v>0.38345110290000001</v>
      </c>
      <c r="J24" s="7">
        <v>71840</v>
      </c>
      <c r="L24" s="7">
        <v>1.4031589803</v>
      </c>
      <c r="M24" s="7">
        <v>-0.59850579100000001</v>
      </c>
      <c r="N24" s="7">
        <v>0.1588216254</v>
      </c>
      <c r="P24" s="7"/>
      <c r="Q24" s="7"/>
      <c r="R24" s="7"/>
    </row>
    <row r="25" spans="1:18" hidden="1" x14ac:dyDescent="0.2">
      <c r="A25" s="5">
        <v>5</v>
      </c>
      <c r="B25" s="6">
        <v>304</v>
      </c>
      <c r="C25" s="6">
        <v>115</v>
      </c>
      <c r="D25" s="6">
        <v>175</v>
      </c>
      <c r="E25" s="6">
        <v>71580</v>
      </c>
      <c r="G25" s="7">
        <v>0.52258265140000004</v>
      </c>
      <c r="H25" s="7">
        <v>0.1563231497</v>
      </c>
      <c r="I25" s="7">
        <v>0.2160161192</v>
      </c>
      <c r="J25" s="7">
        <v>71580</v>
      </c>
      <c r="L25" s="7">
        <v>0.51591286410000003</v>
      </c>
      <c r="M25" s="7">
        <v>-0.17894311700000001</v>
      </c>
      <c r="N25" s="7">
        <v>0.21448961729999999</v>
      </c>
      <c r="P25" s="7"/>
      <c r="Q25" s="7"/>
      <c r="R25" s="7"/>
    </row>
    <row r="26" spans="1:18" hidden="1" x14ac:dyDescent="0.2">
      <c r="A26" s="5">
        <v>2</v>
      </c>
      <c r="B26" s="6">
        <v>264</v>
      </c>
      <c r="C26" s="6">
        <v>100</v>
      </c>
      <c r="D26" s="6">
        <v>175</v>
      </c>
      <c r="E26" s="6">
        <v>65860</v>
      </c>
      <c r="G26" s="7">
        <v>0.2138937588</v>
      </c>
      <c r="H26" s="7">
        <v>3.1047300000000002E-4</v>
      </c>
      <c r="I26" s="7">
        <v>0.2160161192</v>
      </c>
      <c r="J26" s="7">
        <v>65860</v>
      </c>
      <c r="L26" s="7">
        <v>0.24686586939999999</v>
      </c>
      <c r="M26" s="7">
        <v>3.46042669E-2</v>
      </c>
      <c r="N26" s="7">
        <v>0.17399249259999999</v>
      </c>
      <c r="P26" s="7"/>
      <c r="Q26" s="7"/>
      <c r="R26" s="7"/>
    </row>
    <row r="27" spans="1:18" hidden="1" x14ac:dyDescent="0.2">
      <c r="A27" s="5">
        <v>3</v>
      </c>
      <c r="B27" s="6">
        <v>264</v>
      </c>
      <c r="C27" s="6">
        <v>100</v>
      </c>
      <c r="D27" s="6">
        <v>175</v>
      </c>
      <c r="E27" s="6">
        <v>66432</v>
      </c>
      <c r="G27" s="7">
        <v>0.2138937588</v>
      </c>
      <c r="H27" s="7">
        <v>3.1047300000000002E-4</v>
      </c>
      <c r="I27" s="7">
        <v>0.2160161192</v>
      </c>
      <c r="J27" s="7">
        <v>66432</v>
      </c>
      <c r="L27" s="7">
        <v>0.24686586939999999</v>
      </c>
      <c r="M27" s="7">
        <v>3.46042669E-2</v>
      </c>
      <c r="N27" s="7">
        <v>0.17399249259999999</v>
      </c>
      <c r="P27" s="7"/>
      <c r="Q27" s="7"/>
      <c r="R27" s="7"/>
    </row>
    <row r="28" spans="1:18" hidden="1" x14ac:dyDescent="0.2">
      <c r="A28" s="5">
        <v>10</v>
      </c>
      <c r="B28" s="6">
        <v>230</v>
      </c>
      <c r="C28" s="6">
        <v>100</v>
      </c>
      <c r="D28" s="6">
        <v>132</v>
      </c>
      <c r="E28" s="6">
        <v>64040</v>
      </c>
      <c r="G28" s="7">
        <v>-4.8491800000000002E-2</v>
      </c>
      <c r="H28" s="7">
        <v>3.1047300000000002E-4</v>
      </c>
      <c r="I28" s="7">
        <v>-7.1972052999999994E-2</v>
      </c>
      <c r="J28" s="7">
        <v>64040</v>
      </c>
      <c r="L28" s="7">
        <v>-6.8885647999999994E-2</v>
      </c>
      <c r="M28" s="7">
        <v>-2.5666307999999999E-2</v>
      </c>
      <c r="N28" s="7">
        <v>-4.6125215999999997E-2</v>
      </c>
      <c r="P28" s="7"/>
      <c r="Q28" s="7"/>
      <c r="R28" s="7"/>
    </row>
    <row r="29" spans="1:18" hidden="1" x14ac:dyDescent="0.2">
      <c r="A29" s="5">
        <v>10</v>
      </c>
      <c r="B29" s="6">
        <v>230</v>
      </c>
      <c r="C29" s="6">
        <v>100</v>
      </c>
      <c r="D29" s="6">
        <v>132</v>
      </c>
      <c r="E29" s="6">
        <v>62610</v>
      </c>
      <c r="G29" s="7">
        <v>-4.8491800000000002E-2</v>
      </c>
      <c r="H29" s="7">
        <v>3.1047300000000002E-4</v>
      </c>
      <c r="I29" s="7">
        <v>-7.1972052999999994E-2</v>
      </c>
      <c r="J29" s="7">
        <v>62610</v>
      </c>
      <c r="L29" s="7">
        <v>-6.8885647999999994E-2</v>
      </c>
      <c r="M29" s="7">
        <v>-2.5666307999999999E-2</v>
      </c>
      <c r="N29" s="7">
        <v>-4.6125215999999997E-2</v>
      </c>
      <c r="P29" s="7"/>
      <c r="Q29" s="7"/>
      <c r="R29" s="7"/>
    </row>
    <row r="30" spans="1:18" hidden="1" x14ac:dyDescent="0.2">
      <c r="A30" s="5">
        <v>7</v>
      </c>
      <c r="B30" s="6">
        <v>230</v>
      </c>
      <c r="C30" s="6">
        <v>87</v>
      </c>
      <c r="D30" s="6">
        <v>132</v>
      </c>
      <c r="E30" s="6">
        <v>65002</v>
      </c>
      <c r="G30" s="7">
        <v>-4.8491800000000002E-2</v>
      </c>
      <c r="H30" s="7">
        <v>-0.134900514</v>
      </c>
      <c r="I30" s="7">
        <v>-7.1972052999999994E-2</v>
      </c>
      <c r="J30" s="7">
        <v>65002</v>
      </c>
      <c r="L30" s="7">
        <v>-0.14789517599999999</v>
      </c>
      <c r="M30" s="7">
        <v>-5.958171E-3</v>
      </c>
      <c r="N30" s="7">
        <v>6.1815020300000002E-2</v>
      </c>
      <c r="P30" s="7"/>
      <c r="Q30" s="7"/>
      <c r="R30" s="7"/>
    </row>
    <row r="31" spans="1:18" hidden="1" x14ac:dyDescent="0.2">
      <c r="A31" s="5">
        <v>7</v>
      </c>
      <c r="B31" s="6">
        <v>230</v>
      </c>
      <c r="C31" s="6">
        <v>76</v>
      </c>
      <c r="D31" s="6">
        <v>115</v>
      </c>
      <c r="E31" s="6">
        <v>64001</v>
      </c>
      <c r="G31" s="7">
        <v>-4.8491800000000002E-2</v>
      </c>
      <c r="H31" s="7">
        <v>-0.24930980999999999</v>
      </c>
      <c r="I31" s="7">
        <v>-0.18582784199999999</v>
      </c>
      <c r="J31" s="7">
        <v>64001</v>
      </c>
      <c r="L31" s="7">
        <v>-0.27980470899999998</v>
      </c>
      <c r="M31" s="7">
        <v>-7.7230059000000004E-2</v>
      </c>
      <c r="N31" s="7">
        <v>0.1215880963</v>
      </c>
      <c r="P31" s="7"/>
      <c r="Q31" s="7"/>
      <c r="R31" s="7"/>
    </row>
    <row r="32" spans="1:18" hidden="1" x14ac:dyDescent="0.2">
      <c r="A32" s="5">
        <v>5</v>
      </c>
      <c r="B32" s="6">
        <v>230</v>
      </c>
      <c r="C32" s="6">
        <v>76</v>
      </c>
      <c r="D32" s="6">
        <v>115</v>
      </c>
      <c r="E32" s="6">
        <v>66900</v>
      </c>
      <c r="G32" s="7">
        <v>-4.8491800000000002E-2</v>
      </c>
      <c r="H32" s="7">
        <v>-0.24930980999999999</v>
      </c>
      <c r="I32" s="7">
        <v>-0.18582784199999999</v>
      </c>
      <c r="J32" s="7">
        <v>66900</v>
      </c>
      <c r="L32" s="7">
        <v>-0.27980470899999998</v>
      </c>
      <c r="M32" s="7">
        <v>-7.7230059000000004E-2</v>
      </c>
      <c r="N32" s="7">
        <v>0.1215880963</v>
      </c>
      <c r="P32" s="7"/>
      <c r="Q32" s="7"/>
      <c r="R32" s="7"/>
    </row>
    <row r="33" spans="1:18" hidden="1" x14ac:dyDescent="0.2">
      <c r="A33" s="5">
        <v>5</v>
      </c>
      <c r="B33" s="6">
        <v>230</v>
      </c>
      <c r="C33" s="6">
        <v>87</v>
      </c>
      <c r="D33" s="6">
        <v>100</v>
      </c>
      <c r="E33" s="6">
        <v>63000</v>
      </c>
      <c r="G33" s="7">
        <v>-4.8491800000000002E-2</v>
      </c>
      <c r="H33" s="7">
        <v>-0.134900514</v>
      </c>
      <c r="I33" s="7">
        <v>-0.28628883199999999</v>
      </c>
      <c r="J33" s="7">
        <v>63000</v>
      </c>
      <c r="L33" s="7">
        <v>-0.27035224400000002</v>
      </c>
      <c r="M33" s="7">
        <v>-0.171507355</v>
      </c>
      <c r="N33" s="7">
        <v>2.4061347000000001E-3</v>
      </c>
      <c r="P33" s="7"/>
      <c r="Q33" s="7"/>
      <c r="R33" s="7"/>
    </row>
    <row r="34" spans="1:18" hidden="1" x14ac:dyDescent="0.2">
      <c r="A34" s="5">
        <v>5</v>
      </c>
      <c r="B34" s="6">
        <v>230</v>
      </c>
      <c r="C34" s="6">
        <v>87</v>
      </c>
      <c r="D34" s="6">
        <v>100</v>
      </c>
      <c r="E34" s="6">
        <v>63780</v>
      </c>
      <c r="G34" s="7">
        <v>-4.8491800000000002E-2</v>
      </c>
      <c r="H34" s="7">
        <v>-0.134900514</v>
      </c>
      <c r="I34" s="7">
        <v>-0.28628883199999999</v>
      </c>
      <c r="J34" s="7">
        <v>63780</v>
      </c>
      <c r="L34" s="7">
        <v>-0.27035224400000002</v>
      </c>
      <c r="M34" s="7">
        <v>-0.171507355</v>
      </c>
      <c r="N34" s="7">
        <v>2.4061347000000001E-3</v>
      </c>
      <c r="P34" s="7"/>
      <c r="Q34" s="7"/>
      <c r="R34" s="7"/>
    </row>
    <row r="35" spans="1:18" hidden="1" x14ac:dyDescent="0.2">
      <c r="A35" s="5">
        <v>7</v>
      </c>
      <c r="B35" s="6">
        <v>200</v>
      </c>
      <c r="C35" s="6">
        <v>87</v>
      </c>
      <c r="D35" s="6">
        <v>100</v>
      </c>
      <c r="E35" s="6">
        <v>62000</v>
      </c>
      <c r="G35" s="7">
        <v>-0.28000846899999998</v>
      </c>
      <c r="H35" s="7">
        <v>-0.134900514</v>
      </c>
      <c r="I35" s="7">
        <v>-0.28628883199999999</v>
      </c>
      <c r="J35" s="7">
        <v>62000</v>
      </c>
      <c r="L35" s="7">
        <v>-0.40376385999999997</v>
      </c>
      <c r="M35" s="7">
        <v>-2.8401935999999999E-2</v>
      </c>
      <c r="N35" s="7">
        <v>-0.121376529</v>
      </c>
      <c r="P35" s="7"/>
      <c r="Q35" s="7"/>
      <c r="R35" s="7"/>
    </row>
    <row r="36" spans="1:18" hidden="1" x14ac:dyDescent="0.2">
      <c r="A36" s="5">
        <v>7</v>
      </c>
      <c r="B36" s="6">
        <v>200</v>
      </c>
      <c r="C36" s="6">
        <v>76</v>
      </c>
      <c r="D36" s="6">
        <v>100</v>
      </c>
      <c r="E36" s="6">
        <v>61960</v>
      </c>
      <c r="G36" s="7">
        <v>-0.28000846899999998</v>
      </c>
      <c r="H36" s="7">
        <v>-0.24930980999999999</v>
      </c>
      <c r="I36" s="7">
        <v>-0.28628883199999999</v>
      </c>
      <c r="J36" s="7">
        <v>61960</v>
      </c>
      <c r="L36" s="7">
        <v>-0.470618076</v>
      </c>
      <c r="M36" s="7">
        <v>-1.172582E-2</v>
      </c>
      <c r="N36" s="7">
        <v>-3.0042482999999998E-2</v>
      </c>
      <c r="P36" s="7"/>
      <c r="Q36" s="7"/>
      <c r="R36" s="7"/>
    </row>
    <row r="37" spans="1:18" hidden="1" x14ac:dyDescent="0.2">
      <c r="A37" s="5">
        <v>7</v>
      </c>
      <c r="B37" s="6">
        <v>200</v>
      </c>
      <c r="C37" s="6">
        <v>76</v>
      </c>
      <c r="D37" s="6">
        <v>100</v>
      </c>
      <c r="E37" s="6">
        <v>62012</v>
      </c>
      <c r="G37" s="7">
        <v>-0.28000846899999998</v>
      </c>
      <c r="H37" s="7">
        <v>-0.24930980999999999</v>
      </c>
      <c r="I37" s="7">
        <v>-0.28628883199999999</v>
      </c>
      <c r="J37" s="7">
        <v>62012</v>
      </c>
      <c r="L37" s="7">
        <v>-0.470618076</v>
      </c>
      <c r="M37" s="7">
        <v>-1.172582E-2</v>
      </c>
      <c r="N37" s="7">
        <v>-3.0042482999999998E-2</v>
      </c>
      <c r="P37" s="7"/>
      <c r="Q37" s="7"/>
      <c r="R37" s="7"/>
    </row>
    <row r="38" spans="1:18" hidden="1" x14ac:dyDescent="0.2">
      <c r="A38" s="5">
        <v>7</v>
      </c>
      <c r="B38" s="6">
        <v>200</v>
      </c>
      <c r="C38" s="6">
        <v>76</v>
      </c>
      <c r="D38" s="6">
        <v>87</v>
      </c>
      <c r="E38" s="6">
        <v>62300</v>
      </c>
      <c r="G38" s="7">
        <v>-0.28000846899999998</v>
      </c>
      <c r="H38" s="7">
        <v>-0.24930980999999999</v>
      </c>
      <c r="I38" s="7">
        <v>-0.37335502300000001</v>
      </c>
      <c r="J38" s="7">
        <v>62300</v>
      </c>
      <c r="L38" s="7">
        <v>-0.52036625999999997</v>
      </c>
      <c r="M38" s="7">
        <v>-7.8980175999999999E-2</v>
      </c>
      <c r="N38" s="7">
        <v>-5.4177342000000003E-2</v>
      </c>
      <c r="P38" s="7"/>
      <c r="Q38" s="7"/>
      <c r="R38" s="7"/>
    </row>
    <row r="39" spans="1:18" hidden="1" x14ac:dyDescent="0.2">
      <c r="A39" s="5">
        <v>5</v>
      </c>
      <c r="B39" s="6">
        <v>200</v>
      </c>
      <c r="C39" s="6">
        <v>76</v>
      </c>
      <c r="D39" s="6">
        <v>87</v>
      </c>
      <c r="E39" s="6">
        <v>61960</v>
      </c>
      <c r="G39" s="7">
        <v>-0.28000846899999998</v>
      </c>
      <c r="H39" s="7">
        <v>-0.24930980999999999</v>
      </c>
      <c r="I39" s="7">
        <v>-0.37335502300000001</v>
      </c>
      <c r="J39" s="7">
        <v>61960</v>
      </c>
      <c r="L39" s="7">
        <v>-0.52036625999999997</v>
      </c>
      <c r="M39" s="7">
        <v>-7.8980175999999999E-2</v>
      </c>
      <c r="N39" s="7">
        <v>-5.4177342000000003E-2</v>
      </c>
      <c r="P39" s="7"/>
      <c r="Q39" s="7"/>
      <c r="R39" s="7"/>
    </row>
    <row r="40" spans="1:18" hidden="1" x14ac:dyDescent="0.2">
      <c r="A40" s="5">
        <v>7</v>
      </c>
      <c r="B40" s="6">
        <v>200</v>
      </c>
      <c r="C40" s="6">
        <v>66</v>
      </c>
      <c r="D40" s="6">
        <v>87</v>
      </c>
      <c r="E40" s="6">
        <v>61700</v>
      </c>
      <c r="G40" s="7">
        <v>-0.28000846899999998</v>
      </c>
      <c r="H40" s="7">
        <v>-0.35331826100000002</v>
      </c>
      <c r="I40" s="7">
        <v>-0.37335502300000001</v>
      </c>
      <c r="J40" s="7">
        <v>61700</v>
      </c>
      <c r="L40" s="7">
        <v>-0.58114281999999995</v>
      </c>
      <c r="M40" s="7">
        <v>-6.3820071000000006E-2</v>
      </c>
      <c r="N40" s="7">
        <v>2.8853608900000001E-2</v>
      </c>
      <c r="P40" s="7"/>
      <c r="Q40" s="7"/>
      <c r="R40" s="7"/>
    </row>
    <row r="41" spans="1:18" hidden="1" x14ac:dyDescent="0.2">
      <c r="A41" s="5">
        <v>7</v>
      </c>
      <c r="B41" s="6">
        <v>175</v>
      </c>
      <c r="C41" s="6">
        <v>66</v>
      </c>
      <c r="D41" s="6">
        <v>100</v>
      </c>
      <c r="E41" s="6">
        <v>61440</v>
      </c>
      <c r="G41" s="7">
        <v>-0.47293902700000001</v>
      </c>
      <c r="H41" s="7">
        <v>-0.35331826100000002</v>
      </c>
      <c r="I41" s="7">
        <v>-0.28628883199999999</v>
      </c>
      <c r="J41" s="7">
        <v>61440</v>
      </c>
      <c r="L41" s="7">
        <v>-0.64257098300000004</v>
      </c>
      <c r="M41" s="7">
        <v>0.12268880159999999</v>
      </c>
      <c r="N41" s="7">
        <v>-5.0163750999999999E-2</v>
      </c>
      <c r="P41" s="7"/>
      <c r="Q41" s="7"/>
      <c r="R41" s="7"/>
    </row>
    <row r="42" spans="1:18" hidden="1" x14ac:dyDescent="0.2">
      <c r="A42" s="5">
        <v>2</v>
      </c>
      <c r="B42" s="6">
        <v>175</v>
      </c>
      <c r="C42" s="6">
        <v>57</v>
      </c>
      <c r="D42" s="6">
        <v>100</v>
      </c>
      <c r="E42" s="6">
        <v>62220</v>
      </c>
      <c r="G42" s="7">
        <v>-0.47293902700000001</v>
      </c>
      <c r="H42" s="7">
        <v>-0.44692586699999998</v>
      </c>
      <c r="I42" s="7">
        <v>-0.28628883199999999</v>
      </c>
      <c r="J42" s="7">
        <v>62220</v>
      </c>
      <c r="L42" s="7">
        <v>-0.69726988700000003</v>
      </c>
      <c r="M42" s="7">
        <v>0.13633289649999999</v>
      </c>
      <c r="N42" s="7">
        <v>2.4564105100000001E-2</v>
      </c>
      <c r="P42" s="7"/>
      <c r="Q42" s="7"/>
      <c r="R42" s="7"/>
    </row>
    <row r="43" spans="1:18" hidden="1" x14ac:dyDescent="0.2">
      <c r="A43" s="5">
        <v>3</v>
      </c>
      <c r="B43" s="6">
        <v>175</v>
      </c>
      <c r="C43" s="6">
        <v>57</v>
      </c>
      <c r="D43" s="6">
        <v>100</v>
      </c>
      <c r="E43" s="6">
        <v>63260</v>
      </c>
      <c r="G43" s="7">
        <v>-0.47293902700000001</v>
      </c>
      <c r="H43" s="7">
        <v>-0.44692586699999998</v>
      </c>
      <c r="I43" s="7">
        <v>-0.28628883199999999</v>
      </c>
      <c r="J43" s="7">
        <v>63260</v>
      </c>
      <c r="L43" s="7">
        <v>-0.69726988700000003</v>
      </c>
      <c r="M43" s="7">
        <v>0.13633289649999999</v>
      </c>
      <c r="N43" s="7">
        <v>2.4564105100000001E-2</v>
      </c>
      <c r="P43" s="7"/>
      <c r="Q43" s="7"/>
      <c r="R43" s="7"/>
    </row>
    <row r="44" spans="1:18" hidden="1" x14ac:dyDescent="0.2">
      <c r="A44" s="5">
        <v>7</v>
      </c>
      <c r="B44" s="6">
        <v>175</v>
      </c>
      <c r="C44" s="6">
        <v>57</v>
      </c>
      <c r="D44" s="6">
        <v>100</v>
      </c>
      <c r="E44" s="6">
        <v>59880</v>
      </c>
      <c r="G44" s="7">
        <v>-0.47293902700000001</v>
      </c>
      <c r="H44" s="7">
        <v>-0.44692586699999998</v>
      </c>
      <c r="I44" s="7">
        <v>-0.28628883199999999</v>
      </c>
      <c r="J44" s="7">
        <v>59880</v>
      </c>
      <c r="L44" s="7">
        <v>-0.69726988700000003</v>
      </c>
      <c r="M44" s="7">
        <v>0.13633289649999999</v>
      </c>
      <c r="N44" s="7">
        <v>2.4564105100000001E-2</v>
      </c>
      <c r="P44" s="7"/>
      <c r="Q44" s="7"/>
      <c r="R44" s="7"/>
    </row>
    <row r="45" spans="1:18" hidden="1" x14ac:dyDescent="0.2">
      <c r="A45" s="5">
        <v>2</v>
      </c>
      <c r="B45" s="6">
        <v>175</v>
      </c>
      <c r="C45" s="6">
        <v>57</v>
      </c>
      <c r="D45" s="6">
        <v>100</v>
      </c>
      <c r="E45" s="6">
        <v>62480</v>
      </c>
      <c r="G45" s="7">
        <v>-0.47293902700000001</v>
      </c>
      <c r="H45" s="7">
        <v>-0.44692586699999998</v>
      </c>
      <c r="I45" s="7">
        <v>-0.28628883199999999</v>
      </c>
      <c r="J45" s="7">
        <v>62480</v>
      </c>
      <c r="L45" s="7">
        <v>-0.69726988700000003</v>
      </c>
      <c r="M45" s="7">
        <v>0.13633289649999999</v>
      </c>
      <c r="N45" s="7">
        <v>2.4564105100000001E-2</v>
      </c>
      <c r="P45" s="7"/>
      <c r="Q45" s="7"/>
      <c r="R45" s="7"/>
    </row>
    <row r="46" spans="1:18" hidden="1" x14ac:dyDescent="0.2">
      <c r="A46" s="5">
        <v>3</v>
      </c>
      <c r="B46" s="6">
        <v>175</v>
      </c>
      <c r="C46" s="6">
        <v>57</v>
      </c>
      <c r="D46" s="6">
        <v>100</v>
      </c>
      <c r="E46" s="6">
        <v>63000</v>
      </c>
      <c r="G46" s="7">
        <v>-0.47293902700000001</v>
      </c>
      <c r="H46" s="7">
        <v>-0.44692586699999998</v>
      </c>
      <c r="I46" s="7">
        <v>-0.28628883199999999</v>
      </c>
      <c r="J46" s="7">
        <v>63000</v>
      </c>
      <c r="L46" s="7">
        <v>-0.69726988700000003</v>
      </c>
      <c r="M46" s="7">
        <v>0.13633289649999999</v>
      </c>
      <c r="N46" s="7">
        <v>2.4564105100000001E-2</v>
      </c>
      <c r="P46" s="7"/>
      <c r="Q46" s="7"/>
      <c r="R46" s="7"/>
    </row>
    <row r="47" spans="1:18" hidden="1" x14ac:dyDescent="0.2">
      <c r="A47" s="5">
        <v>2</v>
      </c>
      <c r="B47" s="6">
        <v>175</v>
      </c>
      <c r="C47" s="6">
        <v>57</v>
      </c>
      <c r="D47" s="6">
        <v>100</v>
      </c>
      <c r="E47" s="6">
        <v>63260</v>
      </c>
      <c r="G47" s="7">
        <v>-0.47293902700000001</v>
      </c>
      <c r="H47" s="7">
        <v>-0.44692586699999998</v>
      </c>
      <c r="I47" s="7">
        <v>-0.28628883199999999</v>
      </c>
      <c r="J47" s="7">
        <v>63260</v>
      </c>
      <c r="L47" s="7">
        <v>-0.69726988700000003</v>
      </c>
      <c r="M47" s="7">
        <v>0.13633289649999999</v>
      </c>
      <c r="N47" s="7">
        <v>2.4564105100000001E-2</v>
      </c>
      <c r="P47" s="7"/>
      <c r="Q47" s="7"/>
      <c r="R47" s="7"/>
    </row>
    <row r="48" spans="1:18" hidden="1" x14ac:dyDescent="0.2">
      <c r="A48" s="5">
        <v>3</v>
      </c>
      <c r="B48" s="6">
        <v>175</v>
      </c>
      <c r="C48" s="6">
        <v>57</v>
      </c>
      <c r="D48" s="6">
        <v>100</v>
      </c>
      <c r="E48" s="6">
        <v>62480</v>
      </c>
      <c r="G48" s="7">
        <v>-0.47293902700000001</v>
      </c>
      <c r="H48" s="7">
        <v>-0.44692586699999998</v>
      </c>
      <c r="I48" s="7">
        <v>-0.28628883199999999</v>
      </c>
      <c r="J48" s="7">
        <v>62480</v>
      </c>
      <c r="L48" s="7">
        <v>-0.69726988700000003</v>
      </c>
      <c r="M48" s="7">
        <v>0.13633289649999999</v>
      </c>
      <c r="N48" s="7">
        <v>2.4564105100000001E-2</v>
      </c>
      <c r="P48" s="7"/>
      <c r="Q48" s="7"/>
      <c r="R48" s="7"/>
    </row>
    <row r="49" spans="1:18" hidden="1" x14ac:dyDescent="0.2">
      <c r="A49" s="5">
        <v>4</v>
      </c>
      <c r="B49" s="6">
        <v>175</v>
      </c>
      <c r="C49" s="6">
        <v>57</v>
      </c>
      <c r="D49" s="6">
        <v>87</v>
      </c>
      <c r="E49" s="6">
        <v>62480</v>
      </c>
      <c r="G49" s="7">
        <v>-0.47293902700000001</v>
      </c>
      <c r="H49" s="7">
        <v>-0.44692586699999998</v>
      </c>
      <c r="I49" s="7">
        <v>-0.37335502300000001</v>
      </c>
      <c r="J49" s="7">
        <v>62480</v>
      </c>
      <c r="L49" s="7">
        <v>-0.74701807099999995</v>
      </c>
      <c r="M49" s="7">
        <v>6.9078540199999997E-2</v>
      </c>
      <c r="N49" s="7">
        <v>4.2924530000000002E-4</v>
      </c>
      <c r="P49" s="7"/>
      <c r="Q49" s="7"/>
      <c r="R49" s="7"/>
    </row>
    <row r="50" spans="1:18" hidden="1" x14ac:dyDescent="0.2">
      <c r="A50" s="5">
        <v>7</v>
      </c>
      <c r="B50" s="6">
        <v>175</v>
      </c>
      <c r="C50" s="6">
        <v>57</v>
      </c>
      <c r="D50" s="6">
        <v>87</v>
      </c>
      <c r="E50" s="6">
        <v>61440</v>
      </c>
      <c r="G50" s="7">
        <v>-0.47293902700000001</v>
      </c>
      <c r="H50" s="7">
        <v>-0.44692586699999998</v>
      </c>
      <c r="I50" s="7">
        <v>-0.37335502300000001</v>
      </c>
      <c r="J50" s="7">
        <v>61440</v>
      </c>
      <c r="L50" s="7">
        <v>-0.74701807099999995</v>
      </c>
      <c r="M50" s="7">
        <v>6.9078540199999997E-2</v>
      </c>
      <c r="N50" s="7">
        <v>4.2924530000000002E-4</v>
      </c>
      <c r="P50" s="7"/>
      <c r="Q50" s="7"/>
      <c r="R50" s="7"/>
    </row>
    <row r="51" spans="1:18" hidden="1" x14ac:dyDescent="0.2">
      <c r="A51" s="5">
        <v>2</v>
      </c>
      <c r="B51" s="6">
        <v>175</v>
      </c>
      <c r="C51" s="6">
        <v>57</v>
      </c>
      <c r="D51" s="6">
        <v>87</v>
      </c>
      <c r="E51" s="6">
        <v>62064</v>
      </c>
      <c r="G51" s="7">
        <v>-0.47293902700000001</v>
      </c>
      <c r="H51" s="7">
        <v>-0.44692586699999998</v>
      </c>
      <c r="I51" s="7">
        <v>-0.37335502300000001</v>
      </c>
      <c r="J51" s="7">
        <v>62064</v>
      </c>
      <c r="L51" s="7">
        <v>-0.74701807099999995</v>
      </c>
      <c r="M51" s="7">
        <v>6.9078540199999997E-2</v>
      </c>
      <c r="N51" s="7">
        <v>4.2924530000000002E-4</v>
      </c>
      <c r="P51" s="7"/>
      <c r="Q51" s="7"/>
      <c r="R51" s="7"/>
    </row>
    <row r="52" spans="1:18" hidden="1" x14ac:dyDescent="0.2">
      <c r="A52" s="5">
        <v>3</v>
      </c>
      <c r="B52" s="6">
        <v>175</v>
      </c>
      <c r="C52" s="6">
        <v>57</v>
      </c>
      <c r="D52" s="6">
        <v>87</v>
      </c>
      <c r="E52" s="6">
        <v>61180</v>
      </c>
      <c r="G52" s="7">
        <v>-0.47293902700000001</v>
      </c>
      <c r="H52" s="7">
        <v>-0.44692586699999998</v>
      </c>
      <c r="I52" s="7">
        <v>-0.37335502300000001</v>
      </c>
      <c r="J52" s="7">
        <v>61180</v>
      </c>
      <c r="L52" s="7">
        <v>-0.74701807099999995</v>
      </c>
      <c r="M52" s="7">
        <v>6.9078540199999997E-2</v>
      </c>
      <c r="N52" s="7">
        <v>4.2924530000000002E-4</v>
      </c>
      <c r="P52" s="7"/>
      <c r="Q52" s="7"/>
      <c r="R52" s="7"/>
    </row>
    <row r="53" spans="1:18" hidden="1" x14ac:dyDescent="0.2">
      <c r="A53" s="5">
        <v>2</v>
      </c>
      <c r="B53" s="6">
        <v>175</v>
      </c>
      <c r="C53" s="6">
        <v>57</v>
      </c>
      <c r="D53" s="6">
        <v>87</v>
      </c>
      <c r="E53" s="6">
        <v>59100</v>
      </c>
      <c r="G53" s="7">
        <v>-0.47293902700000001</v>
      </c>
      <c r="H53" s="7">
        <v>-0.44692586699999998</v>
      </c>
      <c r="I53" s="7">
        <v>-0.37335502300000001</v>
      </c>
      <c r="J53" s="7">
        <v>59100</v>
      </c>
      <c r="L53" s="7">
        <v>-0.74701807099999995</v>
      </c>
      <c r="M53" s="7">
        <v>6.9078540199999997E-2</v>
      </c>
      <c r="N53" s="7">
        <v>4.2924530000000002E-4</v>
      </c>
      <c r="P53" s="7"/>
      <c r="Q53" s="7"/>
      <c r="R53" s="7"/>
    </row>
    <row r="54" spans="1:18" hidden="1" x14ac:dyDescent="0.2">
      <c r="A54" s="5">
        <v>3</v>
      </c>
      <c r="B54" s="6">
        <v>175</v>
      </c>
      <c r="C54" s="6">
        <v>57</v>
      </c>
      <c r="D54" s="6">
        <v>87</v>
      </c>
      <c r="E54" s="6">
        <v>59620</v>
      </c>
      <c r="G54" s="7">
        <v>-0.47293902700000001</v>
      </c>
      <c r="H54" s="7">
        <v>-0.44692586699999998</v>
      </c>
      <c r="I54" s="7">
        <v>-0.37335502300000001</v>
      </c>
      <c r="J54" s="7">
        <v>59620</v>
      </c>
      <c r="L54" s="7">
        <v>-0.74701807099999995</v>
      </c>
      <c r="M54" s="7">
        <v>6.9078540199999997E-2</v>
      </c>
      <c r="N54" s="7">
        <v>4.2924530000000002E-4</v>
      </c>
      <c r="P54" s="7"/>
      <c r="Q54" s="7"/>
      <c r="R54" s="7"/>
    </row>
    <row r="55" spans="1:18" hidden="1" x14ac:dyDescent="0.2">
      <c r="A55" s="5">
        <v>5</v>
      </c>
      <c r="B55" s="6">
        <v>175</v>
      </c>
      <c r="C55" s="6">
        <v>66</v>
      </c>
      <c r="D55" s="6">
        <v>76</v>
      </c>
      <c r="E55" s="6">
        <v>59880</v>
      </c>
      <c r="G55" s="7">
        <v>-0.47293902700000001</v>
      </c>
      <c r="H55" s="7">
        <v>-0.35331826100000002</v>
      </c>
      <c r="I55" s="7">
        <v>-0.44702641599999998</v>
      </c>
      <c r="J55" s="7">
        <v>59880</v>
      </c>
      <c r="L55" s="7">
        <v>-0.73441378400000001</v>
      </c>
      <c r="M55" s="7">
        <v>-1.4730870000000001E-3</v>
      </c>
      <c r="N55" s="7">
        <v>-9.4720415000000002E-2</v>
      </c>
      <c r="P55" s="7"/>
      <c r="Q55" s="7"/>
      <c r="R55" s="7"/>
    </row>
    <row r="56" spans="1:18" hidden="1" x14ac:dyDescent="0.2">
      <c r="A56" s="5">
        <v>5</v>
      </c>
      <c r="B56" s="6">
        <v>175</v>
      </c>
      <c r="C56" s="6">
        <v>66</v>
      </c>
      <c r="D56" s="6">
        <v>76</v>
      </c>
      <c r="E56" s="6">
        <v>60200</v>
      </c>
      <c r="G56" s="7">
        <v>-0.47293902700000001</v>
      </c>
      <c r="H56" s="7">
        <v>-0.35331826100000002</v>
      </c>
      <c r="I56" s="7">
        <v>-0.44702641599999998</v>
      </c>
      <c r="J56" s="7">
        <v>60200</v>
      </c>
      <c r="L56" s="7">
        <v>-0.73441378400000001</v>
      </c>
      <c r="M56" s="7">
        <v>-1.4730870000000001E-3</v>
      </c>
      <c r="N56" s="7">
        <v>-9.4720415000000002E-2</v>
      </c>
      <c r="P56" s="7"/>
      <c r="Q56" s="7"/>
      <c r="R56" s="7"/>
    </row>
    <row r="57" spans="1:18" hidden="1" x14ac:dyDescent="0.2">
      <c r="A57" s="5">
        <v>7</v>
      </c>
      <c r="B57" s="6">
        <v>175</v>
      </c>
      <c r="C57" s="6">
        <v>57</v>
      </c>
      <c r="D57" s="6">
        <v>76</v>
      </c>
      <c r="E57" s="6">
        <v>60140</v>
      </c>
      <c r="G57" s="7">
        <v>-0.47293902700000001</v>
      </c>
      <c r="H57" s="7">
        <v>-0.44692586699999998</v>
      </c>
      <c r="I57" s="7">
        <v>-0.44702641599999998</v>
      </c>
      <c r="J57" s="7">
        <v>60140</v>
      </c>
      <c r="L57" s="7">
        <v>-0.78911268800000001</v>
      </c>
      <c r="M57" s="7">
        <v>1.2171008000000001E-2</v>
      </c>
      <c r="N57" s="7">
        <v>-1.9992559E-2</v>
      </c>
      <c r="P57" s="7"/>
      <c r="Q57" s="7"/>
      <c r="R57" s="7"/>
    </row>
    <row r="58" spans="1:18" hidden="1" x14ac:dyDescent="0.2">
      <c r="A58" s="5">
        <v>7</v>
      </c>
      <c r="B58" s="6">
        <v>175</v>
      </c>
      <c r="C58" s="6">
        <v>57</v>
      </c>
      <c r="D58" s="6">
        <v>76</v>
      </c>
      <c r="E58" s="6">
        <v>61700</v>
      </c>
      <c r="G58" s="7">
        <v>-0.47293902700000001</v>
      </c>
      <c r="H58" s="7">
        <v>-0.44692586699999998</v>
      </c>
      <c r="I58" s="7">
        <v>-0.44702641599999998</v>
      </c>
      <c r="J58" s="7">
        <v>61700</v>
      </c>
      <c r="L58" s="7">
        <v>-0.78911268800000001</v>
      </c>
      <c r="M58" s="7">
        <v>1.2171008000000001E-2</v>
      </c>
      <c r="N58" s="7">
        <v>-1.9992559E-2</v>
      </c>
      <c r="P58" s="7"/>
      <c r="Q58" s="7"/>
      <c r="R58" s="7"/>
    </row>
    <row r="59" spans="1:18" hidden="1" x14ac:dyDescent="0.2">
      <c r="A59" s="5">
        <v>5</v>
      </c>
      <c r="B59" s="6">
        <v>175</v>
      </c>
      <c r="C59" s="6">
        <v>66</v>
      </c>
      <c r="D59" s="6">
        <v>66</v>
      </c>
      <c r="E59" s="6">
        <v>60000</v>
      </c>
      <c r="G59" s="7">
        <v>-0.47293902700000001</v>
      </c>
      <c r="H59" s="7">
        <v>-0.35331826100000002</v>
      </c>
      <c r="I59" s="7">
        <v>-0.51400040999999996</v>
      </c>
      <c r="J59" s="7">
        <v>60000</v>
      </c>
      <c r="L59" s="7">
        <v>-0.77268161800000001</v>
      </c>
      <c r="M59" s="7">
        <v>-5.3207206999999999E-2</v>
      </c>
      <c r="N59" s="7">
        <v>-0.11328569199999999</v>
      </c>
      <c r="P59" s="7"/>
      <c r="Q59" s="7"/>
      <c r="R59" s="7"/>
    </row>
    <row r="60" spans="1:18" hidden="1" x14ac:dyDescent="0.2">
      <c r="A60" s="5">
        <v>7</v>
      </c>
      <c r="B60" s="6">
        <v>152</v>
      </c>
      <c r="C60" s="6">
        <v>50</v>
      </c>
      <c r="D60" s="6">
        <v>87</v>
      </c>
      <c r="E60" s="6">
        <v>60920</v>
      </c>
      <c r="G60" s="7">
        <v>-0.65043514099999999</v>
      </c>
      <c r="H60" s="7">
        <v>-0.519731783</v>
      </c>
      <c r="I60" s="7">
        <v>-0.37335502300000001</v>
      </c>
      <c r="J60" s="7">
        <v>60920</v>
      </c>
      <c r="L60" s="7">
        <v>-0.89184390199999997</v>
      </c>
      <c r="M60" s="7">
        <v>0.18940476889999999</v>
      </c>
      <c r="N60" s="7">
        <v>-3.6349131E-2</v>
      </c>
      <c r="P60" s="7"/>
      <c r="Q60" s="7"/>
      <c r="R60" s="7"/>
    </row>
    <row r="61" spans="1:18" hidden="1" x14ac:dyDescent="0.2">
      <c r="A61" s="5">
        <v>7</v>
      </c>
      <c r="B61" s="6">
        <v>152</v>
      </c>
      <c r="C61" s="6">
        <v>50</v>
      </c>
      <c r="D61" s="6">
        <v>76</v>
      </c>
      <c r="E61" s="6">
        <v>59100</v>
      </c>
      <c r="G61" s="7">
        <v>-0.65043514099999999</v>
      </c>
      <c r="H61" s="7">
        <v>-0.519731783</v>
      </c>
      <c r="I61" s="7">
        <v>-0.44702641599999998</v>
      </c>
      <c r="J61" s="7">
        <v>59100</v>
      </c>
      <c r="L61" s="7">
        <v>-0.93393851900000002</v>
      </c>
      <c r="M61" s="7">
        <v>0.13249723669999999</v>
      </c>
      <c r="N61" s="7">
        <v>-5.6770935000000002E-2</v>
      </c>
      <c r="P61" s="7"/>
      <c r="Q61" s="7"/>
      <c r="R61" s="7"/>
    </row>
    <row r="62" spans="1:18" hidden="1" x14ac:dyDescent="0.2">
      <c r="A62" s="5">
        <v>3</v>
      </c>
      <c r="B62" s="6">
        <v>152</v>
      </c>
      <c r="C62" s="6">
        <v>50</v>
      </c>
      <c r="D62" s="6">
        <v>76</v>
      </c>
      <c r="E62" s="6">
        <v>61700</v>
      </c>
      <c r="G62" s="7">
        <v>-0.65043514099999999</v>
      </c>
      <c r="H62" s="7">
        <v>-0.519731783</v>
      </c>
      <c r="I62" s="7">
        <v>-0.44702641599999998</v>
      </c>
      <c r="J62" s="7">
        <v>61700</v>
      </c>
      <c r="L62" s="7">
        <v>-0.93393851900000002</v>
      </c>
      <c r="M62" s="7">
        <v>0.13249723669999999</v>
      </c>
      <c r="N62" s="7">
        <v>-5.6770935000000002E-2</v>
      </c>
      <c r="P62" s="7"/>
      <c r="Q62" s="7"/>
      <c r="R62" s="7"/>
    </row>
    <row r="63" spans="1:18" hidden="1" x14ac:dyDescent="0.2">
      <c r="A63" s="5">
        <v>2</v>
      </c>
      <c r="B63" s="6">
        <v>152</v>
      </c>
      <c r="C63" s="6">
        <v>50</v>
      </c>
      <c r="D63" s="6">
        <v>76</v>
      </c>
      <c r="E63" s="6">
        <v>59880</v>
      </c>
      <c r="G63" s="7">
        <v>-0.65043514099999999</v>
      </c>
      <c r="H63" s="7">
        <v>-0.519731783</v>
      </c>
      <c r="I63" s="7">
        <v>-0.44702641599999998</v>
      </c>
      <c r="J63" s="7">
        <v>59880</v>
      </c>
      <c r="L63" s="7">
        <v>-0.93393851900000002</v>
      </c>
      <c r="M63" s="7">
        <v>0.13249723669999999</v>
      </c>
      <c r="N63" s="7">
        <v>-5.6770935000000002E-2</v>
      </c>
      <c r="P63" s="7"/>
      <c r="Q63" s="7"/>
      <c r="R63" s="7"/>
    </row>
    <row r="64" spans="1:18" hidden="1" x14ac:dyDescent="0.2">
      <c r="A64" s="5">
        <v>3</v>
      </c>
      <c r="B64" s="6">
        <v>152</v>
      </c>
      <c r="C64" s="6">
        <v>50</v>
      </c>
      <c r="D64" s="6">
        <v>76</v>
      </c>
      <c r="E64" s="6">
        <v>61700</v>
      </c>
      <c r="G64" s="7">
        <v>-0.65043514099999999</v>
      </c>
      <c r="H64" s="7">
        <v>-0.519731783</v>
      </c>
      <c r="I64" s="7">
        <v>-0.44702641599999998</v>
      </c>
      <c r="J64" s="7">
        <v>61700</v>
      </c>
      <c r="L64" s="7">
        <v>-0.93393851900000002</v>
      </c>
      <c r="M64" s="7">
        <v>0.13249723669999999</v>
      </c>
      <c r="N64" s="7">
        <v>-5.6770935000000002E-2</v>
      </c>
      <c r="P64" s="7"/>
      <c r="Q64" s="7"/>
      <c r="R64" s="7"/>
    </row>
    <row r="65" spans="1:18" hidden="1" x14ac:dyDescent="0.2">
      <c r="A65" s="5">
        <v>5</v>
      </c>
      <c r="B65" s="6">
        <v>152</v>
      </c>
      <c r="C65" s="6">
        <v>50</v>
      </c>
      <c r="D65" s="6">
        <v>66</v>
      </c>
      <c r="E65" s="6">
        <v>59360</v>
      </c>
      <c r="G65" s="7">
        <v>-0.65043514099999999</v>
      </c>
      <c r="H65" s="7">
        <v>-0.519731783</v>
      </c>
      <c r="I65" s="7">
        <v>-0.51400040999999996</v>
      </c>
      <c r="J65" s="7">
        <v>59360</v>
      </c>
      <c r="L65" s="7">
        <v>-0.97220635300000002</v>
      </c>
      <c r="M65" s="7">
        <v>8.0763116499999996E-2</v>
      </c>
      <c r="N65" s="7">
        <v>-7.5336212E-2</v>
      </c>
      <c r="P65" s="7"/>
      <c r="Q65" s="7"/>
      <c r="R65" s="7"/>
    </row>
    <row r="66" spans="1:18" hidden="1" x14ac:dyDescent="0.2">
      <c r="A66" s="5">
        <v>5</v>
      </c>
      <c r="B66" s="6">
        <v>152</v>
      </c>
      <c r="C66" s="6">
        <v>43</v>
      </c>
      <c r="D66" s="6">
        <v>66</v>
      </c>
      <c r="E66" s="6">
        <v>60660</v>
      </c>
      <c r="G66" s="7">
        <v>-0.65043514099999999</v>
      </c>
      <c r="H66" s="7">
        <v>-0.59253769899999997</v>
      </c>
      <c r="I66" s="7">
        <v>-0.51400040999999996</v>
      </c>
      <c r="J66" s="7">
        <v>60660</v>
      </c>
      <c r="L66" s="7">
        <v>-1.0147499449999999</v>
      </c>
      <c r="M66" s="7">
        <v>9.1375190300000006E-2</v>
      </c>
      <c r="N66" s="7">
        <v>-1.7214546000000001E-2</v>
      </c>
      <c r="P66" s="7"/>
      <c r="Q66" s="7"/>
      <c r="R66" s="7"/>
    </row>
    <row r="67" spans="1:18" hidden="1" x14ac:dyDescent="0.2">
      <c r="A67" s="5">
        <v>2</v>
      </c>
      <c r="B67" s="6">
        <v>152</v>
      </c>
      <c r="C67" s="6">
        <v>43</v>
      </c>
      <c r="D67" s="6">
        <v>66</v>
      </c>
      <c r="E67" s="6">
        <v>59984</v>
      </c>
      <c r="G67" s="7">
        <v>-0.65043514099999999</v>
      </c>
      <c r="H67" s="7">
        <v>-0.59253769899999997</v>
      </c>
      <c r="I67" s="7">
        <v>-0.51400040999999996</v>
      </c>
      <c r="J67" s="7">
        <v>59984</v>
      </c>
      <c r="L67" s="7">
        <v>-1.0147499449999999</v>
      </c>
      <c r="M67" s="7">
        <v>9.1375190300000006E-2</v>
      </c>
      <c r="N67" s="7">
        <v>-1.7214546000000001E-2</v>
      </c>
      <c r="P67" s="7"/>
      <c r="Q67" s="7"/>
      <c r="R67" s="7"/>
    </row>
    <row r="68" spans="1:18" hidden="1" x14ac:dyDescent="0.2">
      <c r="A68" s="5">
        <v>2</v>
      </c>
      <c r="B68" s="6">
        <v>152</v>
      </c>
      <c r="C68" s="6">
        <v>43</v>
      </c>
      <c r="D68" s="6">
        <v>66</v>
      </c>
      <c r="E68" s="6">
        <v>60660</v>
      </c>
      <c r="G68" s="7">
        <v>-0.65043514099999999</v>
      </c>
      <c r="H68" s="7">
        <v>-0.59253769899999997</v>
      </c>
      <c r="I68" s="7">
        <v>-0.51400040999999996</v>
      </c>
      <c r="J68" s="7">
        <v>60660</v>
      </c>
      <c r="L68" s="7">
        <v>-1.0147499449999999</v>
      </c>
      <c r="M68" s="7">
        <v>9.1375190300000006E-2</v>
      </c>
      <c r="N68" s="7">
        <v>-1.7214546000000001E-2</v>
      </c>
      <c r="P68" s="7"/>
      <c r="Q68" s="7"/>
      <c r="R68" s="7"/>
    </row>
    <row r="69" spans="1:18" hidden="1" x14ac:dyDescent="0.2">
      <c r="A69" s="5">
        <v>3</v>
      </c>
      <c r="B69" s="6">
        <v>152</v>
      </c>
      <c r="C69" s="6">
        <v>43</v>
      </c>
      <c r="D69" s="6">
        <v>66</v>
      </c>
      <c r="E69" s="6">
        <v>60920</v>
      </c>
      <c r="G69" s="7">
        <v>-0.65043514099999999</v>
      </c>
      <c r="H69" s="7">
        <v>-0.59253769899999997</v>
      </c>
      <c r="I69" s="7">
        <v>-0.51400040999999996</v>
      </c>
      <c r="J69" s="7">
        <v>60920</v>
      </c>
      <c r="L69" s="7">
        <v>-1.0147499449999999</v>
      </c>
      <c r="M69" s="7">
        <v>9.1375190300000006E-2</v>
      </c>
      <c r="N69" s="7">
        <v>-1.7214546000000001E-2</v>
      </c>
      <c r="P69" s="7"/>
      <c r="Q69" s="7"/>
      <c r="R69" s="7"/>
    </row>
    <row r="70" spans="1:18" hidden="1" x14ac:dyDescent="0.2">
      <c r="A70" s="5">
        <v>3</v>
      </c>
      <c r="B70" s="6">
        <v>152</v>
      </c>
      <c r="C70" s="6">
        <v>43</v>
      </c>
      <c r="D70" s="6">
        <v>66</v>
      </c>
      <c r="E70" s="6">
        <v>60920</v>
      </c>
      <c r="G70" s="7">
        <v>-0.65043514099999999</v>
      </c>
      <c r="H70" s="7">
        <v>-0.59253769899999997</v>
      </c>
      <c r="I70" s="7">
        <v>-0.51400040999999996</v>
      </c>
      <c r="J70" s="7">
        <v>60920</v>
      </c>
      <c r="L70" s="7">
        <v>-1.0147499449999999</v>
      </c>
      <c r="M70" s="7">
        <v>9.1375190300000006E-2</v>
      </c>
      <c r="N70" s="7">
        <v>-1.7214546000000001E-2</v>
      </c>
      <c r="P70" s="7"/>
      <c r="Q70" s="7"/>
      <c r="R70" s="7"/>
    </row>
    <row r="71" spans="1:18" hidden="1" x14ac:dyDescent="0.2">
      <c r="A71" s="5">
        <v>2</v>
      </c>
      <c r="B71" s="6">
        <v>152</v>
      </c>
      <c r="C71" s="6">
        <v>43</v>
      </c>
      <c r="D71" s="6">
        <v>66</v>
      </c>
      <c r="E71" s="6">
        <v>60920</v>
      </c>
      <c r="G71" s="7">
        <v>-0.65043514099999999</v>
      </c>
      <c r="H71" s="7">
        <v>-0.59253769899999997</v>
      </c>
      <c r="I71" s="7">
        <v>-0.51400040999999996</v>
      </c>
      <c r="J71" s="7">
        <v>60920</v>
      </c>
      <c r="L71" s="7">
        <v>-1.0147499449999999</v>
      </c>
      <c r="M71" s="7">
        <v>9.1375190300000006E-2</v>
      </c>
      <c r="N71" s="7">
        <v>-1.7214546000000001E-2</v>
      </c>
      <c r="P71" s="7"/>
      <c r="Q71" s="7"/>
      <c r="R71" s="7"/>
    </row>
    <row r="72" spans="1:18" hidden="1" x14ac:dyDescent="0.2">
      <c r="A72" s="5">
        <v>3</v>
      </c>
      <c r="B72" s="6">
        <v>152</v>
      </c>
      <c r="C72" s="6">
        <v>43</v>
      </c>
      <c r="D72" s="6">
        <v>66</v>
      </c>
      <c r="E72" s="6">
        <v>60660</v>
      </c>
      <c r="G72" s="7">
        <v>-0.65043514099999999</v>
      </c>
      <c r="H72" s="7">
        <v>-0.59253769899999997</v>
      </c>
      <c r="I72" s="7">
        <v>-0.51400040999999996</v>
      </c>
      <c r="J72" s="7">
        <v>60660</v>
      </c>
      <c r="L72" s="7">
        <v>-1.0147499449999999</v>
      </c>
      <c r="M72" s="7">
        <v>9.1375190300000006E-2</v>
      </c>
      <c r="N72" s="7">
        <v>-1.7214546000000001E-2</v>
      </c>
      <c r="P72" s="7"/>
      <c r="Q72" s="7"/>
      <c r="R72" s="7"/>
    </row>
    <row r="73" spans="1:18" hidden="1" x14ac:dyDescent="0.2">
      <c r="A73" s="5">
        <v>3</v>
      </c>
      <c r="B73" s="6">
        <v>152</v>
      </c>
      <c r="C73" s="6">
        <v>43</v>
      </c>
      <c r="D73" s="6">
        <v>66</v>
      </c>
      <c r="E73" s="6">
        <v>60660</v>
      </c>
      <c r="G73" s="7">
        <v>-0.65043514099999999</v>
      </c>
      <c r="H73" s="7">
        <v>-0.59253769899999997</v>
      </c>
      <c r="I73" s="7">
        <v>-0.51400040999999996</v>
      </c>
      <c r="J73" s="7">
        <v>60660</v>
      </c>
      <c r="L73" s="7">
        <v>-1.0147499449999999</v>
      </c>
      <c r="M73" s="7">
        <v>9.1375190300000006E-2</v>
      </c>
      <c r="N73" s="7">
        <v>-1.7214546000000001E-2</v>
      </c>
      <c r="P73" s="7"/>
      <c r="Q73" s="7"/>
      <c r="R73" s="7"/>
    </row>
    <row r="74" spans="1:18" hidden="1" x14ac:dyDescent="0.2">
      <c r="A74" s="5">
        <v>7</v>
      </c>
      <c r="B74" s="6">
        <v>152</v>
      </c>
      <c r="C74" s="6">
        <v>43</v>
      </c>
      <c r="D74" s="6">
        <v>66</v>
      </c>
      <c r="E74" s="6">
        <v>58320</v>
      </c>
      <c r="G74" s="7">
        <v>-0.65043514099999999</v>
      </c>
      <c r="H74" s="7">
        <v>-0.59253769899999997</v>
      </c>
      <c r="I74" s="7">
        <v>-0.51400040999999996</v>
      </c>
      <c r="J74" s="7">
        <v>58320</v>
      </c>
      <c r="L74" s="7">
        <v>-1.0147499449999999</v>
      </c>
      <c r="M74" s="7">
        <v>9.1375190300000006E-2</v>
      </c>
      <c r="N74" s="7">
        <v>-1.7214546000000001E-2</v>
      </c>
      <c r="P74" s="7"/>
      <c r="Q74" s="7"/>
      <c r="R74" s="7"/>
    </row>
    <row r="75" spans="1:18" hidden="1" x14ac:dyDescent="0.2">
      <c r="A75" s="5">
        <v>5</v>
      </c>
      <c r="B75" s="6">
        <v>152</v>
      </c>
      <c r="C75" s="6">
        <v>43</v>
      </c>
      <c r="D75" s="6">
        <v>66</v>
      </c>
      <c r="E75" s="6">
        <v>59360</v>
      </c>
      <c r="G75" s="7">
        <v>-0.65043514099999999</v>
      </c>
      <c r="H75" s="7">
        <v>-0.59253769899999997</v>
      </c>
      <c r="I75" s="7">
        <v>-0.51400040999999996</v>
      </c>
      <c r="J75" s="7">
        <v>59360</v>
      </c>
      <c r="L75" s="7">
        <v>-1.0147499449999999</v>
      </c>
      <c r="M75" s="7">
        <v>9.1375190300000006E-2</v>
      </c>
      <c r="N75" s="7">
        <v>-1.7214546000000001E-2</v>
      </c>
      <c r="P75" s="7"/>
      <c r="Q75" s="7"/>
      <c r="R75" s="7"/>
    </row>
    <row r="76" spans="1:18" x14ac:dyDescent="0.2">
      <c r="A76" s="5">
        <v>2</v>
      </c>
      <c r="B76" s="6">
        <v>152</v>
      </c>
      <c r="C76" s="6">
        <v>43</v>
      </c>
      <c r="D76" s="6">
        <v>66</v>
      </c>
      <c r="E76" s="6">
        <v>60920</v>
      </c>
      <c r="G76" s="7">
        <v>-0.65043514099999999</v>
      </c>
      <c r="H76" s="7">
        <v>-0.59253769899999997</v>
      </c>
      <c r="I76" s="7">
        <v>-0.51400040999999996</v>
      </c>
      <c r="J76" s="7">
        <v>60920</v>
      </c>
      <c r="L76" s="7">
        <v>-1.0147499449999999</v>
      </c>
      <c r="M76" s="7">
        <v>9.1375190300000006E-2</v>
      </c>
      <c r="N76" s="7">
        <v>-1.7214546000000001E-2</v>
      </c>
      <c r="P76" s="7"/>
      <c r="Q76" s="7"/>
      <c r="R76" s="7"/>
    </row>
    <row r="77" spans="1:18" x14ac:dyDescent="0.2">
      <c r="A77" s="5">
        <v>3</v>
      </c>
      <c r="B77" s="6">
        <v>152</v>
      </c>
      <c r="C77" s="6">
        <v>43</v>
      </c>
      <c r="D77" s="6">
        <v>66</v>
      </c>
      <c r="E77" s="6">
        <v>60920</v>
      </c>
      <c r="G77" s="7">
        <v>-0.65043514099999999</v>
      </c>
      <c r="H77" s="7">
        <v>-0.59253769899999997</v>
      </c>
      <c r="I77" s="7">
        <v>-0.51400040999999996</v>
      </c>
      <c r="J77" s="7">
        <v>60920</v>
      </c>
      <c r="L77" s="7">
        <v>-1.0147499449999999</v>
      </c>
      <c r="M77" s="7">
        <v>9.1375190300000006E-2</v>
      </c>
      <c r="N77" s="7">
        <v>-1.7214546000000001E-2</v>
      </c>
      <c r="P77" s="7"/>
      <c r="Q77" s="7"/>
      <c r="R77" s="7"/>
    </row>
    <row r="78" spans="1:18" x14ac:dyDescent="0.2">
      <c r="A78" s="5">
        <v>4</v>
      </c>
      <c r="B78" s="6">
        <v>152</v>
      </c>
      <c r="C78" s="6">
        <v>43</v>
      </c>
      <c r="D78" s="6">
        <v>66</v>
      </c>
      <c r="E78" s="6">
        <v>60660</v>
      </c>
      <c r="G78" s="7">
        <v>-0.65043514099999999</v>
      </c>
      <c r="H78" s="7">
        <v>-0.59253769899999997</v>
      </c>
      <c r="I78" s="7">
        <v>-0.51400040999999996</v>
      </c>
      <c r="J78" s="7">
        <v>60660</v>
      </c>
      <c r="L78" s="7">
        <v>-1.0147499449999999</v>
      </c>
      <c r="M78" s="7">
        <v>9.1375190300000006E-2</v>
      </c>
      <c r="N78" s="7">
        <v>-1.7214546000000001E-2</v>
      </c>
      <c r="P78" s="7"/>
      <c r="Q78" s="7"/>
      <c r="R78" s="7"/>
    </row>
    <row r="79" spans="1:18" x14ac:dyDescent="0.2">
      <c r="A79" s="5">
        <v>7</v>
      </c>
      <c r="B79" s="6">
        <v>152</v>
      </c>
      <c r="C79" s="6">
        <v>43</v>
      </c>
      <c r="D79" s="6">
        <v>57</v>
      </c>
      <c r="E79" s="6">
        <v>59880</v>
      </c>
      <c r="G79" s="7">
        <v>-0.65043514099999999</v>
      </c>
      <c r="H79" s="7">
        <v>-0.59253769899999997</v>
      </c>
      <c r="I79" s="7">
        <v>-0.57427700400000004</v>
      </c>
      <c r="J79" s="7">
        <v>59880</v>
      </c>
      <c r="L79" s="7">
        <v>-1.0491909960000001</v>
      </c>
      <c r="M79" s="7">
        <v>4.4814482099999997E-2</v>
      </c>
      <c r="N79" s="7">
        <v>-3.3923294999999999E-2</v>
      </c>
      <c r="P79" s="7"/>
      <c r="Q79" s="7"/>
      <c r="R79" s="7"/>
    </row>
    <row r="80" spans="1:18" x14ac:dyDescent="0.2">
      <c r="A80" s="8" t="s">
        <v>25</v>
      </c>
      <c r="B80">
        <f>AVERAGE(B13:B79)</f>
        <v>236.28358208955223</v>
      </c>
      <c r="C80">
        <f t="shared" ref="C80:N80" si="0">AVERAGE(C13:C79)</f>
        <v>99.97014925373135</v>
      </c>
      <c r="D80">
        <f t="shared" si="0"/>
        <v>142.74626865671641</v>
      </c>
      <c r="E80">
        <f t="shared" si="0"/>
        <v>63929.328358208957</v>
      </c>
      <c r="G80">
        <f t="shared" ref="G80" si="1">AVERAGE(G13:G79)</f>
        <v>-4.4775765185131064E-11</v>
      </c>
      <c r="H80">
        <f t="shared" ref="H80" si="2">AVERAGE(H13:H79)</f>
        <v>-1.1044781010170157E-10</v>
      </c>
      <c r="I80">
        <f t="shared" ref="I80" si="3">AVERAGE(I13:I79)</f>
        <v>-1.2388053766878174E-10</v>
      </c>
      <c r="J80">
        <f t="shared" ref="J80" si="4">AVERAGE(J13:J79)</f>
        <v>63929.328358208957</v>
      </c>
      <c r="L80">
        <f t="shared" si="0"/>
        <v>1.671640901986478E-10</v>
      </c>
      <c r="M80">
        <f t="shared" si="0"/>
        <v>-1.3432850395858827E-11</v>
      </c>
      <c r="N80">
        <f t="shared" si="0"/>
        <v>9.9999989528667005E-11</v>
      </c>
    </row>
    <row r="81" spans="1:17" x14ac:dyDescent="0.2">
      <c r="A81" s="8" t="s">
        <v>26</v>
      </c>
      <c r="B81">
        <f>_xlfn.STDEV.S(B13:B79)</f>
        <v>129.5803022313506</v>
      </c>
      <c r="C81">
        <f t="shared" ref="C81:N81" si="5">_xlfn.STDEV.S(C13:C79)</f>
        <v>96.146033207265177</v>
      </c>
      <c r="D81">
        <f t="shared" si="5"/>
        <v>149.31168775250813</v>
      </c>
      <c r="E81">
        <f t="shared" si="5"/>
        <v>6441.129190924803</v>
      </c>
      <c r="G81">
        <f>_xlfn.STDEV.S(G13:G79)</f>
        <v>1.0000000000515317</v>
      </c>
      <c r="H81">
        <f>_xlfn.STDEV.S(H13:H79)</f>
        <v>1.0000000000584937</v>
      </c>
      <c r="I81">
        <f>_xlfn.STDEV.S(I13:I79)</f>
        <v>1.0000000000457911</v>
      </c>
      <c r="J81">
        <f>_xlfn.STDEV.S(J13:J79)</f>
        <v>6441.129190924803</v>
      </c>
      <c r="L81">
        <f t="shared" si="5"/>
        <v>1.7053096894609037</v>
      </c>
      <c r="M81">
        <f t="shared" si="5"/>
        <v>0.28930497831765312</v>
      </c>
      <c r="N81">
        <f t="shared" si="5"/>
        <v>9.0672445019091469E-2</v>
      </c>
    </row>
    <row r="82" spans="1:17" x14ac:dyDescent="0.2">
      <c r="A82" s="8" t="s">
        <v>27</v>
      </c>
      <c r="B82">
        <f>_xlfn.VAR.S(B13:B79)</f>
        <v>16791.054726368162</v>
      </c>
      <c r="C82">
        <f t="shared" ref="C82:E82" si="6">_xlfn.VAR.S(C13:C79)</f>
        <v>9244.059701492537</v>
      </c>
      <c r="D82">
        <f t="shared" si="6"/>
        <v>22293.980099502489</v>
      </c>
      <c r="E82">
        <f t="shared" si="6"/>
        <v>41488145.254183613</v>
      </c>
      <c r="G82">
        <f>_xlfn.VAR.S(G13:G79)</f>
        <v>1.0000000001030633</v>
      </c>
      <c r="H82">
        <f>_xlfn.VAR.S(H13:H79)</f>
        <v>1.0000000001169873</v>
      </c>
      <c r="I82">
        <f>_xlfn.VAR.S(I13:I79)</f>
        <v>1.0000000000915823</v>
      </c>
      <c r="J82">
        <f>_xlfn.VAR.S(J13:J79)</f>
        <v>41488145.254183613</v>
      </c>
      <c r="L82" s="24">
        <f>_xlfn.VAR.S(L13:L79)</f>
        <v>2.9080811369692436</v>
      </c>
      <c r="M82" s="24">
        <f>_xlfn.VAR.S(M13:M79)</f>
        <v>8.3697370479377725E-2</v>
      </c>
      <c r="N82" s="24">
        <f>_xlfn.VAR.S(N13:N79)</f>
        <v>8.2214922857401663E-3</v>
      </c>
      <c r="O82" s="23" t="s">
        <v>28</v>
      </c>
      <c r="P82" s="57" t="s">
        <v>29</v>
      </c>
      <c r="Q82" s="57"/>
    </row>
    <row r="83" spans="1:17" x14ac:dyDescent="0.2">
      <c r="P83" s="57" t="s">
        <v>119</v>
      </c>
      <c r="Q83" s="57"/>
    </row>
    <row r="86" spans="1:17" x14ac:dyDescent="0.2">
      <c r="G86" s="7"/>
    </row>
    <row r="87" spans="1:17" x14ac:dyDescent="0.2">
      <c r="G87" s="7"/>
    </row>
    <row r="88" spans="1:17" x14ac:dyDescent="0.2">
      <c r="G88" s="7"/>
    </row>
    <row r="89" spans="1:17" x14ac:dyDescent="0.2">
      <c r="G89" s="7"/>
    </row>
    <row r="90" spans="1:17" x14ac:dyDescent="0.2">
      <c r="G90" s="7"/>
    </row>
    <row r="91" spans="1:17" x14ac:dyDescent="0.2">
      <c r="G91" s="7"/>
    </row>
    <row r="92" spans="1:17" x14ac:dyDescent="0.2">
      <c r="G92" s="7"/>
    </row>
    <row r="93" spans="1:17" x14ac:dyDescent="0.2">
      <c r="G93" s="7"/>
    </row>
    <row r="94" spans="1:17" x14ac:dyDescent="0.2">
      <c r="G94" s="7"/>
    </row>
    <row r="95" spans="1:17" x14ac:dyDescent="0.2">
      <c r="G95" s="7"/>
    </row>
    <row r="96" spans="1:17" x14ac:dyDescent="0.2">
      <c r="G96" s="7"/>
    </row>
    <row r="97" spans="7:7" x14ac:dyDescent="0.2">
      <c r="G97" s="7"/>
    </row>
    <row r="98" spans="7:7" x14ac:dyDescent="0.2">
      <c r="G98" s="7"/>
    </row>
    <row r="99" spans="7:7" x14ac:dyDescent="0.2">
      <c r="G99" s="7"/>
    </row>
    <row r="100" spans="7:7" x14ac:dyDescent="0.2">
      <c r="G100" s="7"/>
    </row>
    <row r="101" spans="7:7" x14ac:dyDescent="0.2">
      <c r="G101" s="7"/>
    </row>
    <row r="102" spans="7:7" x14ac:dyDescent="0.2">
      <c r="G102" s="7"/>
    </row>
    <row r="103" spans="7:7" x14ac:dyDescent="0.2">
      <c r="G103" s="7"/>
    </row>
    <row r="104" spans="7:7" x14ac:dyDescent="0.2">
      <c r="G104" s="7"/>
    </row>
    <row r="105" spans="7:7" x14ac:dyDescent="0.2">
      <c r="G105" s="7"/>
    </row>
    <row r="106" spans="7:7" x14ac:dyDescent="0.2">
      <c r="G106" s="7"/>
    </row>
    <row r="107" spans="7:7" x14ac:dyDescent="0.2">
      <c r="G107" s="7"/>
    </row>
    <row r="108" spans="7:7" x14ac:dyDescent="0.2">
      <c r="G108" s="7"/>
    </row>
    <row r="109" spans="7:7" x14ac:dyDescent="0.2">
      <c r="G109" s="7"/>
    </row>
    <row r="110" spans="7:7" x14ac:dyDescent="0.2">
      <c r="G110" s="7"/>
    </row>
    <row r="111" spans="7:7" x14ac:dyDescent="0.2">
      <c r="G111" s="7"/>
    </row>
    <row r="112" spans="7:7" x14ac:dyDescent="0.2">
      <c r="G112" s="7"/>
    </row>
    <row r="113" spans="7:7" x14ac:dyDescent="0.2">
      <c r="G113" s="7"/>
    </row>
    <row r="114" spans="7:7" x14ac:dyDescent="0.2">
      <c r="G114" s="7"/>
    </row>
    <row r="115" spans="7:7" x14ac:dyDescent="0.2">
      <c r="G115" s="7"/>
    </row>
    <row r="116" spans="7:7" x14ac:dyDescent="0.2">
      <c r="G116" s="7"/>
    </row>
    <row r="117" spans="7:7" x14ac:dyDescent="0.2">
      <c r="G117" s="7"/>
    </row>
    <row r="118" spans="7:7" x14ac:dyDescent="0.2">
      <c r="G118" s="7"/>
    </row>
    <row r="119" spans="7:7" x14ac:dyDescent="0.2">
      <c r="G119" s="7"/>
    </row>
    <row r="120" spans="7:7" x14ac:dyDescent="0.2">
      <c r="G120" s="7"/>
    </row>
    <row r="121" spans="7:7" x14ac:dyDescent="0.2">
      <c r="G121" s="7"/>
    </row>
    <row r="122" spans="7:7" x14ac:dyDescent="0.2">
      <c r="G122" s="7"/>
    </row>
    <row r="123" spans="7:7" x14ac:dyDescent="0.2">
      <c r="G123" s="7"/>
    </row>
    <row r="124" spans="7:7" x14ac:dyDescent="0.2">
      <c r="G124" s="7"/>
    </row>
    <row r="125" spans="7:7" x14ac:dyDescent="0.2">
      <c r="G125" s="7"/>
    </row>
    <row r="126" spans="7:7" x14ac:dyDescent="0.2">
      <c r="G126" s="7"/>
    </row>
    <row r="127" spans="7:7" x14ac:dyDescent="0.2">
      <c r="G127" s="7"/>
    </row>
    <row r="128" spans="7:7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</sheetData>
  <mergeCells count="7">
    <mergeCell ref="P83:Q83"/>
    <mergeCell ref="P82:Q82"/>
    <mergeCell ref="E2:J2"/>
    <mergeCell ref="E3:J3"/>
    <mergeCell ref="A11:E11"/>
    <mergeCell ref="G11:J11"/>
    <mergeCell ref="L11:N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31AA-F1A1-EC4C-A776-E1AA3C487B3A}">
  <dimension ref="A2:I21"/>
  <sheetViews>
    <sheetView zoomScale="161" workbookViewId="0">
      <selection activeCell="A21" sqref="A21:H21"/>
    </sheetView>
  </sheetViews>
  <sheetFormatPr baseColWidth="10" defaultRowHeight="16" x14ac:dyDescent="0.2"/>
  <sheetData>
    <row r="2" spans="1:7" x14ac:dyDescent="0.2">
      <c r="A2" s="1" t="s">
        <v>0</v>
      </c>
      <c r="B2" s="1"/>
      <c r="C2" s="13"/>
      <c r="D2" s="13"/>
    </row>
    <row r="3" spans="1:7" x14ac:dyDescent="0.2">
      <c r="A3" s="1"/>
      <c r="B3" s="1" t="s">
        <v>1</v>
      </c>
      <c r="C3" s="1" t="s">
        <v>2</v>
      </c>
      <c r="D3" s="1" t="s">
        <v>3</v>
      </c>
      <c r="F3" s="1" t="s">
        <v>30</v>
      </c>
    </row>
    <row r="4" spans="1:7" x14ac:dyDescent="0.2">
      <c r="A4" s="1" t="s">
        <v>4</v>
      </c>
      <c r="B4" s="14">
        <v>0.57625099999999996</v>
      </c>
      <c r="C4" s="2">
        <v>-0.61812100000000003</v>
      </c>
      <c r="D4" s="2">
        <v>0.53466000000000002</v>
      </c>
      <c r="F4" s="1" t="s">
        <v>1</v>
      </c>
      <c r="G4" s="2">
        <v>2.9080811400000002</v>
      </c>
    </row>
    <row r="5" spans="1:7" x14ac:dyDescent="0.2">
      <c r="A5" s="1" t="s">
        <v>5</v>
      </c>
      <c r="B5" s="14">
        <v>0.58434299999999995</v>
      </c>
      <c r="C5" s="2">
        <v>-0.145758</v>
      </c>
      <c r="D5" s="2">
        <v>-0.79830999999999996</v>
      </c>
      <c r="F5" s="1" t="s">
        <v>2</v>
      </c>
      <c r="G5" s="2">
        <v>8.3697369999999993E-2</v>
      </c>
    </row>
    <row r="6" spans="1:7" x14ac:dyDescent="0.2">
      <c r="A6" s="1" t="s">
        <v>6</v>
      </c>
      <c r="B6" s="14">
        <v>0.57138299999999997</v>
      </c>
      <c r="C6" s="2">
        <v>0.772451</v>
      </c>
      <c r="D6" s="2">
        <v>0.27720099999999998</v>
      </c>
      <c r="F6" s="1" t="s">
        <v>3</v>
      </c>
      <c r="G6" s="2">
        <v>8.2214899999999997E-3</v>
      </c>
    </row>
    <row r="8" spans="1:7" x14ac:dyDescent="0.2">
      <c r="A8" s="52" t="s">
        <v>45</v>
      </c>
      <c r="B8" s="52"/>
      <c r="C8" s="52"/>
      <c r="D8" s="52"/>
      <c r="E8" s="52"/>
    </row>
    <row r="9" spans="1:7" x14ac:dyDescent="0.2">
      <c r="A9" s="1"/>
    </row>
    <row r="10" spans="1:7" x14ac:dyDescent="0.2">
      <c r="A10" s="52" t="s">
        <v>46</v>
      </c>
      <c r="B10" s="52"/>
      <c r="C10" s="52"/>
      <c r="D10" s="52"/>
      <c r="E10" s="52"/>
    </row>
    <row r="11" spans="1:7" x14ac:dyDescent="0.2">
      <c r="A11" s="1"/>
    </row>
    <row r="12" spans="1:7" x14ac:dyDescent="0.2">
      <c r="A12" s="52" t="s">
        <v>34</v>
      </c>
      <c r="B12" s="52"/>
      <c r="C12" s="52"/>
      <c r="D12" s="52"/>
      <c r="E12" s="52"/>
      <c r="F12" s="52"/>
    </row>
    <row r="13" spans="1:7" x14ac:dyDescent="0.2">
      <c r="A13" s="60" t="s">
        <v>35</v>
      </c>
      <c r="B13" s="60" t="s">
        <v>36</v>
      </c>
      <c r="C13" s="1" t="s">
        <v>37</v>
      </c>
      <c r="D13" s="1" t="s">
        <v>39</v>
      </c>
      <c r="E13" s="60" t="s">
        <v>41</v>
      </c>
      <c r="F13" s="60" t="s">
        <v>42</v>
      </c>
    </row>
    <row r="14" spans="1:7" x14ac:dyDescent="0.2">
      <c r="A14" s="60"/>
      <c r="B14" s="60"/>
      <c r="C14" s="1" t="s">
        <v>38</v>
      </c>
      <c r="D14" s="1" t="s">
        <v>40</v>
      </c>
      <c r="E14" s="60"/>
      <c r="F14" s="60"/>
    </row>
    <row r="15" spans="1:7" x14ac:dyDescent="0.2">
      <c r="A15" s="1" t="s">
        <v>4</v>
      </c>
      <c r="B15" s="2">
        <v>1</v>
      </c>
      <c r="C15" s="14">
        <v>0.57625000000000004</v>
      </c>
      <c r="D15" s="2">
        <v>0</v>
      </c>
      <c r="E15" s="2" t="s">
        <v>43</v>
      </c>
      <c r="F15" s="2" t="s">
        <v>44</v>
      </c>
    </row>
    <row r="16" spans="1:7" x14ac:dyDescent="0.2">
      <c r="A16" s="1" t="s">
        <v>5</v>
      </c>
      <c r="B16" s="2">
        <v>1</v>
      </c>
      <c r="C16" s="14">
        <v>0.58433999999999997</v>
      </c>
      <c r="D16" s="2">
        <v>0</v>
      </c>
      <c r="E16" s="2" t="s">
        <v>43</v>
      </c>
      <c r="F16" s="2" t="s">
        <v>44</v>
      </c>
    </row>
    <row r="17" spans="1:9" x14ac:dyDescent="0.2">
      <c r="A17" s="1" t="s">
        <v>6</v>
      </c>
      <c r="B17" s="2">
        <v>1</v>
      </c>
      <c r="C17" s="14">
        <v>0.57138</v>
      </c>
      <c r="D17" s="2">
        <v>0</v>
      </c>
      <c r="E17" s="2" t="s">
        <v>43</v>
      </c>
      <c r="F17" s="2" t="s">
        <v>44</v>
      </c>
    </row>
    <row r="19" spans="1:9" x14ac:dyDescent="0.2">
      <c r="A19" s="59" t="s">
        <v>51</v>
      </c>
      <c r="B19" s="59"/>
      <c r="C19" s="59"/>
      <c r="D19" s="59"/>
      <c r="E19" s="59"/>
      <c r="F19" s="59"/>
      <c r="G19" s="59"/>
      <c r="H19" s="59"/>
      <c r="I19" s="59"/>
    </row>
    <row r="21" spans="1:9" x14ac:dyDescent="0.2">
      <c r="A21" s="56" t="s">
        <v>47</v>
      </c>
      <c r="B21" s="56"/>
      <c r="C21" s="56"/>
      <c r="D21" s="56"/>
      <c r="E21" s="56"/>
      <c r="F21" s="56"/>
      <c r="G21" s="56"/>
      <c r="H21" s="56"/>
    </row>
  </sheetData>
  <mergeCells count="9">
    <mergeCell ref="A10:E10"/>
    <mergeCell ref="A8:E8"/>
    <mergeCell ref="A12:F12"/>
    <mergeCell ref="A19:I19"/>
    <mergeCell ref="A21:H21"/>
    <mergeCell ref="A13:A14"/>
    <mergeCell ref="B13:B14"/>
    <mergeCell ref="E13:E14"/>
    <mergeCell ref="F13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E101-45B9-D340-BBE0-895C8342924C}">
  <dimension ref="A3:I22"/>
  <sheetViews>
    <sheetView zoomScale="157" workbookViewId="0">
      <selection activeCell="E18" sqref="E18"/>
    </sheetView>
  </sheetViews>
  <sheetFormatPr baseColWidth="10" defaultRowHeight="16" x14ac:dyDescent="0.2"/>
  <sheetData>
    <row r="3" spans="1:9" x14ac:dyDescent="0.2">
      <c r="A3" s="1" t="s">
        <v>0</v>
      </c>
      <c r="B3" s="1"/>
      <c r="C3" s="13"/>
      <c r="D3" s="13"/>
      <c r="E3" s="13"/>
      <c r="F3" s="13"/>
      <c r="G3" s="13"/>
      <c r="H3" s="13"/>
      <c r="I3" s="13"/>
    </row>
    <row r="4" spans="1:9" x14ac:dyDescent="0.2">
      <c r="A4" s="1"/>
      <c r="B4" s="1" t="s">
        <v>1</v>
      </c>
      <c r="C4" s="1" t="s">
        <v>2</v>
      </c>
      <c r="D4" s="1" t="s">
        <v>3</v>
      </c>
      <c r="E4" s="13"/>
      <c r="F4" s="1" t="s">
        <v>30</v>
      </c>
      <c r="G4" s="13"/>
      <c r="H4" s="13"/>
      <c r="I4" s="13"/>
    </row>
    <row r="5" spans="1:9" x14ac:dyDescent="0.2">
      <c r="A5" s="1" t="s">
        <v>4</v>
      </c>
      <c r="B5" s="14">
        <v>0.57625099999999996</v>
      </c>
      <c r="C5" s="14">
        <v>-0.61812100000000003</v>
      </c>
      <c r="D5" s="14">
        <v>0.53466000000000002</v>
      </c>
      <c r="E5" s="13"/>
      <c r="F5" s="1" t="s">
        <v>1</v>
      </c>
      <c r="G5" s="2">
        <v>2.9080811400000002</v>
      </c>
      <c r="H5" s="13"/>
      <c r="I5" s="13"/>
    </row>
    <row r="6" spans="1:9" x14ac:dyDescent="0.2">
      <c r="A6" s="1" t="s">
        <v>5</v>
      </c>
      <c r="B6" s="2">
        <v>0.58434299999999995</v>
      </c>
      <c r="C6" s="2">
        <v>-0.145758</v>
      </c>
      <c r="D6" s="2">
        <v>-0.79830999999999996</v>
      </c>
      <c r="E6" s="13"/>
      <c r="F6" s="1" t="s">
        <v>2</v>
      </c>
      <c r="G6" s="2">
        <v>8.3697369999999993E-2</v>
      </c>
      <c r="H6" s="13"/>
      <c r="I6" s="13"/>
    </row>
    <row r="7" spans="1:9" x14ac:dyDescent="0.2">
      <c r="A7" s="1" t="s">
        <v>6</v>
      </c>
      <c r="B7" s="2">
        <v>0.57138299999999997</v>
      </c>
      <c r="C7" s="2">
        <v>0.772451</v>
      </c>
      <c r="D7" s="2">
        <v>0.27720099999999998</v>
      </c>
      <c r="E7" s="13"/>
      <c r="F7" s="1" t="s">
        <v>3</v>
      </c>
      <c r="G7" s="2">
        <v>8.2214899999999997E-3</v>
      </c>
      <c r="H7" s="13"/>
      <c r="I7" s="13"/>
    </row>
    <row r="8" spans="1:9" x14ac:dyDescent="0.2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2">
      <c r="A9" s="52" t="s">
        <v>48</v>
      </c>
      <c r="B9" s="52"/>
      <c r="C9" s="52"/>
      <c r="D9" s="52"/>
      <c r="E9" s="52"/>
      <c r="F9" s="13"/>
      <c r="G9" s="13"/>
      <c r="H9" s="13"/>
      <c r="I9" s="13"/>
    </row>
    <row r="10" spans="1:9" x14ac:dyDescent="0.2">
      <c r="A10" s="1"/>
      <c r="B10" s="13"/>
      <c r="C10" s="13"/>
      <c r="D10" s="13"/>
      <c r="E10" s="13"/>
      <c r="F10" s="13"/>
      <c r="G10" s="13"/>
      <c r="H10" s="13"/>
      <c r="I10" s="13"/>
    </row>
    <row r="11" spans="1:9" x14ac:dyDescent="0.2">
      <c r="A11" s="62" t="s">
        <v>49</v>
      </c>
      <c r="B11" s="62"/>
      <c r="C11" s="62"/>
      <c r="D11" s="62"/>
      <c r="E11" s="62"/>
      <c r="F11" s="13"/>
      <c r="G11" s="13"/>
      <c r="H11" s="13"/>
      <c r="I11" s="13"/>
    </row>
    <row r="12" spans="1:9" x14ac:dyDescent="0.2">
      <c r="A12" s="1"/>
      <c r="B12" s="13"/>
      <c r="C12" s="13"/>
      <c r="D12" s="13"/>
      <c r="E12" s="13"/>
      <c r="F12" s="13"/>
      <c r="G12" s="13"/>
      <c r="H12" s="13"/>
      <c r="I12" s="13"/>
    </row>
    <row r="13" spans="1:9" x14ac:dyDescent="0.2">
      <c r="A13" s="52" t="s">
        <v>34</v>
      </c>
      <c r="B13" s="52"/>
      <c r="C13" s="52"/>
      <c r="D13" s="52"/>
      <c r="E13" s="52"/>
      <c r="F13" s="52"/>
      <c r="G13" s="13"/>
      <c r="H13" s="13"/>
      <c r="I13" s="13"/>
    </row>
    <row r="14" spans="1:9" x14ac:dyDescent="0.2">
      <c r="A14" s="60" t="s">
        <v>35</v>
      </c>
      <c r="B14" s="60" t="s">
        <v>36</v>
      </c>
      <c r="C14" s="1" t="s">
        <v>37</v>
      </c>
      <c r="D14" s="1" t="s">
        <v>39</v>
      </c>
      <c r="E14" s="60" t="s">
        <v>41</v>
      </c>
      <c r="F14" s="60" t="s">
        <v>42</v>
      </c>
      <c r="G14" s="13"/>
      <c r="H14" s="13"/>
      <c r="I14" s="13"/>
    </row>
    <row r="15" spans="1:9" x14ac:dyDescent="0.2">
      <c r="A15" s="60"/>
      <c r="B15" s="60"/>
      <c r="C15" s="1" t="s">
        <v>38</v>
      </c>
      <c r="D15" s="1" t="s">
        <v>40</v>
      </c>
      <c r="E15" s="60"/>
      <c r="F15" s="60"/>
      <c r="G15" s="13"/>
      <c r="H15" s="13"/>
      <c r="I15" s="13"/>
    </row>
    <row r="16" spans="1:9" x14ac:dyDescent="0.2">
      <c r="A16" s="1" t="s">
        <v>1</v>
      </c>
      <c r="B16" s="2">
        <v>1</v>
      </c>
      <c r="C16" s="14">
        <v>0.57625000000000004</v>
      </c>
      <c r="D16" s="2">
        <v>0</v>
      </c>
      <c r="E16" s="2" t="s">
        <v>43</v>
      </c>
      <c r="F16" s="2" t="s">
        <v>44</v>
      </c>
      <c r="G16" s="13"/>
      <c r="H16" s="13"/>
      <c r="I16" s="13"/>
    </row>
    <row r="17" spans="1:9" x14ac:dyDescent="0.2">
      <c r="A17" s="1" t="s">
        <v>2</v>
      </c>
      <c r="B17" s="2">
        <v>1</v>
      </c>
      <c r="C17" s="14">
        <v>-0.61812</v>
      </c>
      <c r="D17" s="2">
        <v>0</v>
      </c>
      <c r="E17" s="2" t="s">
        <v>50</v>
      </c>
      <c r="F17" s="2" t="s">
        <v>44</v>
      </c>
      <c r="G17" s="13"/>
      <c r="H17" s="13"/>
      <c r="I17" s="13"/>
    </row>
    <row r="18" spans="1:9" x14ac:dyDescent="0.2">
      <c r="A18" s="1" t="s">
        <v>3</v>
      </c>
      <c r="B18" s="2">
        <v>1</v>
      </c>
      <c r="C18" s="14">
        <v>0.53466000000000002</v>
      </c>
      <c r="D18" s="2">
        <v>0</v>
      </c>
      <c r="E18" s="2" t="s">
        <v>43</v>
      </c>
      <c r="F18" s="2" t="s">
        <v>44</v>
      </c>
      <c r="G18" s="13"/>
      <c r="H18" s="13"/>
      <c r="I18" s="13"/>
    </row>
    <row r="19" spans="1:9" x14ac:dyDescent="0.2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">
      <c r="B20" s="59" t="s">
        <v>52</v>
      </c>
      <c r="C20" s="59"/>
      <c r="D20" s="59"/>
      <c r="E20" s="59"/>
      <c r="F20" s="59"/>
      <c r="G20" s="30"/>
      <c r="H20" s="30"/>
      <c r="I20" s="30"/>
    </row>
    <row r="21" spans="1:9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">
      <c r="A22" s="61" t="s">
        <v>47</v>
      </c>
      <c r="B22" s="61"/>
      <c r="C22" s="61"/>
      <c r="D22" s="61"/>
      <c r="E22" s="61"/>
      <c r="F22" s="61"/>
      <c r="G22" s="61"/>
      <c r="H22" s="61"/>
      <c r="I22" s="13"/>
    </row>
  </sheetData>
  <mergeCells count="9">
    <mergeCell ref="A22:H22"/>
    <mergeCell ref="B20:F20"/>
    <mergeCell ref="A9:E9"/>
    <mergeCell ref="A11:E11"/>
    <mergeCell ref="A13:F13"/>
    <mergeCell ref="A14:A15"/>
    <mergeCell ref="B14:B15"/>
    <mergeCell ref="E14:E15"/>
    <mergeCell ref="F14:F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B241-83D0-E447-8338-F31F534CA953}">
  <dimension ref="A3:I29"/>
  <sheetViews>
    <sheetView zoomScale="140" workbookViewId="0">
      <selection activeCell="J22" sqref="J22"/>
    </sheetView>
  </sheetViews>
  <sheetFormatPr baseColWidth="10" defaultRowHeight="16" x14ac:dyDescent="0.2"/>
  <cols>
    <col min="1" max="1" width="14.83203125" bestFit="1" customWidth="1"/>
    <col min="6" max="6" width="14.83203125" bestFit="1" customWidth="1"/>
  </cols>
  <sheetData>
    <row r="3" spans="1:9" x14ac:dyDescent="0.2">
      <c r="A3" s="1" t="s">
        <v>0</v>
      </c>
      <c r="B3" s="1"/>
      <c r="C3" s="13"/>
      <c r="D3" s="13"/>
      <c r="E3" s="13"/>
      <c r="F3" s="13"/>
      <c r="G3" s="13"/>
    </row>
    <row r="4" spans="1:9" x14ac:dyDescent="0.2">
      <c r="A4" s="1"/>
      <c r="B4" s="1" t="s">
        <v>1</v>
      </c>
      <c r="C4" s="1" t="s">
        <v>2</v>
      </c>
      <c r="D4" s="1" t="s">
        <v>3</v>
      </c>
      <c r="E4" s="13"/>
      <c r="F4" s="1" t="s">
        <v>30</v>
      </c>
      <c r="G4" s="13"/>
    </row>
    <row r="5" spans="1:9" x14ac:dyDescent="0.2">
      <c r="A5" s="1" t="s">
        <v>4</v>
      </c>
      <c r="B5" s="2">
        <v>0.57625099999999996</v>
      </c>
      <c r="C5" s="2">
        <v>-0.61812100000000003</v>
      </c>
      <c r="D5" s="2">
        <v>0.53466000000000002</v>
      </c>
      <c r="E5" s="13"/>
      <c r="F5" s="1" t="s">
        <v>1</v>
      </c>
      <c r="G5" s="14">
        <v>2.9080811400000002</v>
      </c>
    </row>
    <row r="6" spans="1:9" x14ac:dyDescent="0.2">
      <c r="A6" s="1" t="s">
        <v>5</v>
      </c>
      <c r="B6" s="2">
        <v>0.58434299999999995</v>
      </c>
      <c r="C6" s="2">
        <v>-0.145758</v>
      </c>
      <c r="D6" s="2">
        <v>-0.79830999999999996</v>
      </c>
      <c r="E6" s="13"/>
      <c r="F6" s="1" t="s">
        <v>2</v>
      </c>
      <c r="G6" s="14">
        <v>8.3697369999999993E-2</v>
      </c>
    </row>
    <row r="7" spans="1:9" x14ac:dyDescent="0.2">
      <c r="A7" s="1" t="s">
        <v>6</v>
      </c>
      <c r="B7" s="2">
        <v>0.57138299999999997</v>
      </c>
      <c r="C7" s="2">
        <v>0.772451</v>
      </c>
      <c r="D7" s="2">
        <v>0.27720099999999998</v>
      </c>
      <c r="E7" s="13"/>
      <c r="F7" s="1" t="s">
        <v>3</v>
      </c>
      <c r="G7" s="14">
        <v>8.2214899999999997E-3</v>
      </c>
    </row>
    <row r="10" spans="1:9" x14ac:dyDescent="0.2">
      <c r="A10" s="52" t="s">
        <v>53</v>
      </c>
      <c r="B10" s="52"/>
      <c r="C10" s="52"/>
      <c r="D10" s="52"/>
      <c r="F10" s="52" t="s">
        <v>57</v>
      </c>
      <c r="G10" s="52"/>
      <c r="H10" s="52"/>
      <c r="I10" s="52"/>
    </row>
    <row r="11" spans="1:9" x14ac:dyDescent="0.2">
      <c r="A11" s="1"/>
      <c r="B11" s="1" t="s">
        <v>1</v>
      </c>
      <c r="C11" s="1" t="s">
        <v>2</v>
      </c>
      <c r="D11" s="1" t="s">
        <v>3</v>
      </c>
      <c r="G11" s="1" t="s">
        <v>1</v>
      </c>
      <c r="H11" s="1" t="s">
        <v>2</v>
      </c>
      <c r="I11" s="1" t="s">
        <v>3</v>
      </c>
    </row>
    <row r="12" spans="1:9" x14ac:dyDescent="0.2">
      <c r="A12" s="1" t="s">
        <v>4</v>
      </c>
      <c r="B12" s="2">
        <v>0.98268999999999995</v>
      </c>
      <c r="C12" s="2">
        <v>-0.17882999999999999</v>
      </c>
      <c r="D12" s="2">
        <v>4.8480000000000002E-2</v>
      </c>
      <c r="F12" s="1" t="s">
        <v>4</v>
      </c>
      <c r="G12" s="27" t="s">
        <v>44</v>
      </c>
      <c r="H12" s="27">
        <v>0.14760000000000001</v>
      </c>
      <c r="I12" s="28">
        <v>0.69679999999999997</v>
      </c>
    </row>
    <row r="13" spans="1:9" x14ac:dyDescent="0.2">
      <c r="A13" s="1" t="s">
        <v>5</v>
      </c>
      <c r="B13" s="2">
        <v>0.99648000000000003</v>
      </c>
      <c r="C13" s="2">
        <v>-4.2169999999999999E-2</v>
      </c>
      <c r="D13" s="2">
        <v>-7.238E-2</v>
      </c>
      <c r="F13" s="1" t="s">
        <v>5</v>
      </c>
      <c r="G13" s="27" t="s">
        <v>44</v>
      </c>
      <c r="H13" s="28">
        <v>0.73470000000000002</v>
      </c>
      <c r="I13" s="28">
        <v>0.5605</v>
      </c>
    </row>
    <row r="14" spans="1:9" x14ac:dyDescent="0.2">
      <c r="A14" s="1" t="s">
        <v>6</v>
      </c>
      <c r="B14" s="2">
        <v>0.97438999999999998</v>
      </c>
      <c r="C14" s="2">
        <v>0.22347</v>
      </c>
      <c r="D14" s="2">
        <v>2.513E-2</v>
      </c>
      <c r="F14" s="1" t="s">
        <v>6</v>
      </c>
      <c r="G14" s="27" t="s">
        <v>44</v>
      </c>
      <c r="H14" s="27">
        <v>6.9099999999999995E-2</v>
      </c>
      <c r="I14" s="28">
        <v>0.84</v>
      </c>
    </row>
    <row r="15" spans="1:9" x14ac:dyDescent="0.2">
      <c r="A15" s="1" t="s">
        <v>54</v>
      </c>
      <c r="B15" s="45">
        <f>SUMSQ(B12:B14)</f>
        <v>2.9080878985999998</v>
      </c>
      <c r="C15" s="45">
        <f t="shared" ref="C15:D15" si="0">SUMSQ(C12:C14)</f>
        <v>8.3697318699999995E-2</v>
      </c>
      <c r="D15" s="45">
        <f t="shared" si="0"/>
        <v>8.2206917000000011E-3</v>
      </c>
    </row>
    <row r="16" spans="1:9" x14ac:dyDescent="0.2">
      <c r="A16" s="56" t="s">
        <v>120</v>
      </c>
      <c r="B16" s="56"/>
      <c r="C16" s="56"/>
      <c r="D16" s="56"/>
      <c r="E16" s="56"/>
      <c r="H16" s="26"/>
      <c r="I16" t="s">
        <v>55</v>
      </c>
    </row>
    <row r="17" spans="1:9" x14ac:dyDescent="0.2">
      <c r="H17" s="29"/>
      <c r="I17" t="s">
        <v>56</v>
      </c>
    </row>
    <row r="19" spans="1:9" ht="21" x14ac:dyDescent="0.25">
      <c r="A19" s="22" t="s">
        <v>58</v>
      </c>
      <c r="B19" s="23"/>
      <c r="C19" s="23"/>
      <c r="D19" s="23"/>
      <c r="E19" s="23"/>
      <c r="F19" s="23"/>
      <c r="G19" s="23"/>
      <c r="H19" s="23"/>
    </row>
    <row r="20" spans="1:9" x14ac:dyDescent="0.2">
      <c r="A20" s="63" t="s">
        <v>59</v>
      </c>
      <c r="B20" s="63"/>
      <c r="C20" s="63"/>
      <c r="D20" s="63"/>
      <c r="E20" s="63"/>
      <c r="F20" s="63"/>
      <c r="G20" s="63"/>
      <c r="H20" s="63"/>
    </row>
    <row r="21" spans="1:9" x14ac:dyDescent="0.2">
      <c r="A21" s="56" t="s">
        <v>60</v>
      </c>
      <c r="B21" s="56"/>
      <c r="C21" s="56"/>
      <c r="D21" s="56"/>
      <c r="E21" s="56"/>
      <c r="F21" s="56"/>
      <c r="G21" s="56"/>
      <c r="H21" s="56"/>
    </row>
    <row r="22" spans="1:9" x14ac:dyDescent="0.2">
      <c r="A22" s="57" t="s">
        <v>123</v>
      </c>
      <c r="B22" s="57"/>
      <c r="C22" s="57"/>
      <c r="D22" s="57"/>
      <c r="E22" s="57"/>
      <c r="F22" s="57"/>
      <c r="G22" s="57"/>
      <c r="H22" s="57"/>
    </row>
    <row r="23" spans="1:9" x14ac:dyDescent="0.2">
      <c r="A23" s="72" t="s">
        <v>121</v>
      </c>
      <c r="B23" s="72"/>
      <c r="C23" s="72"/>
      <c r="D23" s="72"/>
      <c r="E23" s="72"/>
      <c r="F23" s="72"/>
      <c r="G23" s="72"/>
      <c r="H23" s="72"/>
    </row>
    <row r="24" spans="1:9" x14ac:dyDescent="0.2">
      <c r="A24" s="72"/>
      <c r="B24" s="72"/>
      <c r="C24" s="72"/>
      <c r="D24" s="72"/>
      <c r="E24" s="72"/>
      <c r="F24" s="72"/>
      <c r="G24" s="72"/>
      <c r="H24" s="72"/>
    </row>
    <row r="25" spans="1:9" x14ac:dyDescent="0.2">
      <c r="A25" s="73" t="s">
        <v>122</v>
      </c>
      <c r="B25" s="73"/>
      <c r="C25" s="73"/>
      <c r="D25" s="73"/>
      <c r="E25" s="73"/>
      <c r="F25" s="73"/>
      <c r="G25" s="73"/>
      <c r="H25" s="73"/>
    </row>
    <row r="26" spans="1:9" x14ac:dyDescent="0.2">
      <c r="A26" s="63" t="s">
        <v>61</v>
      </c>
      <c r="B26" s="63"/>
      <c r="C26" s="63"/>
      <c r="D26" s="63"/>
      <c r="E26" s="63"/>
      <c r="F26" s="63"/>
      <c r="G26" s="63"/>
      <c r="H26" s="63"/>
    </row>
    <row r="27" spans="1:9" x14ac:dyDescent="0.2">
      <c r="A27" s="56" t="s">
        <v>62</v>
      </c>
      <c r="B27" s="56"/>
      <c r="C27" s="56"/>
      <c r="D27" s="56"/>
      <c r="E27" s="56"/>
      <c r="F27" s="56"/>
      <c r="G27" s="56"/>
      <c r="H27" s="56"/>
    </row>
    <row r="29" spans="1:9" x14ac:dyDescent="0.2">
      <c r="A29" s="16"/>
    </row>
  </sheetData>
  <mergeCells count="10">
    <mergeCell ref="A21:H21"/>
    <mergeCell ref="A26:H26"/>
    <mergeCell ref="A27:H27"/>
    <mergeCell ref="A10:D10"/>
    <mergeCell ref="F10:I10"/>
    <mergeCell ref="A20:H20"/>
    <mergeCell ref="A16:E16"/>
    <mergeCell ref="A23:H24"/>
    <mergeCell ref="A25:H25"/>
    <mergeCell ref="A22:H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5A2D-3AC9-584F-9672-AAE579F75E46}">
  <dimension ref="A2:K11"/>
  <sheetViews>
    <sheetView zoomScale="158" workbookViewId="0">
      <selection activeCell="G11" sqref="G11"/>
    </sheetView>
  </sheetViews>
  <sheetFormatPr baseColWidth="10" defaultRowHeight="16" x14ac:dyDescent="0.2"/>
  <cols>
    <col min="6" max="6" width="13" bestFit="1" customWidth="1"/>
    <col min="8" max="8" width="9.83203125" customWidth="1"/>
    <col min="10" max="10" width="12.5" customWidth="1"/>
  </cols>
  <sheetData>
    <row r="2" spans="1:11" x14ac:dyDescent="0.2">
      <c r="A2" s="52" t="s">
        <v>63</v>
      </c>
      <c r="B2" s="52"/>
      <c r="C2" s="52"/>
      <c r="F2" s="13"/>
      <c r="G2" s="13"/>
    </row>
    <row r="3" spans="1:11" x14ac:dyDescent="0.2">
      <c r="A3" s="1"/>
      <c r="B3" s="1" t="s">
        <v>30</v>
      </c>
      <c r="C3" s="1" t="s">
        <v>31</v>
      </c>
      <c r="D3" s="1" t="s">
        <v>32</v>
      </c>
      <c r="E3" s="1" t="s">
        <v>33</v>
      </c>
      <c r="F3" s="1"/>
      <c r="G3" s="13"/>
      <c r="H3" s="1"/>
    </row>
    <row r="4" spans="1:11" x14ac:dyDescent="0.2">
      <c r="A4" s="17" t="s">
        <v>1</v>
      </c>
      <c r="B4" s="2">
        <v>2.9080811400000002</v>
      </c>
      <c r="C4" s="2">
        <v>2.8243837699999998</v>
      </c>
      <c r="D4" s="14">
        <v>0.96940000000000004</v>
      </c>
      <c r="E4" s="14">
        <v>0.96940000000000004</v>
      </c>
      <c r="F4" s="1"/>
      <c r="G4" s="2"/>
      <c r="H4" s="8"/>
    </row>
    <row r="5" spans="1:11" x14ac:dyDescent="0.2">
      <c r="A5" s="17" t="s">
        <v>2</v>
      </c>
      <c r="B5" s="2">
        <v>8.3697369999999993E-2</v>
      </c>
      <c r="C5" s="2">
        <v>7.5475879999999995E-2</v>
      </c>
      <c r="D5" s="14">
        <v>2.7900000000000001E-2</v>
      </c>
      <c r="E5" s="14">
        <v>0.99729999999999996</v>
      </c>
      <c r="F5" s="1"/>
      <c r="G5" s="2"/>
      <c r="H5" s="8"/>
    </row>
    <row r="6" spans="1:11" x14ac:dyDescent="0.2">
      <c r="A6" s="17" t="s">
        <v>3</v>
      </c>
      <c r="B6" s="2">
        <v>8.2214899999999997E-3</v>
      </c>
      <c r="C6" s="2"/>
      <c r="D6" s="14">
        <v>2.7000000000000001E-3</v>
      </c>
      <c r="E6" s="14">
        <v>1</v>
      </c>
      <c r="F6" s="1"/>
      <c r="G6" s="2"/>
      <c r="H6" s="8"/>
    </row>
    <row r="7" spans="1:11" x14ac:dyDescent="0.2">
      <c r="F7" s="1"/>
    </row>
    <row r="9" spans="1:11" x14ac:dyDescent="0.2">
      <c r="A9" s="64" t="s">
        <v>65</v>
      </c>
      <c r="B9" s="65"/>
      <c r="C9" s="66"/>
      <c r="E9" s="64" t="s">
        <v>67</v>
      </c>
      <c r="F9" s="65"/>
      <c r="G9" s="66"/>
      <c r="I9" s="64" t="s">
        <v>69</v>
      </c>
      <c r="J9" s="65"/>
      <c r="K9" s="66"/>
    </row>
    <row r="10" spans="1:11" x14ac:dyDescent="0.2">
      <c r="A10" s="18"/>
      <c r="B10" s="19"/>
      <c r="C10" s="20" t="s">
        <v>64</v>
      </c>
      <c r="D10" s="15"/>
      <c r="E10" s="18"/>
      <c r="F10" s="19"/>
      <c r="G10" s="20" t="s">
        <v>64</v>
      </c>
      <c r="I10" s="18"/>
      <c r="J10" s="19"/>
      <c r="K10" s="20" t="s">
        <v>64</v>
      </c>
    </row>
    <row r="11" spans="1:11" x14ac:dyDescent="0.2">
      <c r="A11" s="67" t="s">
        <v>66</v>
      </c>
      <c r="B11" s="68"/>
      <c r="C11" s="21" t="s">
        <v>1</v>
      </c>
      <c r="E11" s="67" t="s">
        <v>68</v>
      </c>
      <c r="F11" s="68"/>
      <c r="G11" s="21" t="s">
        <v>1</v>
      </c>
      <c r="I11" s="67" t="s">
        <v>70</v>
      </c>
      <c r="J11" s="68"/>
      <c r="K11" s="21" t="s">
        <v>1</v>
      </c>
    </row>
  </sheetData>
  <mergeCells count="7">
    <mergeCell ref="I9:K9"/>
    <mergeCell ref="I11:J11"/>
    <mergeCell ref="A11:B11"/>
    <mergeCell ref="A9:C9"/>
    <mergeCell ref="A2:C2"/>
    <mergeCell ref="E9:G9"/>
    <mergeCell ref="E11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F2DC-8288-CC47-838C-A32B50FF8DA4}">
  <dimension ref="A3:L20"/>
  <sheetViews>
    <sheetView zoomScale="125" workbookViewId="0">
      <selection activeCell="E14" sqref="E14"/>
    </sheetView>
  </sheetViews>
  <sheetFormatPr baseColWidth="10" defaultRowHeight="16" x14ac:dyDescent="0.2"/>
  <sheetData>
    <row r="3" spans="1:12" x14ac:dyDescent="0.2">
      <c r="A3" s="52" t="s">
        <v>73</v>
      </c>
      <c r="B3" s="52"/>
      <c r="C3" s="52"/>
      <c r="D3" s="52"/>
      <c r="E3" s="52"/>
      <c r="F3" s="13"/>
      <c r="G3" s="13"/>
      <c r="H3" s="13"/>
    </row>
    <row r="4" spans="1:12" x14ac:dyDescent="0.2">
      <c r="A4" s="1"/>
      <c r="B4" s="13"/>
      <c r="C4" s="13"/>
      <c r="D4" s="13"/>
      <c r="E4" s="13"/>
      <c r="F4" s="13"/>
      <c r="G4" s="13"/>
      <c r="H4" s="13"/>
    </row>
    <row r="5" spans="1:12" x14ac:dyDescent="0.2">
      <c r="A5" s="62" t="s">
        <v>97</v>
      </c>
      <c r="B5" s="62"/>
      <c r="C5" s="62"/>
      <c r="D5" s="62"/>
      <c r="E5" s="62"/>
      <c r="F5" s="13"/>
      <c r="G5" s="13"/>
      <c r="H5" s="13"/>
    </row>
    <row r="6" spans="1:12" x14ac:dyDescent="0.2">
      <c r="A6" s="1"/>
      <c r="B6" s="13"/>
      <c r="C6" s="13"/>
      <c r="D6" s="13"/>
      <c r="E6" s="13"/>
      <c r="F6" s="13"/>
      <c r="G6" s="13"/>
      <c r="H6" s="13"/>
    </row>
    <row r="7" spans="1:12" x14ac:dyDescent="0.2">
      <c r="A7" s="52" t="s">
        <v>34</v>
      </c>
      <c r="B7" s="52"/>
      <c r="C7" s="52"/>
      <c r="D7" s="52"/>
      <c r="E7" s="52"/>
      <c r="F7" s="52"/>
      <c r="G7" s="13"/>
      <c r="H7" s="13"/>
    </row>
    <row r="8" spans="1:12" x14ac:dyDescent="0.2">
      <c r="A8" s="60" t="s">
        <v>35</v>
      </c>
      <c r="B8" s="60" t="s">
        <v>36</v>
      </c>
      <c r="C8" s="1" t="s">
        <v>37</v>
      </c>
      <c r="D8" s="1" t="s">
        <v>39</v>
      </c>
      <c r="E8" s="60" t="s">
        <v>41</v>
      </c>
      <c r="F8" s="60" t="s">
        <v>42</v>
      </c>
      <c r="G8" s="13"/>
      <c r="H8" s="13"/>
      <c r="I8" s="1" t="s">
        <v>76</v>
      </c>
      <c r="J8" s="2">
        <v>2082.0916499999998</v>
      </c>
      <c r="K8" s="1" t="s">
        <v>77</v>
      </c>
      <c r="L8" s="14">
        <v>0.90029999999999999</v>
      </c>
    </row>
    <row r="9" spans="1:12" x14ac:dyDescent="0.2">
      <c r="A9" s="60"/>
      <c r="B9" s="60"/>
      <c r="C9" s="1" t="s">
        <v>38</v>
      </c>
      <c r="D9" s="1" t="s">
        <v>40</v>
      </c>
      <c r="E9" s="60"/>
      <c r="F9" s="60"/>
      <c r="G9" s="13"/>
      <c r="H9" s="13"/>
      <c r="I9" s="1" t="s">
        <v>78</v>
      </c>
      <c r="J9" s="2">
        <v>63929</v>
      </c>
      <c r="K9" s="1" t="s">
        <v>79</v>
      </c>
      <c r="L9" s="2">
        <v>0.89549999999999996</v>
      </c>
    </row>
    <row r="10" spans="1:12" x14ac:dyDescent="0.2">
      <c r="A10" s="1" t="s">
        <v>74</v>
      </c>
      <c r="B10" s="2">
        <v>1</v>
      </c>
      <c r="C10" s="14">
        <v>63929</v>
      </c>
      <c r="D10" s="2">
        <v>254.36797999999999</v>
      </c>
      <c r="E10" s="2">
        <v>251.33</v>
      </c>
      <c r="F10" s="2" t="s">
        <v>44</v>
      </c>
      <c r="G10" s="13"/>
      <c r="H10" s="13"/>
      <c r="I10" s="1" t="s">
        <v>80</v>
      </c>
      <c r="J10" s="2">
        <v>3.2568600000000001</v>
      </c>
      <c r="K10" s="1"/>
    </row>
    <row r="11" spans="1:12" x14ac:dyDescent="0.2">
      <c r="A11" s="1" t="s">
        <v>1</v>
      </c>
      <c r="B11" s="2">
        <v>1</v>
      </c>
      <c r="C11" s="14">
        <v>3557.2064099999998</v>
      </c>
      <c r="D11" s="2">
        <v>150.28810999999999</v>
      </c>
      <c r="E11" s="2">
        <v>23.67</v>
      </c>
      <c r="F11" s="2" t="s">
        <v>44</v>
      </c>
      <c r="G11" s="13"/>
      <c r="H11" s="13"/>
    </row>
    <row r="12" spans="1:12" x14ac:dyDescent="0.2">
      <c r="A12" s="1" t="s">
        <v>2</v>
      </c>
      <c r="B12" s="2">
        <v>1</v>
      </c>
      <c r="C12" s="14">
        <v>2316.12408</v>
      </c>
      <c r="D12" s="2">
        <v>885.87402999999995</v>
      </c>
      <c r="E12" s="2">
        <v>2.61</v>
      </c>
      <c r="F12" s="2">
        <v>1.12E-2</v>
      </c>
      <c r="G12" s="13"/>
      <c r="H12" s="13"/>
    </row>
    <row r="13" spans="1:12" x14ac:dyDescent="0.2">
      <c r="A13" s="1" t="s">
        <v>3</v>
      </c>
      <c r="B13" s="2">
        <v>1</v>
      </c>
      <c r="C13" s="14">
        <v>3540.6113599999999</v>
      </c>
      <c r="D13" s="2">
        <v>2826.5231600000002</v>
      </c>
      <c r="E13" s="2">
        <v>1.25</v>
      </c>
      <c r="F13" s="2">
        <v>0.215</v>
      </c>
      <c r="G13" s="13"/>
      <c r="H13" s="13"/>
    </row>
    <row r="14" spans="1:12" x14ac:dyDescent="0.2">
      <c r="A14" s="13"/>
      <c r="B14" s="13"/>
      <c r="C14" s="13"/>
      <c r="D14" s="13"/>
      <c r="E14" s="13"/>
      <c r="F14" s="13"/>
      <c r="G14" s="13"/>
      <c r="H14" s="13"/>
    </row>
    <row r="15" spans="1:12" x14ac:dyDescent="0.2">
      <c r="A15" s="59" t="s">
        <v>75</v>
      </c>
      <c r="B15" s="59"/>
      <c r="C15" s="59"/>
      <c r="D15" s="59"/>
      <c r="E15" s="59"/>
      <c r="F15" s="59"/>
      <c r="G15" s="59"/>
      <c r="H15" s="30"/>
    </row>
    <row r="16" spans="1:12" x14ac:dyDescent="0.2">
      <c r="A16" s="13"/>
      <c r="B16" s="13"/>
      <c r="C16" s="13"/>
      <c r="D16" s="13"/>
      <c r="E16" s="13"/>
      <c r="F16" s="13"/>
      <c r="G16" s="13"/>
      <c r="H16" s="13"/>
    </row>
    <row r="17" spans="1:8" x14ac:dyDescent="0.2">
      <c r="A17" s="69" t="s">
        <v>81</v>
      </c>
      <c r="B17" s="69"/>
      <c r="C17" s="69"/>
      <c r="D17" s="69"/>
      <c r="E17" s="69"/>
      <c r="F17" s="69"/>
      <c r="G17" s="69"/>
      <c r="H17" s="69"/>
    </row>
    <row r="18" spans="1:8" x14ac:dyDescent="0.2">
      <c r="A18" s="69"/>
      <c r="B18" s="69"/>
      <c r="C18" s="69"/>
      <c r="D18" s="69"/>
      <c r="E18" s="69"/>
      <c r="F18" s="69"/>
      <c r="G18" s="69"/>
      <c r="H18" s="69"/>
    </row>
    <row r="20" spans="1:8" x14ac:dyDescent="0.2">
      <c r="A20" s="56" t="s">
        <v>82</v>
      </c>
      <c r="B20" s="56"/>
      <c r="C20" s="56"/>
      <c r="D20" s="56"/>
      <c r="E20" s="56"/>
      <c r="F20" s="56"/>
      <c r="G20" s="56"/>
    </row>
  </sheetData>
  <mergeCells count="10">
    <mergeCell ref="A15:G15"/>
    <mergeCell ref="A17:H18"/>
    <mergeCell ref="A20:G20"/>
    <mergeCell ref="A3:E3"/>
    <mergeCell ref="A5:E5"/>
    <mergeCell ref="A7:F7"/>
    <mergeCell ref="A8:A9"/>
    <mergeCell ref="B8:B9"/>
    <mergeCell ref="E8:E9"/>
    <mergeCell ref="F8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E406-E94A-C141-8821-15DC841EA1A4}">
  <dimension ref="A2:L46"/>
  <sheetViews>
    <sheetView tabSelected="1" workbookViewId="0">
      <selection activeCell="B45" sqref="B45:F45"/>
    </sheetView>
  </sheetViews>
  <sheetFormatPr baseColWidth="10" defaultRowHeight="16" x14ac:dyDescent="0.2"/>
  <cols>
    <col min="6" max="6" width="12.1640625" customWidth="1"/>
  </cols>
  <sheetData>
    <row r="2" spans="1:12" ht="18" x14ac:dyDescent="0.2">
      <c r="A2" s="31" t="s">
        <v>83</v>
      </c>
      <c r="C2" s="15"/>
      <c r="D2" s="15"/>
      <c r="E2" s="15"/>
      <c r="F2" s="15"/>
    </row>
    <row r="3" spans="1:12" ht="18" x14ac:dyDescent="0.2">
      <c r="B3" s="31"/>
      <c r="C3" s="15"/>
      <c r="D3" s="15"/>
      <c r="E3" s="15"/>
      <c r="F3" s="15"/>
    </row>
    <row r="4" spans="1:12" x14ac:dyDescent="0.2">
      <c r="B4" s="52" t="s">
        <v>73</v>
      </c>
      <c r="C4" s="52"/>
      <c r="D4" s="52"/>
      <c r="E4" s="52"/>
      <c r="F4" s="52"/>
      <c r="G4" s="13"/>
      <c r="H4" s="13"/>
      <c r="I4" s="13"/>
      <c r="J4" s="13"/>
      <c r="K4" s="13"/>
      <c r="L4" s="13"/>
    </row>
    <row r="5" spans="1:12" x14ac:dyDescent="0.2">
      <c r="B5" s="1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B6" s="52" t="s">
        <v>97</v>
      </c>
      <c r="C6" s="52"/>
      <c r="D6" s="52"/>
      <c r="E6" s="52"/>
      <c r="F6" s="52"/>
      <c r="G6" s="13"/>
      <c r="H6" s="13"/>
      <c r="I6" s="13"/>
      <c r="J6" s="13"/>
      <c r="K6" s="13"/>
      <c r="L6" s="13"/>
    </row>
    <row r="7" spans="1:12" x14ac:dyDescent="0.2">
      <c r="B7" s="1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">
      <c r="B8" s="52" t="s">
        <v>34</v>
      </c>
      <c r="C8" s="52"/>
      <c r="D8" s="52"/>
      <c r="E8" s="52"/>
      <c r="F8" s="52"/>
      <c r="G8" s="52"/>
      <c r="H8" s="13"/>
      <c r="I8" s="13"/>
      <c r="J8" s="13"/>
      <c r="K8" s="13"/>
      <c r="L8" s="13"/>
    </row>
    <row r="9" spans="1:12" x14ac:dyDescent="0.2">
      <c r="B9" s="60" t="s">
        <v>35</v>
      </c>
      <c r="C9" s="60" t="s">
        <v>36</v>
      </c>
      <c r="D9" s="1" t="s">
        <v>37</v>
      </c>
      <c r="E9" s="1" t="s">
        <v>39</v>
      </c>
      <c r="F9" s="60" t="s">
        <v>41</v>
      </c>
      <c r="G9" s="60" t="s">
        <v>42</v>
      </c>
      <c r="H9" s="13"/>
      <c r="I9" s="1" t="s">
        <v>76</v>
      </c>
      <c r="J9" s="2">
        <v>2082.0916499999998</v>
      </c>
      <c r="K9" s="1" t="s">
        <v>77</v>
      </c>
      <c r="L9" s="2">
        <v>0.90029999999999999</v>
      </c>
    </row>
    <row r="10" spans="1:12" x14ac:dyDescent="0.2">
      <c r="B10" s="60"/>
      <c r="C10" s="60"/>
      <c r="D10" s="1" t="s">
        <v>38</v>
      </c>
      <c r="E10" s="1" t="s">
        <v>40</v>
      </c>
      <c r="F10" s="60"/>
      <c r="G10" s="60"/>
      <c r="H10" s="13"/>
      <c r="I10" s="1" t="s">
        <v>78</v>
      </c>
      <c r="J10" s="2">
        <v>63929</v>
      </c>
      <c r="K10" s="1" t="s">
        <v>79</v>
      </c>
      <c r="L10" s="2">
        <v>0.89549999999999996</v>
      </c>
    </row>
    <row r="11" spans="1:12" x14ac:dyDescent="0.2">
      <c r="B11" s="1" t="s">
        <v>74</v>
      </c>
      <c r="C11" s="2">
        <v>1</v>
      </c>
      <c r="D11" s="2">
        <v>63929</v>
      </c>
      <c r="E11" s="2">
        <v>254.36797999999999</v>
      </c>
      <c r="F11" s="2">
        <v>251.33</v>
      </c>
      <c r="G11" s="2" t="s">
        <v>44</v>
      </c>
      <c r="H11" s="13"/>
      <c r="I11" s="1" t="s">
        <v>80</v>
      </c>
      <c r="J11" s="2">
        <v>3.2568600000000001</v>
      </c>
      <c r="K11" s="1"/>
      <c r="L11" s="13"/>
    </row>
    <row r="12" spans="1:12" x14ac:dyDescent="0.2">
      <c r="B12" s="1" t="s">
        <v>1</v>
      </c>
      <c r="C12" s="2">
        <v>1</v>
      </c>
      <c r="D12" s="14">
        <v>3557.2064099999998</v>
      </c>
      <c r="E12" s="2">
        <v>150.28810999999999</v>
      </c>
      <c r="F12" s="2">
        <v>23.67</v>
      </c>
      <c r="G12" s="14" t="s">
        <v>44</v>
      </c>
      <c r="H12" s="13"/>
      <c r="I12" s="13"/>
      <c r="J12" s="13"/>
      <c r="K12" s="13"/>
      <c r="L12" s="13"/>
    </row>
    <row r="13" spans="1:12" x14ac:dyDescent="0.2">
      <c r="B13" s="1" t="s">
        <v>2</v>
      </c>
      <c r="C13" s="2">
        <v>1</v>
      </c>
      <c r="D13" s="14">
        <v>2316.12408</v>
      </c>
      <c r="E13" s="2">
        <v>885.87402999999995</v>
      </c>
      <c r="F13" s="2">
        <v>2.61</v>
      </c>
      <c r="G13" s="14">
        <v>1.12E-2</v>
      </c>
      <c r="H13" s="13"/>
      <c r="I13" s="13"/>
      <c r="J13" s="13"/>
      <c r="K13" s="13"/>
      <c r="L13" s="13"/>
    </row>
    <row r="14" spans="1:12" x14ac:dyDescent="0.2">
      <c r="B14" s="1" t="s">
        <v>3</v>
      </c>
      <c r="C14" s="2">
        <v>1</v>
      </c>
      <c r="D14" s="14">
        <v>3540.6113599999999</v>
      </c>
      <c r="E14" s="2">
        <v>2826.5231600000002</v>
      </c>
      <c r="F14" s="2">
        <v>1.25</v>
      </c>
      <c r="G14" s="14">
        <v>0.215</v>
      </c>
      <c r="H14" s="13"/>
      <c r="I14" s="13"/>
      <c r="J14" s="13"/>
      <c r="K14" s="13"/>
      <c r="L14" s="13"/>
    </row>
    <row r="16" spans="1:12" x14ac:dyDescent="0.2">
      <c r="B16" s="71" t="s">
        <v>84</v>
      </c>
      <c r="C16" s="71"/>
      <c r="D16" s="71"/>
      <c r="E16" s="71"/>
      <c r="F16" s="71"/>
      <c r="G16" s="71"/>
      <c r="H16" s="71"/>
      <c r="I16" s="71"/>
      <c r="J16" s="71"/>
    </row>
    <row r="17" spans="1:10" x14ac:dyDescent="0.2">
      <c r="B17" s="71" t="s">
        <v>85</v>
      </c>
      <c r="C17" s="71"/>
      <c r="D17" s="71"/>
      <c r="E17" s="71"/>
      <c r="F17" s="71"/>
      <c r="G17" s="71"/>
      <c r="H17" s="71"/>
      <c r="I17" s="71"/>
      <c r="J17" s="71"/>
    </row>
    <row r="18" spans="1:10" x14ac:dyDescent="0.2">
      <c r="B18" s="71" t="s">
        <v>86</v>
      </c>
      <c r="C18" s="71"/>
      <c r="D18" s="71"/>
      <c r="E18" s="71"/>
      <c r="F18" s="71"/>
      <c r="G18" s="71"/>
      <c r="H18" s="71"/>
      <c r="I18" s="71"/>
      <c r="J18" s="71"/>
    </row>
    <row r="19" spans="1:10" x14ac:dyDescent="0.2">
      <c r="B19" s="71" t="s">
        <v>87</v>
      </c>
      <c r="C19" s="71"/>
      <c r="D19" s="71"/>
      <c r="E19" s="71"/>
      <c r="F19" s="71"/>
      <c r="G19" s="71"/>
      <c r="H19" s="71"/>
      <c r="I19" s="71"/>
      <c r="J19" s="71"/>
    </row>
    <row r="20" spans="1:10" x14ac:dyDescent="0.2">
      <c r="B20" s="71" t="s">
        <v>88</v>
      </c>
      <c r="C20" s="71"/>
      <c r="D20" s="71"/>
      <c r="E20" s="71"/>
      <c r="F20" s="71"/>
      <c r="G20" s="71"/>
      <c r="H20" s="71"/>
      <c r="I20" s="71"/>
      <c r="J20" s="71"/>
    </row>
    <row r="22" spans="1:10" x14ac:dyDescent="0.2">
      <c r="B22" s="54" t="s">
        <v>89</v>
      </c>
      <c r="C22" s="54"/>
      <c r="D22" s="54"/>
      <c r="E22" s="54"/>
      <c r="F22" s="54"/>
      <c r="G22" s="32"/>
    </row>
    <row r="23" spans="1:10" x14ac:dyDescent="0.2">
      <c r="B23" s="54" t="s">
        <v>90</v>
      </c>
      <c r="C23" s="54"/>
      <c r="D23" s="54"/>
      <c r="E23" s="54"/>
      <c r="F23" s="54"/>
      <c r="G23" s="32"/>
    </row>
    <row r="24" spans="1:10" x14ac:dyDescent="0.2">
      <c r="B24" s="54" t="s">
        <v>91</v>
      </c>
      <c r="C24" s="54"/>
      <c r="D24" s="54"/>
      <c r="E24" s="54"/>
      <c r="F24" s="54"/>
      <c r="G24" s="32"/>
    </row>
    <row r="27" spans="1:10" ht="18" x14ac:dyDescent="0.2">
      <c r="A27" s="31" t="s">
        <v>92</v>
      </c>
    </row>
    <row r="29" spans="1:10" x14ac:dyDescent="0.2">
      <c r="B29" s="57" t="s">
        <v>93</v>
      </c>
      <c r="C29" s="57"/>
      <c r="D29" s="57"/>
      <c r="E29" s="57"/>
      <c r="F29" s="57"/>
      <c r="G29" s="57"/>
    </row>
    <row r="32" spans="1:10" ht="18" x14ac:dyDescent="0.2">
      <c r="A32" s="31" t="s">
        <v>94</v>
      </c>
    </row>
    <row r="34" spans="2:12" x14ac:dyDescent="0.2">
      <c r="B34" s="52" t="s">
        <v>96</v>
      </c>
      <c r="C34" s="52"/>
      <c r="D34" s="52"/>
      <c r="E34" s="52"/>
      <c r="F34" s="52"/>
      <c r="G34" s="13"/>
      <c r="H34" s="13"/>
      <c r="I34" s="13"/>
      <c r="J34" s="13"/>
      <c r="K34" s="13"/>
      <c r="L34" s="13"/>
    </row>
    <row r="35" spans="2:12" x14ac:dyDescent="0.2">
      <c r="B35" s="1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2:12" x14ac:dyDescent="0.2">
      <c r="B36" s="52" t="s">
        <v>95</v>
      </c>
      <c r="C36" s="52"/>
      <c r="D36" s="52"/>
      <c r="E36" s="52"/>
      <c r="F36" s="52"/>
      <c r="G36" s="13"/>
      <c r="H36" s="13"/>
      <c r="I36" s="13"/>
      <c r="J36" s="13"/>
      <c r="K36" s="13"/>
      <c r="L36" s="13"/>
    </row>
    <row r="37" spans="2:12" x14ac:dyDescent="0.2">
      <c r="B37" s="1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">
      <c r="B38" s="52" t="s">
        <v>34</v>
      </c>
      <c r="C38" s="52"/>
      <c r="D38" s="52"/>
      <c r="E38" s="52"/>
      <c r="F38" s="52"/>
      <c r="G38" s="52"/>
      <c r="H38" s="13"/>
      <c r="I38" s="13"/>
      <c r="J38" s="13"/>
      <c r="K38" s="13"/>
      <c r="L38" s="13"/>
    </row>
    <row r="39" spans="2:12" x14ac:dyDescent="0.2">
      <c r="B39" s="60" t="s">
        <v>35</v>
      </c>
      <c r="C39" s="60" t="s">
        <v>36</v>
      </c>
      <c r="D39" s="1" t="s">
        <v>37</v>
      </c>
      <c r="E39" s="1" t="s">
        <v>39</v>
      </c>
      <c r="F39" s="60" t="s">
        <v>41</v>
      </c>
      <c r="G39" s="60" t="s">
        <v>42</v>
      </c>
      <c r="H39" s="13"/>
      <c r="I39" s="1" t="s">
        <v>76</v>
      </c>
      <c r="J39" s="2">
        <v>2182.2611400000001</v>
      </c>
      <c r="K39" s="1" t="s">
        <v>77</v>
      </c>
      <c r="L39" s="2">
        <v>0.88700000000000001</v>
      </c>
    </row>
    <row r="40" spans="2:12" x14ac:dyDescent="0.2">
      <c r="B40" s="60"/>
      <c r="C40" s="60"/>
      <c r="D40" s="1" t="s">
        <v>38</v>
      </c>
      <c r="E40" s="1" t="s">
        <v>40</v>
      </c>
      <c r="F40" s="60"/>
      <c r="G40" s="60"/>
      <c r="H40" s="13"/>
      <c r="I40" s="1" t="s">
        <v>78</v>
      </c>
      <c r="J40" s="2">
        <v>63929</v>
      </c>
      <c r="K40" s="1" t="s">
        <v>79</v>
      </c>
      <c r="L40" s="2">
        <v>0.88519999999999999</v>
      </c>
    </row>
    <row r="41" spans="2:12" x14ac:dyDescent="0.2">
      <c r="B41" s="1" t="s">
        <v>74</v>
      </c>
      <c r="C41" s="2">
        <v>1</v>
      </c>
      <c r="D41" s="2">
        <v>63929</v>
      </c>
      <c r="E41" s="2">
        <v>254.36797999999999</v>
      </c>
      <c r="F41" s="2">
        <v>251.33</v>
      </c>
      <c r="G41" s="2" t="s">
        <v>44</v>
      </c>
      <c r="H41" s="13"/>
      <c r="I41" s="1" t="s">
        <v>80</v>
      </c>
      <c r="J41" s="2">
        <v>3.4135499999999999</v>
      </c>
      <c r="K41" s="1"/>
    </row>
    <row r="42" spans="2:12" x14ac:dyDescent="0.2">
      <c r="B42" s="1" t="s">
        <v>1</v>
      </c>
      <c r="C42" s="2">
        <v>1</v>
      </c>
      <c r="D42" s="14">
        <v>3557.2064099999998</v>
      </c>
      <c r="E42" s="2">
        <v>150.28810999999999</v>
      </c>
      <c r="F42" s="2">
        <v>23.67</v>
      </c>
      <c r="G42" s="14" t="s">
        <v>44</v>
      </c>
      <c r="H42" s="13"/>
    </row>
    <row r="43" spans="2:12" x14ac:dyDescent="0.2">
      <c r="B43" s="1"/>
      <c r="C43" s="2"/>
      <c r="D43" s="14"/>
      <c r="E43" s="2"/>
      <c r="F43" s="2"/>
      <c r="G43" s="14"/>
      <c r="H43" s="13"/>
      <c r="I43" s="13"/>
      <c r="J43" s="13"/>
      <c r="K43" s="13"/>
      <c r="L43" s="13"/>
    </row>
    <row r="44" spans="2:12" x14ac:dyDescent="0.2">
      <c r="B44" s="1"/>
      <c r="C44" s="2"/>
      <c r="D44" s="14"/>
      <c r="E44" s="2"/>
      <c r="F44" s="2"/>
      <c r="G44" s="14"/>
      <c r="H44" s="13"/>
      <c r="I44" s="13"/>
      <c r="J44" s="13"/>
      <c r="K44" s="13"/>
      <c r="L44" s="13"/>
    </row>
    <row r="45" spans="2:12" x14ac:dyDescent="0.2">
      <c r="B45" s="70" t="s">
        <v>98</v>
      </c>
      <c r="C45" s="70"/>
      <c r="D45" s="70"/>
      <c r="E45" s="70"/>
      <c r="F45" s="70"/>
    </row>
    <row r="46" spans="2:12" x14ac:dyDescent="0.2">
      <c r="B46" s="70" t="s">
        <v>101</v>
      </c>
      <c r="C46" s="70"/>
      <c r="D46" s="70"/>
      <c r="E46" s="70"/>
      <c r="F46" s="70"/>
    </row>
  </sheetData>
  <mergeCells count="25">
    <mergeCell ref="B23:F23"/>
    <mergeCell ref="B22:F22"/>
    <mergeCell ref="B4:F4"/>
    <mergeCell ref="B6:F6"/>
    <mergeCell ref="B8:G8"/>
    <mergeCell ref="B9:B10"/>
    <mergeCell ref="C9:C10"/>
    <mergeCell ref="F9:F10"/>
    <mergeCell ref="G9:G10"/>
    <mergeCell ref="B45:F45"/>
    <mergeCell ref="B46:F46"/>
    <mergeCell ref="B16:J16"/>
    <mergeCell ref="B17:J17"/>
    <mergeCell ref="B18:J18"/>
    <mergeCell ref="B19:J19"/>
    <mergeCell ref="B20:J20"/>
    <mergeCell ref="B29:G29"/>
    <mergeCell ref="B34:F34"/>
    <mergeCell ref="B36:F36"/>
    <mergeCell ref="B38:G38"/>
    <mergeCell ref="B39:B40"/>
    <mergeCell ref="C39:C40"/>
    <mergeCell ref="F39:F40"/>
    <mergeCell ref="G39:G40"/>
    <mergeCell ref="B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Chakraborty, Rohitashwa</dc:creator>
  <cp:lastModifiedBy>Chakraborty, Rohitashwa</cp:lastModifiedBy>
  <dcterms:created xsi:type="dcterms:W3CDTF">2022-02-16T03:00:22Z</dcterms:created>
  <dcterms:modified xsi:type="dcterms:W3CDTF">2022-02-17T05:31:11Z</dcterms:modified>
</cp:coreProperties>
</file>