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4880" windowHeight="7590"/>
  </bookViews>
  <sheets>
    <sheet name="XYZ and UVW and ABC data" sheetId="1" r:id="rId1"/>
  </sheets>
  <definedNames>
    <definedName name="Mx">'XYZ and UVW and ABC data'!#REF!</definedName>
    <definedName name="My">'XYZ and UVW and ABC data'!#REF!</definedName>
    <definedName name="rho">'XYZ and UVW and ABC data'!#REF!</definedName>
    <definedName name="Sx">'XYZ and UVW and ABC data'!#REF!</definedName>
    <definedName name="Sy">'XYZ and UVW and ABC data'!#REF!</definedName>
  </definedNames>
  <calcPr calcId="145621"/>
</workbook>
</file>

<file path=xl/calcChain.xml><?xml version="1.0" encoding="utf-8"?>
<calcChain xmlns="http://schemas.openxmlformats.org/spreadsheetml/2006/main">
  <c r="V102" i="1" l="1"/>
  <c r="U102" i="1"/>
  <c r="T102" i="1"/>
  <c r="V101" i="1" l="1"/>
  <c r="U101" i="1"/>
  <c r="T101" i="1"/>
  <c r="V100" i="1"/>
  <c r="U100" i="1"/>
  <c r="T100" i="1"/>
  <c r="V99" i="1"/>
  <c r="U99" i="1"/>
  <c r="T99" i="1"/>
  <c r="V98" i="1"/>
  <c r="U98" i="1"/>
  <c r="T98" i="1"/>
  <c r="V97" i="1"/>
  <c r="U97" i="1"/>
  <c r="T97" i="1"/>
  <c r="V96" i="1"/>
  <c r="U96" i="1"/>
  <c r="T96" i="1"/>
  <c r="V95" i="1"/>
  <c r="U95" i="1"/>
  <c r="T95" i="1"/>
  <c r="V94" i="1"/>
  <c r="U94" i="1"/>
  <c r="T94" i="1"/>
  <c r="V93" i="1"/>
  <c r="U93" i="1"/>
  <c r="T93" i="1"/>
  <c r="V92" i="1"/>
  <c r="U92" i="1"/>
  <c r="T92" i="1"/>
  <c r="V91" i="1"/>
  <c r="U91" i="1"/>
  <c r="T91" i="1"/>
  <c r="V90" i="1"/>
  <c r="U90" i="1"/>
  <c r="T90" i="1"/>
  <c r="V89" i="1"/>
  <c r="U89" i="1"/>
  <c r="T89" i="1"/>
  <c r="V88" i="1"/>
  <c r="U88" i="1"/>
  <c r="T88" i="1"/>
  <c r="V87" i="1"/>
  <c r="U87" i="1"/>
  <c r="T87" i="1"/>
  <c r="V86" i="1"/>
  <c r="U86" i="1"/>
  <c r="T86" i="1"/>
  <c r="V85" i="1"/>
  <c r="U85" i="1"/>
  <c r="T85" i="1"/>
  <c r="V84" i="1"/>
  <c r="U84" i="1"/>
  <c r="T84" i="1"/>
  <c r="V83" i="1"/>
  <c r="U83" i="1"/>
  <c r="T83" i="1"/>
  <c r="V82" i="1"/>
  <c r="U82" i="1"/>
  <c r="T82" i="1"/>
  <c r="V81" i="1"/>
  <c r="U81" i="1"/>
  <c r="T81" i="1"/>
  <c r="V80" i="1"/>
  <c r="U80" i="1"/>
  <c r="T80" i="1"/>
  <c r="V79" i="1"/>
  <c r="U79" i="1"/>
  <c r="T79" i="1"/>
  <c r="V78" i="1"/>
  <c r="U78" i="1"/>
  <c r="T78" i="1"/>
  <c r="V77" i="1"/>
  <c r="U77" i="1"/>
  <c r="T77" i="1"/>
  <c r="V76" i="1"/>
  <c r="U76" i="1"/>
  <c r="T76" i="1"/>
  <c r="V75" i="1"/>
  <c r="U75" i="1"/>
  <c r="T75" i="1"/>
  <c r="V74" i="1"/>
  <c r="U74" i="1"/>
  <c r="T74" i="1"/>
  <c r="V73" i="1"/>
  <c r="U73" i="1"/>
  <c r="T73" i="1"/>
  <c r="V72" i="1"/>
  <c r="U72" i="1"/>
  <c r="T72" i="1"/>
  <c r="V71" i="1"/>
  <c r="U71" i="1"/>
  <c r="T71" i="1"/>
  <c r="V70" i="1"/>
  <c r="U70" i="1"/>
  <c r="T70" i="1"/>
  <c r="V69" i="1"/>
  <c r="U69" i="1"/>
  <c r="T69" i="1"/>
  <c r="V68" i="1"/>
  <c r="U68" i="1"/>
  <c r="T68" i="1"/>
  <c r="V67" i="1"/>
  <c r="U67" i="1"/>
  <c r="T67" i="1"/>
  <c r="V66" i="1"/>
  <c r="U66" i="1"/>
  <c r="T66" i="1"/>
  <c r="V65" i="1"/>
  <c r="U65" i="1"/>
  <c r="T65" i="1"/>
  <c r="V64" i="1"/>
  <c r="U64" i="1"/>
  <c r="T64" i="1"/>
  <c r="V63" i="1"/>
  <c r="U63" i="1"/>
  <c r="T63" i="1"/>
  <c r="V62" i="1"/>
  <c r="U62" i="1"/>
  <c r="T62" i="1"/>
  <c r="V61" i="1"/>
  <c r="U61" i="1"/>
  <c r="T61" i="1"/>
  <c r="V60" i="1"/>
  <c r="U60" i="1"/>
  <c r="T60" i="1"/>
  <c r="V59" i="1"/>
  <c r="U59" i="1"/>
  <c r="T59" i="1"/>
  <c r="V58" i="1"/>
  <c r="U58" i="1"/>
  <c r="T58" i="1"/>
  <c r="V57" i="1"/>
  <c r="U57" i="1"/>
  <c r="T57" i="1"/>
  <c r="V56" i="1"/>
  <c r="U56" i="1"/>
  <c r="T56" i="1"/>
  <c r="V55" i="1"/>
  <c r="U55" i="1"/>
  <c r="T55" i="1"/>
  <c r="V54" i="1"/>
  <c r="U54" i="1"/>
  <c r="T54" i="1"/>
  <c r="V53" i="1"/>
  <c r="U53" i="1"/>
  <c r="T53" i="1"/>
  <c r="V52" i="1"/>
  <c r="U52" i="1"/>
  <c r="T52" i="1"/>
  <c r="V51" i="1"/>
  <c r="U51" i="1"/>
  <c r="T51" i="1"/>
  <c r="V50" i="1"/>
  <c r="U50" i="1"/>
  <c r="T50" i="1"/>
  <c r="V49" i="1"/>
  <c r="U49" i="1"/>
  <c r="T49" i="1"/>
  <c r="V48" i="1"/>
  <c r="U48" i="1"/>
  <c r="T48" i="1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V24" i="1"/>
  <c r="U24" i="1"/>
  <c r="T24" i="1"/>
  <c r="V23" i="1"/>
  <c r="U23" i="1"/>
  <c r="T23" i="1"/>
  <c r="V22" i="1"/>
  <c r="U22" i="1"/>
  <c r="T22" i="1"/>
  <c r="V21" i="1"/>
  <c r="U21" i="1"/>
  <c r="T21" i="1"/>
  <c r="V20" i="1"/>
  <c r="U20" i="1"/>
  <c r="T20" i="1"/>
  <c r="V19" i="1"/>
  <c r="U19" i="1"/>
  <c r="T19" i="1"/>
  <c r="V18" i="1"/>
  <c r="U18" i="1"/>
  <c r="T18" i="1"/>
  <c r="V17" i="1"/>
  <c r="U17" i="1"/>
  <c r="T17" i="1"/>
  <c r="V16" i="1"/>
  <c r="U16" i="1"/>
  <c r="T16" i="1"/>
  <c r="V15" i="1"/>
  <c r="U15" i="1"/>
  <c r="T15" i="1"/>
  <c r="V14" i="1"/>
  <c r="U14" i="1"/>
  <c r="T14" i="1"/>
  <c r="V13" i="1"/>
  <c r="U13" i="1"/>
  <c r="T13" i="1"/>
  <c r="V12" i="1"/>
  <c r="U12" i="1"/>
  <c r="T12" i="1"/>
  <c r="V11" i="1"/>
  <c r="U11" i="1"/>
  <c r="T11" i="1"/>
  <c r="V10" i="1"/>
  <c r="U10" i="1"/>
  <c r="T10" i="1"/>
  <c r="V9" i="1"/>
  <c r="U9" i="1"/>
  <c r="T9" i="1"/>
  <c r="V8" i="1"/>
  <c r="U8" i="1"/>
  <c r="T8" i="1"/>
  <c r="V7" i="1"/>
  <c r="U7" i="1"/>
  <c r="T7" i="1"/>
  <c r="V6" i="1"/>
  <c r="U6" i="1"/>
  <c r="T6" i="1"/>
  <c r="V5" i="1"/>
  <c r="U5" i="1"/>
  <c r="T5" i="1"/>
  <c r="V4" i="1"/>
  <c r="U4" i="1"/>
  <c r="T4" i="1"/>
  <c r="V3" i="1"/>
  <c r="U3" i="1"/>
  <c r="T3" i="1"/>
  <c r="Z3" i="1"/>
  <c r="Y3" i="1"/>
  <c r="X3" i="1"/>
  <c r="Z2" i="1"/>
  <c r="Y2" i="1"/>
  <c r="X2" i="1"/>
  <c r="Q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O2" i="1"/>
  <c r="G4" i="1" l="1"/>
  <c r="F4" i="1"/>
  <c r="J32" i="1" s="1"/>
  <c r="E4" i="1"/>
  <c r="K95" i="1"/>
  <c r="K79" i="1"/>
  <c r="K65" i="1"/>
  <c r="K63" i="1"/>
  <c r="K49" i="1"/>
  <c r="K47" i="1"/>
  <c r="K41" i="1"/>
  <c r="K33" i="1"/>
  <c r="K31" i="1"/>
  <c r="K27" i="1"/>
  <c r="K20" i="1"/>
  <c r="K18" i="1"/>
  <c r="K12" i="1"/>
  <c r="K4" i="1"/>
  <c r="K2" i="1"/>
  <c r="G5" i="1"/>
  <c r="K57" i="1" s="1"/>
  <c r="F5" i="1"/>
  <c r="K89" i="1" s="1"/>
  <c r="G3" i="1"/>
  <c r="F3" i="1"/>
  <c r="E3" i="1"/>
  <c r="I30" i="1" s="1"/>
  <c r="K81" i="1" l="1"/>
  <c r="K97" i="1"/>
  <c r="K6" i="1"/>
  <c r="K22" i="1"/>
  <c r="K35" i="1"/>
  <c r="K51" i="1"/>
  <c r="K67" i="1"/>
  <c r="K83" i="1"/>
  <c r="K99" i="1"/>
  <c r="K8" i="1"/>
  <c r="I26" i="1"/>
  <c r="K37" i="1"/>
  <c r="K53" i="1"/>
  <c r="K69" i="1"/>
  <c r="K85" i="1"/>
  <c r="K101" i="1"/>
  <c r="I28" i="1"/>
  <c r="K10" i="1"/>
  <c r="K26" i="1"/>
  <c r="K39" i="1"/>
  <c r="K55" i="1"/>
  <c r="K71" i="1"/>
  <c r="K87" i="1"/>
  <c r="K73" i="1"/>
  <c r="K29" i="1"/>
  <c r="K14" i="1"/>
  <c r="K43" i="1"/>
  <c r="K59" i="1"/>
  <c r="K75" i="1"/>
  <c r="K91" i="1"/>
  <c r="K16" i="1"/>
  <c r="K30" i="1"/>
  <c r="N30" i="1" s="1"/>
  <c r="K45" i="1"/>
  <c r="K61" i="1"/>
  <c r="K77" i="1"/>
  <c r="K93" i="1"/>
  <c r="I7" i="1"/>
  <c r="I11" i="1"/>
  <c r="I15" i="1"/>
  <c r="I19" i="1"/>
  <c r="I23" i="1"/>
  <c r="I34" i="1"/>
  <c r="I38" i="1"/>
  <c r="I42" i="1"/>
  <c r="N42" i="1" s="1"/>
  <c r="I46" i="1"/>
  <c r="I50" i="1"/>
  <c r="I54" i="1"/>
  <c r="N54" i="1" s="1"/>
  <c r="I58" i="1"/>
  <c r="I62" i="1"/>
  <c r="I66" i="1"/>
  <c r="I70" i="1"/>
  <c r="I74" i="1"/>
  <c r="N74" i="1" s="1"/>
  <c r="I78" i="1"/>
  <c r="I82" i="1"/>
  <c r="I86" i="1"/>
  <c r="I90" i="1"/>
  <c r="I94" i="1"/>
  <c r="I98" i="1"/>
  <c r="J101" i="1"/>
  <c r="K3" i="1"/>
  <c r="K7" i="1"/>
  <c r="K11" i="1"/>
  <c r="K15" i="1"/>
  <c r="K19" i="1"/>
  <c r="K23" i="1"/>
  <c r="I27" i="1"/>
  <c r="I31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J16" i="1"/>
  <c r="I16" i="1"/>
  <c r="I8" i="1"/>
  <c r="N8" i="1" s="1"/>
  <c r="I24" i="1"/>
  <c r="N24" i="1" s="1"/>
  <c r="I35" i="1"/>
  <c r="I47" i="1"/>
  <c r="I63" i="1"/>
  <c r="I75" i="1"/>
  <c r="I99" i="1"/>
  <c r="J24" i="1"/>
  <c r="I5" i="1"/>
  <c r="I9" i="1"/>
  <c r="I13" i="1"/>
  <c r="I17" i="1"/>
  <c r="I21" i="1"/>
  <c r="K24" i="1"/>
  <c r="K28" i="1"/>
  <c r="I36" i="1"/>
  <c r="I40" i="1"/>
  <c r="N40" i="1" s="1"/>
  <c r="I44" i="1"/>
  <c r="N44" i="1" s="1"/>
  <c r="I48" i="1"/>
  <c r="I52" i="1"/>
  <c r="I56" i="1"/>
  <c r="I60" i="1"/>
  <c r="N60" i="1" s="1"/>
  <c r="I64" i="1"/>
  <c r="I68" i="1"/>
  <c r="I72" i="1"/>
  <c r="N72" i="1" s="1"/>
  <c r="I76" i="1"/>
  <c r="I80" i="1"/>
  <c r="I84" i="1"/>
  <c r="I88" i="1"/>
  <c r="I92" i="1"/>
  <c r="N92" i="1" s="1"/>
  <c r="I96" i="1"/>
  <c r="I100" i="1"/>
  <c r="I43" i="1"/>
  <c r="N43" i="1" s="1"/>
  <c r="I67" i="1"/>
  <c r="N67" i="1" s="1"/>
  <c r="I79" i="1"/>
  <c r="I87" i="1"/>
  <c r="I91" i="1"/>
  <c r="I32" i="1"/>
  <c r="N32" i="1" s="1"/>
  <c r="J40" i="1"/>
  <c r="K9" i="1"/>
  <c r="K17" i="1"/>
  <c r="K21" i="1"/>
  <c r="I25" i="1"/>
  <c r="I29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I3" i="1"/>
  <c r="I4" i="1"/>
  <c r="I12" i="1"/>
  <c r="I20" i="1"/>
  <c r="N20" i="1" s="1"/>
  <c r="I39" i="1"/>
  <c r="I51" i="1"/>
  <c r="I55" i="1"/>
  <c r="I59" i="1"/>
  <c r="I71" i="1"/>
  <c r="I83" i="1"/>
  <c r="I95" i="1"/>
  <c r="K5" i="1"/>
  <c r="K13" i="1"/>
  <c r="I2" i="1"/>
  <c r="I6" i="1"/>
  <c r="I10" i="1"/>
  <c r="N10" i="1" s="1"/>
  <c r="I14" i="1"/>
  <c r="I18" i="1"/>
  <c r="I22" i="1"/>
  <c r="N22" i="1" s="1"/>
  <c r="K25" i="1"/>
  <c r="I33" i="1"/>
  <c r="N33" i="1" s="1"/>
  <c r="I37" i="1"/>
  <c r="I41" i="1"/>
  <c r="I45" i="1"/>
  <c r="N45" i="1" s="1"/>
  <c r="I49" i="1"/>
  <c r="I53" i="1"/>
  <c r="I57" i="1"/>
  <c r="N57" i="1" s="1"/>
  <c r="I61" i="1"/>
  <c r="N61" i="1" s="1"/>
  <c r="I65" i="1"/>
  <c r="I69" i="1"/>
  <c r="I73" i="1"/>
  <c r="I77" i="1"/>
  <c r="I81" i="1"/>
  <c r="I85" i="1"/>
  <c r="I89" i="1"/>
  <c r="N89" i="1" s="1"/>
  <c r="I93" i="1"/>
  <c r="N93" i="1" s="1"/>
  <c r="I97" i="1"/>
  <c r="N97" i="1" s="1"/>
  <c r="I101" i="1"/>
  <c r="J48" i="1"/>
  <c r="J56" i="1"/>
  <c r="J8" i="1"/>
  <c r="J72" i="1"/>
  <c r="J88" i="1"/>
  <c r="J11" i="1"/>
  <c r="J35" i="1"/>
  <c r="J43" i="1"/>
  <c r="J67" i="1"/>
  <c r="J14" i="1"/>
  <c r="J38" i="1"/>
  <c r="J78" i="1"/>
  <c r="J86" i="1"/>
  <c r="J94" i="1"/>
  <c r="J64" i="1"/>
  <c r="J80" i="1"/>
  <c r="J3" i="1"/>
  <c r="J19" i="1"/>
  <c r="J27" i="1"/>
  <c r="J51" i="1"/>
  <c r="J59" i="1"/>
  <c r="J75" i="1"/>
  <c r="J83" i="1"/>
  <c r="J91" i="1"/>
  <c r="J99" i="1"/>
  <c r="J6" i="1"/>
  <c r="J22" i="1"/>
  <c r="J54" i="1"/>
  <c r="J9" i="1"/>
  <c r="J17" i="1"/>
  <c r="J25" i="1"/>
  <c r="J33" i="1"/>
  <c r="J41" i="1"/>
  <c r="J49" i="1"/>
  <c r="J57" i="1"/>
  <c r="J65" i="1"/>
  <c r="J73" i="1"/>
  <c r="J81" i="1"/>
  <c r="J89" i="1"/>
  <c r="J97" i="1"/>
  <c r="J30" i="1"/>
  <c r="J46" i="1"/>
  <c r="J62" i="1"/>
  <c r="J70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96" i="1"/>
  <c r="J7" i="1"/>
  <c r="J15" i="1"/>
  <c r="J23" i="1"/>
  <c r="J31" i="1"/>
  <c r="J39" i="1"/>
  <c r="J47" i="1"/>
  <c r="J55" i="1"/>
  <c r="J63" i="1"/>
  <c r="J71" i="1"/>
  <c r="J79" i="1"/>
  <c r="J87" i="1"/>
  <c r="J95" i="1"/>
  <c r="J2" i="1"/>
  <c r="J10" i="1"/>
  <c r="J18" i="1"/>
  <c r="J26" i="1"/>
  <c r="J34" i="1"/>
  <c r="J42" i="1"/>
  <c r="J50" i="1"/>
  <c r="J58" i="1"/>
  <c r="J66" i="1"/>
  <c r="J74" i="1"/>
  <c r="J82" i="1"/>
  <c r="J90" i="1"/>
  <c r="J98" i="1"/>
  <c r="J5" i="1"/>
  <c r="J13" i="1"/>
  <c r="J21" i="1"/>
  <c r="J29" i="1"/>
  <c r="J37" i="1"/>
  <c r="J45" i="1"/>
  <c r="J53" i="1"/>
  <c r="J61" i="1"/>
  <c r="J69" i="1"/>
  <c r="J77" i="1"/>
  <c r="J85" i="1"/>
  <c r="J93" i="1"/>
  <c r="N95" i="1" l="1"/>
  <c r="N86" i="1"/>
  <c r="N15" i="1"/>
  <c r="N85" i="1"/>
  <c r="N53" i="1"/>
  <c r="N18" i="1"/>
  <c r="N83" i="1"/>
  <c r="N4" i="1"/>
  <c r="N100" i="1"/>
  <c r="N68" i="1"/>
  <c r="N36" i="1"/>
  <c r="N16" i="1"/>
  <c r="N82" i="1"/>
  <c r="N50" i="1"/>
  <c r="N11" i="1"/>
  <c r="N5" i="1"/>
  <c r="N81" i="1"/>
  <c r="N49" i="1"/>
  <c r="N14" i="1"/>
  <c r="N71" i="1"/>
  <c r="N3" i="1"/>
  <c r="N96" i="1"/>
  <c r="N64" i="1"/>
  <c r="N99" i="1"/>
  <c r="N78" i="1"/>
  <c r="N46" i="1"/>
  <c r="N7" i="1"/>
  <c r="N12" i="1"/>
  <c r="N73" i="1"/>
  <c r="N41" i="1"/>
  <c r="N6" i="1"/>
  <c r="N55" i="1"/>
  <c r="N91" i="1"/>
  <c r="N88" i="1"/>
  <c r="N56" i="1"/>
  <c r="N21" i="1"/>
  <c r="N63" i="1"/>
  <c r="N31" i="1"/>
  <c r="N70" i="1"/>
  <c r="N38" i="1"/>
  <c r="N26" i="1"/>
  <c r="N76" i="1"/>
  <c r="N77" i="1"/>
  <c r="N59" i="1"/>
  <c r="N75" i="1"/>
  <c r="N101" i="1"/>
  <c r="N69" i="1"/>
  <c r="N37" i="1"/>
  <c r="R2" i="1"/>
  <c r="N2" i="1"/>
  <c r="N51" i="1"/>
  <c r="N29" i="1"/>
  <c r="N87" i="1"/>
  <c r="N84" i="1"/>
  <c r="N52" i="1"/>
  <c r="N17" i="1"/>
  <c r="N47" i="1"/>
  <c r="N27" i="1"/>
  <c r="N98" i="1"/>
  <c r="N66" i="1"/>
  <c r="N34" i="1"/>
  <c r="N65" i="1"/>
  <c r="N39" i="1"/>
  <c r="N25" i="1"/>
  <c r="N79" i="1"/>
  <c r="N80" i="1"/>
  <c r="N48" i="1"/>
  <c r="N13" i="1"/>
  <c r="N35" i="1"/>
  <c r="N94" i="1"/>
  <c r="N62" i="1"/>
  <c r="N23" i="1"/>
  <c r="N28" i="1"/>
  <c r="N9" i="1"/>
  <c r="N90" i="1"/>
  <c r="N58" i="1"/>
  <c r="N19" i="1"/>
  <c r="P2" i="1"/>
</calcChain>
</file>

<file path=xl/sharedStrings.xml><?xml version="1.0" encoding="utf-8"?>
<sst xmlns="http://schemas.openxmlformats.org/spreadsheetml/2006/main" count="28" uniqueCount="19">
  <si>
    <t>X</t>
  </si>
  <si>
    <t>Y</t>
  </si>
  <si>
    <t>Z</t>
  </si>
  <si>
    <t>U</t>
  </si>
  <si>
    <t>V</t>
  </si>
  <si>
    <t>W</t>
  </si>
  <si>
    <t>Orthonormal transformation</t>
  </si>
  <si>
    <t>X,Y,Z vector lengths</t>
  </si>
  <si>
    <t>U,V,W vector lengths</t>
  </si>
  <si>
    <t>1st two X,Y,Z angle</t>
  </si>
  <si>
    <t>1st two U,V,W angle</t>
  </si>
  <si>
    <t>1st two X,Y,Z distance</t>
  </si>
  <si>
    <t>1st two U,V,W distance</t>
  </si>
  <si>
    <t>Standardized U,V,W</t>
  </si>
  <si>
    <t>A</t>
  </si>
  <si>
    <t>B</t>
  </si>
  <si>
    <t>C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</si>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</sst>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/>
  </sheetViews>
  <sheetFormatPr defaultRowHeight="15" x14ac:dyDescent="0.25"/>
  <cols>
    <col min="1" max="3" width="9.5703125" bestFit="1" customWidth="1"/>
    <col min="8" max="8" width="4.5703125" customWidth="1"/>
    <col min="9" max="9" width="9.5703125" bestFit="1" customWidth="1"/>
    <col min="10" max="11" width="10.28515625" bestFit="1" customWidth="1"/>
    <col min="12" max="12" width="7" customWidth="1"/>
    <col min="13" max="13" width="18.5703125" bestFit="1" customWidth="1"/>
    <col min="14" max="14" width="19.85546875" bestFit="1" customWidth="1"/>
    <col min="15" max="15" width="17.7109375" bestFit="1" customWidth="1"/>
    <col min="16" max="16" width="19" bestFit="1" customWidth="1"/>
    <col min="17" max="17" width="20.28515625" bestFit="1" customWidth="1"/>
    <col min="18" max="18" width="21.7109375" bestFit="1" customWidth="1"/>
    <col min="19" max="19" width="5.28515625" customWidth="1"/>
    <col min="20" max="20" width="11.85546875" customWidth="1"/>
    <col min="21" max="21" width="12.28515625" customWidth="1"/>
    <col min="22" max="22" width="11.5703125" customWidth="1"/>
    <col min="24" max="24" width="9.5703125" bestFit="1" customWidth="1"/>
    <col min="26" max="26" width="10.28515625" bestFit="1" customWidth="1"/>
  </cols>
  <sheetData>
    <row r="1" spans="1:26" x14ac:dyDescent="0.25">
      <c r="A1" s="5" t="s">
        <v>0</v>
      </c>
      <c r="B1" s="5" t="s">
        <v>1</v>
      </c>
      <c r="C1" s="5" t="s">
        <v>2</v>
      </c>
      <c r="E1" t="s">
        <v>6</v>
      </c>
      <c r="I1" s="5" t="s">
        <v>3</v>
      </c>
      <c r="J1" s="5" t="s">
        <v>4</v>
      </c>
      <c r="K1" s="5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T1" t="s">
        <v>13</v>
      </c>
      <c r="X1" s="5" t="s">
        <v>3</v>
      </c>
      <c r="Y1" s="5" t="s">
        <v>4</v>
      </c>
      <c r="Z1" s="5" t="s">
        <v>5</v>
      </c>
    </row>
    <row r="2" spans="1:26" x14ac:dyDescent="0.25">
      <c r="A2" s="1">
        <v>41.128840334640621</v>
      </c>
      <c r="B2" s="1">
        <v>14.04219801393689</v>
      </c>
      <c r="C2" s="1">
        <v>39.637247274336239</v>
      </c>
      <c r="E2" s="5" t="s">
        <v>0</v>
      </c>
      <c r="F2" s="5" t="s">
        <v>1</v>
      </c>
      <c r="G2" s="5" t="s">
        <v>2</v>
      </c>
      <c r="I2" s="1">
        <f>$E$3*A2+$F$3*B2+$G$3*C2</f>
        <v>54.737589225796185</v>
      </c>
      <c r="J2" s="1">
        <f>$E$4*A2+$F$4*B2+$G$4*C2</f>
        <v>11.667015738770452</v>
      </c>
      <c r="K2" s="1">
        <f>$F$5*B2+$G$5*C2</f>
        <v>-18.098432896832108</v>
      </c>
      <c r="M2">
        <f>SQRT(SUMSQ(A2:C2))</f>
        <v>58.820712370914464</v>
      </c>
      <c r="N2">
        <f>SQRT(SUMSQ(I2:K2))</f>
        <v>58.820712370914471</v>
      </c>
      <c r="O2">
        <f>SUMPRODUCT(A2:C2,A3:C3)</f>
        <v>4305.4035660296413</v>
      </c>
      <c r="P2">
        <f>SUMPRODUCT(I2:K2,I3:K3)</f>
        <v>4305.4035660296422</v>
      </c>
      <c r="Q2" s="3">
        <f>SQRT((A2-A3)^2+(B2-B3)^2+(C2-C3)^2)</f>
        <v>20.810681937651648</v>
      </c>
      <c r="R2" s="3">
        <f>SQRT((I2-I3)^2+(J2-J3)^2+(K2-K3)^2)</f>
        <v>20.810681937651644</v>
      </c>
      <c r="T2" s="5" t="s">
        <v>14</v>
      </c>
      <c r="U2" s="5" t="s">
        <v>15</v>
      </c>
      <c r="V2" s="5" t="s">
        <v>16</v>
      </c>
      <c r="W2" s="2" t="s">
        <v>17</v>
      </c>
      <c r="X2" s="1">
        <f>AVERAGE(I2:I101)</f>
        <v>58.142486142037569</v>
      </c>
      <c r="Y2" s="1">
        <f t="shared" ref="Y2:Z2" si="0">AVERAGE(J2:J101)</f>
        <v>8.9013176920835537</v>
      </c>
      <c r="Z2" s="1">
        <f t="shared" si="0"/>
        <v>-14.404034585311484</v>
      </c>
    </row>
    <row r="3" spans="1:26" x14ac:dyDescent="0.25">
      <c r="A3" s="1">
        <v>57.576610529402188</v>
      </c>
      <c r="B3" s="1">
        <v>26.789445851657433</v>
      </c>
      <c r="C3" s="1">
        <v>39.386227565662857</v>
      </c>
      <c r="D3" s="2" t="s">
        <v>3</v>
      </c>
      <c r="E3" s="1">
        <f>1/SQRT(3)</f>
        <v>0.57735026918962584</v>
      </c>
      <c r="F3" s="1">
        <f t="shared" ref="F3:G3" si="1">1/SQRT(3)</f>
        <v>0.57735026918962584</v>
      </c>
      <c r="G3" s="1">
        <f t="shared" si="1"/>
        <v>0.57735026918962584</v>
      </c>
      <c r="H3" s="1"/>
      <c r="I3" s="1">
        <f t="shared" ref="I3:I66" si="2">$E$3*A3+$F$3*B3+$G$3*C3</f>
        <v>71.44841444947123</v>
      </c>
      <c r="J3" s="1">
        <f t="shared" ref="J3:J66" si="3">$E$4*A3+$F$4*B3+$G$4*C3</f>
        <v>19.995000095748289</v>
      </c>
      <c r="K3" s="1">
        <f t="shared" ref="K3:K66" si="4">$F$5*B3+$G$5*C3</f>
        <v>-8.9072697710999371</v>
      </c>
      <c r="M3">
        <f t="shared" ref="M3:M66" si="5">SQRT(SUMSQ(A3:C3))</f>
        <v>74.72626988514503</v>
      </c>
      <c r="N3">
        <f t="shared" ref="N3:N66" si="6">SQRT(SUMSQ(I3:K3))</f>
        <v>74.72626988514503</v>
      </c>
      <c r="T3" s="4">
        <f>(I2-$X$2)/$X$3</f>
        <v>-0.37289607640525907</v>
      </c>
      <c r="U3" s="4">
        <f>(J2-$Y$2)/$Y$3</f>
        <v>0.34627731286844987</v>
      </c>
      <c r="V3" s="4">
        <f>(K2-$Z$2)/$Z$3</f>
        <v>-0.95465911311157237</v>
      </c>
      <c r="W3" s="2" t="s">
        <v>18</v>
      </c>
      <c r="X3">
        <f>STDEV(I2:I101)</f>
        <v>9.1309539887488178</v>
      </c>
      <c r="Y3">
        <f t="shared" ref="Y3:Z3" si="7">STDEV(J2:J101)</f>
        <v>7.9869455604144131</v>
      </c>
      <c r="Z3">
        <f t="shared" si="7"/>
        <v>3.8698612528604799</v>
      </c>
    </row>
    <row r="4" spans="1:26" x14ac:dyDescent="0.25">
      <c r="A4" s="1">
        <v>15.325100679770859</v>
      </c>
      <c r="B4" s="1">
        <v>8.1906057492581077</v>
      </c>
      <c r="C4" s="1">
        <v>40.808887579908607</v>
      </c>
      <c r="D4" s="2" t="s">
        <v>4</v>
      </c>
      <c r="E4" s="1">
        <f>2/SQRT(6)</f>
        <v>0.81649658092772615</v>
      </c>
      <c r="F4" s="1">
        <f>-1/SQRT(6)</f>
        <v>-0.40824829046386307</v>
      </c>
      <c r="G4" s="1">
        <f>-1/SQRT(6)</f>
        <v>-0.40824829046386307</v>
      </c>
      <c r="H4" s="1"/>
      <c r="I4" s="1">
        <f t="shared" si="2"/>
        <v>37.137821666573501</v>
      </c>
      <c r="J4" s="1">
        <f t="shared" si="3"/>
        <v>-7.4910670778216968</v>
      </c>
      <c r="K4" s="1">
        <f t="shared" si="4"/>
        <v>-23.06460827310692</v>
      </c>
      <c r="M4">
        <f t="shared" si="5"/>
        <v>44.354368881706705</v>
      </c>
      <c r="N4">
        <f t="shared" si="6"/>
        <v>44.354368881706712</v>
      </c>
      <c r="T4" s="4">
        <f t="shared" ref="T4:T67" si="8">(I3-$X$2)/$X$3</f>
        <v>1.4572330912880795</v>
      </c>
      <c r="U4" s="4">
        <f t="shared" ref="U4:U67" si="9">(J3-$Y$2)/$Y$3</f>
        <v>1.3889768397381095</v>
      </c>
      <c r="V4" s="4">
        <f t="shared" ref="V4:V67" si="10">(K3-$Z$2)/$Z$3</f>
        <v>1.4204035894435521</v>
      </c>
    </row>
    <row r="5" spans="1:26" x14ac:dyDescent="0.25">
      <c r="A5" s="1">
        <v>32.449516042880475</v>
      </c>
      <c r="B5" s="1">
        <v>16.72234907071315</v>
      </c>
      <c r="C5" s="1">
        <v>40.515463967575194</v>
      </c>
      <c r="D5" s="2" t="s">
        <v>5</v>
      </c>
      <c r="E5" s="1">
        <v>0</v>
      </c>
      <c r="F5" s="1">
        <f>1/SQRT(2)</f>
        <v>0.70710678118654746</v>
      </c>
      <c r="G5" s="1">
        <f>-1/SQRT(2)</f>
        <v>-0.70710678118654746</v>
      </c>
      <c r="H5" s="1"/>
      <c r="I5" s="1">
        <f t="shared" si="2"/>
        <v>51.781003587911378</v>
      </c>
      <c r="J5" s="1">
        <f t="shared" si="3"/>
        <v>3.1276795789998744</v>
      </c>
      <c r="K5" s="1">
        <f t="shared" si="4"/>
        <v>-16.824272889121811</v>
      </c>
      <c r="M5">
        <f t="shared" si="5"/>
        <v>54.53540932612335</v>
      </c>
      <c r="N5">
        <f t="shared" si="6"/>
        <v>54.535409326123364</v>
      </c>
      <c r="T5" s="4">
        <f t="shared" si="8"/>
        <v>-2.3003800590109273</v>
      </c>
      <c r="U5" s="4">
        <f t="shared" si="9"/>
        <v>-2.052397208158097</v>
      </c>
      <c r="V5" s="4">
        <f t="shared" si="10"/>
        <v>-2.2379545730208834</v>
      </c>
    </row>
    <row r="6" spans="1:26" x14ac:dyDescent="0.25">
      <c r="A6" s="1">
        <v>30.012316847437233</v>
      </c>
      <c r="B6" s="1">
        <v>13.774905002069948</v>
      </c>
      <c r="C6" s="1">
        <v>40.673704174512238</v>
      </c>
      <c r="I6" s="1">
        <f t="shared" si="2"/>
        <v>48.763538375972686</v>
      </c>
      <c r="J6" s="1">
        <f t="shared" si="3"/>
        <v>2.2764024771774096</v>
      </c>
      <c r="K6" s="1">
        <f t="shared" si="4"/>
        <v>-19.020323300609036</v>
      </c>
      <c r="M6">
        <f t="shared" si="5"/>
        <v>52.391195650058897</v>
      </c>
      <c r="N6">
        <f t="shared" si="6"/>
        <v>52.391195650058911</v>
      </c>
      <c r="T6" s="4">
        <f t="shared" si="8"/>
        <v>-0.6966941857296427</v>
      </c>
      <c r="U6" s="4">
        <f t="shared" si="9"/>
        <v>-0.72288437042809972</v>
      </c>
      <c r="V6" s="4">
        <f t="shared" si="10"/>
        <v>-0.6254069967033995</v>
      </c>
    </row>
    <row r="7" spans="1:26" x14ac:dyDescent="0.25">
      <c r="A7" s="1">
        <v>28.839115883008517</v>
      </c>
      <c r="B7" s="1">
        <v>21.66824587325285</v>
      </c>
      <c r="C7" s="1">
        <v>39.629893720985542</v>
      </c>
      <c r="I7" s="1">
        <f t="shared" si="2"/>
        <v>52.040768713802578</v>
      </c>
      <c r="J7" s="1">
        <f t="shared" si="3"/>
        <v>-1.4778211825081247</v>
      </c>
      <c r="K7" s="1">
        <f t="shared" si="4"/>
        <v>-12.700802994416543</v>
      </c>
      <c r="M7">
        <f t="shared" si="5"/>
        <v>53.588580504375585</v>
      </c>
      <c r="N7">
        <f t="shared" si="6"/>
        <v>53.588580504375585</v>
      </c>
      <c r="T7" s="4">
        <f t="shared" si="8"/>
        <v>-1.0271596787829227</v>
      </c>
      <c r="U7" s="4">
        <f t="shared" si="9"/>
        <v>-0.82946793173865097</v>
      </c>
      <c r="V7" s="4">
        <f t="shared" si="10"/>
        <v>-1.1928822284998812</v>
      </c>
    </row>
    <row r="8" spans="1:26" x14ac:dyDescent="0.25">
      <c r="A8" s="1">
        <v>37.302161473180057</v>
      </c>
      <c r="B8" s="1">
        <v>24.366517844692694</v>
      </c>
      <c r="C8" s="1">
        <v>38.940988167225925</v>
      </c>
      <c r="I8" s="1">
        <f t="shared" si="2"/>
        <v>58.087018605600463</v>
      </c>
      <c r="J8" s="1">
        <f t="shared" si="3"/>
        <v>4.61190620116896</v>
      </c>
      <c r="K8" s="1">
        <f t="shared" si="4"/>
        <v>-10.305706797265334</v>
      </c>
      <c r="M8">
        <f t="shared" si="5"/>
        <v>59.174141327838086</v>
      </c>
      <c r="N8">
        <f t="shared" si="6"/>
        <v>59.174141327838093</v>
      </c>
      <c r="T8" s="4">
        <f t="shared" si="8"/>
        <v>-0.66824533731672964</v>
      </c>
      <c r="U8" s="4">
        <f t="shared" si="9"/>
        <v>-1.2995129109222503</v>
      </c>
      <c r="V8" s="4">
        <f t="shared" si="10"/>
        <v>0.44012730162766567</v>
      </c>
    </row>
    <row r="9" spans="1:26" x14ac:dyDescent="0.25">
      <c r="A9" s="1">
        <v>35.102737000981307</v>
      </c>
      <c r="B9" s="1">
        <v>12.227889096962706</v>
      </c>
      <c r="C9" s="1">
        <v>40.586719040415673</v>
      </c>
      <c r="I9" s="1">
        <f t="shared" si="2"/>
        <v>50.759102882069207</v>
      </c>
      <c r="J9" s="1">
        <f t="shared" si="3"/>
        <v>7.0997912589028687</v>
      </c>
      <c r="K9" s="1">
        <f t="shared" si="4"/>
        <v>-20.052720959531705</v>
      </c>
      <c r="M9">
        <f t="shared" si="5"/>
        <v>55.036398675724797</v>
      </c>
      <c r="N9">
        <f t="shared" si="6"/>
        <v>55.036398675724797</v>
      </c>
      <c r="T9" s="4">
        <f t="shared" si="8"/>
        <v>-6.0746704567182872E-3</v>
      </c>
      <c r="U9" s="4">
        <f t="shared" si="9"/>
        <v>-0.53705280178371873</v>
      </c>
      <c r="V9" s="4">
        <f t="shared" si="10"/>
        <v>1.0590373970169591</v>
      </c>
    </row>
    <row r="10" spans="1:26" x14ac:dyDescent="0.25">
      <c r="A10" s="1">
        <v>52.794058471219259</v>
      </c>
      <c r="B10" s="1">
        <v>30.216509111179509</v>
      </c>
      <c r="C10" s="1">
        <v>39.388709613868983</v>
      </c>
      <c r="I10" s="1">
        <f t="shared" si="2"/>
        <v>70.667255637880814</v>
      </c>
      <c r="J10" s="1">
        <f t="shared" si="3"/>
        <v>14.689956683184665</v>
      </c>
      <c r="K10" s="1">
        <f t="shared" si="4"/>
        <v>-6.4857251738543873</v>
      </c>
      <c r="M10">
        <f t="shared" si="5"/>
        <v>72.468755183004262</v>
      </c>
      <c r="N10">
        <f t="shared" si="6"/>
        <v>72.468755183004262</v>
      </c>
      <c r="T10" s="4">
        <f t="shared" si="8"/>
        <v>-0.80861027983124034</v>
      </c>
      <c r="U10" s="4">
        <f t="shared" si="9"/>
        <v>-0.22555887223140289</v>
      </c>
      <c r="V10" s="4">
        <f t="shared" si="10"/>
        <v>-1.4596612139633918</v>
      </c>
    </row>
    <row r="11" spans="1:26" x14ac:dyDescent="0.25">
      <c r="A11" s="1">
        <v>29.998658528767855</v>
      </c>
      <c r="B11" s="1">
        <v>15.717379975462663</v>
      </c>
      <c r="C11" s="1">
        <v>40.209698846812799</v>
      </c>
      <c r="I11" s="1">
        <f t="shared" si="2"/>
        <v>49.609247589941944</v>
      </c>
      <c r="J11" s="1">
        <f t="shared" si="3"/>
        <v>1.661667801325649</v>
      </c>
      <c r="K11" s="1">
        <f t="shared" si="4"/>
        <v>-17.318684760914927</v>
      </c>
      <c r="M11">
        <f t="shared" si="5"/>
        <v>52.571621890237225</v>
      </c>
      <c r="N11">
        <f t="shared" si="6"/>
        <v>52.571621890237225</v>
      </c>
      <c r="T11" s="4">
        <f t="shared" si="8"/>
        <v>1.3716824672730028</v>
      </c>
      <c r="U11" s="4">
        <f t="shared" si="9"/>
        <v>0.72476254499483028</v>
      </c>
      <c r="V11" s="4">
        <f t="shared" si="10"/>
        <v>2.0461481417723002</v>
      </c>
    </row>
    <row r="12" spans="1:26" x14ac:dyDescent="0.25">
      <c r="A12" s="1">
        <v>50.365307615424122</v>
      </c>
      <c r="B12" s="1">
        <v>20.705248954156225</v>
      </c>
      <c r="C12" s="1">
        <v>39.307940706997854</v>
      </c>
      <c r="I12" s="1">
        <f t="shared" si="2"/>
        <v>63.727055115378811</v>
      </c>
      <c r="J12" s="1">
        <f t="shared" si="3"/>
        <v>16.622819380917232</v>
      </c>
      <c r="K12" s="1">
        <f t="shared" si="4"/>
        <v>-13.154089486757378</v>
      </c>
      <c r="M12">
        <f t="shared" si="5"/>
        <v>67.160150000388953</v>
      </c>
      <c r="N12">
        <f t="shared" si="6"/>
        <v>67.160150000388967</v>
      </c>
      <c r="T12" s="4">
        <f t="shared" si="8"/>
        <v>-0.93453965079774803</v>
      </c>
      <c r="U12" s="4">
        <f t="shared" si="9"/>
        <v>-0.90643536205375941</v>
      </c>
      <c r="V12" s="4">
        <f t="shared" si="10"/>
        <v>-0.75316658276805792</v>
      </c>
    </row>
    <row r="13" spans="1:26" x14ac:dyDescent="0.25">
      <c r="A13" s="1">
        <v>37.909536573383079</v>
      </c>
      <c r="B13" s="1">
        <v>23.381124545271618</v>
      </c>
      <c r="C13" s="1">
        <v>39.960266792132387</v>
      </c>
      <c r="I13" s="1">
        <f t="shared" si="2"/>
        <v>58.457250484992329</v>
      </c>
      <c r="J13" s="1">
        <f t="shared" si="3"/>
        <v>5.0939922676241416</v>
      </c>
      <c r="K13" s="1">
        <f t="shared" si="4"/>
        <v>-11.723223909011622</v>
      </c>
      <c r="M13">
        <f t="shared" si="5"/>
        <v>59.838389603235235</v>
      </c>
      <c r="N13">
        <f t="shared" si="6"/>
        <v>59.838389603235242</v>
      </c>
      <c r="T13" s="4">
        <f t="shared" si="8"/>
        <v>0.61160848912638921</v>
      </c>
      <c r="U13" s="4">
        <f t="shared" si="9"/>
        <v>0.96676528347753476</v>
      </c>
      <c r="V13" s="4">
        <f t="shared" si="10"/>
        <v>0.32299480960207178</v>
      </c>
    </row>
    <row r="14" spans="1:26" x14ac:dyDescent="0.25">
      <c r="A14" s="1">
        <v>38.931378518087456</v>
      </c>
      <c r="B14" s="1">
        <v>22.670093137452554</v>
      </c>
      <c r="C14" s="1">
        <v>40.55695507879377</v>
      </c>
      <c r="I14" s="1">
        <f t="shared" si="2"/>
        <v>58.981195175056278</v>
      </c>
      <c r="J14" s="1">
        <f t="shared" si="3"/>
        <v>5.9750031054627293</v>
      </c>
      <c r="K14" s="1">
        <f t="shared" si="4"/>
        <v>-12.647921372869948</v>
      </c>
      <c r="M14">
        <f t="shared" si="5"/>
        <v>60.617257950543014</v>
      </c>
      <c r="N14">
        <f t="shared" si="6"/>
        <v>60.617257950543028</v>
      </c>
      <c r="T14" s="4">
        <f t="shared" si="8"/>
        <v>3.4472229664349784E-2</v>
      </c>
      <c r="U14" s="4">
        <f t="shared" si="9"/>
        <v>-0.47669354894937632</v>
      </c>
      <c r="V14" s="4">
        <f t="shared" si="10"/>
        <v>0.69274077315260085</v>
      </c>
    </row>
    <row r="15" spans="1:26" x14ac:dyDescent="0.25">
      <c r="A15" s="1">
        <v>32.473396285036443</v>
      </c>
      <c r="B15" s="1">
        <v>17.784043630689176</v>
      </c>
      <c r="C15" s="1">
        <v>39.59480006734362</v>
      </c>
      <c r="I15" s="1">
        <f t="shared" si="2"/>
        <v>51.876214941515883</v>
      </c>
      <c r="J15" s="1">
        <f t="shared" si="3"/>
        <v>3.0896021893282857</v>
      </c>
      <c r="K15" s="1">
        <f t="shared" si="4"/>
        <v>-15.422533779166496</v>
      </c>
      <c r="M15">
        <f t="shared" si="5"/>
        <v>54.208319163355263</v>
      </c>
      <c r="N15">
        <f t="shared" si="6"/>
        <v>54.208319163355263</v>
      </c>
      <c r="T15" s="4">
        <f t="shared" si="8"/>
        <v>9.1853385095595527E-2</v>
      </c>
      <c r="U15" s="4">
        <f t="shared" si="9"/>
        <v>-0.36638719576661155</v>
      </c>
      <c r="V15" s="4">
        <f t="shared" si="10"/>
        <v>0.45379229323621662</v>
      </c>
    </row>
    <row r="16" spans="1:26" x14ac:dyDescent="0.25">
      <c r="A16" s="1">
        <v>53.987635136647967</v>
      </c>
      <c r="B16" s="1">
        <v>28.990529529273349</v>
      </c>
      <c r="C16" s="1">
        <v>39.63384892907586</v>
      </c>
      <c r="I16" s="1">
        <f t="shared" si="2"/>
        <v>70.790079054953679</v>
      </c>
      <c r="J16" s="1">
        <f t="shared" si="3"/>
        <v>16.064934311680425</v>
      </c>
      <c r="K16" s="1">
        <f t="shared" si="4"/>
        <v>-7.5259633219346895</v>
      </c>
      <c r="M16">
        <f t="shared" si="5"/>
        <v>72.979158195804814</v>
      </c>
      <c r="N16">
        <f t="shared" si="6"/>
        <v>72.979158195804814</v>
      </c>
      <c r="T16" s="4">
        <f t="shared" si="8"/>
        <v>-0.68626686852688112</v>
      </c>
      <c r="U16" s="4">
        <f t="shared" si="9"/>
        <v>-0.72765182369087289</v>
      </c>
      <c r="V16" s="4">
        <f t="shared" si="10"/>
        <v>-0.26318752205965257</v>
      </c>
    </row>
    <row r="17" spans="1:22" x14ac:dyDescent="0.25">
      <c r="A17" s="1">
        <v>67.594423648099067</v>
      </c>
      <c r="B17" s="1">
        <v>25.778454462216498</v>
      </c>
      <c r="C17" s="1">
        <v>40.717952771377128</v>
      </c>
      <c r="I17" s="1">
        <f t="shared" si="2"/>
        <v>77.417377305405864</v>
      </c>
      <c r="J17" s="1">
        <f t="shared" si="3"/>
        <v>28.043571223349666</v>
      </c>
      <c r="K17" s="1">
        <f t="shared" si="4"/>
        <v>-10.563820561932442</v>
      </c>
      <c r="M17">
        <f t="shared" si="5"/>
        <v>83.014977568336207</v>
      </c>
      <c r="N17">
        <f t="shared" si="6"/>
        <v>83.014977568336207</v>
      </c>
      <c r="T17" s="4">
        <f t="shared" si="8"/>
        <v>1.3851337908941939</v>
      </c>
      <c r="U17" s="4">
        <f t="shared" si="9"/>
        <v>0.89691566887619767</v>
      </c>
      <c r="V17" s="4">
        <f t="shared" si="10"/>
        <v>1.7773431174806953</v>
      </c>
    </row>
    <row r="18" spans="1:22" x14ac:dyDescent="0.25">
      <c r="A18" s="1">
        <v>39.503203277044776</v>
      </c>
      <c r="B18" s="1">
        <v>17.030745448487039</v>
      </c>
      <c r="C18" s="1">
        <v>41.30656711817786</v>
      </c>
      <c r="I18" s="1">
        <f t="shared" si="2"/>
        <v>56.488248160017633</v>
      </c>
      <c r="J18" s="1">
        <f t="shared" si="3"/>
        <v>8.4381222858030291</v>
      </c>
      <c r="K18" s="1">
        <f t="shared" si="4"/>
        <v>-17.165598121513717</v>
      </c>
      <c r="M18">
        <f t="shared" si="5"/>
        <v>59.638761277940837</v>
      </c>
      <c r="N18">
        <f t="shared" si="6"/>
        <v>59.638761277940851</v>
      </c>
      <c r="T18" s="4">
        <f t="shared" si="8"/>
        <v>2.1109394688790304</v>
      </c>
      <c r="U18" s="4">
        <f t="shared" si="9"/>
        <v>2.3966926262951631</v>
      </c>
      <c r="V18" s="4">
        <f t="shared" si="10"/>
        <v>0.99233894252422528</v>
      </c>
    </row>
    <row r="19" spans="1:22" x14ac:dyDescent="0.25">
      <c r="A19" s="1">
        <v>28.929999775514144</v>
      </c>
      <c r="B19" s="1">
        <v>14.136143874857066</v>
      </c>
      <c r="C19" s="1">
        <v>40.093348855292234</v>
      </c>
      <c r="I19" s="1">
        <f t="shared" si="2"/>
        <v>48.012155383817458</v>
      </c>
      <c r="J19" s="1">
        <f t="shared" si="3"/>
        <v>1.4821482031412394</v>
      </c>
      <c r="K19" s="1">
        <f t="shared" si="4"/>
        <v>-18.354515662314931</v>
      </c>
      <c r="M19">
        <f t="shared" si="5"/>
        <v>51.422291597069751</v>
      </c>
      <c r="N19">
        <f t="shared" si="6"/>
        <v>51.422291597069751</v>
      </c>
      <c r="T19" s="4">
        <f t="shared" si="8"/>
        <v>-0.18116814344462709</v>
      </c>
      <c r="U19" s="4">
        <f t="shared" si="9"/>
        <v>-5.7994060780413165E-2</v>
      </c>
      <c r="V19" s="4">
        <f t="shared" si="10"/>
        <v>-0.71360789334784869</v>
      </c>
    </row>
    <row r="20" spans="1:22" x14ac:dyDescent="0.25">
      <c r="A20" s="1">
        <v>31.411210924967133</v>
      </c>
      <c r="B20" s="1">
        <v>16.855453609337388</v>
      </c>
      <c r="C20" s="1">
        <v>39.23425273777017</v>
      </c>
      <c r="I20" s="1">
        <f t="shared" si="2"/>
        <v>50.518678141371502</v>
      </c>
      <c r="J20" s="1">
        <f t="shared" si="3"/>
        <v>2.7486195942085487</v>
      </c>
      <c r="K20" s="1">
        <f t="shared" si="4"/>
        <v>-15.824200618526419</v>
      </c>
      <c r="M20">
        <f t="shared" si="5"/>
        <v>53.010348763619028</v>
      </c>
      <c r="N20">
        <f t="shared" si="6"/>
        <v>53.010348763619028</v>
      </c>
      <c r="T20" s="4">
        <f t="shared" si="8"/>
        <v>-1.1094493270585668</v>
      </c>
      <c r="U20" s="4">
        <f t="shared" si="9"/>
        <v>-0.92891198929836716</v>
      </c>
      <c r="V20" s="4">
        <f t="shared" si="10"/>
        <v>-1.0208327427975294</v>
      </c>
    </row>
    <row r="21" spans="1:22" x14ac:dyDescent="0.25">
      <c r="A21" s="1">
        <v>53.935147651979243</v>
      </c>
      <c r="B21" s="1">
        <v>19.510097731465354</v>
      </c>
      <c r="C21" s="1">
        <v>41.426384093997903</v>
      </c>
      <c r="I21" s="1">
        <f t="shared" si="2"/>
        <v>66.321166201052392</v>
      </c>
      <c r="J21" s="1">
        <f t="shared" si="3"/>
        <v>19.160649117545493</v>
      </c>
      <c r="K21" s="1">
        <f t="shared" si="4"/>
        <v>-15.497154705373017</v>
      </c>
      <c r="M21">
        <f t="shared" si="5"/>
        <v>70.751603266891237</v>
      </c>
      <c r="N21">
        <f t="shared" si="6"/>
        <v>70.751603266891252</v>
      </c>
      <c r="T21" s="4">
        <f t="shared" si="8"/>
        <v>-0.83494101602747539</v>
      </c>
      <c r="U21" s="4">
        <f t="shared" si="9"/>
        <v>-0.77034431389761027</v>
      </c>
      <c r="V21" s="4">
        <f t="shared" si="10"/>
        <v>-0.36698112423673918</v>
      </c>
    </row>
    <row r="22" spans="1:22" x14ac:dyDescent="0.25">
      <c r="A22" s="1">
        <v>43.611270412535966</v>
      </c>
      <c r="B22" s="1">
        <v>13.805682733478239</v>
      </c>
      <c r="C22" s="1">
        <v>39.78777697528983</v>
      </c>
      <c r="I22" s="1">
        <f t="shared" si="2"/>
        <v>56.121177102039809</v>
      </c>
      <c r="J22" s="1">
        <f t="shared" si="3"/>
        <v>13.729014875601631</v>
      </c>
      <c r="K22" s="1">
        <f t="shared" si="4"/>
        <v>-18.372115027812924</v>
      </c>
      <c r="M22">
        <f t="shared" si="5"/>
        <v>60.626784339664582</v>
      </c>
      <c r="N22">
        <f t="shared" si="6"/>
        <v>60.626784339664574</v>
      </c>
      <c r="T22" s="4">
        <f t="shared" si="8"/>
        <v>0.89570926204344159</v>
      </c>
      <c r="U22" s="4">
        <f t="shared" si="9"/>
        <v>1.2845125020395933</v>
      </c>
      <c r="V22" s="4">
        <f t="shared" si="10"/>
        <v>-0.28247010645498799</v>
      </c>
    </row>
    <row r="23" spans="1:22" x14ac:dyDescent="0.25">
      <c r="A23" s="1">
        <v>55.425039823263106</v>
      </c>
      <c r="B23" s="1">
        <v>25.166096165802259</v>
      </c>
      <c r="C23" s="1">
        <v>38.405775725767235</v>
      </c>
      <c r="I23" s="1">
        <f t="shared" si="2"/>
        <v>68.702899011292743</v>
      </c>
      <c r="J23" s="1">
        <f t="shared" si="3"/>
        <v>19.301247492156428</v>
      </c>
      <c r="K23" s="1">
        <f t="shared" si="4"/>
        <v>-9.3618671975881576</v>
      </c>
      <c r="M23">
        <f t="shared" si="5"/>
        <v>71.974099818855947</v>
      </c>
      <c r="N23">
        <f t="shared" si="6"/>
        <v>71.974099818855962</v>
      </c>
      <c r="T23" s="4">
        <f t="shared" si="8"/>
        <v>-0.22136887804805738</v>
      </c>
      <c r="U23" s="4">
        <f t="shared" si="9"/>
        <v>0.60444848997663458</v>
      </c>
      <c r="V23" s="4">
        <f t="shared" si="10"/>
        <v>-1.0253805455087983</v>
      </c>
    </row>
    <row r="24" spans="1:22" x14ac:dyDescent="0.25">
      <c r="A24" s="1">
        <v>42.134358524860325</v>
      </c>
      <c r="B24" s="1">
        <v>14.587171363945236</v>
      </c>
      <c r="C24" s="1">
        <v>38.078744197287065</v>
      </c>
      <c r="I24" s="1">
        <f t="shared" si="2"/>
        <v>54.732963762855888</v>
      </c>
      <c r="J24" s="1">
        <f t="shared" si="3"/>
        <v>12.901789681544201</v>
      </c>
      <c r="K24" s="1">
        <f t="shared" si="4"/>
        <v>-16.611050451193684</v>
      </c>
      <c r="M24">
        <f t="shared" si="5"/>
        <v>58.635147278274978</v>
      </c>
      <c r="N24">
        <f t="shared" si="6"/>
        <v>58.635147278274985</v>
      </c>
      <c r="T24" s="4">
        <f t="shared" si="8"/>
        <v>1.1565508798169106</v>
      </c>
      <c r="U24" s="4">
        <f t="shared" si="9"/>
        <v>1.3021160243808223</v>
      </c>
      <c r="V24" s="4">
        <f t="shared" si="10"/>
        <v>1.3029323425991861</v>
      </c>
    </row>
    <row r="25" spans="1:22" x14ac:dyDescent="0.25">
      <c r="A25" s="1">
        <v>40.865403991360374</v>
      </c>
      <c r="B25" s="1">
        <v>21.353469589427199</v>
      </c>
      <c r="C25" s="1">
        <v>40.659680398935521</v>
      </c>
      <c r="I25" s="1">
        <f t="shared" si="2"/>
        <v>59.396960834032583</v>
      </c>
      <c r="J25" s="1">
        <f t="shared" si="3"/>
        <v>8.0497001681477904</v>
      </c>
      <c r="K25" s="1">
        <f t="shared" si="4"/>
        <v>-13.651552582420356</v>
      </c>
      <c r="M25">
        <f t="shared" si="5"/>
        <v>61.474885254283038</v>
      </c>
      <c r="N25">
        <f t="shared" si="6"/>
        <v>61.474885254283052</v>
      </c>
      <c r="T25" s="4">
        <f t="shared" si="8"/>
        <v>-0.37340264592099598</v>
      </c>
      <c r="U25" s="4">
        <f t="shared" si="9"/>
        <v>0.50087633115820041</v>
      </c>
      <c r="V25" s="4">
        <f t="shared" si="10"/>
        <v>-0.57030878413298236</v>
      </c>
    </row>
    <row r="26" spans="1:22" x14ac:dyDescent="0.25">
      <c r="A26" s="1">
        <v>36.021619236220914</v>
      </c>
      <c r="B26" s="1">
        <v>22.488656577534492</v>
      </c>
      <c r="C26" s="1">
        <v>42.235494496561515</v>
      </c>
      <c r="I26" s="1">
        <f t="shared" si="2"/>
        <v>58.165597608377695</v>
      </c>
      <c r="J26" s="1">
        <f t="shared" si="3"/>
        <v>2.9880049181302866</v>
      </c>
      <c r="K26" s="1">
        <f t="shared" si="4"/>
        <v>-13.963122999535658</v>
      </c>
      <c r="M26">
        <f t="shared" si="5"/>
        <v>59.892685049433574</v>
      </c>
      <c r="N26">
        <f t="shared" si="6"/>
        <v>59.892685049433588</v>
      </c>
      <c r="T26" s="4">
        <f t="shared" si="8"/>
        <v>0.13738703464509633</v>
      </c>
      <c r="U26" s="4">
        <f t="shared" si="9"/>
        <v>-0.10662618362601886</v>
      </c>
      <c r="V26" s="4">
        <f t="shared" si="10"/>
        <v>0.19444676532909722</v>
      </c>
    </row>
    <row r="27" spans="1:22" x14ac:dyDescent="0.25">
      <c r="A27" s="1">
        <v>57.356576721546816</v>
      </c>
      <c r="B27" s="1">
        <v>26.634395035141299</v>
      </c>
      <c r="C27" s="1">
        <v>39.960749993773916</v>
      </c>
      <c r="I27" s="1">
        <f t="shared" si="2"/>
        <v>71.563559919146854</v>
      </c>
      <c r="J27" s="1">
        <f t="shared" si="3"/>
        <v>19.64409467561412</v>
      </c>
      <c r="K27" s="1">
        <f t="shared" si="4"/>
        <v>-9.4231559597480938</v>
      </c>
      <c r="M27">
        <f t="shared" si="5"/>
        <v>74.806613559013272</v>
      </c>
      <c r="N27">
        <f t="shared" si="6"/>
        <v>74.806613559013272</v>
      </c>
      <c r="T27" s="4">
        <f t="shared" si="8"/>
        <v>2.5311119044739172E-3</v>
      </c>
      <c r="U27" s="4">
        <f t="shared" si="9"/>
        <v>-0.74037223982861944</v>
      </c>
      <c r="V27" s="4">
        <f t="shared" si="10"/>
        <v>0.11393472710421282</v>
      </c>
    </row>
    <row r="28" spans="1:22" x14ac:dyDescent="0.25">
      <c r="A28" s="1">
        <v>50.403062625013064</v>
      </c>
      <c r="B28" s="1">
        <v>20.932466170727373</v>
      </c>
      <c r="C28" s="1">
        <v>41.262107749719512</v>
      </c>
      <c r="I28" s="1">
        <f t="shared" si="2"/>
        <v>65.008275769636953</v>
      </c>
      <c r="J28" s="1">
        <f t="shared" si="3"/>
        <v>15.763099822458425</v>
      </c>
      <c r="K28" s="1">
        <f t="shared" si="4"/>
        <v>-14.37522741959733</v>
      </c>
      <c r="M28">
        <f t="shared" si="5"/>
        <v>68.419283816180794</v>
      </c>
      <c r="N28">
        <f t="shared" si="6"/>
        <v>68.419283816180794</v>
      </c>
      <c r="T28" s="4">
        <f t="shared" si="8"/>
        <v>1.4698435446774525</v>
      </c>
      <c r="U28" s="4">
        <f t="shared" si="9"/>
        <v>1.3450419690820032</v>
      </c>
      <c r="V28" s="4">
        <f t="shared" si="10"/>
        <v>1.2870948853480679</v>
      </c>
    </row>
    <row r="29" spans="1:22" x14ac:dyDescent="0.25">
      <c r="A29" s="1">
        <v>36.558268066624294</v>
      </c>
      <c r="B29" s="1">
        <v>21.592335238182084</v>
      </c>
      <c r="C29" s="1">
        <v>38.040195914882567</v>
      </c>
      <c r="I29" s="1">
        <f t="shared" si="2"/>
        <v>55.535783823052661</v>
      </c>
      <c r="J29" s="1">
        <f t="shared" si="3"/>
        <v>5.5048219817663071</v>
      </c>
      <c r="K29" s="1">
        <f t="shared" si="4"/>
        <v>-11.630393820506466</v>
      </c>
      <c r="M29">
        <f t="shared" si="5"/>
        <v>57.006950543875341</v>
      </c>
      <c r="N29">
        <f t="shared" si="6"/>
        <v>57.006950543875355</v>
      </c>
      <c r="T29" s="4">
        <f t="shared" si="8"/>
        <v>0.75192467688035936</v>
      </c>
      <c r="U29" s="4">
        <f t="shared" si="9"/>
        <v>0.85912469021747517</v>
      </c>
      <c r="V29" s="4">
        <f t="shared" si="10"/>
        <v>7.4439789521809421E-3</v>
      </c>
    </row>
    <row r="30" spans="1:22" x14ac:dyDescent="0.25">
      <c r="A30" s="1">
        <v>40.408507973019816</v>
      </c>
      <c r="B30" s="1">
        <v>11.732411048999309</v>
      </c>
      <c r="C30" s="1">
        <v>40.594345139922289</v>
      </c>
      <c r="I30" s="1">
        <f t="shared" si="2"/>
        <v>53.540729727267937</v>
      </c>
      <c r="J30" s="1">
        <f t="shared" si="3"/>
        <v>11.631099840714832</v>
      </c>
      <c r="K30" s="1">
        <f t="shared" si="4"/>
        <v>-20.40846931385083</v>
      </c>
      <c r="M30">
        <f t="shared" si="5"/>
        <v>58.467066310594198</v>
      </c>
      <c r="N30">
        <f t="shared" si="6"/>
        <v>58.467066310594205</v>
      </c>
      <c r="T30" s="4">
        <f t="shared" si="8"/>
        <v>-0.28547973434067159</v>
      </c>
      <c r="U30" s="4">
        <f t="shared" si="9"/>
        <v>-0.42525589846902812</v>
      </c>
      <c r="V30" s="4">
        <f t="shared" si="10"/>
        <v>0.7167287361413357</v>
      </c>
    </row>
    <row r="31" spans="1:22" x14ac:dyDescent="0.25">
      <c r="A31" s="1">
        <v>61.250601160006028</v>
      </c>
      <c r="B31" s="1">
        <v>25.493434449858505</v>
      </c>
      <c r="C31" s="1">
        <v>41.040979810464975</v>
      </c>
      <c r="I31" s="1">
        <f t="shared" si="2"/>
        <v>73.776713051327732</v>
      </c>
      <c r="J31" s="1">
        <f t="shared" si="3"/>
        <v>22.848345548121205</v>
      </c>
      <c r="K31" s="1">
        <f t="shared" si="4"/>
        <v>-10.993774755290282</v>
      </c>
      <c r="M31">
        <f t="shared" si="5"/>
        <v>78.012264204510544</v>
      </c>
      <c r="N31">
        <f t="shared" si="6"/>
        <v>78.012264204510558</v>
      </c>
      <c r="T31" s="4">
        <f t="shared" si="8"/>
        <v>-0.50397323438930108</v>
      </c>
      <c r="U31" s="4">
        <f t="shared" si="9"/>
        <v>0.34178048766988711</v>
      </c>
      <c r="V31" s="4">
        <f t="shared" si="10"/>
        <v>-1.5515891491202833</v>
      </c>
    </row>
    <row r="32" spans="1:22" x14ac:dyDescent="0.25">
      <c r="A32" s="1">
        <v>15.046063393858574</v>
      </c>
      <c r="B32" s="1">
        <v>9.7557973308406822</v>
      </c>
      <c r="C32" s="1">
        <v>41.061994340823055</v>
      </c>
      <c r="I32" s="1">
        <f t="shared" si="2"/>
        <v>38.026514451945808</v>
      </c>
      <c r="J32" s="1">
        <f t="shared" si="3"/>
        <v>-8.4612172575981148</v>
      </c>
      <c r="K32" s="1">
        <f t="shared" si="4"/>
        <v>-22.136824198920554</v>
      </c>
      <c r="M32">
        <f t="shared" si="5"/>
        <v>44.806773868001635</v>
      </c>
      <c r="N32">
        <f t="shared" si="6"/>
        <v>44.806773868001635</v>
      </c>
      <c r="T32" s="4">
        <f t="shared" si="8"/>
        <v>1.7122227237761458</v>
      </c>
      <c r="U32" s="4">
        <f t="shared" si="9"/>
        <v>1.7462279854720824</v>
      </c>
      <c r="V32" s="4">
        <f t="shared" si="10"/>
        <v>0.88123568448363487</v>
      </c>
    </row>
    <row r="33" spans="1:22" x14ac:dyDescent="0.25">
      <c r="A33" s="1">
        <v>49.015722803728671</v>
      </c>
      <c r="B33" s="1">
        <v>21.36459238374405</v>
      </c>
      <c r="C33" s="1">
        <v>41.55069505238751</v>
      </c>
      <c r="I33" s="1">
        <f t="shared" si="2"/>
        <v>64.623398892650073</v>
      </c>
      <c r="J33" s="1">
        <f t="shared" si="3"/>
        <v>14.336111541102365</v>
      </c>
      <c r="K33" s="1">
        <f t="shared" si="4"/>
        <v>-14.273730082725653</v>
      </c>
      <c r="M33">
        <f t="shared" si="5"/>
        <v>67.715929802609963</v>
      </c>
      <c r="N33">
        <f t="shared" si="6"/>
        <v>67.715929802609978</v>
      </c>
      <c r="T33" s="4">
        <f t="shared" si="8"/>
        <v>-2.2030525742303277</v>
      </c>
      <c r="U33" s="4">
        <f t="shared" si="9"/>
        <v>-2.1738641910538812</v>
      </c>
      <c r="V33" s="4">
        <f t="shared" si="10"/>
        <v>-1.9982084907807056</v>
      </c>
    </row>
    <row r="34" spans="1:22" x14ac:dyDescent="0.25">
      <c r="A34" s="1">
        <v>16.452467230269011</v>
      </c>
      <c r="B34" s="1">
        <v>18.110844483047131</v>
      </c>
      <c r="C34" s="1">
        <v>38.292831750882563</v>
      </c>
      <c r="I34" s="1">
        <f t="shared" si="2"/>
        <v>42.063514041173121</v>
      </c>
      <c r="J34" s="1">
        <f t="shared" si="3"/>
        <v>-9.5933211570389147</v>
      </c>
      <c r="K34" s="1">
        <f t="shared" si="4"/>
        <v>-14.270820054906993</v>
      </c>
      <c r="M34">
        <f t="shared" si="5"/>
        <v>45.442571773102742</v>
      </c>
      <c r="N34">
        <f t="shared" si="6"/>
        <v>45.442571773102742</v>
      </c>
      <c r="T34" s="4">
        <f t="shared" si="8"/>
        <v>0.70977389203781982</v>
      </c>
      <c r="U34" s="4">
        <f t="shared" si="9"/>
        <v>0.68045960848352405</v>
      </c>
      <c r="V34" s="4">
        <f t="shared" si="10"/>
        <v>3.3671621298958558E-2</v>
      </c>
    </row>
    <row r="35" spans="1:22" x14ac:dyDescent="0.25">
      <c r="A35" s="1">
        <v>22.031140085502038</v>
      </c>
      <c r="B35" s="1">
        <v>12.562502676677058</v>
      </c>
      <c r="C35" s="1">
        <v>40.54724399355689</v>
      </c>
      <c r="I35" s="1">
        <f t="shared" si="2"/>
        <v>43.382611195571357</v>
      </c>
      <c r="J35" s="1">
        <f t="shared" si="3"/>
        <v>-3.6936127313396661</v>
      </c>
      <c r="K35" s="1">
        <f t="shared" si="4"/>
        <v>-19.78820035491708</v>
      </c>
      <c r="M35">
        <f t="shared" si="5"/>
        <v>47.825376134867653</v>
      </c>
      <c r="N35">
        <f t="shared" si="6"/>
        <v>47.825376134867653</v>
      </c>
      <c r="T35" s="4">
        <f t="shared" si="8"/>
        <v>-1.7609301416562819</v>
      </c>
      <c r="U35" s="4">
        <f t="shared" si="9"/>
        <v>-2.3156084775120025</v>
      </c>
      <c r="V35" s="4">
        <f t="shared" si="10"/>
        <v>3.4423593431424114E-2</v>
      </c>
    </row>
    <row r="36" spans="1:22" x14ac:dyDescent="0.25">
      <c r="A36" s="1">
        <v>37.836112920862661</v>
      </c>
      <c r="B36" s="1">
        <v>12.024425874649669</v>
      </c>
      <c r="C36" s="1">
        <v>40.466967917069233</v>
      </c>
      <c r="I36" s="1">
        <f t="shared" si="2"/>
        <v>52.150610315736699</v>
      </c>
      <c r="J36" s="1">
        <f t="shared" si="3"/>
        <v>9.463535055945048</v>
      </c>
      <c r="K36" s="1">
        <f t="shared" si="4"/>
        <v>-20.111914352378346</v>
      </c>
      <c r="M36">
        <f t="shared" si="5"/>
        <v>56.689802883555039</v>
      </c>
      <c r="N36">
        <f t="shared" si="6"/>
        <v>56.689802883555039</v>
      </c>
      <c r="T36" s="4">
        <f t="shared" si="8"/>
        <v>-1.616465811201476</v>
      </c>
      <c r="U36" s="4">
        <f t="shared" si="9"/>
        <v>-1.5769395607060723</v>
      </c>
      <c r="V36" s="4">
        <f t="shared" si="10"/>
        <v>-1.3913071859167536</v>
      </c>
    </row>
    <row r="37" spans="1:22" x14ac:dyDescent="0.25">
      <c r="A37" s="1">
        <v>38.112900687392681</v>
      </c>
      <c r="B37" s="1">
        <v>20.204544056107082</v>
      </c>
      <c r="C37" s="1">
        <v>39.804493542650221</v>
      </c>
      <c r="I37" s="1">
        <f t="shared" si="2"/>
        <v>56.650727482916551</v>
      </c>
      <c r="J37" s="1">
        <f t="shared" si="3"/>
        <v>6.6204660884197573</v>
      </c>
      <c r="K37" s="1">
        <f t="shared" si="4"/>
        <v>-13.859257192848441</v>
      </c>
      <c r="M37">
        <f t="shared" si="5"/>
        <v>58.695949651650686</v>
      </c>
      <c r="N37">
        <f t="shared" si="6"/>
        <v>58.6959496516507</v>
      </c>
      <c r="T37" s="4">
        <f t="shared" si="8"/>
        <v>-0.6562157506963755</v>
      </c>
      <c r="U37" s="4">
        <f t="shared" si="9"/>
        <v>7.0392036556253035E-2</v>
      </c>
      <c r="V37" s="4">
        <f t="shared" si="10"/>
        <v>-1.4749572127031108</v>
      </c>
    </row>
    <row r="38" spans="1:22" x14ac:dyDescent="0.25">
      <c r="A38" s="1">
        <v>27.116366180207095</v>
      </c>
      <c r="B38" s="1">
        <v>18.336730146187605</v>
      </c>
      <c r="C38" s="1">
        <v>39.242685232804376</v>
      </c>
      <c r="I38" s="1">
        <f t="shared" si="2"/>
        <v>48.899132282429335</v>
      </c>
      <c r="J38" s="1">
        <f t="shared" si="3"/>
        <v>-1.3662776210588241</v>
      </c>
      <c r="K38" s="1">
        <f t="shared" si="4"/>
        <v>-14.782742608928116</v>
      </c>
      <c r="M38">
        <f t="shared" si="5"/>
        <v>51.103046206211104</v>
      </c>
      <c r="N38">
        <f t="shared" si="6"/>
        <v>51.103046206211111</v>
      </c>
      <c r="T38" s="4">
        <f t="shared" si="8"/>
        <v>-0.16337380091490622</v>
      </c>
      <c r="U38" s="4">
        <f t="shared" si="9"/>
        <v>-0.28557244899331097</v>
      </c>
      <c r="V38" s="4">
        <f t="shared" si="10"/>
        <v>0.14077439909773531</v>
      </c>
    </row>
    <row r="39" spans="1:22" x14ac:dyDescent="0.25">
      <c r="A39" s="1">
        <v>34.501359899636228</v>
      </c>
      <c r="B39" s="1">
        <v>19.687765056759169</v>
      </c>
      <c r="C39" s="1">
        <v>41.161884400968802</v>
      </c>
      <c r="I39" s="1">
        <f t="shared" si="2"/>
        <v>55.05093091997675</v>
      </c>
      <c r="J39" s="1">
        <f t="shared" si="3"/>
        <v>3.3284770289671606</v>
      </c>
      <c r="K39" s="1">
        <f t="shared" si="4"/>
        <v>-15.184495408299849</v>
      </c>
      <c r="M39">
        <f t="shared" si="5"/>
        <v>57.203607012959353</v>
      </c>
      <c r="N39">
        <f t="shared" si="6"/>
        <v>57.20360701295936</v>
      </c>
      <c r="T39" s="4">
        <f t="shared" si="8"/>
        <v>-1.0123097620465416</v>
      </c>
      <c r="U39" s="4">
        <f t="shared" si="9"/>
        <v>-1.2855471763863668</v>
      </c>
      <c r="V39" s="4">
        <f t="shared" si="10"/>
        <v>-9.7860878949265359E-2</v>
      </c>
    </row>
    <row r="40" spans="1:22" x14ac:dyDescent="0.25">
      <c r="A40" s="1">
        <v>40.683937075225664</v>
      </c>
      <c r="B40" s="1">
        <v>18.760299123383248</v>
      </c>
      <c r="C40" s="1">
        <v>40.563514167287934</v>
      </c>
      <c r="I40" s="1">
        <f t="shared" si="2"/>
        <v>57.739501594799449</v>
      </c>
      <c r="J40" s="1">
        <f t="shared" si="3"/>
        <v>8.9994501608865995</v>
      </c>
      <c r="K40" s="1">
        <f t="shared" si="4"/>
        <v>-15.41720120921355</v>
      </c>
      <c r="M40">
        <f t="shared" si="5"/>
        <v>60.436166661523998</v>
      </c>
      <c r="N40">
        <f t="shared" si="6"/>
        <v>60.436166661524005</v>
      </c>
      <c r="T40" s="4">
        <f t="shared" si="8"/>
        <v>-0.33857965179435145</v>
      </c>
      <c r="U40" s="4">
        <f t="shared" si="9"/>
        <v>-0.69774366445377889</v>
      </c>
      <c r="V40" s="4">
        <f t="shared" si="10"/>
        <v>-0.20167669381207737</v>
      </c>
    </row>
    <row r="41" spans="1:22" x14ac:dyDescent="0.25">
      <c r="A41" s="1">
        <v>48.041214758103351</v>
      </c>
      <c r="B41" s="1">
        <v>22.688797933402729</v>
      </c>
      <c r="C41" s="1">
        <v>39.919039503839137</v>
      </c>
      <c r="I41" s="1">
        <f t="shared" si="2"/>
        <v>63.883260070559523</v>
      </c>
      <c r="J41" s="1">
        <f t="shared" si="3"/>
        <v>13.665944990212569</v>
      </c>
      <c r="K41" s="1">
        <f t="shared" si="4"/>
        <v>-12.183620655937933</v>
      </c>
      <c r="M41">
        <f t="shared" si="5"/>
        <v>66.455019238625283</v>
      </c>
      <c r="N41">
        <f t="shared" si="6"/>
        <v>66.455019238625297</v>
      </c>
      <c r="T41" s="4">
        <f t="shared" si="8"/>
        <v>-4.4133893099743818E-2</v>
      </c>
      <c r="U41" s="4">
        <f t="shared" si="9"/>
        <v>1.2286607948026891E-2</v>
      </c>
      <c r="V41" s="4">
        <f t="shared" si="10"/>
        <v>-0.2618095476041073</v>
      </c>
    </row>
    <row r="42" spans="1:22" x14ac:dyDescent="0.25">
      <c r="A42" s="1">
        <v>42.983158515982787</v>
      </c>
      <c r="B42" s="1">
        <v>22.520001038818155</v>
      </c>
      <c r="C42" s="1">
        <v>40.441394820759136</v>
      </c>
      <c r="I42" s="1">
        <f t="shared" si="2"/>
        <v>61.167116987904564</v>
      </c>
      <c r="J42" s="1">
        <f t="shared" si="3"/>
        <v>9.3917197408834454</v>
      </c>
      <c r="K42" s="1">
        <f t="shared" si="4"/>
        <v>-12.672339071524894</v>
      </c>
      <c r="M42">
        <f t="shared" si="5"/>
        <v>63.16809936864491</v>
      </c>
      <c r="N42">
        <f t="shared" si="6"/>
        <v>63.168099368644924</v>
      </c>
      <c r="T42" s="4">
        <f t="shared" si="8"/>
        <v>0.62871567807654583</v>
      </c>
      <c r="U42" s="4">
        <f t="shared" si="9"/>
        <v>0.59655186855709541</v>
      </c>
      <c r="V42" s="4">
        <f t="shared" si="10"/>
        <v>0.57377094016802044</v>
      </c>
    </row>
    <row r="43" spans="1:22" x14ac:dyDescent="0.25">
      <c r="A43" s="1">
        <v>38.985207915269854</v>
      </c>
      <c r="B43" s="1">
        <v>19.894156750870273</v>
      </c>
      <c r="C43" s="1">
        <v>40.727023314176229</v>
      </c>
      <c r="I43" s="1">
        <f t="shared" si="2"/>
        <v>57.507774913441956</v>
      </c>
      <c r="J43" s="1">
        <f t="shared" si="3"/>
        <v>7.0827958421171147</v>
      </c>
      <c r="K43" s="1">
        <f t="shared" si="4"/>
        <v>-14.731061218468124</v>
      </c>
      <c r="M43">
        <f t="shared" si="5"/>
        <v>59.785569638989557</v>
      </c>
      <c r="N43">
        <f t="shared" si="6"/>
        <v>59.785569638989571</v>
      </c>
      <c r="T43" s="4">
        <f t="shared" si="8"/>
        <v>0.3312502559528776</v>
      </c>
      <c r="U43" s="4">
        <f t="shared" si="9"/>
        <v>6.1400449657559274E-2</v>
      </c>
      <c r="V43" s="4">
        <f t="shared" si="10"/>
        <v>0.44748258416411579</v>
      </c>
    </row>
    <row r="44" spans="1:22" x14ac:dyDescent="0.25">
      <c r="A44" s="1">
        <v>42.935400750217028</v>
      </c>
      <c r="B44" s="1">
        <v>17.443082742501186</v>
      </c>
      <c r="C44" s="1">
        <v>40.4356627493312</v>
      </c>
      <c r="I44" s="1">
        <f t="shared" si="2"/>
        <v>58.205074470969535</v>
      </c>
      <c r="J44" s="1">
        <f t="shared" si="3"/>
        <v>11.427709012080339</v>
      </c>
      <c r="K44" s="1">
        <f t="shared" si="4"/>
        <v>-16.258209239803737</v>
      </c>
      <c r="M44">
        <f t="shared" si="5"/>
        <v>61.504086003461026</v>
      </c>
      <c r="N44">
        <f t="shared" si="6"/>
        <v>61.504086003461033</v>
      </c>
      <c r="T44" s="4">
        <f t="shared" si="8"/>
        <v>-6.9512038871043E-2</v>
      </c>
      <c r="U44" s="4">
        <f t="shared" si="9"/>
        <v>-0.22768677164641682</v>
      </c>
      <c r="V44" s="4">
        <f t="shared" si="10"/>
        <v>-8.4506035691825451E-2</v>
      </c>
    </row>
    <row r="45" spans="1:22" x14ac:dyDescent="0.25">
      <c r="A45" s="1">
        <v>54.438966607118566</v>
      </c>
      <c r="B45" s="1">
        <v>23.406592359270832</v>
      </c>
      <c r="C45" s="1">
        <v>40.031334322333734</v>
      </c>
      <c r="I45" s="1">
        <f t="shared" si="2"/>
        <v>68.056256071481101</v>
      </c>
      <c r="J45" s="1">
        <f t="shared" si="3"/>
        <v>18.550804985614018</v>
      </c>
      <c r="K45" s="1">
        <f t="shared" si="4"/>
        <v>-11.755467777558334</v>
      </c>
      <c r="M45">
        <f t="shared" si="5"/>
        <v>71.51207855146221</v>
      </c>
      <c r="N45">
        <f t="shared" si="6"/>
        <v>71.512078551462224</v>
      </c>
      <c r="T45" s="4">
        <f t="shared" si="8"/>
        <v>6.8545224309625756E-3</v>
      </c>
      <c r="U45" s="4">
        <f t="shared" si="9"/>
        <v>0.31631507951153481</v>
      </c>
      <c r="V45" s="4">
        <f t="shared" si="10"/>
        <v>-0.47913207563235122</v>
      </c>
    </row>
    <row r="46" spans="1:22" x14ac:dyDescent="0.25">
      <c r="A46" s="1">
        <v>42.159336846316982</v>
      </c>
      <c r="B46" s="1">
        <v>23.173089787752758</v>
      </c>
      <c r="C46" s="1">
        <v>40.964452119736436</v>
      </c>
      <c r="I46" s="1">
        <f t="shared" si="2"/>
        <v>61.370531562527013</v>
      </c>
      <c r="J46" s="1">
        <f t="shared" si="3"/>
        <v>8.2389125509112766</v>
      </c>
      <c r="K46" s="1">
        <f t="shared" si="4"/>
        <v>-12.580392951492566</v>
      </c>
      <c r="M46">
        <f t="shared" si="5"/>
        <v>63.186138599400508</v>
      </c>
      <c r="N46">
        <f t="shared" si="6"/>
        <v>63.186138599400508</v>
      </c>
      <c r="T46" s="4">
        <f t="shared" si="8"/>
        <v>1.085732108787242</v>
      </c>
      <c r="U46" s="4">
        <f t="shared" si="9"/>
        <v>1.2081573888967121</v>
      </c>
      <c r="V46" s="4">
        <f t="shared" si="10"/>
        <v>0.68440872545376474</v>
      </c>
    </row>
    <row r="47" spans="1:22" x14ac:dyDescent="0.25">
      <c r="A47" s="1">
        <v>46.099029768803362</v>
      </c>
      <c r="B47" s="1">
        <v>19.095661391541793</v>
      </c>
      <c r="C47" s="1">
        <v>39.566622723297058</v>
      </c>
      <c r="I47" s="1">
        <f t="shared" si="2"/>
        <v>60.483972771379719</v>
      </c>
      <c r="J47" s="1">
        <f t="shared" si="3"/>
        <v>13.69092298572502</v>
      </c>
      <c r="K47" s="1">
        <f t="shared" si="4"/>
        <v>-14.475155575091746</v>
      </c>
      <c r="M47">
        <f t="shared" si="5"/>
        <v>63.681099734011859</v>
      </c>
      <c r="N47">
        <f t="shared" si="6"/>
        <v>63.681099734011866</v>
      </c>
      <c r="T47" s="4">
        <f t="shared" si="8"/>
        <v>0.35352772826005352</v>
      </c>
      <c r="U47" s="4">
        <f t="shared" si="9"/>
        <v>-8.2935977985795536E-2</v>
      </c>
      <c r="V47" s="4">
        <f t="shared" si="10"/>
        <v>0.47124212333735194</v>
      </c>
    </row>
    <row r="48" spans="1:22" x14ac:dyDescent="0.25">
      <c r="A48" s="1">
        <v>37.643138702689377</v>
      </c>
      <c r="B48" s="1">
        <v>23.403883649904461</v>
      </c>
      <c r="C48" s="1">
        <v>39.521732839379261</v>
      </c>
      <c r="I48" s="1">
        <f t="shared" si="2"/>
        <v>58.06339788215125</v>
      </c>
      <c r="J48" s="1">
        <f t="shared" si="3"/>
        <v>5.0462186879992821</v>
      </c>
      <c r="K48" s="1">
        <f t="shared" si="4"/>
        <v>-11.397040460019728</v>
      </c>
      <c r="M48">
        <f t="shared" si="5"/>
        <v>59.386151819388374</v>
      </c>
      <c r="N48">
        <f t="shared" si="6"/>
        <v>59.386151819388381</v>
      </c>
      <c r="T48" s="4">
        <f t="shared" si="8"/>
        <v>0.25643395336646474</v>
      </c>
      <c r="U48" s="4">
        <f t="shared" si="9"/>
        <v>0.59967922122571116</v>
      </c>
      <c r="V48" s="4">
        <f t="shared" si="10"/>
        <v>-1.8378175632961367E-2</v>
      </c>
    </row>
    <row r="49" spans="1:22" x14ac:dyDescent="0.25">
      <c r="A49" s="1">
        <v>28.6358170844501</v>
      </c>
      <c r="B49" s="1">
        <v>13.139531131119625</v>
      </c>
      <c r="C49" s="1">
        <v>40.529334317358341</v>
      </c>
      <c r="I49" s="1">
        <f t="shared" si="2"/>
        <v>47.518630615952716</v>
      </c>
      <c r="J49" s="1">
        <f t="shared" si="3"/>
        <v>1.4708241710490597</v>
      </c>
      <c r="K49" s="1">
        <f t="shared" si="4"/>
        <v>-19.3675155683543</v>
      </c>
      <c r="M49">
        <f t="shared" si="5"/>
        <v>51.335019612813497</v>
      </c>
      <c r="N49">
        <f t="shared" si="6"/>
        <v>51.335019612813504</v>
      </c>
      <c r="T49" s="4">
        <f t="shared" si="8"/>
        <v>-8.6615549682729654E-3</v>
      </c>
      <c r="U49" s="4">
        <f t="shared" si="9"/>
        <v>-0.48267500697528792</v>
      </c>
      <c r="V49" s="4">
        <f t="shared" si="10"/>
        <v>0.77702892398767032</v>
      </c>
    </row>
    <row r="50" spans="1:22" x14ac:dyDescent="0.25">
      <c r="A50" s="1">
        <v>36.102730223717316</v>
      </c>
      <c r="B50" s="1">
        <v>18.021661332048733</v>
      </c>
      <c r="C50" s="1">
        <v>38.628792554329593</v>
      </c>
      <c r="I50" s="1">
        <f t="shared" si="2"/>
        <v>53.551075814158644</v>
      </c>
      <c r="J50" s="1">
        <f t="shared" si="3"/>
        <v>6.350304836705412</v>
      </c>
      <c r="K50" s="1">
        <f t="shared" si="4"/>
        <v>-14.571442228075821</v>
      </c>
      <c r="M50">
        <f t="shared" si="5"/>
        <v>55.860281246866286</v>
      </c>
      <c r="N50">
        <f t="shared" si="6"/>
        <v>55.860281246866293</v>
      </c>
      <c r="T50" s="4">
        <f t="shared" si="8"/>
        <v>-1.1634989661732598</v>
      </c>
      <c r="U50" s="4">
        <f t="shared" si="9"/>
        <v>-0.93032980691168665</v>
      </c>
      <c r="V50" s="4">
        <f t="shared" si="10"/>
        <v>-1.2825992093060097</v>
      </c>
    </row>
    <row r="51" spans="1:22" x14ac:dyDescent="0.25">
      <c r="A51" s="1">
        <v>24.039248749787291</v>
      </c>
      <c r="B51" s="1">
        <v>17.574549207498489</v>
      </c>
      <c r="C51" s="1">
        <v>39.322360398028188</v>
      </c>
      <c r="I51" s="1">
        <f t="shared" si="2"/>
        <v>46.728512813614699</v>
      </c>
      <c r="J51" s="1">
        <f t="shared" si="3"/>
        <v>-3.6001016668607768</v>
      </c>
      <c r="K51" s="1">
        <f t="shared" si="4"/>
        <v>-15.378024768788233</v>
      </c>
      <c r="M51">
        <f t="shared" si="5"/>
        <v>49.325432462101652</v>
      </c>
      <c r="N51">
        <f t="shared" si="6"/>
        <v>49.325432462101652</v>
      </c>
      <c r="T51" s="4">
        <f t="shared" si="8"/>
        <v>-0.50284015597236298</v>
      </c>
      <c r="U51" s="4">
        <f t="shared" si="9"/>
        <v>-0.31939780183574695</v>
      </c>
      <c r="V51" s="4">
        <f t="shared" si="10"/>
        <v>-4.3259339760719911E-2</v>
      </c>
    </row>
    <row r="52" spans="1:22" x14ac:dyDescent="0.25">
      <c r="A52" s="1">
        <v>47.979630180501488</v>
      </c>
      <c r="B52" s="1">
        <v>17.036954746808561</v>
      </c>
      <c r="C52" s="1">
        <v>39.609916462101893</v>
      </c>
      <c r="I52" s="1">
        <f t="shared" si="2"/>
        <v>60.406138741545746</v>
      </c>
      <c r="J52" s="1">
        <f t="shared" si="3"/>
        <v>16.049215665391888</v>
      </c>
      <c r="K52" s="1">
        <f t="shared" si="4"/>
        <v>-15.961494300348233</v>
      </c>
      <c r="M52">
        <f t="shared" si="5"/>
        <v>64.507737686553412</v>
      </c>
      <c r="N52">
        <f t="shared" si="6"/>
        <v>64.507737686553412</v>
      </c>
      <c r="T52" s="4">
        <f t="shared" si="8"/>
        <v>-1.2500307571900147</v>
      </c>
      <c r="U52" s="4">
        <f t="shared" si="9"/>
        <v>-1.5652315724931118</v>
      </c>
      <c r="V52" s="4">
        <f t="shared" si="10"/>
        <v>-0.25168607343656213</v>
      </c>
    </row>
    <row r="53" spans="1:22" x14ac:dyDescent="0.25">
      <c r="A53" s="1">
        <v>31.237846745291669</v>
      </c>
      <c r="B53" s="1">
        <v>12.208217218836863</v>
      </c>
      <c r="C53" s="1">
        <v>39.913304580596616</v>
      </c>
      <c r="I53" s="1">
        <f t="shared" si="2"/>
        <v>48.127553868774292</v>
      </c>
      <c r="J53" s="1">
        <f t="shared" si="3"/>
        <v>4.2270728920812566</v>
      </c>
      <c r="K53" s="1">
        <f t="shared" si="4"/>
        <v>-19.590455146866034</v>
      </c>
      <c r="M53">
        <f t="shared" si="5"/>
        <v>52.133631366787689</v>
      </c>
      <c r="N53">
        <f t="shared" si="6"/>
        <v>52.133631366787689</v>
      </c>
      <c r="T53" s="4">
        <f t="shared" si="8"/>
        <v>0.24790975864049417</v>
      </c>
      <c r="U53" s="4">
        <f t="shared" si="9"/>
        <v>0.89494762662905336</v>
      </c>
      <c r="V53" s="4">
        <f t="shared" si="10"/>
        <v>-0.402458799752969</v>
      </c>
    </row>
    <row r="54" spans="1:22" x14ac:dyDescent="0.25">
      <c r="A54" s="1">
        <v>36.610610505482775</v>
      </c>
      <c r="B54" s="1">
        <v>11.407792235785593</v>
      </c>
      <c r="C54" s="1">
        <v>39.678277219235014</v>
      </c>
      <c r="I54" s="1">
        <f t="shared" si="2"/>
        <v>50.631701782233094</v>
      </c>
      <c r="J54" s="1">
        <f t="shared" si="3"/>
        <v>9.0366377818730399</v>
      </c>
      <c r="K54" s="1">
        <f t="shared" si="4"/>
        <v>-19.990251639229548</v>
      </c>
      <c r="M54">
        <f t="shared" si="5"/>
        <v>55.180070753538182</v>
      </c>
      <c r="N54">
        <f t="shared" si="6"/>
        <v>55.180070753538189</v>
      </c>
      <c r="T54" s="4">
        <f t="shared" si="8"/>
        <v>-1.0968111640474478</v>
      </c>
      <c r="U54" s="4">
        <f t="shared" si="9"/>
        <v>-0.58523559033245343</v>
      </c>
      <c r="V54" s="4">
        <f t="shared" si="10"/>
        <v>-1.3402084009396749</v>
      </c>
    </row>
    <row r="55" spans="1:22" x14ac:dyDescent="0.25">
      <c r="A55" s="1">
        <v>61.092798509106991</v>
      </c>
      <c r="B55" s="1">
        <v>30.288812989415167</v>
      </c>
      <c r="C55" s="1">
        <v>39.290815115298258</v>
      </c>
      <c r="I55" s="1">
        <f t="shared" si="2"/>
        <v>75.443760681150849</v>
      </c>
      <c r="J55" s="1">
        <f t="shared" si="3"/>
        <v>21.476296877131727</v>
      </c>
      <c r="K55" s="1">
        <f t="shared" si="4"/>
        <v>-6.3653767474676499</v>
      </c>
      <c r="M55">
        <f t="shared" si="5"/>
        <v>78.698858787193728</v>
      </c>
      <c r="N55">
        <f t="shared" si="6"/>
        <v>78.698858787193743</v>
      </c>
      <c r="T55" s="4">
        <f t="shared" si="8"/>
        <v>-0.82256294019872189</v>
      </c>
      <c r="U55" s="4">
        <f t="shared" si="9"/>
        <v>1.6942658337396371E-2</v>
      </c>
      <c r="V55" s="4">
        <f t="shared" si="10"/>
        <v>-1.4435186919915819</v>
      </c>
    </row>
    <row r="56" spans="1:22" x14ac:dyDescent="0.25">
      <c r="A56" s="1">
        <v>38.300567603002278</v>
      </c>
      <c r="B56" s="1">
        <v>21.176767113380674</v>
      </c>
      <c r="C56" s="1">
        <v>39.809860134856677</v>
      </c>
      <c r="I56" s="1">
        <f t="shared" si="2"/>
        <v>57.323488674446033</v>
      </c>
      <c r="J56" s="1">
        <f t="shared" si="3"/>
        <v>6.3745961801928459</v>
      </c>
      <c r="K56" s="1">
        <f t="shared" si="4"/>
        <v>-13.175586429965417</v>
      </c>
      <c r="M56">
        <f t="shared" si="5"/>
        <v>59.162605656304216</v>
      </c>
      <c r="N56">
        <f t="shared" si="6"/>
        <v>59.162605656304223</v>
      </c>
      <c r="T56" s="4">
        <f t="shared" si="8"/>
        <v>1.8947937488713611</v>
      </c>
      <c r="U56" s="4">
        <f t="shared" si="9"/>
        <v>1.5744415796914113</v>
      </c>
      <c r="V56" s="4">
        <f t="shared" si="10"/>
        <v>2.0772470413252959</v>
      </c>
    </row>
    <row r="57" spans="1:22" x14ac:dyDescent="0.25">
      <c r="A57" s="1">
        <v>60.132538754589604</v>
      </c>
      <c r="B57" s="1">
        <v>19.703891939371065</v>
      </c>
      <c r="C57" s="1">
        <v>41.549769182107838</v>
      </c>
      <c r="I57" s="1">
        <f t="shared" si="2"/>
        <v>70.082355174353893</v>
      </c>
      <c r="J57" s="1">
        <f t="shared" si="3"/>
        <v>24.091309858129847</v>
      </c>
      <c r="K57" s="1">
        <f t="shared" si="4"/>
        <v>-15.44736793930805</v>
      </c>
      <c r="M57">
        <f t="shared" si="5"/>
        <v>75.700388993168787</v>
      </c>
      <c r="N57">
        <f t="shared" si="6"/>
        <v>75.700388993168815</v>
      </c>
      <c r="T57" s="4">
        <f t="shared" si="8"/>
        <v>-8.9694622117328274E-2</v>
      </c>
      <c r="U57" s="4">
        <f t="shared" si="9"/>
        <v>-0.31635642095945443</v>
      </c>
      <c r="V57" s="4">
        <f t="shared" si="10"/>
        <v>0.31743984475878473</v>
      </c>
    </row>
    <row r="58" spans="1:22" x14ac:dyDescent="0.25">
      <c r="A58" s="1">
        <v>57.06454219337801</v>
      </c>
      <c r="B58" s="1">
        <v>26.558075374723114</v>
      </c>
      <c r="C58" s="1">
        <v>40.452883329505404</v>
      </c>
      <c r="I58" s="1">
        <f t="shared" si="2"/>
        <v>71.635023843070798</v>
      </c>
      <c r="J58" s="1">
        <f t="shared" si="3"/>
        <v>19.235894259753294</v>
      </c>
      <c r="K58" s="1">
        <f t="shared" si="4"/>
        <v>-9.8251129281113414</v>
      </c>
      <c r="M58">
        <f t="shared" si="5"/>
        <v>74.820646301805425</v>
      </c>
      <c r="N58">
        <f t="shared" si="6"/>
        <v>74.820646301805439</v>
      </c>
      <c r="T58" s="4">
        <f t="shared" si="8"/>
        <v>1.307625582937846</v>
      </c>
      <c r="U58" s="4">
        <f t="shared" si="9"/>
        <v>1.9018524730320236</v>
      </c>
      <c r="V58" s="4">
        <f t="shared" si="10"/>
        <v>-0.2696048477772599</v>
      </c>
    </row>
    <row r="59" spans="1:22" x14ac:dyDescent="0.25">
      <c r="A59" s="1">
        <v>47.496984782695684</v>
      </c>
      <c r="B59" s="1">
        <v>17.180885507532384</v>
      </c>
      <c r="C59" s="1">
        <v>39.745484025088516</v>
      </c>
      <c r="I59" s="1">
        <f t="shared" si="2"/>
        <v>60.288851723631709</v>
      </c>
      <c r="J59" s="1">
        <f t="shared" si="3"/>
        <v>15.54103263544064</v>
      </c>
      <c r="K59" s="1">
        <f t="shared" si="4"/>
        <v>-15.955580626515856</v>
      </c>
      <c r="M59">
        <f t="shared" si="5"/>
        <v>64.27168809560807</v>
      </c>
      <c r="N59">
        <f t="shared" si="6"/>
        <v>64.271688095608084</v>
      </c>
      <c r="T59" s="4">
        <f t="shared" si="8"/>
        <v>1.4776701008086082</v>
      </c>
      <c r="U59" s="4">
        <f t="shared" si="9"/>
        <v>1.293933518076154</v>
      </c>
      <c r="V59" s="4">
        <f t="shared" si="10"/>
        <v>1.1832263117483985</v>
      </c>
    </row>
    <row r="60" spans="1:22" x14ac:dyDescent="0.25">
      <c r="A60" s="1">
        <v>36.025507089492649</v>
      </c>
      <c r="B60" s="1">
        <v>18.782000198511049</v>
      </c>
      <c r="C60" s="1">
        <v>42.014112533741688</v>
      </c>
      <c r="I60" s="1">
        <f t="shared" si="2"/>
        <v>55.899988267460316</v>
      </c>
      <c r="J60" s="1">
        <f t="shared" si="3"/>
        <v>4.5947942749678248</v>
      </c>
      <c r="K60" s="1">
        <f t="shared" si="4"/>
        <v>-16.427584173529223</v>
      </c>
      <c r="M60">
        <f t="shared" si="5"/>
        <v>58.444728971138744</v>
      </c>
      <c r="N60">
        <f t="shared" si="6"/>
        <v>58.444728971138751</v>
      </c>
      <c r="T60" s="4">
        <f t="shared" si="8"/>
        <v>0.23506476806683024</v>
      </c>
      <c r="U60" s="4">
        <f t="shared" si="9"/>
        <v>0.83132092151290138</v>
      </c>
      <c r="V60" s="4">
        <f t="shared" si="10"/>
        <v>-0.40093066387264337</v>
      </c>
    </row>
    <row r="61" spans="1:22" x14ac:dyDescent="0.25">
      <c r="A61" s="1">
        <v>38.948281859620941</v>
      </c>
      <c r="B61" s="1">
        <v>20.471688027000866</v>
      </c>
      <c r="C61" s="1">
        <v>41.438390950200073</v>
      </c>
      <c r="I61" s="1">
        <f t="shared" si="2"/>
        <v>58.230601779163528</v>
      </c>
      <c r="J61" s="1">
        <f t="shared" si="3"/>
        <v>6.5264550664648446</v>
      </c>
      <c r="K61" s="1">
        <f t="shared" si="4"/>
        <v>-14.825697816117966</v>
      </c>
      <c r="M61">
        <f t="shared" si="5"/>
        <v>60.441698479054608</v>
      </c>
      <c r="N61">
        <f t="shared" si="6"/>
        <v>60.441698479054608</v>
      </c>
      <c r="T61" s="4">
        <f t="shared" si="8"/>
        <v>-0.24559294432328369</v>
      </c>
      <c r="U61" s="4">
        <f t="shared" si="9"/>
        <v>-0.53919528867957867</v>
      </c>
      <c r="V61" s="4">
        <f t="shared" si="10"/>
        <v>-0.52289977753646699</v>
      </c>
    </row>
    <row r="62" spans="1:22" x14ac:dyDescent="0.25">
      <c r="A62" s="1">
        <v>28.644672482514927</v>
      </c>
      <c r="B62" s="1">
        <v>20.038110187212496</v>
      </c>
      <c r="C62" s="1">
        <v>39.839600760559371</v>
      </c>
      <c r="I62" s="1">
        <f t="shared" si="2"/>
        <v>51.108421902783356</v>
      </c>
      <c r="J62" s="1">
        <f t="shared" si="3"/>
        <v>-1.0566959875492454</v>
      </c>
      <c r="K62" s="1">
        <f t="shared" si="4"/>
        <v>-14.001768262015071</v>
      </c>
      <c r="M62">
        <f t="shared" si="5"/>
        <v>53.002234955388246</v>
      </c>
      <c r="N62">
        <f t="shared" si="6"/>
        <v>53.002234955388253</v>
      </c>
      <c r="T62" s="4">
        <f t="shared" si="8"/>
        <v>9.6502114931841243E-3</v>
      </c>
      <c r="U62" s="4">
        <f t="shared" si="9"/>
        <v>-0.29734303403659185</v>
      </c>
      <c r="V62" s="4">
        <f t="shared" si="10"/>
        <v>-0.10896081364539927</v>
      </c>
    </row>
    <row r="63" spans="1:22" x14ac:dyDescent="0.25">
      <c r="A63" s="1">
        <v>57.723622114102987</v>
      </c>
      <c r="B63" s="1">
        <v>24.72325766375274</v>
      </c>
      <c r="C63" s="1">
        <v>39.259658210908356</v>
      </c>
      <c r="I63" s="1">
        <f t="shared" si="2"/>
        <v>70.267302469950366</v>
      </c>
      <c r="J63" s="1">
        <f t="shared" si="3"/>
        <v>21.010224070205613</v>
      </c>
      <c r="K63" s="1">
        <f t="shared" si="4"/>
        <v>-10.278787400937574</v>
      </c>
      <c r="M63">
        <f t="shared" si="5"/>
        <v>74.057928558105189</v>
      </c>
      <c r="N63">
        <f t="shared" si="6"/>
        <v>74.057928558105189</v>
      </c>
      <c r="T63" s="4">
        <f t="shared" si="8"/>
        <v>-0.77035370542022263</v>
      </c>
      <c r="U63" s="4">
        <f t="shared" si="9"/>
        <v>-1.2467862218803096</v>
      </c>
      <c r="V63" s="4">
        <f t="shared" si="10"/>
        <v>0.10394851314089623</v>
      </c>
    </row>
    <row r="64" spans="1:22" x14ac:dyDescent="0.25">
      <c r="A64" s="1">
        <v>41.064294721499785</v>
      </c>
      <c r="B64" s="1">
        <v>23.697660385933435</v>
      </c>
      <c r="C64" s="1">
        <v>39.067501189836847</v>
      </c>
      <c r="I64" s="1">
        <f t="shared" si="2"/>
        <v>59.94596454304137</v>
      </c>
      <c r="J64" s="1">
        <f t="shared" si="3"/>
        <v>7.9050863243166827</v>
      </c>
      <c r="K64" s="1">
        <f t="shared" si="4"/>
        <v>-10.868118658197798</v>
      </c>
      <c r="M64">
        <f t="shared" si="5"/>
        <v>61.433908047259514</v>
      </c>
      <c r="N64">
        <f t="shared" si="6"/>
        <v>61.433908047259528</v>
      </c>
      <c r="T64" s="4">
        <f t="shared" si="8"/>
        <v>1.3278805635044293</v>
      </c>
      <c r="U64" s="4">
        <f t="shared" si="9"/>
        <v>1.5160872559514194</v>
      </c>
      <c r="V64" s="4">
        <f t="shared" si="10"/>
        <v>1.0659935627729953</v>
      </c>
    </row>
    <row r="65" spans="1:22" x14ac:dyDescent="0.25">
      <c r="A65" s="1">
        <v>47.801382600869545</v>
      </c>
      <c r="B65" s="1">
        <v>21.042521589518643</v>
      </c>
      <c r="C65" s="1">
        <v>41.616537759761428</v>
      </c>
      <c r="I65" s="1">
        <f t="shared" si="2"/>
        <v>63.774365894723921</v>
      </c>
      <c r="J65" s="1">
        <f t="shared" si="3"/>
        <v>13.449211595810752</v>
      </c>
      <c r="K65" s="1">
        <f t="shared" si="4"/>
        <v>-14.548026350220356</v>
      </c>
      <c r="M65">
        <f t="shared" si="5"/>
        <v>66.780956181457313</v>
      </c>
      <c r="N65">
        <f t="shared" si="6"/>
        <v>66.780956181457313</v>
      </c>
      <c r="T65" s="4">
        <f t="shared" si="8"/>
        <v>0.19751259323243237</v>
      </c>
      <c r="U65" s="4">
        <f t="shared" si="9"/>
        <v>-0.12473246001631445</v>
      </c>
      <c r="V65" s="4">
        <f t="shared" si="10"/>
        <v>0.91370612434749399</v>
      </c>
    </row>
    <row r="66" spans="1:22" x14ac:dyDescent="0.25">
      <c r="A66" s="1">
        <v>30.553166080252609</v>
      </c>
      <c r="B66" s="1">
        <v>9.9850903393050281</v>
      </c>
      <c r="C66" s="1">
        <v>40.671799648813163</v>
      </c>
      <c r="I66" s="1">
        <f t="shared" si="2"/>
        <v>46.886647731978492</v>
      </c>
      <c r="J66" s="1">
        <f t="shared" si="3"/>
        <v>4.2659669031780005</v>
      </c>
      <c r="K66" s="1">
        <f t="shared" si="4"/>
        <v>-21.698780245053559</v>
      </c>
      <c r="M66">
        <f t="shared" si="5"/>
        <v>51.840074009252533</v>
      </c>
      <c r="N66">
        <f t="shared" si="6"/>
        <v>51.84007400925254</v>
      </c>
      <c r="T66" s="4">
        <f t="shared" si="8"/>
        <v>0.61678985127139696</v>
      </c>
      <c r="U66" s="4">
        <f t="shared" si="9"/>
        <v>0.56941591367141164</v>
      </c>
      <c r="V66" s="4">
        <f t="shared" si="10"/>
        <v>-3.7208508393534213E-2</v>
      </c>
    </row>
    <row r="67" spans="1:22" x14ac:dyDescent="0.25">
      <c r="A67" s="1">
        <v>23.563607858521198</v>
      </c>
      <c r="B67" s="1">
        <v>10.513636617034422</v>
      </c>
      <c r="C67" s="1">
        <v>38.881636816792259</v>
      </c>
      <c r="I67" s="1">
        <f t="shared" ref="I67:I101" si="11">$E$3*A67+$F$3*B67+$G$3*C67</f>
        <v>42.122829753911006</v>
      </c>
      <c r="J67" s="1">
        <f t="shared" ref="J67:J101" si="12">$E$4*A67+$F$4*B67+$G$4*C67</f>
        <v>-0.9259306855505578</v>
      </c>
      <c r="K67" s="1">
        <f t="shared" ref="K67:K101" si="13">$F$5*B67+$G$5*C67</f>
        <v>-20.059205309950102</v>
      </c>
      <c r="M67">
        <f t="shared" ref="M67:M101" si="14">SQRT(SUMSQ(A67:C67))</f>
        <v>46.66435311646508</v>
      </c>
      <c r="N67">
        <f t="shared" ref="N67:N101" si="15">SQRT(SUMSQ(I67:K67))</f>
        <v>46.664353116465087</v>
      </c>
      <c r="T67" s="4">
        <f t="shared" si="8"/>
        <v>-1.2327122033391633</v>
      </c>
      <c r="U67" s="4">
        <f t="shared" si="9"/>
        <v>-0.58036589254842019</v>
      </c>
      <c r="V67" s="4">
        <f t="shared" si="10"/>
        <v>-1.8850147804007258</v>
      </c>
    </row>
    <row r="68" spans="1:22" x14ac:dyDescent="0.25">
      <c r="A68" s="1">
        <v>28.102431680363189</v>
      </c>
      <c r="B68" s="1">
        <v>19.233427711182895</v>
      </c>
      <c r="C68" s="1">
        <v>39.789592271363134</v>
      </c>
      <c r="I68" s="1">
        <f t="shared" si="11"/>
        <v>50.301902970848367</v>
      </c>
      <c r="J68" s="1">
        <f t="shared" si="12"/>
        <v>-1.1505076231172886</v>
      </c>
      <c r="K68" s="1">
        <f t="shared" si="13"/>
        <v>-14.535403355690031</v>
      </c>
      <c r="M68">
        <f t="shared" si="14"/>
        <v>52.372541097335535</v>
      </c>
      <c r="N68">
        <f t="shared" si="15"/>
        <v>52.372541097335535</v>
      </c>
      <c r="T68" s="4">
        <f t="shared" ref="T68:T101" si="16">(I67-$X$2)/$X$3</f>
        <v>-1.7544340282369202</v>
      </c>
      <c r="U68" s="4">
        <f t="shared" ref="U68:U101" si="17">(J67-$Y$2)/$Y$3</f>
        <v>-1.2304138426009519</v>
      </c>
      <c r="V68" s="4">
        <f t="shared" ref="V68:V101" si="18">(K67-$Z$2)/$Z$3</f>
        <v>-1.4613368167808325</v>
      </c>
    </row>
    <row r="69" spans="1:22" x14ac:dyDescent="0.25">
      <c r="A69" s="1">
        <v>46.843337774600542</v>
      </c>
      <c r="B69" s="1">
        <v>27.356293950201703</v>
      </c>
      <c r="C69" s="1">
        <v>41.347755299512279</v>
      </c>
      <c r="I69" s="1">
        <f t="shared" si="11"/>
        <v>66.711315002645875</v>
      </c>
      <c r="J69" s="1">
        <f t="shared" si="12"/>
        <v>10.199114478063155</v>
      </c>
      <c r="K69" s="1">
        <f t="shared" si="13"/>
        <v>-9.8934571988069884</v>
      </c>
      <c r="M69">
        <f t="shared" si="14"/>
        <v>68.207785339090918</v>
      </c>
      <c r="N69">
        <f t="shared" si="15"/>
        <v>68.207785339090933</v>
      </c>
      <c r="T69" s="4">
        <f t="shared" si="16"/>
        <v>-0.85868170848855296</v>
      </c>
      <c r="U69" s="4">
        <f t="shared" si="17"/>
        <v>-1.2585318428887964</v>
      </c>
      <c r="V69" s="4">
        <f t="shared" si="18"/>
        <v>-3.3946635756370649E-2</v>
      </c>
    </row>
    <row r="70" spans="1:22" x14ac:dyDescent="0.25">
      <c r="A70" s="1">
        <v>45.635293152200454</v>
      </c>
      <c r="B70" s="1">
        <v>28.946677139896199</v>
      </c>
      <c r="C70" s="1">
        <v>39.411972592088276</v>
      </c>
      <c r="I70" s="1">
        <f t="shared" si="11"/>
        <v>65.814433610171008</v>
      </c>
      <c r="J70" s="1">
        <f t="shared" si="12"/>
        <v>9.3537589369054714</v>
      </c>
      <c r="K70" s="1">
        <f t="shared" si="13"/>
        <v>-7.4000813813657516</v>
      </c>
      <c r="M70">
        <f t="shared" si="14"/>
        <v>66.886423750475558</v>
      </c>
      <c r="N70">
        <f t="shared" si="15"/>
        <v>66.886423750475572</v>
      </c>
      <c r="T70" s="4">
        <f t="shared" si="16"/>
        <v>0.93843741532011182</v>
      </c>
      <c r="U70" s="4">
        <f t="shared" si="17"/>
        <v>0.16248974982524653</v>
      </c>
      <c r="V70" s="4">
        <f t="shared" si="18"/>
        <v>1.1655656603115727</v>
      </c>
    </row>
    <row r="71" spans="1:22" x14ac:dyDescent="0.25">
      <c r="A71" s="1">
        <v>61.201984429230585</v>
      </c>
      <c r="B71" s="1">
        <v>29.852986673727823</v>
      </c>
      <c r="C71" s="1">
        <v>40.212392910786718</v>
      </c>
      <c r="I71" s="1">
        <f t="shared" si="11"/>
        <v>75.787247949148352</v>
      </c>
      <c r="J71" s="1">
        <f t="shared" si="12"/>
        <v>21.367139596378994</v>
      </c>
      <c r="K71" s="1">
        <f t="shared" si="13"/>
        <v>-7.3252063992905576</v>
      </c>
      <c r="M71">
        <f t="shared" si="14"/>
        <v>79.081731487297645</v>
      </c>
      <c r="N71">
        <f t="shared" si="15"/>
        <v>79.08173148729766</v>
      </c>
      <c r="T71" s="4">
        <f t="shared" si="16"/>
        <v>0.84021313409166554</v>
      </c>
      <c r="U71" s="4">
        <f t="shared" si="17"/>
        <v>5.6647593425995783E-2</v>
      </c>
      <c r="V71" s="4">
        <f t="shared" si="18"/>
        <v>1.809871916924316</v>
      </c>
    </row>
    <row r="72" spans="1:22" x14ac:dyDescent="0.25">
      <c r="A72" s="1">
        <v>55.53661743779071</v>
      </c>
      <c r="B72" s="1">
        <v>30.995427624089885</v>
      </c>
      <c r="C72" s="1">
        <v>40.342729016153953</v>
      </c>
      <c r="I72" s="1">
        <f t="shared" si="11"/>
        <v>73.251184967326211</v>
      </c>
      <c r="J72" s="1">
        <f t="shared" si="12"/>
        <v>16.221777761024416</v>
      </c>
      <c r="K72" s="1">
        <f t="shared" si="13"/>
        <v>-6.6095402001229573</v>
      </c>
      <c r="M72">
        <f t="shared" si="14"/>
        <v>75.316453677151742</v>
      </c>
      <c r="N72">
        <f t="shared" si="15"/>
        <v>75.316453677151756</v>
      </c>
      <c r="T72" s="4">
        <f t="shared" si="16"/>
        <v>1.9324116438274355</v>
      </c>
      <c r="U72" s="4">
        <f t="shared" si="17"/>
        <v>1.5607746177812478</v>
      </c>
      <c r="V72" s="4">
        <f t="shared" si="18"/>
        <v>1.8292201511846138</v>
      </c>
    </row>
    <row r="73" spans="1:22" x14ac:dyDescent="0.25">
      <c r="A73" s="1">
        <v>60.837407411422063</v>
      </c>
      <c r="B73" s="1">
        <v>27.715239148629369</v>
      </c>
      <c r="C73" s="1">
        <v>41.237642258433546</v>
      </c>
      <c r="I73" s="1">
        <f t="shared" si="11"/>
        <v>74.934458187551584</v>
      </c>
      <c r="J73" s="1">
        <f t="shared" si="12"/>
        <v>21.523639186942301</v>
      </c>
      <c r="K73" s="1">
        <f t="shared" si="13"/>
        <v>-9.56178293688059</v>
      </c>
      <c r="M73">
        <f t="shared" si="14"/>
        <v>78.548505782373823</v>
      </c>
      <c r="N73">
        <f t="shared" si="15"/>
        <v>78.548505782373823</v>
      </c>
      <c r="T73" s="4">
        <f t="shared" si="16"/>
        <v>1.6546681588698853</v>
      </c>
      <c r="U73" s="4">
        <f t="shared" si="17"/>
        <v>0.91655314457421078</v>
      </c>
      <c r="V73" s="4">
        <f t="shared" si="18"/>
        <v>2.014153447859941</v>
      </c>
    </row>
    <row r="74" spans="1:22" x14ac:dyDescent="0.25">
      <c r="A74" s="1">
        <v>53.555749889978074</v>
      </c>
      <c r="B74" s="1">
        <v>27.106195961331242</v>
      </c>
      <c r="C74" s="1">
        <v>41.46970277086767</v>
      </c>
      <c r="I74" s="1">
        <f t="shared" si="11"/>
        <v>70.512740208586678</v>
      </c>
      <c r="J74" s="1">
        <f t="shared" si="12"/>
        <v>15.732093249744342</v>
      </c>
      <c r="K74" s="1">
        <f t="shared" si="13"/>
        <v>-10.156533066642361</v>
      </c>
      <c r="M74">
        <f t="shared" si="14"/>
        <v>72.956839663434479</v>
      </c>
      <c r="N74">
        <f t="shared" si="15"/>
        <v>72.956839663434494</v>
      </c>
      <c r="T74" s="4">
        <f t="shared" si="16"/>
        <v>1.8390161713885669</v>
      </c>
      <c r="U74" s="4">
        <f t="shared" si="17"/>
        <v>1.580369040878228</v>
      </c>
      <c r="V74" s="4">
        <f t="shared" si="18"/>
        <v>1.2512726767275322</v>
      </c>
    </row>
    <row r="75" spans="1:22" x14ac:dyDescent="0.25">
      <c r="A75" s="1">
        <v>28.914597071267053</v>
      </c>
      <c r="B75" s="1">
        <v>14.813294461703741</v>
      </c>
      <c r="C75" s="1">
        <v>39.859772200939219</v>
      </c>
      <c r="I75" s="1">
        <f t="shared" si="11"/>
        <v>48.259360157704869</v>
      </c>
      <c r="J75" s="1">
        <f t="shared" si="12"/>
        <v>1.2884836481515833</v>
      </c>
      <c r="K75" s="1">
        <f t="shared" si="13"/>
        <v>-17.710534254251314</v>
      </c>
      <c r="M75">
        <f t="shared" si="14"/>
        <v>51.422651200746493</v>
      </c>
      <c r="N75">
        <f t="shared" si="15"/>
        <v>51.4226512007465</v>
      </c>
      <c r="T75" s="4">
        <f t="shared" si="16"/>
        <v>1.3547603111122632</v>
      </c>
      <c r="U75" s="4">
        <f t="shared" si="17"/>
        <v>0.85524253370600967</v>
      </c>
      <c r="V75" s="4">
        <f t="shared" si="18"/>
        <v>1.0975849626467884</v>
      </c>
    </row>
    <row r="76" spans="1:22" x14ac:dyDescent="0.25">
      <c r="A76" s="1">
        <v>48.74686898261735</v>
      </c>
      <c r="B76" s="1">
        <v>22.22159677342578</v>
      </c>
      <c r="C76" s="1">
        <v>40.632824254724106</v>
      </c>
      <c r="I76" s="1">
        <f t="shared" si="11"/>
        <v>64.433034829625967</v>
      </c>
      <c r="J76" s="1">
        <f t="shared" si="12"/>
        <v>14.141441922400812</v>
      </c>
      <c r="K76" s="1">
        <f t="shared" si="13"/>
        <v>-13.018703801994164</v>
      </c>
      <c r="M76">
        <f t="shared" si="14"/>
        <v>67.238999142495302</v>
      </c>
      <c r="N76">
        <f t="shared" si="15"/>
        <v>67.238999142495317</v>
      </c>
      <c r="T76" s="4">
        <f t="shared" si="16"/>
        <v>-1.0823760580231496</v>
      </c>
      <c r="U76" s="4">
        <f t="shared" si="17"/>
        <v>-0.95315962608576599</v>
      </c>
      <c r="V76" s="4">
        <f t="shared" si="18"/>
        <v>-0.85442331207501809</v>
      </c>
    </row>
    <row r="77" spans="1:22" x14ac:dyDescent="0.25">
      <c r="A77" s="1">
        <v>42.121104778892239</v>
      </c>
      <c r="B77" s="1">
        <v>21.013656261824334</v>
      </c>
      <c r="C77" s="1">
        <v>40.134931919659024</v>
      </c>
      <c r="I77" s="1">
        <f t="shared" si="11"/>
        <v>59.622785029802856</v>
      </c>
      <c r="J77" s="1">
        <f t="shared" si="12"/>
        <v>9.4279314474946538</v>
      </c>
      <c r="K77" s="1">
        <f t="shared" si="13"/>
        <v>-13.520783682592169</v>
      </c>
      <c r="M77">
        <f t="shared" si="14"/>
        <v>61.859307929204903</v>
      </c>
      <c r="N77">
        <f t="shared" si="15"/>
        <v>61.859307929204903</v>
      </c>
      <c r="T77" s="4">
        <f t="shared" si="16"/>
        <v>0.6889256802016116</v>
      </c>
      <c r="U77" s="4">
        <f t="shared" si="17"/>
        <v>0.65608613338856514</v>
      </c>
      <c r="V77" s="4">
        <f t="shared" si="18"/>
        <v>0.35797944494607581</v>
      </c>
    </row>
    <row r="78" spans="1:22" x14ac:dyDescent="0.25">
      <c r="A78" s="1">
        <v>42.157037151982934</v>
      </c>
      <c r="B78" s="1">
        <v>20.821084196265865</v>
      </c>
      <c r="C78" s="1">
        <v>40.26512652071429</v>
      </c>
      <c r="I78" s="1">
        <f t="shared" si="11"/>
        <v>59.607516949157102</v>
      </c>
      <c r="J78" s="1">
        <f t="shared" si="12"/>
        <v>9.4827356005147365</v>
      </c>
      <c r="K78" s="1">
        <f t="shared" si="13"/>
        <v>-13.749014181295719</v>
      </c>
      <c r="M78">
        <f t="shared" si="14"/>
        <v>61.903261160223138</v>
      </c>
      <c r="N78">
        <f t="shared" si="15"/>
        <v>61.903261160223146</v>
      </c>
      <c r="T78" s="4">
        <f t="shared" si="16"/>
        <v>0.16211875446851601</v>
      </c>
      <c r="U78" s="4">
        <f t="shared" si="17"/>
        <v>6.5934311361923958E-2</v>
      </c>
      <c r="V78" s="4">
        <f t="shared" si="18"/>
        <v>0.22823839021785172</v>
      </c>
    </row>
    <row r="79" spans="1:22" x14ac:dyDescent="0.25">
      <c r="A79" s="1">
        <v>19.45655146945078</v>
      </c>
      <c r="B79" s="1">
        <v>7.938117613124696</v>
      </c>
      <c r="C79" s="1">
        <v>40.887817438891126</v>
      </c>
      <c r="I79" s="1">
        <f t="shared" si="11"/>
        <v>39.422911974105745</v>
      </c>
      <c r="J79" s="1">
        <f t="shared" si="12"/>
        <v>-4.0468967638341802</v>
      </c>
      <c r="K79" s="1">
        <f t="shared" si="13"/>
        <v>-23.298956184860643</v>
      </c>
      <c r="M79">
        <f t="shared" si="14"/>
        <v>45.971564267917586</v>
      </c>
      <c r="N79">
        <f t="shared" si="15"/>
        <v>45.971564267917593</v>
      </c>
      <c r="T79" s="4">
        <f t="shared" si="16"/>
        <v>0.16044663119809244</v>
      </c>
      <c r="U79" s="4">
        <f t="shared" si="17"/>
        <v>7.2796027471735414E-2</v>
      </c>
      <c r="V79" s="4">
        <f t="shared" si="18"/>
        <v>0.16926198672668039</v>
      </c>
    </row>
    <row r="80" spans="1:22" x14ac:dyDescent="0.25">
      <c r="A80" s="1">
        <v>28.704075394784212</v>
      </c>
      <c r="B80" s="1">
        <v>13.225444497884183</v>
      </c>
      <c r="C80" s="1">
        <v>41.221808505995071</v>
      </c>
      <c r="I80" s="1">
        <f t="shared" si="11"/>
        <v>48.007441834443334</v>
      </c>
      <c r="J80" s="1">
        <f t="shared" si="12"/>
        <v>1.2087814592458415</v>
      </c>
      <c r="K80" s="1">
        <f t="shared" si="13"/>
        <v>-19.796418838702195</v>
      </c>
      <c r="M80">
        <f t="shared" si="14"/>
        <v>51.942986272845339</v>
      </c>
      <c r="N80">
        <f t="shared" si="15"/>
        <v>51.942986272845339</v>
      </c>
      <c r="T80" s="4">
        <f t="shared" si="16"/>
        <v>-2.0501224944291829</v>
      </c>
      <c r="U80" s="4">
        <f t="shared" si="17"/>
        <v>-1.6211722438791607</v>
      </c>
      <c r="V80" s="4">
        <f t="shared" si="18"/>
        <v>-2.2985117600726155</v>
      </c>
    </row>
    <row r="81" spans="1:22" x14ac:dyDescent="0.25">
      <c r="A81" s="1">
        <v>34.726684352045204</v>
      </c>
      <c r="B81" s="1">
        <v>15.593326711566315</v>
      </c>
      <c r="C81" s="1">
        <v>39.585787151048315</v>
      </c>
      <c r="I81" s="1">
        <f t="shared" si="11"/>
        <v>51.907136800942041</v>
      </c>
      <c r="J81" s="1">
        <f t="shared" si="12"/>
        <v>5.8274401366780069</v>
      </c>
      <c r="K81" s="1">
        <f t="shared" si="13"/>
        <v>-16.965231474107693</v>
      </c>
      <c r="M81">
        <f t="shared" si="14"/>
        <v>54.919295228437981</v>
      </c>
      <c r="N81">
        <f t="shared" si="15"/>
        <v>54.919295228437988</v>
      </c>
      <c r="T81" s="4">
        <f t="shared" si="16"/>
        <v>-1.1099655435875222</v>
      </c>
      <c r="U81" s="4">
        <f t="shared" si="17"/>
        <v>-0.96313868357437193</v>
      </c>
      <c r="V81" s="4">
        <f t="shared" si="18"/>
        <v>-1.3934309012771013</v>
      </c>
    </row>
    <row r="82" spans="1:22" x14ac:dyDescent="0.25">
      <c r="A82" s="1">
        <v>46.589645117544848</v>
      </c>
      <c r="B82" s="1">
        <v>25.521347583830341</v>
      </c>
      <c r="C82" s="1">
        <v>41.454589762729462</v>
      </c>
      <c r="I82" s="1">
        <f t="shared" si="11"/>
        <v>65.567119606327481</v>
      </c>
      <c r="J82" s="1">
        <f t="shared" si="12"/>
        <v>10.697474021163657</v>
      </c>
      <c r="K82" s="1">
        <f t="shared" si="13"/>
        <v>-11.266503590987089</v>
      </c>
      <c r="M82">
        <f t="shared" si="14"/>
        <v>67.382618137540831</v>
      </c>
      <c r="N82">
        <f t="shared" si="15"/>
        <v>67.382618137540859</v>
      </c>
      <c r="T82" s="4">
        <f t="shared" si="16"/>
        <v>-0.68288038125903816</v>
      </c>
      <c r="U82" s="4">
        <f t="shared" si="17"/>
        <v>-0.38486271530891147</v>
      </c>
      <c r="V82" s="4">
        <f t="shared" si="18"/>
        <v>-0.66183170957435555</v>
      </c>
    </row>
    <row r="83" spans="1:22" x14ac:dyDescent="0.25">
      <c r="A83" s="1">
        <v>50.173359012331346</v>
      </c>
      <c r="B83" s="1">
        <v>19.510624798308825</v>
      </c>
      <c r="C83" s="1">
        <v>38.572916294383965</v>
      </c>
      <c r="I83" s="1">
        <f t="shared" si="11"/>
        <v>62.502150417270116</v>
      </c>
      <c r="J83" s="1">
        <f t="shared" si="12"/>
        <v>17.253869732048486</v>
      </c>
      <c r="K83" s="1">
        <f t="shared" si="13"/>
        <v>-13.479075581829386</v>
      </c>
      <c r="M83">
        <f t="shared" si="14"/>
        <v>66.226130085142572</v>
      </c>
      <c r="N83">
        <f t="shared" si="15"/>
        <v>66.226130085142586</v>
      </c>
      <c r="T83" s="4">
        <f t="shared" si="16"/>
        <v>0.81312790245559896</v>
      </c>
      <c r="U83" s="4">
        <f t="shared" si="17"/>
        <v>0.22488651205817253</v>
      </c>
      <c r="V83" s="4">
        <f t="shared" si="18"/>
        <v>0.81076059044887738</v>
      </c>
    </row>
    <row r="84" spans="1:22" x14ac:dyDescent="0.25">
      <c r="A84" s="1">
        <v>35.002488473624524</v>
      </c>
      <c r="B84" s="1">
        <v>15.312084591042625</v>
      </c>
      <c r="C84" s="1">
        <v>39.697506375247443</v>
      </c>
      <c r="I84" s="1">
        <f t="shared" si="11"/>
        <v>51.968498294952674</v>
      </c>
      <c r="J84" s="1">
        <f t="shared" si="12"/>
        <v>6.1218406915722845</v>
      </c>
      <c r="K84" s="1">
        <f t="shared" si="13"/>
        <v>-17.243097105705385</v>
      </c>
      <c r="M84">
        <f t="shared" si="14"/>
        <v>55.095609137954668</v>
      </c>
      <c r="N84">
        <f t="shared" si="15"/>
        <v>55.095609137954675</v>
      </c>
      <c r="T84" s="4">
        <f t="shared" si="16"/>
        <v>0.47745988870434947</v>
      </c>
      <c r="U84" s="4">
        <f t="shared" si="17"/>
        <v>1.0457755066420598</v>
      </c>
      <c r="V84" s="4">
        <f t="shared" si="18"/>
        <v>0.23901606363752625</v>
      </c>
    </row>
    <row r="85" spans="1:22" x14ac:dyDescent="0.25">
      <c r="A85" s="1">
        <v>32.699126111336682</v>
      </c>
      <c r="B85" s="1">
        <v>15.669511573314502</v>
      </c>
      <c r="C85" s="1">
        <v>38.895075317935614</v>
      </c>
      <c r="I85" s="1">
        <f t="shared" si="11"/>
        <v>50.381728192529742</v>
      </c>
      <c r="J85" s="1">
        <f t="shared" si="12"/>
        <v>4.422825351011161</v>
      </c>
      <c r="K85" s="1">
        <f t="shared" si="13"/>
        <v>-16.42295362070201</v>
      </c>
      <c r="M85">
        <f t="shared" si="14"/>
        <v>53.175119420450969</v>
      </c>
      <c r="N85">
        <f t="shared" si="15"/>
        <v>53.175119420450976</v>
      </c>
      <c r="T85" s="4">
        <f t="shared" si="16"/>
        <v>-0.67616021882187738</v>
      </c>
      <c r="U85" s="4">
        <f t="shared" si="17"/>
        <v>-0.34800249726092441</v>
      </c>
      <c r="V85" s="4">
        <f t="shared" si="18"/>
        <v>-0.73363418864057584</v>
      </c>
    </row>
    <row r="86" spans="1:22" x14ac:dyDescent="0.25">
      <c r="A86" s="1">
        <v>48.740585089833552</v>
      </c>
      <c r="B86" s="1">
        <v>16.852465791059291</v>
      </c>
      <c r="C86" s="1">
        <v>38.9235655400403</v>
      </c>
      <c r="I86" s="1">
        <f t="shared" si="11"/>
        <v>60.342696625414618</v>
      </c>
      <c r="J86" s="1">
        <f t="shared" si="12"/>
        <v>17.026051638485729</v>
      </c>
      <c r="K86" s="1">
        <f t="shared" si="13"/>
        <v>-15.606624300749179</v>
      </c>
      <c r="M86">
        <f t="shared" si="14"/>
        <v>64.611873463690415</v>
      </c>
      <c r="N86">
        <f t="shared" si="15"/>
        <v>64.611873463690415</v>
      </c>
      <c r="T86" s="4">
        <f t="shared" si="16"/>
        <v>-0.84993944324663673</v>
      </c>
      <c r="U86" s="4">
        <f t="shared" si="17"/>
        <v>-0.56072653897493452</v>
      </c>
      <c r="V86" s="4">
        <f t="shared" si="18"/>
        <v>-0.52170320935878645</v>
      </c>
    </row>
    <row r="87" spans="1:22" x14ac:dyDescent="0.25">
      <c r="A87" s="1">
        <v>25.137594621523416</v>
      </c>
      <c r="B87" s="1">
        <v>19.235631834138303</v>
      </c>
      <c r="C87" s="1">
        <v>40.012710587526435</v>
      </c>
      <c r="I87" s="1">
        <f t="shared" si="11"/>
        <v>48.720243467703497</v>
      </c>
      <c r="J87" s="1">
        <f t="shared" si="12"/>
        <v>-3.663274445241143</v>
      </c>
      <c r="K87" s="1">
        <f t="shared" si="13"/>
        <v>-14.691613279767687</v>
      </c>
      <c r="M87">
        <f t="shared" si="14"/>
        <v>51.018871057440187</v>
      </c>
      <c r="N87">
        <f t="shared" si="15"/>
        <v>51.018871057440187</v>
      </c>
      <c r="T87" s="4">
        <f t="shared" si="16"/>
        <v>0.24096173150014261</v>
      </c>
      <c r="U87" s="4">
        <f t="shared" si="17"/>
        <v>1.017251699657336</v>
      </c>
      <c r="V87" s="4">
        <f t="shared" si="18"/>
        <v>-0.31075783777745986</v>
      </c>
    </row>
    <row r="88" spans="1:22" x14ac:dyDescent="0.25">
      <c r="A88" s="1">
        <v>37.528584877408349</v>
      </c>
      <c r="B88" s="1">
        <v>22.475359400772966</v>
      </c>
      <c r="C88" s="1">
        <v>39.258879726228301</v>
      </c>
      <c r="I88" s="1">
        <f t="shared" si="11"/>
        <v>57.30941815946835</v>
      </c>
      <c r="J88" s="1">
        <f t="shared" si="12"/>
        <v>5.439063652774287</v>
      </c>
      <c r="K88" s="1">
        <f t="shared" si="13"/>
        <v>-11.867741034311718</v>
      </c>
      <c r="M88">
        <f t="shared" si="14"/>
        <v>58.777513561337514</v>
      </c>
      <c r="N88">
        <f t="shared" si="15"/>
        <v>58.777513561337528</v>
      </c>
      <c r="T88" s="4">
        <f t="shared" si="16"/>
        <v>-1.0319012324390398</v>
      </c>
      <c r="U88" s="4">
        <f t="shared" si="17"/>
        <v>-1.5731410765585294</v>
      </c>
      <c r="V88" s="4">
        <f t="shared" si="18"/>
        <v>-7.4312404415955102E-2</v>
      </c>
    </row>
    <row r="89" spans="1:22" x14ac:dyDescent="0.25">
      <c r="A89" s="1">
        <v>29.556845311680924</v>
      </c>
      <c r="B89" s="1">
        <v>14.804072080298173</v>
      </c>
      <c r="C89" s="1">
        <v>40.455290384412976</v>
      </c>
      <c r="I89" s="1">
        <f t="shared" si="11"/>
        <v>48.968660391343199</v>
      </c>
      <c r="J89" s="1">
        <f t="shared" si="12"/>
        <v>1.5735228816558759</v>
      </c>
      <c r="K89" s="1">
        <f t="shared" si="13"/>
        <v>-18.138150408536067</v>
      </c>
      <c r="M89">
        <f t="shared" si="14"/>
        <v>52.243642436419719</v>
      </c>
      <c r="N89">
        <f t="shared" si="15"/>
        <v>52.243642436419726</v>
      </c>
      <c r="T89" s="4">
        <f t="shared" si="16"/>
        <v>-9.1235590891787094E-2</v>
      </c>
      <c r="U89" s="4">
        <f t="shared" si="17"/>
        <v>-0.43348912461219069</v>
      </c>
      <c r="V89" s="4">
        <f t="shared" si="18"/>
        <v>0.65539650785283765</v>
      </c>
    </row>
    <row r="90" spans="1:22" x14ac:dyDescent="0.25">
      <c r="A90" s="1">
        <v>50.161856533135165</v>
      </c>
      <c r="B90" s="1">
        <v>22.571007349276226</v>
      </c>
      <c r="C90" s="1">
        <v>39.85830755688368</v>
      </c>
      <c r="I90" s="1">
        <f t="shared" si="11"/>
        <v>65.004543138852313</v>
      </c>
      <c r="J90" s="1">
        <f t="shared" si="12"/>
        <v>15.470323267022035</v>
      </c>
      <c r="K90" s="1">
        <f t="shared" si="13"/>
        <v>-12.22396720520684</v>
      </c>
      <c r="M90">
        <f t="shared" si="14"/>
        <v>67.928984277045146</v>
      </c>
      <c r="N90">
        <f t="shared" si="15"/>
        <v>67.928984277045146</v>
      </c>
      <c r="T90" s="4">
        <f t="shared" si="16"/>
        <v>-1.0046952116940222</v>
      </c>
      <c r="U90" s="4">
        <f t="shared" si="17"/>
        <v>-0.91747148581384164</v>
      </c>
      <c r="V90" s="4">
        <f t="shared" si="18"/>
        <v>-0.96492240399173013</v>
      </c>
    </row>
    <row r="91" spans="1:22" x14ac:dyDescent="0.25">
      <c r="A91" s="1">
        <v>38.546286179862747</v>
      </c>
      <c r="B91" s="1">
        <v>28.344777946808783</v>
      </c>
      <c r="C91" s="1">
        <v>39.934990071911002</v>
      </c>
      <c r="I91" s="1">
        <f t="shared" si="11"/>
        <v>61.676051148017187</v>
      </c>
      <c r="J91" s="1">
        <f t="shared" si="12"/>
        <v>3.5978123064080876</v>
      </c>
      <c r="K91" s="1">
        <f t="shared" si="13"/>
        <v>-8.195517589050322</v>
      </c>
      <c r="M91">
        <f t="shared" si="14"/>
        <v>62.322115233337563</v>
      </c>
      <c r="N91">
        <f t="shared" si="15"/>
        <v>62.32211523333757</v>
      </c>
      <c r="T91" s="4">
        <f t="shared" si="16"/>
        <v>0.75151588818322657</v>
      </c>
      <c r="U91" s="4">
        <f t="shared" si="17"/>
        <v>0.82246780389944718</v>
      </c>
      <c r="V91" s="4">
        <f t="shared" si="18"/>
        <v>0.56334510145375538</v>
      </c>
    </row>
    <row r="92" spans="1:22" x14ac:dyDescent="0.25">
      <c r="A92" s="1">
        <v>22.847808910776767</v>
      </c>
      <c r="B92" s="1">
        <v>16.682576499697056</v>
      </c>
      <c r="C92" s="1">
        <v>39.431706445847979</v>
      </c>
      <c r="I92" s="1">
        <f t="shared" si="11"/>
        <v>45.588784989023353</v>
      </c>
      <c r="J92" s="1">
        <f t="shared" si="12"/>
        <v>-4.2534022257850026</v>
      </c>
      <c r="K92" s="1">
        <f t="shared" si="13"/>
        <v>-16.086064051017274</v>
      </c>
      <c r="M92">
        <f t="shared" si="14"/>
        <v>48.530301914609431</v>
      </c>
      <c r="N92">
        <f t="shared" si="15"/>
        <v>48.530301914609431</v>
      </c>
      <c r="T92" s="4">
        <f t="shared" si="16"/>
        <v>0.38698749444293384</v>
      </c>
      <c r="U92" s="4">
        <f t="shared" si="17"/>
        <v>-0.66402172714950702</v>
      </c>
      <c r="V92" s="4">
        <f t="shared" si="18"/>
        <v>1.6043254759255312</v>
      </c>
    </row>
    <row r="93" spans="1:22" x14ac:dyDescent="0.25">
      <c r="A93" s="1">
        <v>41.356062580525787</v>
      </c>
      <c r="B93" s="1">
        <v>18.852175210228658</v>
      </c>
      <c r="C93" s="1">
        <v>39.741965075411173</v>
      </c>
      <c r="I93" s="1">
        <f t="shared" si="11"/>
        <v>57.706276530338435</v>
      </c>
      <c r="J93" s="1">
        <f t="shared" si="12"/>
        <v>9.8461260948201499</v>
      </c>
      <c r="K93" s="1">
        <f t="shared" si="13"/>
        <v>-14.77131207123257</v>
      </c>
      <c r="M93">
        <f t="shared" si="14"/>
        <v>60.375095945072637</v>
      </c>
      <c r="N93">
        <f t="shared" si="15"/>
        <v>60.375095945072651</v>
      </c>
      <c r="T93" s="4">
        <f t="shared" si="16"/>
        <v>-1.3748509924026466</v>
      </c>
      <c r="U93" s="4">
        <f t="shared" si="17"/>
        <v>-1.6470276175497065</v>
      </c>
      <c r="V93" s="4">
        <f t="shared" si="18"/>
        <v>-0.43464851988233094</v>
      </c>
    </row>
    <row r="94" spans="1:22" x14ac:dyDescent="0.25">
      <c r="A94" s="1">
        <v>60.428484316530259</v>
      </c>
      <c r="B94" s="1">
        <v>24.58715181924773</v>
      </c>
      <c r="C94" s="1">
        <v>40.833931485620475</v>
      </c>
      <c r="I94" s="1">
        <f t="shared" si="11"/>
        <v>72.659281743612425</v>
      </c>
      <c r="J94" s="1">
        <f t="shared" si="12"/>
        <v>22.631605415585259</v>
      </c>
      <c r="K94" s="1">
        <f t="shared" si="13"/>
        <v>-11.48820807453588</v>
      </c>
      <c r="M94">
        <f t="shared" si="14"/>
        <v>76.964535416958299</v>
      </c>
      <c r="N94">
        <f t="shared" si="15"/>
        <v>76.964535416958313</v>
      </c>
      <c r="T94" s="4">
        <f t="shared" si="16"/>
        <v>-4.7772621813299283E-2</v>
      </c>
      <c r="U94" s="4">
        <f t="shared" si="17"/>
        <v>0.1182940832124031</v>
      </c>
      <c r="V94" s="4">
        <f t="shared" si="18"/>
        <v>-9.4907145740588533E-2</v>
      </c>
    </row>
    <row r="95" spans="1:22" x14ac:dyDescent="0.25">
      <c r="A95" s="1">
        <v>42.561569383021585</v>
      </c>
      <c r="B95" s="1">
        <v>27.711669749127203</v>
      </c>
      <c r="C95" s="1">
        <v>39.485313547097277</v>
      </c>
      <c r="I95" s="1">
        <f t="shared" si="11"/>
        <v>63.369129935226454</v>
      </c>
      <c r="J95" s="1">
        <f t="shared" si="12"/>
        <v>7.3183223251429084</v>
      </c>
      <c r="K95" s="1">
        <f t="shared" si="13"/>
        <v>-8.3252233688195787</v>
      </c>
      <c r="M95">
        <f t="shared" si="14"/>
        <v>64.33128177289052</v>
      </c>
      <c r="N95">
        <f t="shared" si="15"/>
        <v>64.331281772890534</v>
      </c>
      <c r="T95" s="4">
        <f t="shared" si="16"/>
        <v>1.5898443491734253</v>
      </c>
      <c r="U95" s="4">
        <f t="shared" si="17"/>
        <v>1.7190911869429708</v>
      </c>
      <c r="V95" s="4">
        <f t="shared" si="18"/>
        <v>0.75347055624289283</v>
      </c>
    </row>
    <row r="96" spans="1:22" x14ac:dyDescent="0.25">
      <c r="A96" s="1">
        <v>34.176455059425926</v>
      </c>
      <c r="B96" s="1">
        <v>16.097554475460409</v>
      </c>
      <c r="C96" s="1">
        <v>41.304754885491576</v>
      </c>
      <c r="I96" s="1">
        <f t="shared" si="11"/>
        <v>52.873024290158519</v>
      </c>
      <c r="J96" s="1">
        <f t="shared" si="12"/>
        <v>4.470564038964902</v>
      </c>
      <c r="K96" s="1">
        <f t="shared" si="13"/>
        <v>-17.824182344661359</v>
      </c>
      <c r="M96">
        <f t="shared" si="14"/>
        <v>55.975388490567134</v>
      </c>
      <c r="N96">
        <f t="shared" si="15"/>
        <v>55.975388490567148</v>
      </c>
      <c r="T96" s="4">
        <f t="shared" si="16"/>
        <v>0.57240938894546689</v>
      </c>
      <c r="U96" s="4">
        <f t="shared" si="17"/>
        <v>-0.19819784108538605</v>
      </c>
      <c r="V96" s="4">
        <f t="shared" si="18"/>
        <v>1.5708085689115181</v>
      </c>
    </row>
    <row r="97" spans="1:22" x14ac:dyDescent="0.25">
      <c r="A97" s="1">
        <v>49.094422067907672</v>
      </c>
      <c r="B97" s="1">
        <v>24.886025709423407</v>
      </c>
      <c r="C97" s="1">
        <v>40.170379929902097</v>
      </c>
      <c r="I97" s="1">
        <f t="shared" si="11"/>
        <v>65.905011104989669</v>
      </c>
      <c r="J97" s="1">
        <f t="shared" si="12"/>
        <v>13.52626137509106</v>
      </c>
      <c r="K97" s="1">
        <f t="shared" si="13"/>
        <v>-10.807670515357707</v>
      </c>
      <c r="M97">
        <f t="shared" si="14"/>
        <v>68.14129421653675</v>
      </c>
      <c r="N97">
        <f t="shared" si="15"/>
        <v>68.141294216536735</v>
      </c>
      <c r="T97" s="4">
        <f t="shared" si="16"/>
        <v>-0.5770987191888266</v>
      </c>
      <c r="U97" s="4">
        <f t="shared" si="17"/>
        <v>-0.55474944953659566</v>
      </c>
      <c r="V97" s="4">
        <f t="shared" si="18"/>
        <v>-0.88379079658781301</v>
      </c>
    </row>
    <row r="98" spans="1:22" x14ac:dyDescent="0.25">
      <c r="A98" s="1">
        <v>59.084362421630331</v>
      </c>
      <c r="B98" s="1">
        <v>18.254280724161397</v>
      </c>
      <c r="C98" s="1">
        <v>40.296298019162506</v>
      </c>
      <c r="I98" s="1">
        <f t="shared" si="11"/>
        <v>67.916564947692137</v>
      </c>
      <c r="J98" s="1">
        <f t="shared" si="12"/>
        <v>24.339006225924006</v>
      </c>
      <c r="K98" s="1">
        <f t="shared" si="13"/>
        <v>-15.586059900326443</v>
      </c>
      <c r="M98">
        <f t="shared" si="14"/>
        <v>73.810380581434558</v>
      </c>
      <c r="N98">
        <f t="shared" si="15"/>
        <v>73.810380581434586</v>
      </c>
      <c r="T98" s="4">
        <f t="shared" si="16"/>
        <v>0.850132962285989</v>
      </c>
      <c r="U98" s="4">
        <f t="shared" si="17"/>
        <v>0.57906287804565115</v>
      </c>
      <c r="V98" s="4">
        <f t="shared" si="18"/>
        <v>0.92932635951623799</v>
      </c>
    </row>
    <row r="99" spans="1:22" x14ac:dyDescent="0.25">
      <c r="A99" s="1">
        <v>38.732523852984883</v>
      </c>
      <c r="B99" s="1">
        <v>15.824606177869869</v>
      </c>
      <c r="C99" s="1">
        <v>40.297870632069191</v>
      </c>
      <c r="I99" s="1">
        <f t="shared" si="11"/>
        <v>54.764560166721274</v>
      </c>
      <c r="J99" s="1">
        <f t="shared" si="12"/>
        <v>8.7130680824083306</v>
      </c>
      <c r="K99" s="1">
        <f t="shared" si="13"/>
        <v>-17.305211253336026</v>
      </c>
      <c r="M99">
        <f t="shared" si="14"/>
        <v>58.090833547003825</v>
      </c>
      <c r="N99">
        <f t="shared" si="15"/>
        <v>58.090833547003825</v>
      </c>
      <c r="T99" s="4">
        <f t="shared" si="16"/>
        <v>1.0704334747166846</v>
      </c>
      <c r="U99" s="4">
        <f t="shared" si="17"/>
        <v>1.9328651256062208</v>
      </c>
      <c r="V99" s="4">
        <f t="shared" si="18"/>
        <v>-0.30544384870161517</v>
      </c>
    </row>
    <row r="100" spans="1:22" x14ac:dyDescent="0.25">
      <c r="A100" s="1">
        <v>38.376584532570988</v>
      </c>
      <c r="B100" s="1">
        <v>14.448837480143183</v>
      </c>
      <c r="C100" s="1">
        <v>39.983047570093397</v>
      </c>
      <c r="I100" s="1">
        <f t="shared" si="11"/>
        <v>53.582994896711156</v>
      </c>
      <c r="J100" s="1">
        <f t="shared" si="12"/>
        <v>9.1126260400434766</v>
      </c>
      <c r="K100" s="1">
        <f t="shared" si="13"/>
        <v>-18.055413106845759</v>
      </c>
      <c r="M100">
        <f t="shared" si="14"/>
        <v>57.272814125949047</v>
      </c>
      <c r="N100">
        <f t="shared" si="15"/>
        <v>57.272814125949061</v>
      </c>
      <c r="T100" s="4">
        <f t="shared" si="16"/>
        <v>-0.36994228417737979</v>
      </c>
      <c r="U100" s="4">
        <f t="shared" si="17"/>
        <v>-2.3569662300972977E-2</v>
      </c>
      <c r="V100" s="4">
        <f t="shared" si="18"/>
        <v>-0.74968493143780879</v>
      </c>
    </row>
    <row r="101" spans="1:22" x14ac:dyDescent="0.25">
      <c r="A101" s="1">
        <v>39.608725237452617</v>
      </c>
      <c r="B101" s="1">
        <v>20.141677312333666</v>
      </c>
      <c r="C101" s="1">
        <v>39.678012846553457</v>
      </c>
      <c r="I101" s="1">
        <f t="shared" si="11"/>
        <v>57.405022394174694</v>
      </c>
      <c r="J101" s="1">
        <f t="shared" si="12"/>
        <v>7.9191024878421565</v>
      </c>
      <c r="K101" s="1">
        <f t="shared" si="13"/>
        <v>-13.814275335782524</v>
      </c>
      <c r="M101">
        <f t="shared" si="14"/>
        <v>59.572501906009066</v>
      </c>
      <c r="N101">
        <f t="shared" si="15"/>
        <v>59.57250190600908</v>
      </c>
      <c r="T101" s="4">
        <f t="shared" si="16"/>
        <v>-0.49934445523924753</v>
      </c>
      <c r="U101" s="4">
        <f t="shared" si="17"/>
        <v>2.6456715694573849E-2</v>
      </c>
      <c r="V101" s="4">
        <f t="shared" si="18"/>
        <v>-0.94354248975600619</v>
      </c>
    </row>
    <row r="102" spans="1:22" x14ac:dyDescent="0.25">
      <c r="T102" s="4">
        <f t="shared" ref="T102" si="19">(I101-$X$2)/$X$3</f>
        <v>-8.0765246300833413E-2</v>
      </c>
      <c r="U102" s="4">
        <f t="shared" ref="U102" si="20">(J101-$Y$2)/$Y$3</f>
        <v>-0.12297757594712261</v>
      </c>
      <c r="V102" s="4">
        <f t="shared" ref="V102" si="21">(K101-$Z$2)/$Z$3</f>
        <v>0.15239803470809932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 and UVW and ABC data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2013-08-19T01:48:47Z</dcterms:created>
  <dcterms:modified xsi:type="dcterms:W3CDTF">2015-02-03T22:39:03Z</dcterms:modified>
</cp:coreProperties>
</file>