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15345" windowHeight="4035"/>
  </bookViews>
  <sheets>
    <sheet name="Data" sheetId="1" r:id="rId1"/>
  </sheets>
  <definedNames>
    <definedName name="_xlnm._FilterDatabase" localSheetId="0" hidden="1">Data!$S$1:$U$1</definedName>
  </definedNames>
  <calcPr calcId="152511"/>
</workbook>
</file>

<file path=xl/calcChain.xml><?xml version="1.0" encoding="utf-8"?>
<calcChain xmlns="http://schemas.openxmlformats.org/spreadsheetml/2006/main">
  <c r="Q34" i="1" l="1"/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2" i="1"/>
  <c r="T13" i="1"/>
  <c r="T14" i="1"/>
  <c r="T15" i="1"/>
  <c r="T16" i="1"/>
  <c r="T18" i="1"/>
  <c r="T19" i="1"/>
  <c r="T20" i="1"/>
  <c r="T21" i="1"/>
  <c r="T23" i="1"/>
  <c r="T25" i="1"/>
  <c r="T26" i="1"/>
  <c r="T27" i="1"/>
  <c r="T28" i="1"/>
  <c r="T29" i="1"/>
  <c r="T30" i="1"/>
  <c r="T31" i="1"/>
  <c r="T32" i="1"/>
  <c r="T33" i="1"/>
  <c r="T35" i="1"/>
  <c r="T37" i="1"/>
  <c r="T38" i="1"/>
  <c r="T40" i="1"/>
  <c r="T41" i="1"/>
  <c r="T42" i="1"/>
  <c r="T44" i="1"/>
  <c r="T45" i="1"/>
  <c r="T46" i="1"/>
  <c r="T47" i="1"/>
  <c r="T50" i="1"/>
  <c r="T52" i="1"/>
  <c r="T53" i="1"/>
  <c r="T54" i="1"/>
  <c r="T56" i="1"/>
  <c r="T57" i="1"/>
  <c r="T58" i="1"/>
  <c r="T59" i="1"/>
  <c r="T60" i="1"/>
  <c r="T61" i="1"/>
  <c r="T62" i="1"/>
  <c r="T63" i="1"/>
  <c r="T65" i="1"/>
  <c r="T66" i="1"/>
  <c r="T67" i="1"/>
  <c r="T68" i="1"/>
  <c r="T69" i="1"/>
  <c r="T71" i="1"/>
  <c r="T72" i="1"/>
  <c r="T73" i="1"/>
  <c r="T74" i="1"/>
  <c r="T76" i="1"/>
  <c r="T77" i="1"/>
  <c r="T78" i="1"/>
  <c r="T79" i="1"/>
  <c r="T80" i="1"/>
  <c r="T81" i="1"/>
  <c r="T82" i="1"/>
  <c r="T83" i="1"/>
  <c r="T86" i="1"/>
  <c r="T87" i="1"/>
  <c r="T88" i="1"/>
  <c r="T89" i="1"/>
  <c r="T90" i="1"/>
  <c r="T91" i="1"/>
  <c r="T92" i="1"/>
  <c r="T93" i="1"/>
  <c r="T94" i="1"/>
  <c r="T96" i="1"/>
  <c r="T97" i="1"/>
  <c r="T98" i="1"/>
  <c r="T99" i="1"/>
  <c r="T100" i="1"/>
  <c r="T101" i="1"/>
  <c r="T3" i="1"/>
  <c r="T4" i="1"/>
  <c r="T5" i="1"/>
  <c r="T6" i="1"/>
  <c r="T8" i="1"/>
  <c r="T9" i="1"/>
  <c r="T11" i="1"/>
  <c r="T2" i="1"/>
  <c r="S13" i="1"/>
  <c r="S14" i="1"/>
  <c r="S15" i="1"/>
  <c r="S16" i="1"/>
  <c r="S18" i="1"/>
  <c r="S19" i="1"/>
  <c r="S20" i="1"/>
  <c r="S21" i="1"/>
  <c r="S23" i="1"/>
  <c r="S25" i="1"/>
  <c r="S26" i="1"/>
  <c r="S27" i="1"/>
  <c r="S28" i="1"/>
  <c r="S29" i="1"/>
  <c r="S30" i="1"/>
  <c r="S31" i="1"/>
  <c r="S32" i="1"/>
  <c r="S33" i="1"/>
  <c r="S34" i="1"/>
  <c r="T34" i="1" s="1"/>
  <c r="S35" i="1"/>
  <c r="S37" i="1"/>
  <c r="S38" i="1"/>
  <c r="S39" i="1"/>
  <c r="T39" i="1" s="1"/>
  <c r="S40" i="1"/>
  <c r="S41" i="1"/>
  <c r="S42" i="1"/>
  <c r="S44" i="1"/>
  <c r="S45" i="1"/>
  <c r="S46" i="1"/>
  <c r="S47" i="1"/>
  <c r="S50" i="1"/>
  <c r="S52" i="1"/>
  <c r="S53" i="1"/>
  <c r="S54" i="1"/>
  <c r="S56" i="1"/>
  <c r="S57" i="1"/>
  <c r="S58" i="1"/>
  <c r="S59" i="1"/>
  <c r="S60" i="1"/>
  <c r="S61" i="1"/>
  <c r="S62" i="1"/>
  <c r="S63" i="1"/>
  <c r="S65" i="1"/>
  <c r="S66" i="1"/>
  <c r="S67" i="1"/>
  <c r="S68" i="1"/>
  <c r="S69" i="1"/>
  <c r="S71" i="1"/>
  <c r="S72" i="1"/>
  <c r="S73" i="1"/>
  <c r="S74" i="1"/>
  <c r="S76" i="1"/>
  <c r="S77" i="1"/>
  <c r="S78" i="1"/>
  <c r="S79" i="1"/>
  <c r="S80" i="1"/>
  <c r="S81" i="1"/>
  <c r="S82" i="1"/>
  <c r="S83" i="1"/>
  <c r="S86" i="1"/>
  <c r="S87" i="1"/>
  <c r="S88" i="1"/>
  <c r="S89" i="1"/>
  <c r="S90" i="1"/>
  <c r="S91" i="1"/>
  <c r="S92" i="1"/>
  <c r="S93" i="1"/>
  <c r="S94" i="1"/>
  <c r="S96" i="1"/>
  <c r="S97" i="1"/>
  <c r="S98" i="1"/>
  <c r="S99" i="1"/>
  <c r="S100" i="1"/>
  <c r="S101" i="1"/>
  <c r="S3" i="1"/>
  <c r="S4" i="1"/>
  <c r="S5" i="1"/>
  <c r="S6" i="1"/>
  <c r="S8" i="1"/>
  <c r="S9" i="1"/>
  <c r="S11" i="1"/>
  <c r="S2" i="1"/>
  <c r="R4" i="1"/>
  <c r="R5" i="1"/>
  <c r="R6" i="1"/>
  <c r="R7" i="1"/>
  <c r="R8" i="1"/>
  <c r="R9" i="1"/>
  <c r="R10" i="1"/>
  <c r="S10" i="1" s="1"/>
  <c r="T10" i="1" s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S36" i="1" s="1"/>
  <c r="T36" i="1" s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S64" i="1" s="1"/>
  <c r="T64" i="1" s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3" i="1"/>
  <c r="P41" i="1"/>
  <c r="P97" i="1"/>
  <c r="P21" i="1"/>
  <c r="P17" i="1"/>
  <c r="P47" i="1"/>
  <c r="P67" i="1"/>
  <c r="P95" i="1"/>
  <c r="P89" i="1"/>
  <c r="P73" i="1"/>
  <c r="P86" i="1"/>
  <c r="P83" i="1"/>
  <c r="P87" i="1"/>
  <c r="P49" i="1"/>
  <c r="P77" i="1"/>
  <c r="P88" i="1"/>
  <c r="P12" i="1"/>
  <c r="P15" i="1"/>
  <c r="P64" i="1"/>
  <c r="P25" i="1"/>
  <c r="P14" i="1"/>
  <c r="P78" i="1"/>
  <c r="P23" i="1"/>
  <c r="P71" i="1"/>
  <c r="P72" i="1"/>
  <c r="P100" i="1"/>
  <c r="P10" i="1"/>
  <c r="P33" i="1"/>
  <c r="P32" i="1"/>
  <c r="P42" i="1"/>
  <c r="P80" i="1"/>
  <c r="P101" i="1"/>
  <c r="P52" i="1"/>
  <c r="P54" i="1"/>
  <c r="P94" i="1"/>
  <c r="P75" i="1"/>
  <c r="P55" i="1"/>
  <c r="P9" i="1"/>
  <c r="P34" i="1"/>
  <c r="P30" i="1"/>
  <c r="P18" i="1"/>
  <c r="P96" i="1"/>
  <c r="P16" i="1"/>
  <c r="P27" i="1"/>
  <c r="P36" i="1"/>
  <c r="P51" i="1"/>
  <c r="P31" i="1"/>
  <c r="P56" i="1"/>
  <c r="P93" i="1"/>
  <c r="P79" i="1"/>
  <c r="P76" i="1"/>
  <c r="P22" i="1"/>
  <c r="P98" i="1"/>
  <c r="P48" i="1"/>
  <c r="P2" i="1"/>
  <c r="P63" i="1"/>
  <c r="P6" i="1"/>
  <c r="P39" i="1"/>
  <c r="P7" i="1"/>
  <c r="P11" i="1"/>
  <c r="P35" i="1"/>
  <c r="P5" i="1"/>
  <c r="P50" i="1"/>
  <c r="P90" i="1"/>
  <c r="P26" i="1"/>
  <c r="P68" i="1"/>
  <c r="P91" i="1"/>
  <c r="P19" i="1"/>
  <c r="P46" i="1"/>
  <c r="P84" i="1"/>
  <c r="P69" i="1"/>
  <c r="P61" i="1"/>
  <c r="P24" i="1"/>
  <c r="P99" i="1"/>
  <c r="P65" i="1"/>
  <c r="P45" i="1"/>
  <c r="P66" i="1"/>
  <c r="P53" i="1"/>
  <c r="P44" i="1"/>
  <c r="P29" i="1"/>
  <c r="P62" i="1"/>
  <c r="P37" i="1"/>
  <c r="P92" i="1"/>
  <c r="P81" i="1"/>
  <c r="P57" i="1"/>
  <c r="P43" i="1"/>
  <c r="P40" i="1"/>
  <c r="P3" i="1"/>
  <c r="P28" i="1"/>
  <c r="P82" i="1"/>
  <c r="P13" i="1"/>
  <c r="P85" i="1"/>
  <c r="P38" i="1"/>
  <c r="P74" i="1"/>
  <c r="P58" i="1"/>
  <c r="P60" i="1"/>
  <c r="P4" i="1"/>
  <c r="P8" i="1"/>
  <c r="P70" i="1"/>
  <c r="P20" i="1"/>
  <c r="P59" i="1"/>
  <c r="O41" i="1"/>
  <c r="O97" i="1"/>
  <c r="O21" i="1"/>
  <c r="O17" i="1"/>
  <c r="O47" i="1"/>
  <c r="O67" i="1"/>
  <c r="O95" i="1"/>
  <c r="O89" i="1"/>
  <c r="O73" i="1"/>
  <c r="O86" i="1"/>
  <c r="O83" i="1"/>
  <c r="O87" i="1"/>
  <c r="O49" i="1"/>
  <c r="O77" i="1"/>
  <c r="O88" i="1"/>
  <c r="O12" i="1"/>
  <c r="O15" i="1"/>
  <c r="O64" i="1"/>
  <c r="O25" i="1"/>
  <c r="O14" i="1"/>
  <c r="O78" i="1"/>
  <c r="O23" i="1"/>
  <c r="O71" i="1"/>
  <c r="O72" i="1"/>
  <c r="O100" i="1"/>
  <c r="O10" i="1"/>
  <c r="O33" i="1"/>
  <c r="O32" i="1"/>
  <c r="O42" i="1"/>
  <c r="O80" i="1"/>
  <c r="O101" i="1"/>
  <c r="O52" i="1"/>
  <c r="O54" i="1"/>
  <c r="O94" i="1"/>
  <c r="O75" i="1"/>
  <c r="O55" i="1"/>
  <c r="O9" i="1"/>
  <c r="O34" i="1"/>
  <c r="O30" i="1"/>
  <c r="O18" i="1"/>
  <c r="O96" i="1"/>
  <c r="O16" i="1"/>
  <c r="O27" i="1"/>
  <c r="O36" i="1"/>
  <c r="O51" i="1"/>
  <c r="O31" i="1"/>
  <c r="O56" i="1"/>
  <c r="O93" i="1"/>
  <c r="O79" i="1"/>
  <c r="O76" i="1"/>
  <c r="O22" i="1"/>
  <c r="O98" i="1"/>
  <c r="O48" i="1"/>
  <c r="O2" i="1"/>
  <c r="O63" i="1"/>
  <c r="O6" i="1"/>
  <c r="O39" i="1"/>
  <c r="O7" i="1"/>
  <c r="O11" i="1"/>
  <c r="O35" i="1"/>
  <c r="O5" i="1"/>
  <c r="O50" i="1"/>
  <c r="O90" i="1"/>
  <c r="O26" i="1"/>
  <c r="O68" i="1"/>
  <c r="O91" i="1"/>
  <c r="O19" i="1"/>
  <c r="O46" i="1"/>
  <c r="O84" i="1"/>
  <c r="O69" i="1"/>
  <c r="O61" i="1"/>
  <c r="O24" i="1"/>
  <c r="O99" i="1"/>
  <c r="O65" i="1"/>
  <c r="O45" i="1"/>
  <c r="O66" i="1"/>
  <c r="O53" i="1"/>
  <c r="O44" i="1"/>
  <c r="O29" i="1"/>
  <c r="O62" i="1"/>
  <c r="O37" i="1"/>
  <c r="O92" i="1"/>
  <c r="O81" i="1"/>
  <c r="O57" i="1"/>
  <c r="O43" i="1"/>
  <c r="O40" i="1"/>
  <c r="O3" i="1"/>
  <c r="O28" i="1"/>
  <c r="O82" i="1"/>
  <c r="O13" i="1"/>
  <c r="O85" i="1"/>
  <c r="O38" i="1"/>
  <c r="O74" i="1"/>
  <c r="O58" i="1"/>
  <c r="O60" i="1"/>
  <c r="O4" i="1"/>
  <c r="O8" i="1"/>
  <c r="O70" i="1"/>
  <c r="O20" i="1"/>
  <c r="O59" i="1"/>
  <c r="N41" i="1"/>
  <c r="N97" i="1"/>
  <c r="N21" i="1"/>
  <c r="N17" i="1"/>
  <c r="N47" i="1"/>
  <c r="N67" i="1"/>
  <c r="N95" i="1"/>
  <c r="N89" i="1"/>
  <c r="N73" i="1"/>
  <c r="N86" i="1"/>
  <c r="N83" i="1"/>
  <c r="N87" i="1"/>
  <c r="N49" i="1"/>
  <c r="N77" i="1"/>
  <c r="N88" i="1"/>
  <c r="N12" i="1"/>
  <c r="N15" i="1"/>
  <c r="N64" i="1"/>
  <c r="N25" i="1"/>
  <c r="N14" i="1"/>
  <c r="N78" i="1"/>
  <c r="N23" i="1"/>
  <c r="N71" i="1"/>
  <c r="N72" i="1"/>
  <c r="N100" i="1"/>
  <c r="N10" i="1"/>
  <c r="N33" i="1"/>
  <c r="N32" i="1"/>
  <c r="N42" i="1"/>
  <c r="N80" i="1"/>
  <c r="N101" i="1"/>
  <c r="N52" i="1"/>
  <c r="N54" i="1"/>
  <c r="N94" i="1"/>
  <c r="N75" i="1"/>
  <c r="N55" i="1"/>
  <c r="N9" i="1"/>
  <c r="N34" i="1"/>
  <c r="N30" i="1"/>
  <c r="N18" i="1"/>
  <c r="N96" i="1"/>
  <c r="N16" i="1"/>
  <c r="N27" i="1"/>
  <c r="N36" i="1"/>
  <c r="N51" i="1"/>
  <c r="N31" i="1"/>
  <c r="N56" i="1"/>
  <c r="N93" i="1"/>
  <c r="N79" i="1"/>
  <c r="N76" i="1"/>
  <c r="N22" i="1"/>
  <c r="N98" i="1"/>
  <c r="N48" i="1"/>
  <c r="N2" i="1"/>
  <c r="N63" i="1"/>
  <c r="N6" i="1"/>
  <c r="N39" i="1"/>
  <c r="N7" i="1"/>
  <c r="N11" i="1"/>
  <c r="N35" i="1"/>
  <c r="N5" i="1"/>
  <c r="N50" i="1"/>
  <c r="N90" i="1"/>
  <c r="N26" i="1"/>
  <c r="N68" i="1"/>
  <c r="N91" i="1"/>
  <c r="N19" i="1"/>
  <c r="N46" i="1"/>
  <c r="N84" i="1"/>
  <c r="N69" i="1"/>
  <c r="N61" i="1"/>
  <c r="N24" i="1"/>
  <c r="N99" i="1"/>
  <c r="N65" i="1"/>
  <c r="N45" i="1"/>
  <c r="N66" i="1"/>
  <c r="N53" i="1"/>
  <c r="N44" i="1"/>
  <c r="N29" i="1"/>
  <c r="N62" i="1"/>
  <c r="N37" i="1"/>
  <c r="N92" i="1"/>
  <c r="N81" i="1"/>
  <c r="N57" i="1"/>
  <c r="N43" i="1"/>
  <c r="N40" i="1"/>
  <c r="N3" i="1"/>
  <c r="N28" i="1"/>
  <c r="N82" i="1"/>
  <c r="N13" i="1"/>
  <c r="N85" i="1"/>
  <c r="N38" i="1"/>
  <c r="N74" i="1"/>
  <c r="N58" i="1"/>
  <c r="N60" i="1"/>
  <c r="N4" i="1"/>
  <c r="N8" i="1"/>
  <c r="N70" i="1"/>
  <c r="N20" i="1"/>
  <c r="N59" i="1"/>
  <c r="M41" i="1"/>
  <c r="Q41" i="1" s="1"/>
  <c r="M97" i="1"/>
  <c r="Q97" i="1" s="1"/>
  <c r="M21" i="1"/>
  <c r="Q21" i="1" s="1"/>
  <c r="M17" i="1"/>
  <c r="Q17" i="1" s="1"/>
  <c r="S17" i="1" s="1"/>
  <c r="T17" i="1" s="1"/>
  <c r="M47" i="1"/>
  <c r="Q47" i="1" s="1"/>
  <c r="M67" i="1"/>
  <c r="Q67" i="1" s="1"/>
  <c r="M95" i="1"/>
  <c r="Q95" i="1" s="1"/>
  <c r="S95" i="1" s="1"/>
  <c r="T95" i="1" s="1"/>
  <c r="M89" i="1"/>
  <c r="Q89" i="1" s="1"/>
  <c r="M73" i="1"/>
  <c r="Q73" i="1" s="1"/>
  <c r="M86" i="1"/>
  <c r="Q86" i="1" s="1"/>
  <c r="M83" i="1"/>
  <c r="Q83" i="1" s="1"/>
  <c r="M87" i="1"/>
  <c r="Q87" i="1" s="1"/>
  <c r="M49" i="1"/>
  <c r="Q49" i="1" s="1"/>
  <c r="S49" i="1" s="1"/>
  <c r="T49" i="1" s="1"/>
  <c r="M77" i="1"/>
  <c r="Q77" i="1" s="1"/>
  <c r="M88" i="1"/>
  <c r="Q88" i="1" s="1"/>
  <c r="M12" i="1"/>
  <c r="Q12" i="1" s="1"/>
  <c r="S12" i="1" s="1"/>
  <c r="T12" i="1" s="1"/>
  <c r="M15" i="1"/>
  <c r="Q15" i="1" s="1"/>
  <c r="M64" i="1"/>
  <c r="Q64" i="1" s="1"/>
  <c r="M25" i="1"/>
  <c r="Q25" i="1" s="1"/>
  <c r="M14" i="1"/>
  <c r="Q14" i="1" s="1"/>
  <c r="M78" i="1"/>
  <c r="Q78" i="1" s="1"/>
  <c r="M23" i="1"/>
  <c r="Q23" i="1" s="1"/>
  <c r="M71" i="1"/>
  <c r="Q71" i="1" s="1"/>
  <c r="M72" i="1"/>
  <c r="Q72" i="1" s="1"/>
  <c r="M100" i="1"/>
  <c r="Q100" i="1" s="1"/>
  <c r="M10" i="1"/>
  <c r="Q10" i="1" s="1"/>
  <c r="M33" i="1"/>
  <c r="Q33" i="1" s="1"/>
  <c r="M32" i="1"/>
  <c r="Q32" i="1" s="1"/>
  <c r="M42" i="1"/>
  <c r="Q42" i="1" s="1"/>
  <c r="M80" i="1"/>
  <c r="Q80" i="1" s="1"/>
  <c r="M101" i="1"/>
  <c r="Q101" i="1" s="1"/>
  <c r="M52" i="1"/>
  <c r="Q52" i="1" s="1"/>
  <c r="M54" i="1"/>
  <c r="Q54" i="1" s="1"/>
  <c r="M94" i="1"/>
  <c r="Q94" i="1" s="1"/>
  <c r="M75" i="1"/>
  <c r="Q75" i="1" s="1"/>
  <c r="S75" i="1" s="1"/>
  <c r="T75" i="1" s="1"/>
  <c r="M55" i="1"/>
  <c r="Q55" i="1" s="1"/>
  <c r="S55" i="1" s="1"/>
  <c r="T55" i="1" s="1"/>
  <c r="M9" i="1"/>
  <c r="Q9" i="1" s="1"/>
  <c r="M34" i="1"/>
  <c r="M30" i="1"/>
  <c r="Q30" i="1" s="1"/>
  <c r="M18" i="1"/>
  <c r="Q18" i="1" s="1"/>
  <c r="M96" i="1"/>
  <c r="Q96" i="1" s="1"/>
  <c r="M16" i="1"/>
  <c r="Q16" i="1" s="1"/>
  <c r="M27" i="1"/>
  <c r="Q27" i="1" s="1"/>
  <c r="M36" i="1"/>
  <c r="Q36" i="1" s="1"/>
  <c r="M51" i="1"/>
  <c r="Q51" i="1" s="1"/>
  <c r="S51" i="1" s="1"/>
  <c r="T51" i="1" s="1"/>
  <c r="M31" i="1"/>
  <c r="Q31" i="1" s="1"/>
  <c r="M56" i="1"/>
  <c r="Q56" i="1" s="1"/>
  <c r="M93" i="1"/>
  <c r="Q93" i="1" s="1"/>
  <c r="M79" i="1"/>
  <c r="Q79" i="1" s="1"/>
  <c r="M76" i="1"/>
  <c r="Q76" i="1" s="1"/>
  <c r="M22" i="1"/>
  <c r="Q22" i="1" s="1"/>
  <c r="S22" i="1" s="1"/>
  <c r="T22" i="1" s="1"/>
  <c r="M98" i="1"/>
  <c r="Q98" i="1" s="1"/>
  <c r="M48" i="1"/>
  <c r="Q48" i="1" s="1"/>
  <c r="S48" i="1" s="1"/>
  <c r="T48" i="1" s="1"/>
  <c r="M2" i="1"/>
  <c r="Q2" i="1" s="1"/>
  <c r="M63" i="1"/>
  <c r="Q63" i="1" s="1"/>
  <c r="M6" i="1"/>
  <c r="Q6" i="1" s="1"/>
  <c r="M39" i="1"/>
  <c r="Q39" i="1" s="1"/>
  <c r="M7" i="1"/>
  <c r="Q7" i="1" s="1"/>
  <c r="S7" i="1" s="1"/>
  <c r="T7" i="1" s="1"/>
  <c r="M11" i="1"/>
  <c r="Q11" i="1" s="1"/>
  <c r="M35" i="1"/>
  <c r="Q35" i="1" s="1"/>
  <c r="M5" i="1"/>
  <c r="Q5" i="1" s="1"/>
  <c r="M50" i="1"/>
  <c r="Q50" i="1" s="1"/>
  <c r="M90" i="1"/>
  <c r="Q90" i="1" s="1"/>
  <c r="M26" i="1"/>
  <c r="Q26" i="1" s="1"/>
  <c r="M68" i="1"/>
  <c r="Q68" i="1" s="1"/>
  <c r="M91" i="1"/>
  <c r="Q91" i="1" s="1"/>
  <c r="M19" i="1"/>
  <c r="Q19" i="1" s="1"/>
  <c r="M46" i="1"/>
  <c r="Q46" i="1" s="1"/>
  <c r="M84" i="1"/>
  <c r="Q84" i="1" s="1"/>
  <c r="S84" i="1" s="1"/>
  <c r="T84" i="1" s="1"/>
  <c r="M69" i="1"/>
  <c r="Q69" i="1" s="1"/>
  <c r="M61" i="1"/>
  <c r="Q61" i="1" s="1"/>
  <c r="M24" i="1"/>
  <c r="Q24" i="1" s="1"/>
  <c r="S24" i="1" s="1"/>
  <c r="T24" i="1" s="1"/>
  <c r="M99" i="1"/>
  <c r="Q99" i="1" s="1"/>
  <c r="M65" i="1"/>
  <c r="Q65" i="1" s="1"/>
  <c r="M45" i="1"/>
  <c r="Q45" i="1" s="1"/>
  <c r="M66" i="1"/>
  <c r="Q66" i="1" s="1"/>
  <c r="M53" i="1"/>
  <c r="Q53" i="1" s="1"/>
  <c r="M44" i="1"/>
  <c r="Q44" i="1" s="1"/>
  <c r="M29" i="1"/>
  <c r="Q29" i="1" s="1"/>
  <c r="M62" i="1"/>
  <c r="Q62" i="1" s="1"/>
  <c r="M37" i="1"/>
  <c r="Q37" i="1" s="1"/>
  <c r="M92" i="1"/>
  <c r="Q92" i="1" s="1"/>
  <c r="M81" i="1"/>
  <c r="Q81" i="1" s="1"/>
  <c r="M57" i="1"/>
  <c r="Q57" i="1" s="1"/>
  <c r="M43" i="1"/>
  <c r="Q43" i="1" s="1"/>
  <c r="S43" i="1" s="1"/>
  <c r="T43" i="1" s="1"/>
  <c r="M40" i="1"/>
  <c r="Q40" i="1" s="1"/>
  <c r="M3" i="1"/>
  <c r="Q3" i="1" s="1"/>
  <c r="M28" i="1"/>
  <c r="Q28" i="1" s="1"/>
  <c r="M82" i="1"/>
  <c r="Q82" i="1" s="1"/>
  <c r="M13" i="1"/>
  <c r="Q13" i="1" s="1"/>
  <c r="M85" i="1"/>
  <c r="Q85" i="1" s="1"/>
  <c r="S85" i="1" s="1"/>
  <c r="T85" i="1" s="1"/>
  <c r="M38" i="1"/>
  <c r="Q38" i="1" s="1"/>
  <c r="M74" i="1"/>
  <c r="Q74" i="1" s="1"/>
  <c r="M58" i="1"/>
  <c r="Q58" i="1" s="1"/>
  <c r="M60" i="1"/>
  <c r="Q60" i="1" s="1"/>
  <c r="M4" i="1"/>
  <c r="Q4" i="1" s="1"/>
  <c r="M8" i="1"/>
  <c r="Q8" i="1" s="1"/>
  <c r="M70" i="1"/>
  <c r="Q70" i="1" s="1"/>
  <c r="S70" i="1" s="1"/>
  <c r="T70" i="1" s="1"/>
  <c r="M20" i="1"/>
  <c r="Q20" i="1" s="1"/>
  <c r="M59" i="1"/>
  <c r="Q59" i="1" s="1"/>
</calcChain>
</file>

<file path=xl/sharedStrings.xml><?xml version="1.0" encoding="utf-8"?>
<sst xmlns="http://schemas.openxmlformats.org/spreadsheetml/2006/main" count="421" uniqueCount="52">
  <si>
    <t>Date</t>
  </si>
  <si>
    <t>Customer_ID</t>
  </si>
  <si>
    <t>Company</t>
  </si>
  <si>
    <t>Revenue</t>
  </si>
  <si>
    <t>R&amp;D_Spend</t>
  </si>
  <si>
    <t>Admin_Expense</t>
  </si>
  <si>
    <t>Marketing_Spend</t>
  </si>
  <si>
    <t>Total_Expenses</t>
  </si>
  <si>
    <t>New_Customers</t>
  </si>
  <si>
    <t>Active_Customers</t>
  </si>
  <si>
    <t>Country</t>
  </si>
  <si>
    <t>Region</t>
  </si>
  <si>
    <t>C0020</t>
  </si>
  <si>
    <t>AlphaTech</t>
  </si>
  <si>
    <t>India</t>
  </si>
  <si>
    <t>EMEA</t>
  </si>
  <si>
    <t>C0002</t>
  </si>
  <si>
    <t>DeltaHealth</t>
  </si>
  <si>
    <t>USA</t>
  </si>
  <si>
    <t>APAC</t>
  </si>
  <si>
    <t>C0017</t>
  </si>
  <si>
    <t>GammaAI</t>
  </si>
  <si>
    <t>UK</t>
  </si>
  <si>
    <t>C0005</t>
  </si>
  <si>
    <t>NA</t>
  </si>
  <si>
    <t>C0010</t>
  </si>
  <si>
    <t>C0014</t>
  </si>
  <si>
    <t>C0013</t>
  </si>
  <si>
    <t>Germany</t>
  </si>
  <si>
    <t>C0019</t>
  </si>
  <si>
    <t>C0008</t>
  </si>
  <si>
    <t>C0003</t>
  </si>
  <si>
    <t>C0004</t>
  </si>
  <si>
    <t>C0012</t>
  </si>
  <si>
    <t>C0009</t>
  </si>
  <si>
    <t>BetaSoft</t>
  </si>
  <si>
    <t>C0016</t>
  </si>
  <si>
    <t>C0015</t>
  </si>
  <si>
    <t>C0006</t>
  </si>
  <si>
    <t>C0001</t>
  </si>
  <si>
    <t>C0011</t>
  </si>
  <si>
    <t>C0018</t>
  </si>
  <si>
    <t>C0007</t>
  </si>
  <si>
    <t>CAC</t>
  </si>
  <si>
    <t>Burn_rate</t>
  </si>
  <si>
    <t>ARPU</t>
  </si>
  <si>
    <t>COGS</t>
  </si>
  <si>
    <t>GROSS_MARGIN</t>
  </si>
  <si>
    <t>CHURN_RATE</t>
  </si>
  <si>
    <t>LTV</t>
  </si>
  <si>
    <t>LTV:CAC</t>
  </si>
  <si>
    <t>RUN_RATE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</si>
</sst>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" fontId="0" fillId="0" borderId="0" xfId="0" applyNumberFormat="1"/>
    <xf numFmtId="0" fontId="0" fillId="0" borderId="0" xfId="0" applyAlignment="1">
      <alignment horizontal="righ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topLeftCell="M91" workbookViewId="0">
      <selection activeCell="R104" sqref="R104"/>
    </sheetView>
  </sheetViews>
  <sheetFormatPr defaultRowHeight="15" x14ac:dyDescent="0.25"/>
  <cols>
    <col min="1" max="1" width="18.42578125" style="3" customWidth="1"/>
    <col min="2" max="12" width="18.42578125" customWidth="1"/>
    <col min="13" max="18" width="18.28515625" customWidth="1"/>
    <col min="19" max="21" width="16.140625" customWidth="1"/>
  </cols>
  <sheetData>
    <row r="1" spans="1:2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43</v>
      </c>
      <c r="N1" s="4" t="s">
        <v>44</v>
      </c>
      <c r="O1" s="5" t="s">
        <v>45</v>
      </c>
      <c r="P1" s="4" t="s">
        <v>46</v>
      </c>
      <c r="Q1" s="4" t="s">
        <v>47</v>
      </c>
      <c r="R1" s="4" t="s">
        <v>48</v>
      </c>
      <c r="S1" s="8" t="s">
        <v>49</v>
      </c>
      <c r="T1" s="8" t="s">
        <v>50</v>
      </c>
      <c r="U1" s="8" t="s">
        <v>51</v>
      </c>
    </row>
    <row r="2" spans="1:21" x14ac:dyDescent="0.25">
      <c r="A2" s="3">
        <v>45292</v>
      </c>
      <c r="B2" t="s">
        <v>31</v>
      </c>
      <c r="C2" t="s">
        <v>17</v>
      </c>
      <c r="D2">
        <v>763.39</v>
      </c>
      <c r="E2">
        <v>187.29</v>
      </c>
      <c r="F2">
        <v>145.04</v>
      </c>
      <c r="G2">
        <v>55.04</v>
      </c>
      <c r="H2">
        <v>387.37</v>
      </c>
      <c r="I2">
        <v>3</v>
      </c>
      <c r="J2">
        <v>161</v>
      </c>
      <c r="K2" t="s">
        <v>28</v>
      </c>
      <c r="L2" t="s">
        <v>19</v>
      </c>
      <c r="M2">
        <f t="shared" ref="M2:M33" si="0">IF(I2:I101&gt;0, G2:G101/I2:I101, 0)</f>
        <v>18.346666666666668</v>
      </c>
      <c r="N2">
        <f t="shared" ref="N2:N33" si="1">_xlfn.IFNA(H2:H101-D2:D101, 0)</f>
        <v>-376.02</v>
      </c>
      <c r="O2">
        <f t="shared" ref="O2:O33" si="2">D2:D101/J2:J101</f>
        <v>4.7415527950310556</v>
      </c>
      <c r="P2">
        <f t="shared" ref="P2:P33" si="3">D2:D101 * 0.3</f>
        <v>229.017</v>
      </c>
      <c r="Q2">
        <f t="shared" ref="Q2:Q34" si="4" xml:space="preserve"> (D2:D101 - M2:M101) / D2:D101</f>
        <v>0.97596684962251712</v>
      </c>
      <c r="R2">
        <v>0</v>
      </c>
      <c r="S2">
        <f xml:space="preserve"> IFERROR((O2:O101 * Q2:Q101) / R2:R101, 0)</f>
        <v>0</v>
      </c>
      <c r="T2" s="7">
        <f>IFERROR(S2:S101 / M2:M101, "0")</f>
        <v>0</v>
      </c>
      <c r="U2">
        <f>D2:D101*12</f>
        <v>9160.68</v>
      </c>
    </row>
    <row r="3" spans="1:21" x14ac:dyDescent="0.25">
      <c r="A3" s="3">
        <v>45292</v>
      </c>
      <c r="B3" t="s">
        <v>38</v>
      </c>
      <c r="C3" t="s">
        <v>13</v>
      </c>
      <c r="D3">
        <v>199.57</v>
      </c>
      <c r="E3">
        <v>176.97</v>
      </c>
      <c r="F3">
        <v>45.3</v>
      </c>
      <c r="G3">
        <v>143.29</v>
      </c>
      <c r="H3">
        <v>365.55999999999989</v>
      </c>
      <c r="I3">
        <v>4</v>
      </c>
      <c r="J3">
        <v>145</v>
      </c>
      <c r="K3" t="s">
        <v>14</v>
      </c>
      <c r="L3" t="s">
        <v>19</v>
      </c>
      <c r="M3">
        <f t="shared" si="0"/>
        <v>35.822499999999998</v>
      </c>
      <c r="N3">
        <f t="shared" si="1"/>
        <v>165.9899999999999</v>
      </c>
      <c r="O3">
        <f t="shared" si="2"/>
        <v>1.3763448275862069</v>
      </c>
      <c r="P3">
        <f t="shared" si="3"/>
        <v>59.870999999999995</v>
      </c>
      <c r="Q3">
        <f t="shared" si="4"/>
        <v>0.8205015783935462</v>
      </c>
      <c r="R3" s="6">
        <f>(J2:J101+I2:I101-J3:J101)/J2:J101</f>
        <v>2.7586206896551724E-2</v>
      </c>
      <c r="S3">
        <f t="shared" ref="S3:S66" si="5" xml:space="preserve"> IFERROR((O3:O102 * Q3:Q102) / R3:R102, 0)</f>
        <v>40.936875000000008</v>
      </c>
      <c r="T3" s="7">
        <f t="shared" ref="T3:T66" si="6">IFERROR(S3:S102 / M3:M102, "0")</f>
        <v>1.1427699071812412</v>
      </c>
      <c r="U3">
        <f t="shared" ref="U3:U66" si="7">D3:D102*12</f>
        <v>2394.84</v>
      </c>
    </row>
    <row r="4" spans="1:21" x14ac:dyDescent="0.25">
      <c r="A4" s="3">
        <v>45292</v>
      </c>
      <c r="B4" t="s">
        <v>42</v>
      </c>
      <c r="C4" t="s">
        <v>13</v>
      </c>
      <c r="D4">
        <v>964.96</v>
      </c>
      <c r="E4">
        <v>72.3</v>
      </c>
      <c r="F4">
        <v>79.75</v>
      </c>
      <c r="G4">
        <v>62.19</v>
      </c>
      <c r="H4">
        <v>214.24</v>
      </c>
      <c r="I4">
        <v>4</v>
      </c>
      <c r="J4">
        <v>113</v>
      </c>
      <c r="K4" t="s">
        <v>14</v>
      </c>
      <c r="L4" t="s">
        <v>15</v>
      </c>
      <c r="M4">
        <f t="shared" si="0"/>
        <v>15.547499999999999</v>
      </c>
      <c r="N4">
        <f t="shared" si="1"/>
        <v>-750.72</v>
      </c>
      <c r="O4">
        <f t="shared" si="2"/>
        <v>8.539469026548673</v>
      </c>
      <c r="P4">
        <f t="shared" si="3"/>
        <v>289.488</v>
      </c>
      <c r="Q4">
        <f t="shared" si="4"/>
        <v>0.98388793317857737</v>
      </c>
      <c r="R4" s="6">
        <f t="shared" ref="R4:R67" si="8">(J3:J102+I3:I102-J4:J102)/J3:J102</f>
        <v>3.5398230088495575E-2</v>
      </c>
      <c r="S4">
        <f t="shared" si="5"/>
        <v>237.35312500000003</v>
      </c>
      <c r="T4" s="7">
        <f t="shared" si="6"/>
        <v>15.266320951921534</v>
      </c>
      <c r="U4">
        <f t="shared" si="7"/>
        <v>11579.52</v>
      </c>
    </row>
    <row r="5" spans="1:21" x14ac:dyDescent="0.25">
      <c r="A5" s="3">
        <v>45292</v>
      </c>
      <c r="B5" t="s">
        <v>30</v>
      </c>
      <c r="C5" t="s">
        <v>17</v>
      </c>
      <c r="D5">
        <v>142.21</v>
      </c>
      <c r="E5">
        <v>90.3</v>
      </c>
      <c r="F5">
        <v>32.659999999999997</v>
      </c>
      <c r="G5">
        <v>169.52</v>
      </c>
      <c r="H5">
        <v>292.48</v>
      </c>
      <c r="I5">
        <v>2</v>
      </c>
      <c r="J5">
        <v>132</v>
      </c>
      <c r="K5" t="s">
        <v>18</v>
      </c>
      <c r="L5" t="s">
        <v>19</v>
      </c>
      <c r="M5">
        <f t="shared" si="0"/>
        <v>84.76</v>
      </c>
      <c r="N5">
        <f t="shared" si="1"/>
        <v>150.27000000000001</v>
      </c>
      <c r="O5">
        <f t="shared" si="2"/>
        <v>1.0773484848484849</v>
      </c>
      <c r="P5">
        <f t="shared" si="3"/>
        <v>42.663000000000004</v>
      </c>
      <c r="Q5">
        <f t="shared" si="4"/>
        <v>0.40398002953378803</v>
      </c>
      <c r="R5" s="6">
        <f t="shared" si="8"/>
        <v>1.5151515151515152E-2</v>
      </c>
      <c r="S5">
        <f t="shared" si="5"/>
        <v>28.725000000000001</v>
      </c>
      <c r="T5" s="7">
        <f t="shared" si="6"/>
        <v>0.33889806512505899</v>
      </c>
      <c r="U5">
        <f t="shared" si="7"/>
        <v>1706.52</v>
      </c>
    </row>
    <row r="6" spans="1:21" x14ac:dyDescent="0.25">
      <c r="A6" s="3">
        <v>45292</v>
      </c>
      <c r="B6" t="s">
        <v>34</v>
      </c>
      <c r="C6" t="s">
        <v>13</v>
      </c>
      <c r="D6">
        <v>470.09</v>
      </c>
      <c r="E6">
        <v>140.41999999999999</v>
      </c>
      <c r="F6">
        <v>62.51</v>
      </c>
      <c r="G6">
        <v>74.63</v>
      </c>
      <c r="H6">
        <v>277.55999999999989</v>
      </c>
      <c r="I6">
        <v>2</v>
      </c>
      <c r="J6">
        <v>143</v>
      </c>
      <c r="K6" t="s">
        <v>18</v>
      </c>
      <c r="L6" t="s">
        <v>15</v>
      </c>
      <c r="M6">
        <f t="shared" si="0"/>
        <v>37.314999999999998</v>
      </c>
      <c r="N6">
        <f t="shared" si="1"/>
        <v>-192.53000000000009</v>
      </c>
      <c r="O6">
        <f t="shared" si="2"/>
        <v>3.287342657342657</v>
      </c>
      <c r="P6">
        <f t="shared" si="3"/>
        <v>141.02699999999999</v>
      </c>
      <c r="Q6">
        <f t="shared" si="4"/>
        <v>0.92062158310110831</v>
      </c>
      <c r="R6" s="6">
        <f t="shared" si="8"/>
        <v>1.3986013986013986E-2</v>
      </c>
      <c r="S6">
        <f t="shared" si="5"/>
        <v>216.38749999999999</v>
      </c>
      <c r="T6" s="7">
        <f t="shared" si="6"/>
        <v>5.7989414444593326</v>
      </c>
      <c r="U6">
        <f t="shared" si="7"/>
        <v>5641.08</v>
      </c>
    </row>
    <row r="7" spans="1:21" x14ac:dyDescent="0.25">
      <c r="A7" s="3">
        <v>45292</v>
      </c>
      <c r="B7" t="s">
        <v>40</v>
      </c>
      <c r="C7" t="s">
        <v>13</v>
      </c>
      <c r="D7">
        <v>774.62</v>
      </c>
      <c r="E7">
        <v>108.95</v>
      </c>
      <c r="F7">
        <v>129.5</v>
      </c>
      <c r="G7">
        <v>187.96</v>
      </c>
      <c r="H7">
        <v>426.41</v>
      </c>
      <c r="I7">
        <v>1</v>
      </c>
      <c r="J7">
        <v>107</v>
      </c>
      <c r="K7" t="s">
        <v>14</v>
      </c>
      <c r="L7" t="s">
        <v>15</v>
      </c>
      <c r="M7">
        <f t="shared" si="0"/>
        <v>187.96</v>
      </c>
      <c r="N7">
        <f t="shared" si="1"/>
        <v>-348.21</v>
      </c>
      <c r="O7">
        <f t="shared" si="2"/>
        <v>7.2394392523364486</v>
      </c>
      <c r="P7">
        <f t="shared" si="3"/>
        <v>232.386</v>
      </c>
      <c r="Q7">
        <f t="shared" si="4"/>
        <v>0.75735199194443725</v>
      </c>
      <c r="R7" s="6">
        <f t="shared" si="8"/>
        <v>9.3457943925233638E-3</v>
      </c>
      <c r="S7">
        <f t="shared" si="5"/>
        <v>586.66</v>
      </c>
      <c r="T7" s="7">
        <f t="shared" si="6"/>
        <v>3.1211959991487546</v>
      </c>
      <c r="U7">
        <f t="shared" si="7"/>
        <v>9295.44</v>
      </c>
    </row>
    <row r="8" spans="1:21" x14ac:dyDescent="0.25">
      <c r="A8" s="3">
        <v>45292</v>
      </c>
      <c r="B8" t="s">
        <v>27</v>
      </c>
      <c r="C8" t="s">
        <v>35</v>
      </c>
      <c r="D8">
        <v>774.96</v>
      </c>
      <c r="E8">
        <v>81.489999999999995</v>
      </c>
      <c r="F8">
        <v>137.77000000000001</v>
      </c>
      <c r="G8">
        <v>93.34</v>
      </c>
      <c r="H8">
        <v>312.60000000000002</v>
      </c>
      <c r="I8">
        <v>4</v>
      </c>
      <c r="J8">
        <v>58</v>
      </c>
      <c r="K8" t="s">
        <v>14</v>
      </c>
      <c r="L8" t="s">
        <v>19</v>
      </c>
      <c r="M8">
        <f t="shared" si="0"/>
        <v>23.335000000000001</v>
      </c>
      <c r="N8">
        <f t="shared" si="1"/>
        <v>-462.36</v>
      </c>
      <c r="O8">
        <f t="shared" si="2"/>
        <v>13.361379310344828</v>
      </c>
      <c r="P8">
        <f t="shared" si="3"/>
        <v>232.488</v>
      </c>
      <c r="Q8">
        <f t="shared" si="4"/>
        <v>0.96988876845256522</v>
      </c>
      <c r="R8" s="6">
        <f t="shared" si="8"/>
        <v>6.8965517241379309E-2</v>
      </c>
      <c r="S8">
        <f t="shared" si="5"/>
        <v>187.90625</v>
      </c>
      <c r="T8" s="7">
        <f t="shared" si="6"/>
        <v>8.0525498178701511</v>
      </c>
      <c r="U8">
        <f t="shared" si="7"/>
        <v>9299.52</v>
      </c>
    </row>
    <row r="9" spans="1:21" x14ac:dyDescent="0.25">
      <c r="A9" s="3">
        <v>45292</v>
      </c>
      <c r="B9" t="s">
        <v>26</v>
      </c>
      <c r="C9" t="s">
        <v>35</v>
      </c>
      <c r="D9">
        <v>733.29</v>
      </c>
      <c r="E9">
        <v>121.13</v>
      </c>
      <c r="F9">
        <v>41.74</v>
      </c>
      <c r="G9">
        <v>167.82</v>
      </c>
      <c r="H9">
        <v>330.69</v>
      </c>
      <c r="I9">
        <v>3</v>
      </c>
      <c r="J9">
        <v>42</v>
      </c>
      <c r="K9" t="s">
        <v>18</v>
      </c>
      <c r="L9" t="s">
        <v>24</v>
      </c>
      <c r="M9">
        <f t="shared" si="0"/>
        <v>55.94</v>
      </c>
      <c r="N9">
        <f t="shared" si="1"/>
        <v>-402.59999999999997</v>
      </c>
      <c r="O9">
        <f t="shared" si="2"/>
        <v>17.459285714285713</v>
      </c>
      <c r="P9">
        <f t="shared" si="3"/>
        <v>219.98699999999999</v>
      </c>
      <c r="Q9">
        <f t="shared" si="4"/>
        <v>0.92371367398982662</v>
      </c>
      <c r="R9" s="6">
        <f t="shared" si="8"/>
        <v>7.1428571428571425E-2</v>
      </c>
      <c r="S9">
        <f t="shared" si="5"/>
        <v>225.7833333333333</v>
      </c>
      <c r="T9" s="7">
        <f t="shared" si="6"/>
        <v>4.0361697056369916</v>
      </c>
      <c r="U9">
        <f t="shared" si="7"/>
        <v>8799.48</v>
      </c>
    </row>
    <row r="10" spans="1:21" x14ac:dyDescent="0.25">
      <c r="A10" s="3">
        <v>45292</v>
      </c>
      <c r="B10" t="s">
        <v>37</v>
      </c>
      <c r="C10" t="s">
        <v>17</v>
      </c>
      <c r="D10">
        <v>877.75</v>
      </c>
      <c r="E10">
        <v>84.53</v>
      </c>
      <c r="F10">
        <v>89.9</v>
      </c>
      <c r="G10">
        <v>188.72</v>
      </c>
      <c r="H10">
        <v>363.15</v>
      </c>
      <c r="I10">
        <v>2</v>
      </c>
      <c r="J10">
        <v>26</v>
      </c>
      <c r="K10" t="s">
        <v>28</v>
      </c>
      <c r="L10" t="s">
        <v>24</v>
      </c>
      <c r="M10">
        <f t="shared" si="0"/>
        <v>94.36</v>
      </c>
      <c r="N10">
        <f t="shared" si="1"/>
        <v>-514.6</v>
      </c>
      <c r="O10">
        <f t="shared" si="2"/>
        <v>33.759615384615387</v>
      </c>
      <c r="P10">
        <f t="shared" si="3"/>
        <v>263.32499999999999</v>
      </c>
      <c r="Q10">
        <f t="shared" si="4"/>
        <v>0.89249786385645113</v>
      </c>
      <c r="R10" s="6">
        <f t="shared" si="8"/>
        <v>7.6923076923076927E-2</v>
      </c>
      <c r="S10">
        <f t="shared" si="5"/>
        <v>391.69499999999999</v>
      </c>
      <c r="T10" s="7">
        <f t="shared" si="6"/>
        <v>4.1510703688003394</v>
      </c>
      <c r="U10">
        <f t="shared" si="7"/>
        <v>10533</v>
      </c>
    </row>
    <row r="11" spans="1:21" x14ac:dyDescent="0.25">
      <c r="A11" s="3">
        <v>45292</v>
      </c>
      <c r="B11" t="s">
        <v>36</v>
      </c>
      <c r="C11" t="s">
        <v>21</v>
      </c>
      <c r="D11">
        <v>878.25</v>
      </c>
      <c r="E11">
        <v>171.94</v>
      </c>
      <c r="F11">
        <v>149.97</v>
      </c>
      <c r="G11">
        <v>299.13</v>
      </c>
      <c r="H11">
        <v>621.04</v>
      </c>
      <c r="I11">
        <v>4</v>
      </c>
      <c r="J11">
        <v>32</v>
      </c>
      <c r="K11" t="s">
        <v>14</v>
      </c>
      <c r="L11" t="s">
        <v>19</v>
      </c>
      <c r="M11">
        <f t="shared" si="0"/>
        <v>74.782499999999999</v>
      </c>
      <c r="N11">
        <f t="shared" si="1"/>
        <v>-257.21000000000004</v>
      </c>
      <c r="O11">
        <f t="shared" si="2"/>
        <v>27.4453125</v>
      </c>
      <c r="P11">
        <f t="shared" si="3"/>
        <v>263.47499999999997</v>
      </c>
      <c r="Q11">
        <f t="shared" si="4"/>
        <v>0.91485055508112723</v>
      </c>
      <c r="R11" s="6">
        <f t="shared" si="8"/>
        <v>0.125</v>
      </c>
      <c r="S11">
        <f t="shared" si="5"/>
        <v>200.86687499999999</v>
      </c>
      <c r="T11" s="7">
        <f t="shared" si="6"/>
        <v>2.686014441881456</v>
      </c>
      <c r="U11">
        <f t="shared" si="7"/>
        <v>10539</v>
      </c>
    </row>
    <row r="12" spans="1:21" x14ac:dyDescent="0.25">
      <c r="A12" s="3">
        <v>45292</v>
      </c>
      <c r="B12" t="s">
        <v>20</v>
      </c>
      <c r="C12" t="s">
        <v>21</v>
      </c>
      <c r="D12">
        <v>648.61</v>
      </c>
      <c r="E12">
        <v>125.4</v>
      </c>
      <c r="F12">
        <v>36.18</v>
      </c>
      <c r="G12">
        <v>112.45</v>
      </c>
      <c r="H12">
        <v>274.02999999999997</v>
      </c>
      <c r="I12">
        <v>1</v>
      </c>
      <c r="J12">
        <v>138</v>
      </c>
      <c r="K12" t="s">
        <v>22</v>
      </c>
      <c r="L12" t="s">
        <v>24</v>
      </c>
      <c r="M12">
        <f t="shared" si="0"/>
        <v>112.45</v>
      </c>
      <c r="N12">
        <f t="shared" si="1"/>
        <v>-374.58000000000004</v>
      </c>
      <c r="O12">
        <f t="shared" si="2"/>
        <v>4.7000724637681159</v>
      </c>
      <c r="P12">
        <f t="shared" si="3"/>
        <v>194.583</v>
      </c>
      <c r="Q12">
        <f t="shared" si="4"/>
        <v>0.82662925332634396</v>
      </c>
      <c r="R12" s="6">
        <f t="shared" si="8"/>
        <v>7.246376811594203E-3</v>
      </c>
      <c r="S12">
        <f t="shared" si="5"/>
        <v>536.16</v>
      </c>
      <c r="T12" s="7">
        <f t="shared" si="6"/>
        <v>4.7679857714539793</v>
      </c>
      <c r="U12">
        <f t="shared" si="7"/>
        <v>7783.32</v>
      </c>
    </row>
    <row r="13" spans="1:21" x14ac:dyDescent="0.25">
      <c r="A13" s="3">
        <v>45323</v>
      </c>
      <c r="B13" t="s">
        <v>39</v>
      </c>
      <c r="C13" t="s">
        <v>21</v>
      </c>
      <c r="D13">
        <v>753.49</v>
      </c>
      <c r="E13">
        <v>138.94</v>
      </c>
      <c r="F13">
        <v>42.27</v>
      </c>
      <c r="G13">
        <v>278.88</v>
      </c>
      <c r="H13">
        <v>460.09</v>
      </c>
      <c r="I13">
        <v>4</v>
      </c>
      <c r="J13">
        <v>129</v>
      </c>
      <c r="K13" t="s">
        <v>14</v>
      </c>
      <c r="L13" t="s">
        <v>15</v>
      </c>
      <c r="M13">
        <f t="shared" si="0"/>
        <v>69.72</v>
      </c>
      <c r="N13">
        <f t="shared" si="1"/>
        <v>-293.40000000000003</v>
      </c>
      <c r="O13">
        <f t="shared" si="2"/>
        <v>5.8410077519379842</v>
      </c>
      <c r="P13">
        <f t="shared" si="3"/>
        <v>226.047</v>
      </c>
      <c r="Q13">
        <f t="shared" si="4"/>
        <v>0.90747057027963207</v>
      </c>
      <c r="R13" s="6">
        <f t="shared" si="8"/>
        <v>3.1007751937984496E-2</v>
      </c>
      <c r="S13">
        <f t="shared" si="5"/>
        <v>170.94249999999997</v>
      </c>
      <c r="T13" s="7">
        <f t="shared" si="6"/>
        <v>2.4518430866322429</v>
      </c>
      <c r="U13">
        <f t="shared" si="7"/>
        <v>9041.880000000001</v>
      </c>
    </row>
    <row r="14" spans="1:21" x14ac:dyDescent="0.25">
      <c r="A14" s="3">
        <v>45323</v>
      </c>
      <c r="B14" t="s">
        <v>30</v>
      </c>
      <c r="C14" t="s">
        <v>13</v>
      </c>
      <c r="D14">
        <v>708.12</v>
      </c>
      <c r="E14">
        <v>160.28</v>
      </c>
      <c r="F14">
        <v>55.09</v>
      </c>
      <c r="G14">
        <v>180.78</v>
      </c>
      <c r="H14">
        <v>396.15</v>
      </c>
      <c r="I14">
        <v>1</v>
      </c>
      <c r="J14">
        <v>108</v>
      </c>
      <c r="K14" t="s">
        <v>22</v>
      </c>
      <c r="L14" t="s">
        <v>24</v>
      </c>
      <c r="M14">
        <f t="shared" si="0"/>
        <v>180.78</v>
      </c>
      <c r="N14">
        <f t="shared" si="1"/>
        <v>-311.97000000000003</v>
      </c>
      <c r="O14">
        <f t="shared" si="2"/>
        <v>6.5566666666666666</v>
      </c>
      <c r="P14">
        <f t="shared" si="3"/>
        <v>212.43600000000001</v>
      </c>
      <c r="Q14">
        <f t="shared" si="4"/>
        <v>0.74470428740891381</v>
      </c>
      <c r="R14" s="6">
        <f t="shared" si="8"/>
        <v>9.2592592592592587E-3</v>
      </c>
      <c r="S14">
        <f t="shared" si="5"/>
        <v>527.34</v>
      </c>
      <c r="T14" s="7">
        <f t="shared" si="6"/>
        <v>2.9170262197145704</v>
      </c>
      <c r="U14">
        <f t="shared" si="7"/>
        <v>8497.44</v>
      </c>
    </row>
    <row r="15" spans="1:21" x14ac:dyDescent="0.25">
      <c r="A15" s="3">
        <v>45323</v>
      </c>
      <c r="B15" t="s">
        <v>33</v>
      </c>
      <c r="C15" t="s">
        <v>35</v>
      </c>
      <c r="D15">
        <v>987.09</v>
      </c>
      <c r="E15">
        <v>86.31</v>
      </c>
      <c r="F15">
        <v>110.66</v>
      </c>
      <c r="G15">
        <v>238.02</v>
      </c>
      <c r="H15">
        <v>434.99</v>
      </c>
      <c r="I15">
        <v>2</v>
      </c>
      <c r="J15">
        <v>154</v>
      </c>
      <c r="K15" t="s">
        <v>22</v>
      </c>
      <c r="L15" t="s">
        <v>24</v>
      </c>
      <c r="M15">
        <f t="shared" si="0"/>
        <v>119.01</v>
      </c>
      <c r="N15">
        <f t="shared" si="1"/>
        <v>-552.1</v>
      </c>
      <c r="O15">
        <f t="shared" si="2"/>
        <v>6.4096753246753249</v>
      </c>
      <c r="P15">
        <f t="shared" si="3"/>
        <v>296.12700000000001</v>
      </c>
      <c r="Q15">
        <f t="shared" si="4"/>
        <v>0.87943348630823936</v>
      </c>
      <c r="R15" s="6">
        <f t="shared" si="8"/>
        <v>1.2987012987012988E-2</v>
      </c>
      <c r="S15">
        <f t="shared" si="5"/>
        <v>434.03999999999996</v>
      </c>
      <c r="T15" s="7">
        <f t="shared" si="6"/>
        <v>3.6470884799596668</v>
      </c>
      <c r="U15">
        <f t="shared" si="7"/>
        <v>11845.08</v>
      </c>
    </row>
    <row r="16" spans="1:21" x14ac:dyDescent="0.25">
      <c r="A16" s="3">
        <v>45323</v>
      </c>
      <c r="B16" t="s">
        <v>29</v>
      </c>
      <c r="C16" t="s">
        <v>13</v>
      </c>
      <c r="D16">
        <v>546.42999999999995</v>
      </c>
      <c r="E16">
        <v>153.93</v>
      </c>
      <c r="F16">
        <v>71.8</v>
      </c>
      <c r="G16">
        <v>283.52999999999997</v>
      </c>
      <c r="H16">
        <v>509.26</v>
      </c>
      <c r="I16">
        <v>3</v>
      </c>
      <c r="J16">
        <v>30</v>
      </c>
      <c r="K16" t="s">
        <v>14</v>
      </c>
      <c r="L16" t="s">
        <v>19</v>
      </c>
      <c r="M16">
        <f t="shared" si="0"/>
        <v>94.509999999999991</v>
      </c>
      <c r="N16">
        <f t="shared" si="1"/>
        <v>-37.169999999999959</v>
      </c>
      <c r="O16">
        <f t="shared" si="2"/>
        <v>18.214333333333332</v>
      </c>
      <c r="P16">
        <f t="shared" si="3"/>
        <v>163.92899999999997</v>
      </c>
      <c r="Q16">
        <f t="shared" si="4"/>
        <v>0.82704097505627439</v>
      </c>
      <c r="R16" s="6">
        <f t="shared" si="8"/>
        <v>0.1</v>
      </c>
      <c r="S16">
        <f t="shared" si="5"/>
        <v>150.63999999999999</v>
      </c>
      <c r="T16" s="7">
        <f t="shared" si="6"/>
        <v>1.5939054068352556</v>
      </c>
      <c r="U16">
        <f t="shared" si="7"/>
        <v>6557.16</v>
      </c>
    </row>
    <row r="17" spans="1:21" x14ac:dyDescent="0.25">
      <c r="A17" s="3">
        <v>45323</v>
      </c>
      <c r="B17" t="s">
        <v>12</v>
      </c>
      <c r="C17" t="s">
        <v>17</v>
      </c>
      <c r="D17">
        <v>496.14</v>
      </c>
      <c r="E17">
        <v>68.31</v>
      </c>
      <c r="F17">
        <v>89.42</v>
      </c>
      <c r="G17">
        <v>48.94</v>
      </c>
      <c r="H17">
        <v>206.67</v>
      </c>
      <c r="I17">
        <v>2</v>
      </c>
      <c r="J17">
        <v>173</v>
      </c>
      <c r="K17" t="s">
        <v>18</v>
      </c>
      <c r="L17" t="s">
        <v>24</v>
      </c>
      <c r="M17">
        <f t="shared" si="0"/>
        <v>24.47</v>
      </c>
      <c r="N17">
        <f t="shared" si="1"/>
        <v>-289.47000000000003</v>
      </c>
      <c r="O17">
        <f t="shared" si="2"/>
        <v>2.8678612716763006</v>
      </c>
      <c r="P17">
        <f t="shared" si="3"/>
        <v>148.84199999999998</v>
      </c>
      <c r="Q17">
        <f t="shared" si="4"/>
        <v>0.95067924376184132</v>
      </c>
      <c r="R17" s="6">
        <f t="shared" si="8"/>
        <v>1.1560693641618497E-2</v>
      </c>
      <c r="S17">
        <f t="shared" si="5"/>
        <v>235.83499999999998</v>
      </c>
      <c r="T17" s="7">
        <f t="shared" si="6"/>
        <v>9.637719656722517</v>
      </c>
      <c r="U17">
        <f t="shared" si="7"/>
        <v>5953.68</v>
      </c>
    </row>
    <row r="18" spans="1:21" x14ac:dyDescent="0.25">
      <c r="A18" s="3">
        <v>45352</v>
      </c>
      <c r="B18" t="s">
        <v>39</v>
      </c>
      <c r="C18" t="s">
        <v>13</v>
      </c>
      <c r="D18">
        <v>830.08</v>
      </c>
      <c r="E18">
        <v>173.1</v>
      </c>
      <c r="F18">
        <v>105.11</v>
      </c>
      <c r="G18">
        <v>253.31</v>
      </c>
      <c r="H18">
        <v>531.52</v>
      </c>
      <c r="I18">
        <v>1</v>
      </c>
      <c r="J18">
        <v>52</v>
      </c>
      <c r="K18" t="s">
        <v>28</v>
      </c>
      <c r="L18" t="s">
        <v>19</v>
      </c>
      <c r="M18">
        <f t="shared" si="0"/>
        <v>253.31</v>
      </c>
      <c r="N18">
        <f t="shared" si="1"/>
        <v>-298.56000000000006</v>
      </c>
      <c r="O18">
        <f t="shared" si="2"/>
        <v>15.963076923076924</v>
      </c>
      <c r="P18">
        <f t="shared" si="3"/>
        <v>249.024</v>
      </c>
      <c r="Q18">
        <f t="shared" si="4"/>
        <v>0.69483664225134922</v>
      </c>
      <c r="R18" s="6">
        <f t="shared" si="8"/>
        <v>1.9230769230769232E-2</v>
      </c>
      <c r="S18">
        <f t="shared" si="5"/>
        <v>576.77</v>
      </c>
      <c r="T18" s="7">
        <f t="shared" si="6"/>
        <v>2.2769334017606884</v>
      </c>
      <c r="U18">
        <f t="shared" si="7"/>
        <v>9960.9600000000009</v>
      </c>
    </row>
    <row r="19" spans="1:21" x14ac:dyDescent="0.25">
      <c r="A19" s="3">
        <v>45352</v>
      </c>
      <c r="B19" t="s">
        <v>31</v>
      </c>
      <c r="C19" t="s">
        <v>21</v>
      </c>
      <c r="D19">
        <v>700.8</v>
      </c>
      <c r="E19">
        <v>75.849999999999994</v>
      </c>
      <c r="F19">
        <v>53.07</v>
      </c>
      <c r="G19">
        <v>50.63</v>
      </c>
      <c r="H19">
        <v>179.55</v>
      </c>
      <c r="I19">
        <v>4</v>
      </c>
      <c r="J19">
        <v>101</v>
      </c>
      <c r="K19" t="s">
        <v>18</v>
      </c>
      <c r="L19" t="s">
        <v>19</v>
      </c>
      <c r="M19">
        <f t="shared" si="0"/>
        <v>12.657500000000001</v>
      </c>
      <c r="N19">
        <f t="shared" si="1"/>
        <v>-521.25</v>
      </c>
      <c r="O19">
        <f t="shared" si="2"/>
        <v>6.9386138613861386</v>
      </c>
      <c r="P19">
        <f t="shared" si="3"/>
        <v>210.23999999999998</v>
      </c>
      <c r="Q19">
        <f t="shared" si="4"/>
        <v>0.98193849885844742</v>
      </c>
      <c r="R19" s="6">
        <f t="shared" si="8"/>
        <v>3.9603960396039604E-2</v>
      </c>
      <c r="S19">
        <f t="shared" si="5"/>
        <v>172.03562499999998</v>
      </c>
      <c r="T19" s="7">
        <f t="shared" si="6"/>
        <v>13.591595891763774</v>
      </c>
      <c r="U19">
        <f t="shared" si="7"/>
        <v>8409.5999999999985</v>
      </c>
    </row>
    <row r="20" spans="1:21" x14ac:dyDescent="0.25">
      <c r="A20" s="3">
        <v>45352</v>
      </c>
      <c r="B20" t="s">
        <v>32</v>
      </c>
      <c r="C20" t="s">
        <v>13</v>
      </c>
      <c r="D20">
        <v>400.93</v>
      </c>
      <c r="E20">
        <v>61.33</v>
      </c>
      <c r="F20">
        <v>120.39</v>
      </c>
      <c r="G20">
        <v>110.8</v>
      </c>
      <c r="H20">
        <v>292.52</v>
      </c>
      <c r="I20">
        <v>2</v>
      </c>
      <c r="J20">
        <v>119</v>
      </c>
      <c r="K20" t="s">
        <v>18</v>
      </c>
      <c r="L20" t="s">
        <v>19</v>
      </c>
      <c r="M20">
        <f t="shared" si="0"/>
        <v>55.4</v>
      </c>
      <c r="N20">
        <f t="shared" si="1"/>
        <v>-108.41000000000003</v>
      </c>
      <c r="O20">
        <f t="shared" si="2"/>
        <v>3.3691596638655463</v>
      </c>
      <c r="P20">
        <f t="shared" si="3"/>
        <v>120.279</v>
      </c>
      <c r="Q20">
        <f t="shared" si="4"/>
        <v>0.86182126555757865</v>
      </c>
      <c r="R20" s="6">
        <f t="shared" si="8"/>
        <v>1.680672268907563E-2</v>
      </c>
      <c r="S20">
        <f t="shared" si="5"/>
        <v>172.76500000000001</v>
      </c>
      <c r="T20" s="7">
        <f t="shared" si="6"/>
        <v>3.118501805054152</v>
      </c>
      <c r="U20">
        <f t="shared" si="7"/>
        <v>4811.16</v>
      </c>
    </row>
    <row r="21" spans="1:21" x14ac:dyDescent="0.25">
      <c r="A21" s="3">
        <v>45352</v>
      </c>
      <c r="B21" t="s">
        <v>23</v>
      </c>
      <c r="C21" t="s">
        <v>21</v>
      </c>
      <c r="D21">
        <v>712.28</v>
      </c>
      <c r="E21">
        <v>117.57</v>
      </c>
      <c r="F21">
        <v>31.59</v>
      </c>
      <c r="G21">
        <v>284.97000000000003</v>
      </c>
      <c r="H21">
        <v>434.13</v>
      </c>
      <c r="I21">
        <v>1</v>
      </c>
      <c r="J21">
        <v>18</v>
      </c>
      <c r="K21" t="s">
        <v>18</v>
      </c>
      <c r="L21" t="s">
        <v>19</v>
      </c>
      <c r="M21">
        <f t="shared" si="0"/>
        <v>284.97000000000003</v>
      </c>
      <c r="N21">
        <f t="shared" si="1"/>
        <v>-278.14999999999998</v>
      </c>
      <c r="O21">
        <f t="shared" si="2"/>
        <v>39.571111111111108</v>
      </c>
      <c r="P21">
        <f t="shared" si="3"/>
        <v>213.684</v>
      </c>
      <c r="Q21">
        <f t="shared" si="4"/>
        <v>0.59991857134834614</v>
      </c>
      <c r="R21" s="6">
        <f t="shared" si="8"/>
        <v>5.5555555555555552E-2</v>
      </c>
      <c r="S21">
        <f t="shared" si="5"/>
        <v>427.30999999999995</v>
      </c>
      <c r="T21" s="7">
        <f t="shared" si="6"/>
        <v>1.4994911745095971</v>
      </c>
      <c r="U21">
        <f t="shared" si="7"/>
        <v>8547.36</v>
      </c>
    </row>
    <row r="22" spans="1:21" x14ac:dyDescent="0.25">
      <c r="A22" s="3">
        <v>45352</v>
      </c>
      <c r="B22" t="s">
        <v>27</v>
      </c>
      <c r="C22" t="s">
        <v>13</v>
      </c>
      <c r="D22">
        <v>464.68</v>
      </c>
      <c r="E22">
        <v>135.72</v>
      </c>
      <c r="F22">
        <v>118.92</v>
      </c>
      <c r="G22">
        <v>239.47</v>
      </c>
      <c r="H22">
        <v>494.11</v>
      </c>
      <c r="I22">
        <v>2</v>
      </c>
      <c r="J22">
        <v>176</v>
      </c>
      <c r="K22" t="s">
        <v>14</v>
      </c>
      <c r="L22" t="s">
        <v>15</v>
      </c>
      <c r="M22">
        <f t="shared" si="0"/>
        <v>119.735</v>
      </c>
      <c r="N22">
        <f t="shared" si="1"/>
        <v>29.430000000000007</v>
      </c>
      <c r="O22">
        <f t="shared" si="2"/>
        <v>2.6402272727272726</v>
      </c>
      <c r="P22">
        <f t="shared" si="3"/>
        <v>139.404</v>
      </c>
      <c r="Q22">
        <f t="shared" si="4"/>
        <v>0.74232805371438404</v>
      </c>
      <c r="R22" s="6">
        <f t="shared" si="8"/>
        <v>1.1363636363636364E-2</v>
      </c>
      <c r="S22">
        <f t="shared" si="5"/>
        <v>172.47249999999997</v>
      </c>
      <c r="T22" s="7">
        <f t="shared" si="6"/>
        <v>1.440451831127072</v>
      </c>
      <c r="U22">
        <f t="shared" si="7"/>
        <v>5576.16</v>
      </c>
    </row>
    <row r="23" spans="1:21" x14ac:dyDescent="0.25">
      <c r="A23" s="3">
        <v>45352</v>
      </c>
      <c r="B23" t="s">
        <v>36</v>
      </c>
      <c r="C23" t="s">
        <v>17</v>
      </c>
      <c r="D23">
        <v>907.4</v>
      </c>
      <c r="E23">
        <v>183.06</v>
      </c>
      <c r="F23">
        <v>123.59</v>
      </c>
      <c r="G23">
        <v>206.93</v>
      </c>
      <c r="H23">
        <v>513.57999999999993</v>
      </c>
      <c r="I23">
        <v>2</v>
      </c>
      <c r="J23">
        <v>122</v>
      </c>
      <c r="K23" t="s">
        <v>28</v>
      </c>
      <c r="L23" t="s">
        <v>24</v>
      </c>
      <c r="M23">
        <f t="shared" si="0"/>
        <v>103.465</v>
      </c>
      <c r="N23">
        <f t="shared" si="1"/>
        <v>-393.82000000000005</v>
      </c>
      <c r="O23">
        <f t="shared" si="2"/>
        <v>7.4377049180327868</v>
      </c>
      <c r="P23">
        <f t="shared" si="3"/>
        <v>272.21999999999997</v>
      </c>
      <c r="Q23">
        <f t="shared" si="4"/>
        <v>0.88597641613400924</v>
      </c>
      <c r="R23" s="6">
        <f t="shared" si="8"/>
        <v>1.6393442622950821E-2</v>
      </c>
      <c r="S23">
        <f t="shared" si="5"/>
        <v>401.96749999999997</v>
      </c>
      <c r="T23" s="7">
        <f t="shared" si="6"/>
        <v>3.8850577489972449</v>
      </c>
      <c r="U23">
        <f t="shared" si="7"/>
        <v>10888.8</v>
      </c>
    </row>
    <row r="24" spans="1:21" x14ac:dyDescent="0.25">
      <c r="A24" s="3">
        <v>45352</v>
      </c>
      <c r="B24" t="s">
        <v>29</v>
      </c>
      <c r="C24" t="s">
        <v>21</v>
      </c>
      <c r="D24">
        <v>194.38</v>
      </c>
      <c r="E24">
        <v>160.61000000000001</v>
      </c>
      <c r="F24">
        <v>51.87</v>
      </c>
      <c r="G24">
        <v>186.63</v>
      </c>
      <c r="H24">
        <v>399.11</v>
      </c>
      <c r="I24">
        <v>1</v>
      </c>
      <c r="J24">
        <v>95</v>
      </c>
      <c r="K24" t="s">
        <v>18</v>
      </c>
      <c r="L24" t="s">
        <v>24</v>
      </c>
      <c r="M24">
        <f t="shared" si="0"/>
        <v>186.63</v>
      </c>
      <c r="N24">
        <f t="shared" si="1"/>
        <v>204.73000000000002</v>
      </c>
      <c r="O24">
        <f t="shared" si="2"/>
        <v>2.0461052631578949</v>
      </c>
      <c r="P24">
        <f t="shared" si="3"/>
        <v>58.313999999999993</v>
      </c>
      <c r="Q24">
        <f t="shared" si="4"/>
        <v>3.9870357032616523E-2</v>
      </c>
      <c r="R24" s="6">
        <f t="shared" si="8"/>
        <v>1.0526315789473684E-2</v>
      </c>
      <c r="S24">
        <f t="shared" si="5"/>
        <v>7.7500000000000009</v>
      </c>
      <c r="T24" s="7">
        <f t="shared" si="6"/>
        <v>4.1526014038471851E-2</v>
      </c>
      <c r="U24">
        <f t="shared" si="7"/>
        <v>2332.56</v>
      </c>
    </row>
    <row r="25" spans="1:21" x14ac:dyDescent="0.25">
      <c r="A25" s="3">
        <v>45352</v>
      </c>
      <c r="B25" t="s">
        <v>12</v>
      </c>
      <c r="C25" t="s">
        <v>17</v>
      </c>
      <c r="D25">
        <v>709.81</v>
      </c>
      <c r="E25">
        <v>52.49</v>
      </c>
      <c r="F25">
        <v>91.45</v>
      </c>
      <c r="G25">
        <v>98.89</v>
      </c>
      <c r="H25">
        <v>242.83</v>
      </c>
      <c r="I25">
        <v>3</v>
      </c>
      <c r="J25">
        <v>170</v>
      </c>
      <c r="K25" t="s">
        <v>28</v>
      </c>
      <c r="L25" t="s">
        <v>15</v>
      </c>
      <c r="M25">
        <f t="shared" si="0"/>
        <v>32.963333333333331</v>
      </c>
      <c r="N25">
        <f t="shared" si="1"/>
        <v>-466.9799999999999</v>
      </c>
      <c r="O25">
        <f t="shared" si="2"/>
        <v>4.1753529411764703</v>
      </c>
      <c r="P25">
        <f t="shared" si="3"/>
        <v>212.94299999999998</v>
      </c>
      <c r="Q25">
        <f t="shared" si="4"/>
        <v>0.95356034243905641</v>
      </c>
      <c r="R25" s="6">
        <f t="shared" si="8"/>
        <v>1.7647058823529412E-2</v>
      </c>
      <c r="S25">
        <f t="shared" si="5"/>
        <v>225.61555555555555</v>
      </c>
      <c r="T25" s="7">
        <f t="shared" si="6"/>
        <v>6.8444399501129203</v>
      </c>
      <c r="U25">
        <f t="shared" si="7"/>
        <v>8517.7199999999993</v>
      </c>
    </row>
    <row r="26" spans="1:21" x14ac:dyDescent="0.25">
      <c r="A26" s="3">
        <v>45383</v>
      </c>
      <c r="B26" t="s">
        <v>38</v>
      </c>
      <c r="C26" t="s">
        <v>13</v>
      </c>
      <c r="D26">
        <v>805.29</v>
      </c>
      <c r="E26">
        <v>109.48</v>
      </c>
      <c r="F26">
        <v>104.65</v>
      </c>
      <c r="G26">
        <v>264.20999999999998</v>
      </c>
      <c r="H26">
        <v>478.34</v>
      </c>
      <c r="I26">
        <v>4</v>
      </c>
      <c r="J26">
        <v>38</v>
      </c>
      <c r="K26" t="s">
        <v>28</v>
      </c>
      <c r="L26" t="s">
        <v>24</v>
      </c>
      <c r="M26">
        <f t="shared" si="0"/>
        <v>66.052499999999995</v>
      </c>
      <c r="N26">
        <f t="shared" si="1"/>
        <v>-326.95</v>
      </c>
      <c r="O26">
        <f t="shared" si="2"/>
        <v>21.191842105263156</v>
      </c>
      <c r="P26">
        <f t="shared" si="3"/>
        <v>241.58699999999999</v>
      </c>
      <c r="Q26">
        <f t="shared" si="4"/>
        <v>0.91797675371605258</v>
      </c>
      <c r="R26" s="6">
        <f t="shared" si="8"/>
        <v>0.10526315789473684</v>
      </c>
      <c r="S26">
        <f t="shared" si="5"/>
        <v>184.80937499999999</v>
      </c>
      <c r="T26" s="7">
        <f t="shared" si="6"/>
        <v>2.7979164301124104</v>
      </c>
      <c r="U26">
        <f t="shared" si="7"/>
        <v>9663.48</v>
      </c>
    </row>
    <row r="27" spans="1:21" x14ac:dyDescent="0.25">
      <c r="A27" s="3">
        <v>45383</v>
      </c>
      <c r="B27" t="s">
        <v>25</v>
      </c>
      <c r="C27" t="s">
        <v>13</v>
      </c>
      <c r="D27">
        <v>775.55</v>
      </c>
      <c r="E27">
        <v>171.03</v>
      </c>
      <c r="F27">
        <v>148.86000000000001</v>
      </c>
      <c r="G27">
        <v>147.28</v>
      </c>
      <c r="H27">
        <v>467.17</v>
      </c>
      <c r="I27">
        <v>1</v>
      </c>
      <c r="J27">
        <v>105</v>
      </c>
      <c r="K27" t="s">
        <v>28</v>
      </c>
      <c r="L27" t="s">
        <v>15</v>
      </c>
      <c r="M27">
        <f t="shared" si="0"/>
        <v>147.28</v>
      </c>
      <c r="N27">
        <f t="shared" si="1"/>
        <v>-308.37999999999994</v>
      </c>
      <c r="O27">
        <f t="shared" si="2"/>
        <v>7.3861904761904755</v>
      </c>
      <c r="P27">
        <f t="shared" si="3"/>
        <v>232.66499999999996</v>
      </c>
      <c r="Q27">
        <f t="shared" si="4"/>
        <v>0.81009606086003483</v>
      </c>
      <c r="R27" s="6">
        <f t="shared" si="8"/>
        <v>9.5238095238095247E-3</v>
      </c>
      <c r="S27">
        <f t="shared" si="5"/>
        <v>628.26999999999987</v>
      </c>
      <c r="T27" s="7">
        <f t="shared" si="6"/>
        <v>4.2658202064095594</v>
      </c>
      <c r="U27">
        <f t="shared" si="7"/>
        <v>9306.5999999999985</v>
      </c>
    </row>
    <row r="28" spans="1:21" x14ac:dyDescent="0.25">
      <c r="A28" s="3">
        <v>45383</v>
      </c>
      <c r="B28" t="s">
        <v>33</v>
      </c>
      <c r="C28" t="s">
        <v>13</v>
      </c>
      <c r="D28">
        <v>748.03</v>
      </c>
      <c r="E28">
        <v>146.16999999999999</v>
      </c>
      <c r="F28">
        <v>113.27</v>
      </c>
      <c r="G28">
        <v>181.11</v>
      </c>
      <c r="H28">
        <v>440.55</v>
      </c>
      <c r="I28">
        <v>2</v>
      </c>
      <c r="J28">
        <v>36</v>
      </c>
      <c r="K28" t="s">
        <v>14</v>
      </c>
      <c r="L28" t="s">
        <v>15</v>
      </c>
      <c r="M28">
        <f t="shared" si="0"/>
        <v>90.555000000000007</v>
      </c>
      <c r="N28">
        <f t="shared" si="1"/>
        <v>-307.47999999999996</v>
      </c>
      <c r="O28">
        <f t="shared" si="2"/>
        <v>20.778611111111111</v>
      </c>
      <c r="P28">
        <f t="shared" si="3"/>
        <v>224.40899999999999</v>
      </c>
      <c r="Q28">
        <f t="shared" si="4"/>
        <v>0.87894202104193675</v>
      </c>
      <c r="R28" s="6">
        <f t="shared" si="8"/>
        <v>5.5555555555555552E-2</v>
      </c>
      <c r="S28">
        <f t="shared" si="5"/>
        <v>328.73750000000001</v>
      </c>
      <c r="T28" s="7">
        <f t="shared" si="6"/>
        <v>3.6302523328363976</v>
      </c>
      <c r="U28">
        <f t="shared" si="7"/>
        <v>8976.36</v>
      </c>
    </row>
    <row r="29" spans="1:21" x14ac:dyDescent="0.25">
      <c r="A29" s="3">
        <v>45383</v>
      </c>
      <c r="B29" t="s">
        <v>27</v>
      </c>
      <c r="C29" t="s">
        <v>21</v>
      </c>
      <c r="D29">
        <v>634.49</v>
      </c>
      <c r="E29">
        <v>105.38</v>
      </c>
      <c r="F29">
        <v>84.51</v>
      </c>
      <c r="G29">
        <v>182.64</v>
      </c>
      <c r="H29">
        <v>372.53</v>
      </c>
      <c r="I29">
        <v>1</v>
      </c>
      <c r="J29">
        <v>181</v>
      </c>
      <c r="K29" t="s">
        <v>18</v>
      </c>
      <c r="L29" t="s">
        <v>19</v>
      </c>
      <c r="M29">
        <f t="shared" si="0"/>
        <v>182.64</v>
      </c>
      <c r="N29">
        <f t="shared" si="1"/>
        <v>-261.96000000000004</v>
      </c>
      <c r="O29">
        <f t="shared" si="2"/>
        <v>3.5054696132596685</v>
      </c>
      <c r="P29">
        <f t="shared" si="3"/>
        <v>190.34700000000001</v>
      </c>
      <c r="Q29">
        <f t="shared" si="4"/>
        <v>0.71214676354237261</v>
      </c>
      <c r="R29" s="6">
        <f t="shared" si="8"/>
        <v>5.5248618784530384E-3</v>
      </c>
      <c r="S29">
        <f t="shared" si="5"/>
        <v>451.85</v>
      </c>
      <c r="T29" s="7">
        <f t="shared" si="6"/>
        <v>2.4739925536574687</v>
      </c>
      <c r="U29">
        <f t="shared" si="7"/>
        <v>7613.88</v>
      </c>
    </row>
    <row r="30" spans="1:21" x14ac:dyDescent="0.25">
      <c r="A30" s="3">
        <v>45383</v>
      </c>
      <c r="B30" t="s">
        <v>36</v>
      </c>
      <c r="C30" t="s">
        <v>17</v>
      </c>
      <c r="D30">
        <v>949.5</v>
      </c>
      <c r="E30">
        <v>191.64</v>
      </c>
      <c r="F30">
        <v>134.06</v>
      </c>
      <c r="G30">
        <v>205.46</v>
      </c>
      <c r="H30">
        <v>531.16</v>
      </c>
      <c r="I30">
        <v>3</v>
      </c>
      <c r="J30">
        <v>161</v>
      </c>
      <c r="K30" t="s">
        <v>28</v>
      </c>
      <c r="L30" t="s">
        <v>24</v>
      </c>
      <c r="M30">
        <f t="shared" si="0"/>
        <v>68.486666666666665</v>
      </c>
      <c r="N30">
        <f t="shared" si="1"/>
        <v>-418.34000000000003</v>
      </c>
      <c r="O30">
        <f t="shared" si="2"/>
        <v>5.8975155279503104</v>
      </c>
      <c r="P30">
        <f t="shared" si="3"/>
        <v>284.84999999999997</v>
      </c>
      <c r="Q30">
        <f t="shared" si="4"/>
        <v>0.92787080919782339</v>
      </c>
      <c r="R30" s="6">
        <f t="shared" si="8"/>
        <v>1.8633540372670808E-2</v>
      </c>
      <c r="S30">
        <f t="shared" si="5"/>
        <v>293.67111111111109</v>
      </c>
      <c r="T30" s="7">
        <f t="shared" si="6"/>
        <v>4.2880041532820661</v>
      </c>
      <c r="U30">
        <f t="shared" si="7"/>
        <v>11394</v>
      </c>
    </row>
    <row r="31" spans="1:21" x14ac:dyDescent="0.25">
      <c r="A31" s="3">
        <v>45383</v>
      </c>
      <c r="B31" t="s">
        <v>29</v>
      </c>
      <c r="C31" t="s">
        <v>35</v>
      </c>
      <c r="D31">
        <v>668.65</v>
      </c>
      <c r="E31">
        <v>117.27</v>
      </c>
      <c r="F31">
        <v>65.19</v>
      </c>
      <c r="G31">
        <v>125.45</v>
      </c>
      <c r="H31">
        <v>307.91000000000003</v>
      </c>
      <c r="I31">
        <v>2</v>
      </c>
      <c r="J31">
        <v>62</v>
      </c>
      <c r="K31" t="s">
        <v>22</v>
      </c>
      <c r="L31" t="s">
        <v>19</v>
      </c>
      <c r="M31">
        <f t="shared" si="0"/>
        <v>62.725000000000001</v>
      </c>
      <c r="N31">
        <f t="shared" si="1"/>
        <v>-360.73999999999995</v>
      </c>
      <c r="O31">
        <f t="shared" si="2"/>
        <v>10.784677419354839</v>
      </c>
      <c r="P31">
        <f t="shared" si="3"/>
        <v>200.595</v>
      </c>
      <c r="Q31">
        <f t="shared" si="4"/>
        <v>0.90619158004935318</v>
      </c>
      <c r="R31" s="6">
        <f t="shared" si="8"/>
        <v>3.2258064516129031E-2</v>
      </c>
      <c r="S31">
        <f t="shared" si="5"/>
        <v>302.96250000000003</v>
      </c>
      <c r="T31" s="7">
        <f t="shared" si="6"/>
        <v>4.8300119569549622</v>
      </c>
      <c r="U31">
        <f t="shared" si="7"/>
        <v>8023.7999999999993</v>
      </c>
    </row>
    <row r="32" spans="1:21" x14ac:dyDescent="0.25">
      <c r="A32" s="3">
        <v>45413</v>
      </c>
      <c r="B32" t="s">
        <v>39</v>
      </c>
      <c r="C32" t="s">
        <v>17</v>
      </c>
      <c r="D32">
        <v>536.75</v>
      </c>
      <c r="E32">
        <v>105.9</v>
      </c>
      <c r="F32">
        <v>77.36</v>
      </c>
      <c r="G32">
        <v>259.5</v>
      </c>
      <c r="H32">
        <v>442.76</v>
      </c>
      <c r="I32">
        <v>2</v>
      </c>
      <c r="J32">
        <v>113</v>
      </c>
      <c r="K32" t="s">
        <v>18</v>
      </c>
      <c r="L32" t="s">
        <v>24</v>
      </c>
      <c r="M32">
        <f t="shared" si="0"/>
        <v>129.75</v>
      </c>
      <c r="N32">
        <f t="shared" si="1"/>
        <v>-93.990000000000009</v>
      </c>
      <c r="O32">
        <f t="shared" si="2"/>
        <v>4.75</v>
      </c>
      <c r="P32">
        <f t="shared" si="3"/>
        <v>161.02500000000001</v>
      </c>
      <c r="Q32">
        <f t="shared" si="4"/>
        <v>0.75826734979040522</v>
      </c>
      <c r="R32" s="6">
        <f t="shared" si="8"/>
        <v>1.7699115044247787E-2</v>
      </c>
      <c r="S32">
        <f t="shared" si="5"/>
        <v>203.5</v>
      </c>
      <c r="T32" s="7">
        <f t="shared" si="6"/>
        <v>1.5684007707129095</v>
      </c>
      <c r="U32">
        <f t="shared" si="7"/>
        <v>6441</v>
      </c>
    </row>
    <row r="33" spans="1:21" x14ac:dyDescent="0.25">
      <c r="A33" s="3">
        <v>45413</v>
      </c>
      <c r="B33" t="s">
        <v>38</v>
      </c>
      <c r="C33" t="s">
        <v>21</v>
      </c>
      <c r="D33">
        <v>772.95</v>
      </c>
      <c r="E33">
        <v>192.96</v>
      </c>
      <c r="F33">
        <v>69.69</v>
      </c>
      <c r="G33">
        <v>183.72</v>
      </c>
      <c r="H33">
        <v>446.37</v>
      </c>
      <c r="I33">
        <v>2</v>
      </c>
      <c r="J33">
        <v>197</v>
      </c>
      <c r="K33" t="s">
        <v>14</v>
      </c>
      <c r="L33" t="s">
        <v>15</v>
      </c>
      <c r="M33">
        <f t="shared" si="0"/>
        <v>91.86</v>
      </c>
      <c r="N33">
        <f t="shared" si="1"/>
        <v>-326.58000000000004</v>
      </c>
      <c r="O33">
        <f t="shared" si="2"/>
        <v>3.9236040609137057</v>
      </c>
      <c r="P33">
        <f t="shared" si="3"/>
        <v>231.88499999999999</v>
      </c>
      <c r="Q33">
        <f t="shared" si="4"/>
        <v>0.8811566078012808</v>
      </c>
      <c r="R33" s="6">
        <f t="shared" si="8"/>
        <v>1.015228426395939E-2</v>
      </c>
      <c r="S33">
        <f t="shared" si="5"/>
        <v>340.54500000000002</v>
      </c>
      <c r="T33" s="7">
        <f t="shared" si="6"/>
        <v>3.7072175048987592</v>
      </c>
      <c r="U33">
        <f t="shared" si="7"/>
        <v>9275.4000000000015</v>
      </c>
    </row>
    <row r="34" spans="1:21" x14ac:dyDescent="0.25">
      <c r="A34" s="3">
        <v>45413</v>
      </c>
      <c r="B34" t="s">
        <v>25</v>
      </c>
      <c r="C34" t="s">
        <v>35</v>
      </c>
      <c r="D34">
        <v>671.58</v>
      </c>
      <c r="E34">
        <v>56.8</v>
      </c>
      <c r="F34">
        <v>74.95</v>
      </c>
      <c r="G34">
        <v>202.72</v>
      </c>
      <c r="H34">
        <v>334.47</v>
      </c>
      <c r="I34">
        <v>1</v>
      </c>
      <c r="J34">
        <v>105</v>
      </c>
      <c r="K34" t="s">
        <v>14</v>
      </c>
      <c r="L34" t="s">
        <v>19</v>
      </c>
      <c r="M34">
        <f t="shared" ref="M34:M65" si="9">IF(I34:I133&gt;0, G34:G133/I34:I133, 0)</f>
        <v>202.72</v>
      </c>
      <c r="N34">
        <f t="shared" ref="N34:N65" si="10">_xlfn.IFNA(H34:H133-D34:D133, 0)</f>
        <v>-337.11</v>
      </c>
      <c r="O34">
        <f t="shared" ref="O34:O65" si="11">D34:D133/J34:J133</f>
        <v>6.3960000000000008</v>
      </c>
      <c r="P34">
        <f t="shared" ref="P34:P65" si="12">D34:D133 * 0.3</f>
        <v>201.47400000000002</v>
      </c>
      <c r="Q34">
        <f t="shared" si="4"/>
        <v>0.69814467375442979</v>
      </c>
      <c r="R34" s="6">
        <f t="shared" si="8"/>
        <v>9.5238095238095247E-3</v>
      </c>
      <c r="S34">
        <f t="shared" si="5"/>
        <v>468.86</v>
      </c>
      <c r="T34" s="7">
        <f t="shared" si="6"/>
        <v>2.3128453038674035</v>
      </c>
      <c r="U34">
        <f t="shared" si="7"/>
        <v>8058.9600000000009</v>
      </c>
    </row>
    <row r="35" spans="1:21" x14ac:dyDescent="0.25">
      <c r="A35" s="3">
        <v>45413</v>
      </c>
      <c r="B35" t="s">
        <v>25</v>
      </c>
      <c r="C35" t="s">
        <v>35</v>
      </c>
      <c r="D35">
        <v>440.07</v>
      </c>
      <c r="E35">
        <v>86.16</v>
      </c>
      <c r="F35">
        <v>54.61</v>
      </c>
      <c r="G35">
        <v>105.38</v>
      </c>
      <c r="H35">
        <v>246.15</v>
      </c>
      <c r="I35">
        <v>4</v>
      </c>
      <c r="J35">
        <v>13</v>
      </c>
      <c r="K35" t="s">
        <v>18</v>
      </c>
      <c r="L35" t="s">
        <v>19</v>
      </c>
      <c r="M35">
        <f t="shared" si="9"/>
        <v>26.344999999999999</v>
      </c>
      <c r="N35">
        <f t="shared" si="10"/>
        <v>-193.92</v>
      </c>
      <c r="O35">
        <f t="shared" si="11"/>
        <v>33.85153846153846</v>
      </c>
      <c r="P35">
        <f t="shared" si="12"/>
        <v>132.02099999999999</v>
      </c>
      <c r="Q35">
        <f t="shared" ref="Q35:Q65" si="13" xml:space="preserve"> (D35:D134 - M35:M134) / D35:D134</f>
        <v>0.94013452405299158</v>
      </c>
      <c r="R35" s="6">
        <f t="shared" si="8"/>
        <v>0.30769230769230771</v>
      </c>
      <c r="S35">
        <f t="shared" si="5"/>
        <v>103.43124999999999</v>
      </c>
      <c r="T35" s="7">
        <f t="shared" si="6"/>
        <v>3.926029607136079</v>
      </c>
      <c r="U35">
        <f t="shared" si="7"/>
        <v>5280.84</v>
      </c>
    </row>
    <row r="36" spans="1:21" x14ac:dyDescent="0.25">
      <c r="A36" s="3">
        <v>45413</v>
      </c>
      <c r="B36" t="s">
        <v>33</v>
      </c>
      <c r="C36" t="s">
        <v>13</v>
      </c>
      <c r="D36">
        <v>711.86</v>
      </c>
      <c r="E36">
        <v>160.99</v>
      </c>
      <c r="F36">
        <v>58.59</v>
      </c>
      <c r="G36">
        <v>138.21</v>
      </c>
      <c r="H36">
        <v>357.79</v>
      </c>
      <c r="I36">
        <v>1</v>
      </c>
      <c r="J36">
        <v>71</v>
      </c>
      <c r="K36" t="s">
        <v>28</v>
      </c>
      <c r="L36" t="s">
        <v>19</v>
      </c>
      <c r="M36">
        <f t="shared" si="9"/>
        <v>138.21</v>
      </c>
      <c r="N36">
        <f t="shared" si="10"/>
        <v>-354.07</v>
      </c>
      <c r="O36">
        <f t="shared" si="11"/>
        <v>10.026197183098592</v>
      </c>
      <c r="P36">
        <f t="shared" si="12"/>
        <v>213.55799999999999</v>
      </c>
      <c r="Q36">
        <f t="shared" si="13"/>
        <v>0.80584665524119903</v>
      </c>
      <c r="R36" s="6">
        <f t="shared" si="8"/>
        <v>1.4084507042253521E-2</v>
      </c>
      <c r="S36">
        <f t="shared" si="5"/>
        <v>573.65</v>
      </c>
      <c r="T36" s="7">
        <f t="shared" si="6"/>
        <v>4.1505679762679977</v>
      </c>
      <c r="U36">
        <f t="shared" si="7"/>
        <v>8542.32</v>
      </c>
    </row>
    <row r="37" spans="1:21" x14ac:dyDescent="0.25">
      <c r="A37" s="3">
        <v>45413</v>
      </c>
      <c r="B37" t="s">
        <v>33</v>
      </c>
      <c r="C37" t="s">
        <v>35</v>
      </c>
      <c r="D37">
        <v>211.87</v>
      </c>
      <c r="E37">
        <v>159.63</v>
      </c>
      <c r="F37">
        <v>142.6</v>
      </c>
      <c r="G37">
        <v>87.12</v>
      </c>
      <c r="H37">
        <v>389.35</v>
      </c>
      <c r="I37">
        <v>2</v>
      </c>
      <c r="J37">
        <v>10</v>
      </c>
      <c r="K37" t="s">
        <v>28</v>
      </c>
      <c r="L37" t="s">
        <v>24</v>
      </c>
      <c r="M37">
        <f t="shared" si="9"/>
        <v>43.56</v>
      </c>
      <c r="N37">
        <f t="shared" si="10"/>
        <v>177.48000000000002</v>
      </c>
      <c r="O37">
        <f t="shared" si="11"/>
        <v>21.187000000000001</v>
      </c>
      <c r="P37">
        <f t="shared" si="12"/>
        <v>63.561</v>
      </c>
      <c r="Q37">
        <f t="shared" si="13"/>
        <v>0.79440222778118652</v>
      </c>
      <c r="R37" s="6">
        <f t="shared" si="8"/>
        <v>0.2</v>
      </c>
      <c r="S37">
        <f t="shared" si="5"/>
        <v>84.154999999999987</v>
      </c>
      <c r="T37" s="7">
        <f t="shared" si="6"/>
        <v>1.9319329660238747</v>
      </c>
      <c r="U37">
        <f t="shared" si="7"/>
        <v>2542.44</v>
      </c>
    </row>
    <row r="38" spans="1:21" x14ac:dyDescent="0.25">
      <c r="A38" s="3">
        <v>45413</v>
      </c>
      <c r="B38" t="s">
        <v>26</v>
      </c>
      <c r="C38" t="s">
        <v>17</v>
      </c>
      <c r="D38">
        <v>212.2</v>
      </c>
      <c r="E38">
        <v>188.13</v>
      </c>
      <c r="F38">
        <v>134.38999999999999</v>
      </c>
      <c r="G38">
        <v>174.9</v>
      </c>
      <c r="H38">
        <v>497.42</v>
      </c>
      <c r="I38">
        <v>4</v>
      </c>
      <c r="J38">
        <v>184</v>
      </c>
      <c r="K38" t="s">
        <v>14</v>
      </c>
      <c r="L38" t="s">
        <v>19</v>
      </c>
      <c r="M38">
        <f t="shared" si="9"/>
        <v>43.725000000000001</v>
      </c>
      <c r="N38">
        <f t="shared" si="10"/>
        <v>285.22000000000003</v>
      </c>
      <c r="O38">
        <f t="shared" si="11"/>
        <v>1.1532608695652173</v>
      </c>
      <c r="P38">
        <f t="shared" si="12"/>
        <v>63.66</v>
      </c>
      <c r="Q38">
        <f t="shared" si="13"/>
        <v>0.79394439208294065</v>
      </c>
      <c r="R38" s="6">
        <f t="shared" si="8"/>
        <v>2.1739130434782608E-2</v>
      </c>
      <c r="S38">
        <f t="shared" si="5"/>
        <v>42.118750000000006</v>
      </c>
      <c r="T38" s="7">
        <f t="shared" si="6"/>
        <v>0.96326472269868502</v>
      </c>
      <c r="U38">
        <f t="shared" si="7"/>
        <v>2546.3999999999996</v>
      </c>
    </row>
    <row r="39" spans="1:21" x14ac:dyDescent="0.25">
      <c r="A39" s="3">
        <v>45413</v>
      </c>
      <c r="B39" t="s">
        <v>37</v>
      </c>
      <c r="C39" t="s">
        <v>13</v>
      </c>
      <c r="D39">
        <v>476.42</v>
      </c>
      <c r="E39">
        <v>189.91</v>
      </c>
      <c r="F39">
        <v>133.93</v>
      </c>
      <c r="G39">
        <v>51.76</v>
      </c>
      <c r="H39">
        <v>375.6</v>
      </c>
      <c r="I39">
        <v>2</v>
      </c>
      <c r="J39">
        <v>127</v>
      </c>
      <c r="K39" t="s">
        <v>14</v>
      </c>
      <c r="L39" t="s">
        <v>24</v>
      </c>
      <c r="M39">
        <f t="shared" si="9"/>
        <v>25.88</v>
      </c>
      <c r="N39">
        <f t="shared" si="10"/>
        <v>-100.82</v>
      </c>
      <c r="O39">
        <f t="shared" si="11"/>
        <v>3.7513385826771657</v>
      </c>
      <c r="P39">
        <f t="shared" si="12"/>
        <v>142.92599999999999</v>
      </c>
      <c r="Q39">
        <f t="shared" si="13"/>
        <v>0.94567818311573826</v>
      </c>
      <c r="R39" s="6">
        <f t="shared" si="8"/>
        <v>1.5748031496062992E-2</v>
      </c>
      <c r="S39">
        <f t="shared" si="5"/>
        <v>225.27000000000004</v>
      </c>
      <c r="T39" s="7">
        <f t="shared" si="6"/>
        <v>8.7044049459041748</v>
      </c>
      <c r="U39">
        <f t="shared" si="7"/>
        <v>5717.04</v>
      </c>
    </row>
    <row r="40" spans="1:21" x14ac:dyDescent="0.25">
      <c r="A40" s="3">
        <v>45444</v>
      </c>
      <c r="B40" t="s">
        <v>39</v>
      </c>
      <c r="C40" t="s">
        <v>13</v>
      </c>
      <c r="D40">
        <v>323.64</v>
      </c>
      <c r="E40">
        <v>161.59</v>
      </c>
      <c r="F40">
        <v>34.020000000000003</v>
      </c>
      <c r="G40">
        <v>188.17</v>
      </c>
      <c r="H40">
        <v>383.78</v>
      </c>
      <c r="I40">
        <v>1</v>
      </c>
      <c r="J40">
        <v>14</v>
      </c>
      <c r="K40" t="s">
        <v>22</v>
      </c>
      <c r="L40" t="s">
        <v>24</v>
      </c>
      <c r="M40">
        <f t="shared" si="9"/>
        <v>188.17</v>
      </c>
      <c r="N40">
        <f t="shared" si="10"/>
        <v>60.139999999999986</v>
      </c>
      <c r="O40">
        <f t="shared" si="11"/>
        <v>23.117142857142856</v>
      </c>
      <c r="P40">
        <f t="shared" si="12"/>
        <v>97.091999999999999</v>
      </c>
      <c r="Q40">
        <f t="shared" si="13"/>
        <v>0.41858237547892724</v>
      </c>
      <c r="R40" s="6">
        <f t="shared" si="8"/>
        <v>7.1428571428571425E-2</v>
      </c>
      <c r="S40">
        <f t="shared" si="5"/>
        <v>135.47</v>
      </c>
      <c r="T40" s="7">
        <f t="shared" si="6"/>
        <v>0.71993410214168041</v>
      </c>
      <c r="U40">
        <f t="shared" si="7"/>
        <v>3883.68</v>
      </c>
    </row>
    <row r="41" spans="1:21" x14ac:dyDescent="0.25">
      <c r="A41" s="3">
        <v>45444</v>
      </c>
      <c r="B41" t="s">
        <v>16</v>
      </c>
      <c r="C41" t="s">
        <v>17</v>
      </c>
      <c r="D41">
        <v>849.2</v>
      </c>
      <c r="E41">
        <v>81.849999999999994</v>
      </c>
      <c r="F41">
        <v>51.82</v>
      </c>
      <c r="G41">
        <v>87.69</v>
      </c>
      <c r="H41">
        <v>221.36</v>
      </c>
      <c r="I41">
        <v>3</v>
      </c>
      <c r="J41">
        <v>67</v>
      </c>
      <c r="K41" t="s">
        <v>18</v>
      </c>
      <c r="L41" t="s">
        <v>19</v>
      </c>
      <c r="M41">
        <f t="shared" si="9"/>
        <v>29.23</v>
      </c>
      <c r="N41">
        <f t="shared" si="10"/>
        <v>-627.84</v>
      </c>
      <c r="O41">
        <f t="shared" si="11"/>
        <v>12.674626865671643</v>
      </c>
      <c r="P41">
        <f t="shared" si="12"/>
        <v>254.76</v>
      </c>
      <c r="Q41">
        <f t="shared" si="13"/>
        <v>0.96557936881771078</v>
      </c>
      <c r="R41" s="6">
        <f t="shared" si="8"/>
        <v>4.4776119402985072E-2</v>
      </c>
      <c r="S41">
        <f t="shared" si="5"/>
        <v>273.32333333333338</v>
      </c>
      <c r="T41" s="7">
        <f t="shared" si="6"/>
        <v>9.3507811609077454</v>
      </c>
      <c r="U41">
        <f t="shared" si="7"/>
        <v>10190.400000000001</v>
      </c>
    </row>
    <row r="42" spans="1:21" x14ac:dyDescent="0.25">
      <c r="A42" s="3">
        <v>45444</v>
      </c>
      <c r="B42" t="s">
        <v>16</v>
      </c>
      <c r="C42" t="s">
        <v>21</v>
      </c>
      <c r="D42">
        <v>566.5</v>
      </c>
      <c r="E42">
        <v>181.61</v>
      </c>
      <c r="F42">
        <v>118.89</v>
      </c>
      <c r="G42">
        <v>221.22</v>
      </c>
      <c r="H42">
        <v>521.72</v>
      </c>
      <c r="I42">
        <v>2</v>
      </c>
      <c r="J42">
        <v>185</v>
      </c>
      <c r="K42" t="s">
        <v>22</v>
      </c>
      <c r="L42" t="s">
        <v>19</v>
      </c>
      <c r="M42">
        <f t="shared" si="9"/>
        <v>110.61</v>
      </c>
      <c r="N42">
        <f t="shared" si="10"/>
        <v>-44.779999999999973</v>
      </c>
      <c r="O42">
        <f t="shared" si="11"/>
        <v>3.0621621621621622</v>
      </c>
      <c r="P42">
        <f t="shared" si="12"/>
        <v>169.95</v>
      </c>
      <c r="Q42">
        <f t="shared" si="13"/>
        <v>0.80474845542806706</v>
      </c>
      <c r="R42" s="6">
        <f t="shared" si="8"/>
        <v>1.0810810810810811E-2</v>
      </c>
      <c r="S42">
        <f t="shared" si="5"/>
        <v>227.94499999999996</v>
      </c>
      <c r="T42" s="7">
        <f t="shared" si="6"/>
        <v>2.0607992044118975</v>
      </c>
      <c r="U42">
        <f t="shared" si="7"/>
        <v>6798</v>
      </c>
    </row>
    <row r="43" spans="1:21" x14ac:dyDescent="0.25">
      <c r="A43" s="3">
        <v>45444</v>
      </c>
      <c r="B43" t="s">
        <v>31</v>
      </c>
      <c r="C43" t="s">
        <v>21</v>
      </c>
      <c r="D43">
        <v>757.49</v>
      </c>
      <c r="E43">
        <v>154.06</v>
      </c>
      <c r="F43">
        <v>50.01</v>
      </c>
      <c r="G43">
        <v>268.44</v>
      </c>
      <c r="H43">
        <v>472.51</v>
      </c>
      <c r="I43">
        <v>1</v>
      </c>
      <c r="J43">
        <v>164</v>
      </c>
      <c r="K43" t="s">
        <v>28</v>
      </c>
      <c r="L43" t="s">
        <v>19</v>
      </c>
      <c r="M43">
        <f t="shared" si="9"/>
        <v>268.44</v>
      </c>
      <c r="N43">
        <f t="shared" si="10"/>
        <v>-284.98</v>
      </c>
      <c r="O43">
        <f t="shared" si="11"/>
        <v>4.6188414634146344</v>
      </c>
      <c r="P43">
        <f t="shared" si="12"/>
        <v>227.24699999999999</v>
      </c>
      <c r="Q43">
        <f t="shared" si="13"/>
        <v>0.64561908408031787</v>
      </c>
      <c r="R43" s="6">
        <f t="shared" si="8"/>
        <v>6.0975609756097563E-3</v>
      </c>
      <c r="S43">
        <f t="shared" si="5"/>
        <v>489.04999999999995</v>
      </c>
      <c r="T43" s="7">
        <f t="shared" si="6"/>
        <v>1.821822381165251</v>
      </c>
      <c r="U43">
        <f t="shared" si="7"/>
        <v>9089.880000000001</v>
      </c>
    </row>
    <row r="44" spans="1:21" x14ac:dyDescent="0.25">
      <c r="A44" s="3">
        <v>45444</v>
      </c>
      <c r="B44" t="s">
        <v>32</v>
      </c>
      <c r="C44" t="s">
        <v>21</v>
      </c>
      <c r="D44">
        <v>279.56</v>
      </c>
      <c r="E44">
        <v>160.44</v>
      </c>
      <c r="F44">
        <v>93.58</v>
      </c>
      <c r="G44">
        <v>223.88</v>
      </c>
      <c r="H44">
        <v>477.9</v>
      </c>
      <c r="I44">
        <v>4</v>
      </c>
      <c r="J44">
        <v>135</v>
      </c>
      <c r="K44" t="s">
        <v>22</v>
      </c>
      <c r="L44" t="s">
        <v>15</v>
      </c>
      <c r="M44">
        <f t="shared" si="9"/>
        <v>55.97</v>
      </c>
      <c r="N44">
        <f t="shared" si="10"/>
        <v>198.33999999999997</v>
      </c>
      <c r="O44">
        <f t="shared" si="11"/>
        <v>2.0708148148148147</v>
      </c>
      <c r="P44">
        <f t="shared" si="12"/>
        <v>83.867999999999995</v>
      </c>
      <c r="Q44">
        <f t="shared" si="13"/>
        <v>0.799792531120332</v>
      </c>
      <c r="R44" s="6">
        <f t="shared" si="8"/>
        <v>2.9629629629629631E-2</v>
      </c>
      <c r="S44">
        <f t="shared" si="5"/>
        <v>55.897500000000001</v>
      </c>
      <c r="T44" s="7">
        <f t="shared" si="6"/>
        <v>0.99870466321243523</v>
      </c>
      <c r="U44">
        <f t="shared" si="7"/>
        <v>3354.7200000000003</v>
      </c>
    </row>
    <row r="45" spans="1:21" x14ac:dyDescent="0.25">
      <c r="A45" s="3">
        <v>45444</v>
      </c>
      <c r="B45" t="s">
        <v>23</v>
      </c>
      <c r="C45" t="s">
        <v>13</v>
      </c>
      <c r="D45">
        <v>313.5</v>
      </c>
      <c r="E45">
        <v>65.27</v>
      </c>
      <c r="F45">
        <v>48.34</v>
      </c>
      <c r="G45">
        <v>103.95</v>
      </c>
      <c r="H45">
        <v>217.56</v>
      </c>
      <c r="I45">
        <v>3</v>
      </c>
      <c r="J45">
        <v>103</v>
      </c>
      <c r="K45" t="s">
        <v>22</v>
      </c>
      <c r="L45" t="s">
        <v>24</v>
      </c>
      <c r="M45">
        <f t="shared" si="9"/>
        <v>34.65</v>
      </c>
      <c r="N45">
        <f t="shared" si="10"/>
        <v>-95.94</v>
      </c>
      <c r="O45">
        <f t="shared" si="11"/>
        <v>3.0436893203883497</v>
      </c>
      <c r="P45">
        <f t="shared" si="12"/>
        <v>94.05</v>
      </c>
      <c r="Q45">
        <f t="shared" si="13"/>
        <v>0.88947368421052642</v>
      </c>
      <c r="R45" s="6">
        <f t="shared" si="8"/>
        <v>2.9126213592233011E-2</v>
      </c>
      <c r="S45">
        <f t="shared" si="5"/>
        <v>92.95</v>
      </c>
      <c r="T45" s="7">
        <f t="shared" si="6"/>
        <v>2.6825396825396828</v>
      </c>
      <c r="U45">
        <f t="shared" si="7"/>
        <v>3762</v>
      </c>
    </row>
    <row r="46" spans="1:21" x14ac:dyDescent="0.25">
      <c r="A46" s="3">
        <v>45444</v>
      </c>
      <c r="B46" t="s">
        <v>38</v>
      </c>
      <c r="C46" t="s">
        <v>13</v>
      </c>
      <c r="D46">
        <v>580.98</v>
      </c>
      <c r="E46">
        <v>103.4</v>
      </c>
      <c r="F46">
        <v>137.31</v>
      </c>
      <c r="G46">
        <v>73.47</v>
      </c>
      <c r="H46">
        <v>314.18</v>
      </c>
      <c r="I46">
        <v>1</v>
      </c>
      <c r="J46">
        <v>54</v>
      </c>
      <c r="K46" t="s">
        <v>22</v>
      </c>
      <c r="L46" t="s">
        <v>19</v>
      </c>
      <c r="M46">
        <f t="shared" si="9"/>
        <v>73.47</v>
      </c>
      <c r="N46">
        <f t="shared" si="10"/>
        <v>-266.8</v>
      </c>
      <c r="O46">
        <f t="shared" si="11"/>
        <v>10.758888888888889</v>
      </c>
      <c r="P46">
        <f t="shared" si="12"/>
        <v>174.29400000000001</v>
      </c>
      <c r="Q46">
        <f t="shared" si="13"/>
        <v>0.87354125787462555</v>
      </c>
      <c r="R46" s="6">
        <f t="shared" si="8"/>
        <v>1.8518518518518517E-2</v>
      </c>
      <c r="S46">
        <f t="shared" si="5"/>
        <v>507.50999999999993</v>
      </c>
      <c r="T46" s="7">
        <f t="shared" si="6"/>
        <v>6.9077174356880349</v>
      </c>
      <c r="U46">
        <f t="shared" si="7"/>
        <v>6971.76</v>
      </c>
    </row>
    <row r="47" spans="1:21" x14ac:dyDescent="0.25">
      <c r="A47" s="3">
        <v>45444</v>
      </c>
      <c r="B47" t="s">
        <v>25</v>
      </c>
      <c r="C47" t="s">
        <v>17</v>
      </c>
      <c r="D47">
        <v>266.37</v>
      </c>
      <c r="E47">
        <v>195.44</v>
      </c>
      <c r="F47">
        <v>123.02</v>
      </c>
      <c r="G47">
        <v>284.27</v>
      </c>
      <c r="H47">
        <v>602.73</v>
      </c>
      <c r="I47">
        <v>3</v>
      </c>
      <c r="J47">
        <v>23</v>
      </c>
      <c r="K47" t="s">
        <v>22</v>
      </c>
      <c r="L47" t="s">
        <v>15</v>
      </c>
      <c r="M47">
        <f t="shared" si="9"/>
        <v>94.756666666666661</v>
      </c>
      <c r="N47">
        <f t="shared" si="10"/>
        <v>336.36</v>
      </c>
      <c r="O47">
        <f t="shared" si="11"/>
        <v>11.581304347826087</v>
      </c>
      <c r="P47">
        <f t="shared" si="12"/>
        <v>79.911000000000001</v>
      </c>
      <c r="Q47">
        <f t="shared" si="13"/>
        <v>0.64426674675576578</v>
      </c>
      <c r="R47" s="6">
        <f t="shared" si="8"/>
        <v>0.13043478260869565</v>
      </c>
      <c r="S47">
        <f t="shared" si="5"/>
        <v>57.204444444444448</v>
      </c>
      <c r="T47" s="7">
        <f t="shared" si="6"/>
        <v>0.60369836188600046</v>
      </c>
      <c r="U47">
        <f t="shared" si="7"/>
        <v>3196.44</v>
      </c>
    </row>
    <row r="48" spans="1:21" x14ac:dyDescent="0.25">
      <c r="A48" s="3">
        <v>45444</v>
      </c>
      <c r="B48" t="s">
        <v>40</v>
      </c>
      <c r="C48" t="s">
        <v>17</v>
      </c>
      <c r="D48">
        <v>166.42</v>
      </c>
      <c r="E48">
        <v>133.08000000000001</v>
      </c>
      <c r="F48">
        <v>146.32</v>
      </c>
      <c r="G48">
        <v>176.01</v>
      </c>
      <c r="H48">
        <v>455.41</v>
      </c>
      <c r="I48">
        <v>4</v>
      </c>
      <c r="J48">
        <v>58</v>
      </c>
      <c r="K48" t="s">
        <v>18</v>
      </c>
      <c r="L48" t="s">
        <v>15</v>
      </c>
      <c r="M48">
        <f t="shared" si="9"/>
        <v>44.002499999999998</v>
      </c>
      <c r="N48">
        <f t="shared" si="10"/>
        <v>288.99</v>
      </c>
      <c r="O48">
        <f t="shared" si="11"/>
        <v>2.8693103448275861</v>
      </c>
      <c r="P48">
        <f t="shared" si="12"/>
        <v>49.925999999999995</v>
      </c>
      <c r="Q48">
        <f t="shared" si="13"/>
        <v>0.73559367864439373</v>
      </c>
      <c r="R48" s="6">
        <f t="shared" si="8"/>
        <v>6.8965517241379309E-2</v>
      </c>
      <c r="S48">
        <f t="shared" si="5"/>
        <v>30.604375000000001</v>
      </c>
      <c r="T48" s="7">
        <f t="shared" si="6"/>
        <v>0.69551445940571566</v>
      </c>
      <c r="U48">
        <f t="shared" si="7"/>
        <v>1997.04</v>
      </c>
    </row>
    <row r="49" spans="1:21" x14ac:dyDescent="0.25">
      <c r="A49" s="3">
        <v>45444</v>
      </c>
      <c r="B49" t="s">
        <v>33</v>
      </c>
      <c r="C49" t="s">
        <v>17</v>
      </c>
      <c r="D49">
        <v>474.86</v>
      </c>
      <c r="E49">
        <v>182.49</v>
      </c>
      <c r="F49">
        <v>68.92</v>
      </c>
      <c r="G49">
        <v>71.739999999999995</v>
      </c>
      <c r="H49">
        <v>323.14999999999998</v>
      </c>
      <c r="I49">
        <v>3</v>
      </c>
      <c r="J49">
        <v>199</v>
      </c>
      <c r="K49" t="s">
        <v>14</v>
      </c>
      <c r="L49" t="s">
        <v>19</v>
      </c>
      <c r="M49">
        <f t="shared" si="9"/>
        <v>23.91333333333333</v>
      </c>
      <c r="N49">
        <f t="shared" si="10"/>
        <v>-151.71000000000004</v>
      </c>
      <c r="O49">
        <f t="shared" si="11"/>
        <v>2.3862311557788947</v>
      </c>
      <c r="P49">
        <f t="shared" si="12"/>
        <v>142.458</v>
      </c>
      <c r="Q49">
        <f t="shared" si="13"/>
        <v>0.94964129778601403</v>
      </c>
      <c r="R49" s="6">
        <f t="shared" si="8"/>
        <v>1.507537688442211E-2</v>
      </c>
      <c r="S49">
        <f t="shared" si="5"/>
        <v>150.31555555555556</v>
      </c>
      <c r="T49" s="7">
        <f t="shared" si="6"/>
        <v>6.285847040237897</v>
      </c>
      <c r="U49">
        <f t="shared" si="7"/>
        <v>5698.32</v>
      </c>
    </row>
    <row r="50" spans="1:21" x14ac:dyDescent="0.25">
      <c r="A50" s="3">
        <v>45444</v>
      </c>
      <c r="B50" t="s">
        <v>33</v>
      </c>
      <c r="C50" t="s">
        <v>13</v>
      </c>
      <c r="D50">
        <v>179.57</v>
      </c>
      <c r="E50">
        <v>168.77</v>
      </c>
      <c r="F50">
        <v>100.79</v>
      </c>
      <c r="G50">
        <v>164.81</v>
      </c>
      <c r="H50">
        <v>434.37</v>
      </c>
      <c r="I50">
        <v>4</v>
      </c>
      <c r="J50">
        <v>94</v>
      </c>
      <c r="K50" t="s">
        <v>18</v>
      </c>
      <c r="L50" t="s">
        <v>24</v>
      </c>
      <c r="M50">
        <f t="shared" si="9"/>
        <v>41.202500000000001</v>
      </c>
      <c r="N50">
        <f t="shared" si="10"/>
        <v>254.8</v>
      </c>
      <c r="O50">
        <f t="shared" si="11"/>
        <v>1.9103191489361702</v>
      </c>
      <c r="P50">
        <f t="shared" si="12"/>
        <v>53.870999999999995</v>
      </c>
      <c r="Q50">
        <f t="shared" si="13"/>
        <v>0.7705490894915632</v>
      </c>
      <c r="R50" s="6">
        <f t="shared" si="8"/>
        <v>4.2553191489361701E-2</v>
      </c>
      <c r="S50">
        <f t="shared" si="5"/>
        <v>34.591875000000002</v>
      </c>
      <c r="T50" s="7">
        <f t="shared" si="6"/>
        <v>0.83955767247133062</v>
      </c>
      <c r="U50">
        <f t="shared" si="7"/>
        <v>2154.84</v>
      </c>
    </row>
    <row r="51" spans="1:21" x14ac:dyDescent="0.25">
      <c r="A51" s="3">
        <v>45444</v>
      </c>
      <c r="B51" t="s">
        <v>27</v>
      </c>
      <c r="C51" t="s">
        <v>21</v>
      </c>
      <c r="D51">
        <v>189.99</v>
      </c>
      <c r="E51">
        <v>58.02</v>
      </c>
      <c r="F51">
        <v>145.02000000000001</v>
      </c>
      <c r="G51">
        <v>260.26</v>
      </c>
      <c r="H51">
        <v>463.3</v>
      </c>
      <c r="I51">
        <v>2</v>
      </c>
      <c r="J51">
        <v>37</v>
      </c>
      <c r="K51" t="s">
        <v>18</v>
      </c>
      <c r="L51" t="s">
        <v>15</v>
      </c>
      <c r="M51">
        <f t="shared" si="9"/>
        <v>130.13</v>
      </c>
      <c r="N51">
        <f t="shared" si="10"/>
        <v>273.31</v>
      </c>
      <c r="O51">
        <f t="shared" si="11"/>
        <v>5.1348648648648654</v>
      </c>
      <c r="P51">
        <f t="shared" si="12"/>
        <v>56.997</v>
      </c>
      <c r="Q51">
        <f t="shared" si="13"/>
        <v>0.31506921416916683</v>
      </c>
      <c r="R51" s="6">
        <f t="shared" si="8"/>
        <v>5.4054054054054057E-2</v>
      </c>
      <c r="S51">
        <f t="shared" si="5"/>
        <v>29.930000000000003</v>
      </c>
      <c r="T51" s="7">
        <f t="shared" si="6"/>
        <v>0.23000076846230696</v>
      </c>
      <c r="U51">
        <f t="shared" si="7"/>
        <v>2279.88</v>
      </c>
    </row>
    <row r="52" spans="1:21" x14ac:dyDescent="0.25">
      <c r="A52" s="3">
        <v>45444</v>
      </c>
      <c r="B52" t="s">
        <v>20</v>
      </c>
      <c r="C52" t="s">
        <v>17</v>
      </c>
      <c r="D52">
        <v>134.94999999999999</v>
      </c>
      <c r="E52">
        <v>95.49</v>
      </c>
      <c r="F52">
        <v>94.45</v>
      </c>
      <c r="G52">
        <v>124.93</v>
      </c>
      <c r="H52">
        <v>314.87</v>
      </c>
      <c r="I52">
        <v>4</v>
      </c>
      <c r="J52">
        <v>69</v>
      </c>
      <c r="K52" t="s">
        <v>28</v>
      </c>
      <c r="L52" t="s">
        <v>19</v>
      </c>
      <c r="M52">
        <f t="shared" si="9"/>
        <v>31.232500000000002</v>
      </c>
      <c r="N52">
        <f t="shared" si="10"/>
        <v>179.92000000000002</v>
      </c>
      <c r="O52">
        <f t="shared" si="11"/>
        <v>1.9557971014492752</v>
      </c>
      <c r="P52">
        <f t="shared" si="12"/>
        <v>40.484999999999992</v>
      </c>
      <c r="Q52">
        <f t="shared" si="13"/>
        <v>0.76856243052982587</v>
      </c>
      <c r="R52" s="6">
        <f t="shared" si="8"/>
        <v>5.7971014492753624E-2</v>
      </c>
      <c r="S52">
        <f t="shared" si="5"/>
        <v>25.929374999999997</v>
      </c>
      <c r="T52" s="7">
        <f t="shared" si="6"/>
        <v>0.8302049147522611</v>
      </c>
      <c r="U52">
        <f t="shared" si="7"/>
        <v>1619.3999999999999</v>
      </c>
    </row>
    <row r="53" spans="1:21" x14ac:dyDescent="0.25">
      <c r="A53" s="3">
        <v>45444</v>
      </c>
      <c r="B53" t="s">
        <v>20</v>
      </c>
      <c r="C53" t="s">
        <v>35</v>
      </c>
      <c r="D53">
        <v>253.8</v>
      </c>
      <c r="E53">
        <v>150.30000000000001</v>
      </c>
      <c r="F53">
        <v>141.53</v>
      </c>
      <c r="G53">
        <v>184.76</v>
      </c>
      <c r="H53">
        <v>476.59</v>
      </c>
      <c r="I53">
        <v>1</v>
      </c>
      <c r="J53">
        <v>188</v>
      </c>
      <c r="K53" t="s">
        <v>14</v>
      </c>
      <c r="L53" t="s">
        <v>19</v>
      </c>
      <c r="M53">
        <f t="shared" si="9"/>
        <v>184.76</v>
      </c>
      <c r="N53">
        <f t="shared" si="10"/>
        <v>222.78999999999996</v>
      </c>
      <c r="O53">
        <f t="shared" si="11"/>
        <v>1.35</v>
      </c>
      <c r="P53">
        <f t="shared" si="12"/>
        <v>76.14</v>
      </c>
      <c r="Q53">
        <f t="shared" si="13"/>
        <v>0.27202521670606783</v>
      </c>
      <c r="R53" s="6">
        <f t="shared" si="8"/>
        <v>5.3191489361702126E-3</v>
      </c>
      <c r="S53">
        <f t="shared" si="5"/>
        <v>69.04000000000002</v>
      </c>
      <c r="T53" s="7">
        <f t="shared" si="6"/>
        <v>0.3736739554016022</v>
      </c>
      <c r="U53">
        <f t="shared" si="7"/>
        <v>3045.6000000000004</v>
      </c>
    </row>
    <row r="54" spans="1:21" x14ac:dyDescent="0.25">
      <c r="A54" s="3">
        <v>45474</v>
      </c>
      <c r="B54" t="s">
        <v>32</v>
      </c>
      <c r="C54" t="s">
        <v>35</v>
      </c>
      <c r="D54">
        <v>146.51</v>
      </c>
      <c r="E54">
        <v>129.69999999999999</v>
      </c>
      <c r="F54">
        <v>94.88</v>
      </c>
      <c r="G54">
        <v>205.73</v>
      </c>
      <c r="H54">
        <v>430.30999999999989</v>
      </c>
      <c r="I54">
        <v>3</v>
      </c>
      <c r="J54">
        <v>153</v>
      </c>
      <c r="K54" t="s">
        <v>14</v>
      </c>
      <c r="L54" t="s">
        <v>24</v>
      </c>
      <c r="M54">
        <f t="shared" si="9"/>
        <v>68.576666666666668</v>
      </c>
      <c r="N54">
        <f t="shared" si="10"/>
        <v>283.7999999999999</v>
      </c>
      <c r="O54">
        <f t="shared" si="11"/>
        <v>0.95758169934640514</v>
      </c>
      <c r="P54">
        <f t="shared" si="12"/>
        <v>43.952999999999996</v>
      </c>
      <c r="Q54">
        <f t="shared" si="13"/>
        <v>0.53193183627966234</v>
      </c>
      <c r="R54" s="6">
        <f t="shared" si="8"/>
        <v>1.9607843137254902E-2</v>
      </c>
      <c r="S54">
        <f t="shared" si="5"/>
        <v>25.977777777777774</v>
      </c>
      <c r="T54" s="7">
        <f t="shared" si="6"/>
        <v>0.37881365543835765</v>
      </c>
      <c r="U54">
        <f t="shared" si="7"/>
        <v>1758.12</v>
      </c>
    </row>
    <row r="55" spans="1:21" x14ac:dyDescent="0.25">
      <c r="A55" s="3">
        <v>45474</v>
      </c>
      <c r="B55" t="s">
        <v>23</v>
      </c>
      <c r="C55" t="s">
        <v>35</v>
      </c>
      <c r="D55">
        <v>757.04</v>
      </c>
      <c r="E55">
        <v>57.16</v>
      </c>
      <c r="F55">
        <v>97.92</v>
      </c>
      <c r="G55">
        <v>81.25</v>
      </c>
      <c r="H55">
        <v>236.33</v>
      </c>
      <c r="I55">
        <v>1</v>
      </c>
      <c r="J55">
        <v>38</v>
      </c>
      <c r="K55" t="s">
        <v>18</v>
      </c>
      <c r="L55" t="s">
        <v>19</v>
      </c>
      <c r="M55">
        <f t="shared" si="9"/>
        <v>81.25</v>
      </c>
      <c r="N55">
        <f t="shared" si="10"/>
        <v>-520.70999999999992</v>
      </c>
      <c r="O55">
        <f t="shared" si="11"/>
        <v>19.922105263157892</v>
      </c>
      <c r="P55">
        <f t="shared" si="12"/>
        <v>227.11199999999999</v>
      </c>
      <c r="Q55">
        <f t="shared" si="13"/>
        <v>0.89267409912289974</v>
      </c>
      <c r="R55" s="6">
        <f t="shared" si="8"/>
        <v>2.6315789473684209E-2</v>
      </c>
      <c r="S55">
        <f t="shared" si="5"/>
        <v>675.79</v>
      </c>
      <c r="T55" s="7">
        <f t="shared" si="6"/>
        <v>8.3174153846153835</v>
      </c>
      <c r="U55">
        <f t="shared" si="7"/>
        <v>9084.48</v>
      </c>
    </row>
    <row r="56" spans="1:21" x14ac:dyDescent="0.25">
      <c r="A56" s="3">
        <v>45474</v>
      </c>
      <c r="B56" t="s">
        <v>27</v>
      </c>
      <c r="C56" t="s">
        <v>13</v>
      </c>
      <c r="D56">
        <v>544.98</v>
      </c>
      <c r="E56">
        <v>58.63</v>
      </c>
      <c r="F56">
        <v>95.94</v>
      </c>
      <c r="G56">
        <v>154.80000000000001</v>
      </c>
      <c r="H56">
        <v>309.37</v>
      </c>
      <c r="I56">
        <v>4</v>
      </c>
      <c r="J56">
        <v>84</v>
      </c>
      <c r="K56" t="s">
        <v>18</v>
      </c>
      <c r="L56" t="s">
        <v>15</v>
      </c>
      <c r="M56">
        <f t="shared" si="9"/>
        <v>38.700000000000003</v>
      </c>
      <c r="N56">
        <f t="shared" si="10"/>
        <v>-235.61</v>
      </c>
      <c r="O56">
        <f t="shared" si="11"/>
        <v>6.487857142857143</v>
      </c>
      <c r="P56">
        <f t="shared" si="12"/>
        <v>163.494</v>
      </c>
      <c r="Q56">
        <f t="shared" si="13"/>
        <v>0.92898821975118351</v>
      </c>
      <c r="R56" s="6">
        <f t="shared" si="8"/>
        <v>4.7619047619047616E-2</v>
      </c>
      <c r="S56">
        <f t="shared" si="5"/>
        <v>126.57</v>
      </c>
      <c r="T56" s="7">
        <f t="shared" si="6"/>
        <v>3.2705426356589142</v>
      </c>
      <c r="U56">
        <f t="shared" si="7"/>
        <v>6539.76</v>
      </c>
    </row>
    <row r="57" spans="1:21" x14ac:dyDescent="0.25">
      <c r="A57" s="3">
        <v>45474</v>
      </c>
      <c r="B57" t="s">
        <v>37</v>
      </c>
      <c r="C57" t="s">
        <v>13</v>
      </c>
      <c r="D57">
        <v>308.99</v>
      </c>
      <c r="E57">
        <v>184.94</v>
      </c>
      <c r="F57">
        <v>76.069999999999993</v>
      </c>
      <c r="G57">
        <v>181.32</v>
      </c>
      <c r="H57">
        <v>442.33</v>
      </c>
      <c r="I57">
        <v>2</v>
      </c>
      <c r="J57">
        <v>48</v>
      </c>
      <c r="K57" t="s">
        <v>22</v>
      </c>
      <c r="L57" t="s">
        <v>24</v>
      </c>
      <c r="M57">
        <f t="shared" si="9"/>
        <v>90.66</v>
      </c>
      <c r="N57">
        <f t="shared" si="10"/>
        <v>133.33999999999997</v>
      </c>
      <c r="O57">
        <f t="shared" si="11"/>
        <v>6.4372916666666669</v>
      </c>
      <c r="P57">
        <f t="shared" si="12"/>
        <v>92.697000000000003</v>
      </c>
      <c r="Q57">
        <f t="shared" si="13"/>
        <v>0.7065924463574873</v>
      </c>
      <c r="R57" s="6">
        <f t="shared" si="8"/>
        <v>4.1666666666666664E-2</v>
      </c>
      <c r="S57">
        <f t="shared" si="5"/>
        <v>109.16500000000001</v>
      </c>
      <c r="T57" s="7">
        <f t="shared" si="6"/>
        <v>1.204114273108317</v>
      </c>
      <c r="U57">
        <f t="shared" si="7"/>
        <v>3707.88</v>
      </c>
    </row>
    <row r="58" spans="1:21" x14ac:dyDescent="0.25">
      <c r="A58" s="3">
        <v>45474</v>
      </c>
      <c r="B58" t="s">
        <v>41</v>
      </c>
      <c r="C58" t="s">
        <v>21</v>
      </c>
      <c r="D58">
        <v>763.75</v>
      </c>
      <c r="E58">
        <v>117.83</v>
      </c>
      <c r="F58">
        <v>56.95</v>
      </c>
      <c r="G58">
        <v>157.63</v>
      </c>
      <c r="H58">
        <v>332.41</v>
      </c>
      <c r="I58">
        <v>2</v>
      </c>
      <c r="J58">
        <v>191</v>
      </c>
      <c r="K58" t="s">
        <v>28</v>
      </c>
      <c r="L58" t="s">
        <v>19</v>
      </c>
      <c r="M58">
        <f t="shared" si="9"/>
        <v>78.814999999999998</v>
      </c>
      <c r="N58">
        <f t="shared" si="10"/>
        <v>-431.34</v>
      </c>
      <c r="O58">
        <f t="shared" si="11"/>
        <v>3.99869109947644</v>
      </c>
      <c r="P58">
        <f t="shared" si="12"/>
        <v>229.125</v>
      </c>
      <c r="Q58">
        <f t="shared" si="13"/>
        <v>0.89680523731587558</v>
      </c>
      <c r="R58" s="6">
        <f t="shared" si="8"/>
        <v>1.0471204188481676E-2</v>
      </c>
      <c r="S58">
        <f t="shared" si="5"/>
        <v>342.46749999999997</v>
      </c>
      <c r="T58" s="7">
        <f t="shared" si="6"/>
        <v>4.3452071306223434</v>
      </c>
      <c r="U58">
        <f t="shared" si="7"/>
        <v>9165</v>
      </c>
    </row>
    <row r="59" spans="1:21" x14ac:dyDescent="0.25">
      <c r="A59" s="3">
        <v>45474</v>
      </c>
      <c r="B59" t="s">
        <v>12</v>
      </c>
      <c r="C59" t="s">
        <v>13</v>
      </c>
      <c r="D59">
        <v>265.08999999999997</v>
      </c>
      <c r="E59">
        <v>166.95</v>
      </c>
      <c r="F59">
        <v>101.62</v>
      </c>
      <c r="G59">
        <v>155.91999999999999</v>
      </c>
      <c r="H59">
        <v>424.49</v>
      </c>
      <c r="I59">
        <v>2</v>
      </c>
      <c r="J59">
        <v>97</v>
      </c>
      <c r="K59" t="s">
        <v>14</v>
      </c>
      <c r="L59" t="s">
        <v>15</v>
      </c>
      <c r="M59">
        <f t="shared" si="9"/>
        <v>77.959999999999994</v>
      </c>
      <c r="N59">
        <f t="shared" si="10"/>
        <v>159.40000000000003</v>
      </c>
      <c r="O59">
        <f t="shared" si="11"/>
        <v>2.732886597938144</v>
      </c>
      <c r="P59">
        <f t="shared" si="12"/>
        <v>79.526999999999987</v>
      </c>
      <c r="Q59">
        <f t="shared" si="13"/>
        <v>0.70591119996982166</v>
      </c>
      <c r="R59" s="6">
        <f t="shared" si="8"/>
        <v>2.0618556701030927E-2</v>
      </c>
      <c r="S59">
        <f t="shared" si="5"/>
        <v>93.564999999999998</v>
      </c>
      <c r="T59" s="7">
        <f t="shared" si="6"/>
        <v>1.2001667521806054</v>
      </c>
      <c r="U59">
        <f t="shared" si="7"/>
        <v>3181.08</v>
      </c>
    </row>
    <row r="60" spans="1:21" x14ac:dyDescent="0.25">
      <c r="A60" s="3">
        <v>45474</v>
      </c>
      <c r="B60" t="s">
        <v>12</v>
      </c>
      <c r="C60" t="s">
        <v>35</v>
      </c>
      <c r="D60">
        <v>130.49</v>
      </c>
      <c r="E60">
        <v>96.72</v>
      </c>
      <c r="F60">
        <v>123.66</v>
      </c>
      <c r="G60">
        <v>112.17</v>
      </c>
      <c r="H60">
        <v>332.55</v>
      </c>
      <c r="I60">
        <v>1</v>
      </c>
      <c r="J60">
        <v>165</v>
      </c>
      <c r="K60" t="s">
        <v>18</v>
      </c>
      <c r="L60" t="s">
        <v>19</v>
      </c>
      <c r="M60">
        <f t="shared" si="9"/>
        <v>112.17</v>
      </c>
      <c r="N60">
        <f t="shared" si="10"/>
        <v>202.06</v>
      </c>
      <c r="O60">
        <f t="shared" si="11"/>
        <v>0.79084848484848491</v>
      </c>
      <c r="P60">
        <f t="shared" si="12"/>
        <v>39.146999999999998</v>
      </c>
      <c r="Q60">
        <f t="shared" si="13"/>
        <v>0.14039389991570239</v>
      </c>
      <c r="R60" s="6">
        <f t="shared" si="8"/>
        <v>6.0606060606060606E-3</v>
      </c>
      <c r="S60">
        <f t="shared" si="5"/>
        <v>18.320000000000007</v>
      </c>
      <c r="T60" s="7">
        <f t="shared" si="6"/>
        <v>0.16332352678969428</v>
      </c>
      <c r="U60">
        <f t="shared" si="7"/>
        <v>1565.88</v>
      </c>
    </row>
    <row r="61" spans="1:21" x14ac:dyDescent="0.25">
      <c r="A61" s="3">
        <v>45505</v>
      </c>
      <c r="B61" t="s">
        <v>16</v>
      </c>
      <c r="C61" t="s">
        <v>13</v>
      </c>
      <c r="D61">
        <v>156.11000000000001</v>
      </c>
      <c r="E61">
        <v>72.16</v>
      </c>
      <c r="F61">
        <v>45.97</v>
      </c>
      <c r="G61">
        <v>218.66</v>
      </c>
      <c r="H61">
        <v>336.79</v>
      </c>
      <c r="I61">
        <v>2</v>
      </c>
      <c r="J61">
        <v>27</v>
      </c>
      <c r="K61" t="s">
        <v>18</v>
      </c>
      <c r="L61" t="s">
        <v>24</v>
      </c>
      <c r="M61">
        <f t="shared" si="9"/>
        <v>109.33</v>
      </c>
      <c r="N61">
        <f t="shared" si="10"/>
        <v>180.68</v>
      </c>
      <c r="O61">
        <f t="shared" si="11"/>
        <v>5.7818518518518527</v>
      </c>
      <c r="P61">
        <f t="shared" si="12"/>
        <v>46.833000000000006</v>
      </c>
      <c r="Q61">
        <f t="shared" si="13"/>
        <v>0.29966049580424065</v>
      </c>
      <c r="R61" s="6">
        <f t="shared" si="8"/>
        <v>7.407407407407407E-2</v>
      </c>
      <c r="S61">
        <f t="shared" si="5"/>
        <v>23.390000000000008</v>
      </c>
      <c r="T61" s="7">
        <f t="shared" si="6"/>
        <v>0.21393944937345657</v>
      </c>
      <c r="U61">
        <f t="shared" si="7"/>
        <v>1873.3200000000002</v>
      </c>
    </row>
    <row r="62" spans="1:21" x14ac:dyDescent="0.25">
      <c r="A62" s="3">
        <v>45505</v>
      </c>
      <c r="B62" t="s">
        <v>16</v>
      </c>
      <c r="C62" t="s">
        <v>17</v>
      </c>
      <c r="D62">
        <v>329.18</v>
      </c>
      <c r="E62">
        <v>152.22999999999999</v>
      </c>
      <c r="F62">
        <v>121.23</v>
      </c>
      <c r="G62">
        <v>194.87</v>
      </c>
      <c r="H62">
        <v>468.33</v>
      </c>
      <c r="I62">
        <v>2</v>
      </c>
      <c r="J62">
        <v>103</v>
      </c>
      <c r="K62" t="s">
        <v>22</v>
      </c>
      <c r="L62" t="s">
        <v>19</v>
      </c>
      <c r="M62">
        <f t="shared" si="9"/>
        <v>97.435000000000002</v>
      </c>
      <c r="N62">
        <f t="shared" si="10"/>
        <v>139.14999999999998</v>
      </c>
      <c r="O62">
        <f t="shared" si="11"/>
        <v>3.1959223300970874</v>
      </c>
      <c r="P62">
        <f t="shared" si="12"/>
        <v>98.754000000000005</v>
      </c>
      <c r="Q62">
        <f t="shared" si="13"/>
        <v>0.70400692630171946</v>
      </c>
      <c r="R62" s="6">
        <f t="shared" si="8"/>
        <v>1.9417475728155338E-2</v>
      </c>
      <c r="S62">
        <f t="shared" si="5"/>
        <v>115.87250000000002</v>
      </c>
      <c r="T62" s="7">
        <f t="shared" si="6"/>
        <v>1.1892287165802844</v>
      </c>
      <c r="U62">
        <f t="shared" si="7"/>
        <v>3950.16</v>
      </c>
    </row>
    <row r="63" spans="1:21" x14ac:dyDescent="0.25">
      <c r="A63" s="3">
        <v>45505</v>
      </c>
      <c r="B63" t="s">
        <v>32</v>
      </c>
      <c r="C63" t="s">
        <v>35</v>
      </c>
      <c r="D63">
        <v>449.44</v>
      </c>
      <c r="E63">
        <v>84.41</v>
      </c>
      <c r="F63">
        <v>61.91</v>
      </c>
      <c r="G63">
        <v>133.69</v>
      </c>
      <c r="H63">
        <v>280.01</v>
      </c>
      <c r="I63">
        <v>3</v>
      </c>
      <c r="J63">
        <v>164</v>
      </c>
      <c r="K63" t="s">
        <v>18</v>
      </c>
      <c r="L63" t="s">
        <v>15</v>
      </c>
      <c r="M63">
        <f t="shared" si="9"/>
        <v>44.563333333333333</v>
      </c>
      <c r="N63">
        <f t="shared" si="10"/>
        <v>-169.43</v>
      </c>
      <c r="O63">
        <f t="shared" si="11"/>
        <v>2.7404878048780485</v>
      </c>
      <c r="P63">
        <f t="shared" si="12"/>
        <v>134.83199999999999</v>
      </c>
      <c r="Q63">
        <f t="shared" si="13"/>
        <v>0.90084697994541352</v>
      </c>
      <c r="R63" s="6">
        <f t="shared" si="8"/>
        <v>1.8292682926829267E-2</v>
      </c>
      <c r="S63">
        <f t="shared" si="5"/>
        <v>134.95888888888888</v>
      </c>
      <c r="T63" s="7">
        <f t="shared" si="6"/>
        <v>3.0284738324980673</v>
      </c>
      <c r="U63">
        <f t="shared" si="7"/>
        <v>5393.28</v>
      </c>
    </row>
    <row r="64" spans="1:21" x14ac:dyDescent="0.25">
      <c r="A64" s="3">
        <v>45505</v>
      </c>
      <c r="B64" t="s">
        <v>23</v>
      </c>
      <c r="C64" t="s">
        <v>17</v>
      </c>
      <c r="D64">
        <v>985.08</v>
      </c>
      <c r="E64">
        <v>109.82</v>
      </c>
      <c r="F64">
        <v>127.97</v>
      </c>
      <c r="G64">
        <v>247.57</v>
      </c>
      <c r="H64">
        <v>485.36</v>
      </c>
      <c r="I64">
        <v>1</v>
      </c>
      <c r="J64">
        <v>133</v>
      </c>
      <c r="K64" t="s">
        <v>22</v>
      </c>
      <c r="L64" t="s">
        <v>24</v>
      </c>
      <c r="M64">
        <f t="shared" si="9"/>
        <v>247.57</v>
      </c>
      <c r="N64">
        <f t="shared" si="10"/>
        <v>-499.72</v>
      </c>
      <c r="O64">
        <f t="shared" si="11"/>
        <v>7.406616541353384</v>
      </c>
      <c r="P64">
        <f t="shared" si="12"/>
        <v>295.524</v>
      </c>
      <c r="Q64">
        <f t="shared" si="13"/>
        <v>0.74868031022861081</v>
      </c>
      <c r="R64" s="6">
        <f t="shared" si="8"/>
        <v>7.5187969924812026E-3</v>
      </c>
      <c r="S64">
        <f t="shared" si="5"/>
        <v>737.51</v>
      </c>
      <c r="T64" s="7">
        <f t="shared" si="6"/>
        <v>2.9789958395605285</v>
      </c>
      <c r="U64">
        <f t="shared" si="7"/>
        <v>11820.960000000001</v>
      </c>
    </row>
    <row r="65" spans="1:21" x14ac:dyDescent="0.25">
      <c r="A65" s="3">
        <v>45505</v>
      </c>
      <c r="B65" t="s">
        <v>30</v>
      </c>
      <c r="C65" t="s">
        <v>13</v>
      </c>
      <c r="D65">
        <v>608.01</v>
      </c>
      <c r="E65">
        <v>106.82</v>
      </c>
      <c r="F65">
        <v>70.489999999999995</v>
      </c>
      <c r="G65">
        <v>273.91000000000003</v>
      </c>
      <c r="H65">
        <v>451.22</v>
      </c>
      <c r="I65">
        <v>1</v>
      </c>
      <c r="J65">
        <v>196</v>
      </c>
      <c r="K65" t="s">
        <v>28</v>
      </c>
      <c r="L65" t="s">
        <v>15</v>
      </c>
      <c r="M65">
        <f t="shared" si="9"/>
        <v>273.91000000000003</v>
      </c>
      <c r="N65">
        <f t="shared" si="10"/>
        <v>-156.78999999999996</v>
      </c>
      <c r="O65">
        <f t="shared" si="11"/>
        <v>3.1020918367346937</v>
      </c>
      <c r="P65">
        <f t="shared" si="12"/>
        <v>182.40299999999999</v>
      </c>
      <c r="Q65">
        <f t="shared" si="13"/>
        <v>0.54949754115886251</v>
      </c>
      <c r="R65" s="6">
        <f t="shared" si="8"/>
        <v>5.1020408163265302E-3</v>
      </c>
      <c r="S65">
        <f t="shared" si="5"/>
        <v>334.1</v>
      </c>
      <c r="T65" s="7">
        <f t="shared" si="6"/>
        <v>1.2197437114380636</v>
      </c>
      <c r="U65">
        <f t="shared" si="7"/>
        <v>7296.12</v>
      </c>
    </row>
    <row r="66" spans="1:21" x14ac:dyDescent="0.25">
      <c r="A66" s="3">
        <v>45505</v>
      </c>
      <c r="B66" t="s">
        <v>34</v>
      </c>
      <c r="C66" t="s">
        <v>21</v>
      </c>
      <c r="D66">
        <v>146.47</v>
      </c>
      <c r="E66">
        <v>52.74</v>
      </c>
      <c r="F66">
        <v>113.64</v>
      </c>
      <c r="G66">
        <v>299.29000000000002</v>
      </c>
      <c r="H66">
        <v>465.67</v>
      </c>
      <c r="I66">
        <v>1</v>
      </c>
      <c r="J66">
        <v>84</v>
      </c>
      <c r="K66" t="s">
        <v>28</v>
      </c>
      <c r="L66" t="s">
        <v>15</v>
      </c>
      <c r="M66">
        <f t="shared" ref="M66:M97" si="14">IF(I66:I165&gt;0, G66:G165/I66:I165, 0)</f>
        <v>299.29000000000002</v>
      </c>
      <c r="N66">
        <f t="shared" ref="N66:N97" si="15">_xlfn.IFNA(H66:H165-D66:D165, 0)</f>
        <v>319.20000000000005</v>
      </c>
      <c r="O66">
        <f t="shared" ref="O66:O97" si="16">D66:D165/J66:J165</f>
        <v>1.7436904761904761</v>
      </c>
      <c r="P66">
        <f t="shared" ref="P66:P97" si="17">D66:D165 * 0.3</f>
        <v>43.940999999999995</v>
      </c>
      <c r="Q66">
        <f t="shared" ref="Q66:Q97" si="18" xml:space="preserve"> (D66:D165 - M66:M165) / D66:D165</f>
        <v>-1.0433535877654128</v>
      </c>
      <c r="R66" s="6">
        <f t="shared" si="8"/>
        <v>1.1904761904761904E-2</v>
      </c>
      <c r="S66">
        <f t="shared" si="5"/>
        <v>-152.82000000000002</v>
      </c>
      <c r="T66" s="7">
        <f t="shared" si="6"/>
        <v>-0.51060843997460659</v>
      </c>
      <c r="U66">
        <f t="shared" si="7"/>
        <v>1757.6399999999999</v>
      </c>
    </row>
    <row r="67" spans="1:21" x14ac:dyDescent="0.25">
      <c r="A67" s="3">
        <v>45505</v>
      </c>
      <c r="B67" t="s">
        <v>26</v>
      </c>
      <c r="C67" t="s">
        <v>21</v>
      </c>
      <c r="D67">
        <v>568.75</v>
      </c>
      <c r="E67">
        <v>194.18</v>
      </c>
      <c r="F67">
        <v>131.34</v>
      </c>
      <c r="G67">
        <v>234.3</v>
      </c>
      <c r="H67">
        <v>559.81999999999994</v>
      </c>
      <c r="I67">
        <v>4</v>
      </c>
      <c r="J67">
        <v>33</v>
      </c>
      <c r="K67" t="s">
        <v>18</v>
      </c>
      <c r="L67" t="s">
        <v>19</v>
      </c>
      <c r="M67">
        <f t="shared" si="14"/>
        <v>58.575000000000003</v>
      </c>
      <c r="N67">
        <f t="shared" si="15"/>
        <v>-8.9300000000000637</v>
      </c>
      <c r="O67">
        <f t="shared" si="16"/>
        <v>17.234848484848484</v>
      </c>
      <c r="P67">
        <f t="shared" si="17"/>
        <v>170.625</v>
      </c>
      <c r="Q67">
        <f t="shared" si="18"/>
        <v>0.89701098901098908</v>
      </c>
      <c r="R67" s="6">
        <f t="shared" si="8"/>
        <v>0.12121212121212122</v>
      </c>
      <c r="S67">
        <f t="shared" ref="S67:S101" si="19" xml:space="preserve"> IFERROR((O67:O166 * Q67:Q166) / R67:R166, 0)</f>
        <v>127.54375</v>
      </c>
      <c r="T67" s="7">
        <f t="shared" ref="T67:T101" si="20">IFERROR(S67:S166 / M67:M166, "0")</f>
        <v>2.1774434485702092</v>
      </c>
      <c r="U67">
        <f t="shared" ref="U67:U101" si="21">D67:D166*12</f>
        <v>6825</v>
      </c>
    </row>
    <row r="68" spans="1:21" x14ac:dyDescent="0.25">
      <c r="A68" s="3">
        <v>45505</v>
      </c>
      <c r="B68" t="s">
        <v>20</v>
      </c>
      <c r="C68" t="s">
        <v>35</v>
      </c>
      <c r="D68">
        <v>792.03</v>
      </c>
      <c r="E68">
        <v>59.94</v>
      </c>
      <c r="F68">
        <v>35.5</v>
      </c>
      <c r="G68">
        <v>201.41</v>
      </c>
      <c r="H68">
        <v>296.85000000000002</v>
      </c>
      <c r="I68">
        <v>1</v>
      </c>
      <c r="J68">
        <v>135</v>
      </c>
      <c r="K68" t="s">
        <v>22</v>
      </c>
      <c r="L68" t="s">
        <v>15</v>
      </c>
      <c r="M68">
        <f t="shared" si="14"/>
        <v>201.41</v>
      </c>
      <c r="N68">
        <f t="shared" si="15"/>
        <v>-495.17999999999995</v>
      </c>
      <c r="O68">
        <f t="shared" si="16"/>
        <v>5.866888888888889</v>
      </c>
      <c r="P68">
        <f t="shared" si="17"/>
        <v>237.60899999999998</v>
      </c>
      <c r="Q68">
        <f t="shared" si="18"/>
        <v>0.74570407686577533</v>
      </c>
      <c r="R68" s="6">
        <f t="shared" ref="R68:R101" si="22">(J67:J166+I67:I166-J68:J166)/J67:J166</f>
        <v>7.4074074074074077E-3</v>
      </c>
      <c r="S68">
        <f t="shared" si="19"/>
        <v>590.62000000000012</v>
      </c>
      <c r="T68" s="7">
        <f t="shared" si="20"/>
        <v>2.9324263939228445</v>
      </c>
      <c r="U68">
        <f t="shared" si="21"/>
        <v>9504.36</v>
      </c>
    </row>
    <row r="69" spans="1:21" x14ac:dyDescent="0.25">
      <c r="A69" s="3">
        <v>45505</v>
      </c>
      <c r="B69" t="s">
        <v>20</v>
      </c>
      <c r="C69" t="s">
        <v>21</v>
      </c>
      <c r="D69">
        <v>266.07</v>
      </c>
      <c r="E69">
        <v>81.400000000000006</v>
      </c>
      <c r="F69">
        <v>74.459999999999994</v>
      </c>
      <c r="G69">
        <v>165.98</v>
      </c>
      <c r="H69">
        <v>321.83999999999997</v>
      </c>
      <c r="I69">
        <v>1</v>
      </c>
      <c r="J69">
        <v>37</v>
      </c>
      <c r="K69" t="s">
        <v>22</v>
      </c>
      <c r="L69" t="s">
        <v>24</v>
      </c>
      <c r="M69">
        <f t="shared" si="14"/>
        <v>165.98</v>
      </c>
      <c r="N69">
        <f t="shared" si="15"/>
        <v>55.769999999999982</v>
      </c>
      <c r="O69">
        <f t="shared" si="16"/>
        <v>7.191081081081081</v>
      </c>
      <c r="P69">
        <f t="shared" si="17"/>
        <v>79.820999999999998</v>
      </c>
      <c r="Q69">
        <f t="shared" si="18"/>
        <v>0.37617920096215285</v>
      </c>
      <c r="R69" s="6">
        <f t="shared" si="22"/>
        <v>2.7027027027027029E-2</v>
      </c>
      <c r="S69">
        <f t="shared" si="19"/>
        <v>100.09</v>
      </c>
      <c r="T69" s="7">
        <f t="shared" si="20"/>
        <v>0.6030244607784071</v>
      </c>
      <c r="U69">
        <f t="shared" si="21"/>
        <v>3192.84</v>
      </c>
    </row>
    <row r="70" spans="1:21" x14ac:dyDescent="0.25">
      <c r="A70" s="3">
        <v>45505</v>
      </c>
      <c r="B70" t="s">
        <v>29</v>
      </c>
      <c r="C70" t="s">
        <v>35</v>
      </c>
      <c r="D70">
        <v>364.64</v>
      </c>
      <c r="E70">
        <v>157.11000000000001</v>
      </c>
      <c r="F70">
        <v>93.32</v>
      </c>
      <c r="G70">
        <v>178.96</v>
      </c>
      <c r="H70">
        <v>429.39</v>
      </c>
      <c r="I70">
        <v>2</v>
      </c>
      <c r="J70">
        <v>123</v>
      </c>
      <c r="K70" t="s">
        <v>18</v>
      </c>
      <c r="L70" t="s">
        <v>24</v>
      </c>
      <c r="M70">
        <f t="shared" si="14"/>
        <v>89.48</v>
      </c>
      <c r="N70">
        <f t="shared" si="15"/>
        <v>64.75</v>
      </c>
      <c r="O70">
        <f t="shared" si="16"/>
        <v>2.9645528455284551</v>
      </c>
      <c r="P70">
        <f t="shared" si="17"/>
        <v>109.392</v>
      </c>
      <c r="Q70">
        <f t="shared" si="18"/>
        <v>0.75460728389644571</v>
      </c>
      <c r="R70" s="6">
        <f t="shared" si="22"/>
        <v>1.6260162601626018E-2</v>
      </c>
      <c r="S70">
        <f t="shared" si="19"/>
        <v>137.57999999999998</v>
      </c>
      <c r="T70" s="7">
        <f t="shared" si="20"/>
        <v>1.5375502905677243</v>
      </c>
      <c r="U70">
        <f t="shared" si="21"/>
        <v>4375.68</v>
      </c>
    </row>
    <row r="71" spans="1:21" x14ac:dyDescent="0.25">
      <c r="A71" s="3">
        <v>45505</v>
      </c>
      <c r="B71" t="s">
        <v>12</v>
      </c>
      <c r="C71" t="s">
        <v>35</v>
      </c>
      <c r="D71">
        <v>108.28</v>
      </c>
      <c r="E71">
        <v>65.22</v>
      </c>
      <c r="F71">
        <v>109.62</v>
      </c>
      <c r="G71">
        <v>41.32</v>
      </c>
      <c r="H71">
        <v>216.16</v>
      </c>
      <c r="I71">
        <v>1</v>
      </c>
      <c r="J71">
        <v>63</v>
      </c>
      <c r="K71" t="s">
        <v>22</v>
      </c>
      <c r="L71" t="s">
        <v>19</v>
      </c>
      <c r="M71">
        <f t="shared" si="14"/>
        <v>41.32</v>
      </c>
      <c r="N71">
        <f t="shared" si="15"/>
        <v>107.88</v>
      </c>
      <c r="O71">
        <f t="shared" si="16"/>
        <v>1.7187301587301587</v>
      </c>
      <c r="P71">
        <f t="shared" si="17"/>
        <v>32.484000000000002</v>
      </c>
      <c r="Q71">
        <f t="shared" si="18"/>
        <v>0.61839674916882159</v>
      </c>
      <c r="R71" s="6">
        <f t="shared" si="22"/>
        <v>1.5873015873015872E-2</v>
      </c>
      <c r="S71">
        <f t="shared" si="19"/>
        <v>66.960000000000008</v>
      </c>
      <c r="T71" s="7">
        <f t="shared" si="20"/>
        <v>1.6205227492739596</v>
      </c>
      <c r="U71">
        <f t="shared" si="21"/>
        <v>1299.3600000000001</v>
      </c>
    </row>
    <row r="72" spans="1:21" x14ac:dyDescent="0.25">
      <c r="A72" s="3">
        <v>45536</v>
      </c>
      <c r="B72" t="s">
        <v>32</v>
      </c>
      <c r="C72" t="s">
        <v>13</v>
      </c>
      <c r="D72">
        <v>116.27</v>
      </c>
      <c r="E72">
        <v>124.08</v>
      </c>
      <c r="F72">
        <v>51.46</v>
      </c>
      <c r="G72">
        <v>135.28</v>
      </c>
      <c r="H72">
        <v>310.82</v>
      </c>
      <c r="I72">
        <v>2</v>
      </c>
      <c r="J72">
        <v>154</v>
      </c>
      <c r="K72" t="s">
        <v>28</v>
      </c>
      <c r="L72" t="s">
        <v>19</v>
      </c>
      <c r="M72">
        <f t="shared" si="14"/>
        <v>67.64</v>
      </c>
      <c r="N72">
        <f t="shared" si="15"/>
        <v>194.55</v>
      </c>
      <c r="O72">
        <f t="shared" si="16"/>
        <v>0.755</v>
      </c>
      <c r="P72">
        <f t="shared" si="17"/>
        <v>34.881</v>
      </c>
      <c r="Q72">
        <f t="shared" si="18"/>
        <v>0.41825062354863679</v>
      </c>
      <c r="R72" s="6">
        <f t="shared" si="22"/>
        <v>1.2987012987012988E-2</v>
      </c>
      <c r="S72">
        <f t="shared" si="19"/>
        <v>24.314999999999998</v>
      </c>
      <c r="T72" s="7">
        <f t="shared" si="20"/>
        <v>0.35947664104080423</v>
      </c>
      <c r="U72">
        <f t="shared" si="21"/>
        <v>1395.24</v>
      </c>
    </row>
    <row r="73" spans="1:21" x14ac:dyDescent="0.25">
      <c r="A73" s="3">
        <v>45536</v>
      </c>
      <c r="B73" t="s">
        <v>30</v>
      </c>
      <c r="C73" t="s">
        <v>17</v>
      </c>
      <c r="D73">
        <v>397.81</v>
      </c>
      <c r="E73">
        <v>59.53</v>
      </c>
      <c r="F73">
        <v>67.319999999999993</v>
      </c>
      <c r="G73">
        <v>124.55</v>
      </c>
      <c r="H73">
        <v>251.4</v>
      </c>
      <c r="I73">
        <v>2</v>
      </c>
      <c r="J73">
        <v>181</v>
      </c>
      <c r="K73" t="s">
        <v>28</v>
      </c>
      <c r="L73" t="s">
        <v>24</v>
      </c>
      <c r="M73">
        <f t="shared" si="14"/>
        <v>62.274999999999999</v>
      </c>
      <c r="N73">
        <f t="shared" si="15"/>
        <v>-146.41</v>
      </c>
      <c r="O73">
        <f t="shared" si="16"/>
        <v>2.1978453038674033</v>
      </c>
      <c r="P73">
        <f t="shared" si="17"/>
        <v>119.34299999999999</v>
      </c>
      <c r="Q73">
        <f t="shared" si="18"/>
        <v>0.84345541841582672</v>
      </c>
      <c r="R73" s="6">
        <f t="shared" si="22"/>
        <v>1.1049723756906077E-2</v>
      </c>
      <c r="S73">
        <f t="shared" si="19"/>
        <v>167.76750000000001</v>
      </c>
      <c r="T73" s="7">
        <f t="shared" si="20"/>
        <v>2.6939783219590527</v>
      </c>
      <c r="U73">
        <f t="shared" si="21"/>
        <v>4773.72</v>
      </c>
    </row>
    <row r="74" spans="1:21" x14ac:dyDescent="0.25">
      <c r="A74" s="3">
        <v>45536</v>
      </c>
      <c r="B74" t="s">
        <v>25</v>
      </c>
      <c r="C74" t="s">
        <v>17</v>
      </c>
      <c r="D74">
        <v>809.01</v>
      </c>
      <c r="E74">
        <v>140.56</v>
      </c>
      <c r="F74">
        <v>43.71</v>
      </c>
      <c r="G74">
        <v>147.77000000000001</v>
      </c>
      <c r="H74">
        <v>332.04</v>
      </c>
      <c r="I74">
        <v>1</v>
      </c>
      <c r="J74">
        <v>84</v>
      </c>
      <c r="K74" t="s">
        <v>18</v>
      </c>
      <c r="L74" t="s">
        <v>24</v>
      </c>
      <c r="M74">
        <f t="shared" si="14"/>
        <v>147.77000000000001</v>
      </c>
      <c r="N74">
        <f t="shared" si="15"/>
        <v>-476.96999999999997</v>
      </c>
      <c r="O74">
        <f t="shared" si="16"/>
        <v>9.6310714285714276</v>
      </c>
      <c r="P74">
        <f t="shared" si="17"/>
        <v>242.70299999999997</v>
      </c>
      <c r="Q74">
        <f t="shared" si="18"/>
        <v>0.81734465581389604</v>
      </c>
      <c r="R74" s="6">
        <f t="shared" si="22"/>
        <v>1.1904761904761904E-2</v>
      </c>
      <c r="S74">
        <f t="shared" si="19"/>
        <v>661.24</v>
      </c>
      <c r="T74" s="7">
        <f t="shared" si="20"/>
        <v>4.4747919063409354</v>
      </c>
      <c r="U74">
        <f t="shared" si="21"/>
        <v>9708.119999999999</v>
      </c>
    </row>
    <row r="75" spans="1:21" x14ac:dyDescent="0.25">
      <c r="A75" s="3">
        <v>45536</v>
      </c>
      <c r="B75" t="s">
        <v>33</v>
      </c>
      <c r="C75" t="s">
        <v>13</v>
      </c>
      <c r="D75">
        <v>152.37</v>
      </c>
      <c r="E75">
        <v>187.28</v>
      </c>
      <c r="F75">
        <v>83.08</v>
      </c>
      <c r="G75">
        <v>102.34</v>
      </c>
      <c r="H75">
        <v>372.7</v>
      </c>
      <c r="I75">
        <v>5</v>
      </c>
      <c r="J75">
        <v>126</v>
      </c>
      <c r="K75" t="s">
        <v>14</v>
      </c>
      <c r="L75" t="s">
        <v>19</v>
      </c>
      <c r="M75">
        <f t="shared" si="14"/>
        <v>20.468</v>
      </c>
      <c r="N75">
        <f t="shared" si="15"/>
        <v>220.32999999999998</v>
      </c>
      <c r="O75">
        <f t="shared" si="16"/>
        <v>1.2092857142857143</v>
      </c>
      <c r="P75">
        <f t="shared" si="17"/>
        <v>45.710999999999999</v>
      </c>
      <c r="Q75">
        <f t="shared" si="18"/>
        <v>0.86566909496620081</v>
      </c>
      <c r="R75" s="6">
        <f t="shared" si="22"/>
        <v>3.968253968253968E-2</v>
      </c>
      <c r="S75">
        <f t="shared" si="19"/>
        <v>26.380400000000002</v>
      </c>
      <c r="T75" s="7">
        <f t="shared" si="20"/>
        <v>1.2888606605432871</v>
      </c>
      <c r="U75">
        <f t="shared" si="21"/>
        <v>1828.44</v>
      </c>
    </row>
    <row r="76" spans="1:21" x14ac:dyDescent="0.25">
      <c r="A76" s="3">
        <v>45536</v>
      </c>
      <c r="B76" t="s">
        <v>27</v>
      </c>
      <c r="C76" t="s">
        <v>17</v>
      </c>
      <c r="D76">
        <v>415.2</v>
      </c>
      <c r="E76">
        <v>156.22999999999999</v>
      </c>
      <c r="F76">
        <v>87.8</v>
      </c>
      <c r="G76">
        <v>138.28</v>
      </c>
      <c r="H76">
        <v>382.30999999999989</v>
      </c>
      <c r="I76">
        <v>2</v>
      </c>
      <c r="J76">
        <v>99</v>
      </c>
      <c r="K76" t="s">
        <v>22</v>
      </c>
      <c r="L76" t="s">
        <v>15</v>
      </c>
      <c r="M76">
        <f t="shared" si="14"/>
        <v>69.14</v>
      </c>
      <c r="N76">
        <f t="shared" si="15"/>
        <v>-32.8900000000001</v>
      </c>
      <c r="O76">
        <f t="shared" si="16"/>
        <v>4.1939393939393934</v>
      </c>
      <c r="P76">
        <f t="shared" si="17"/>
        <v>124.55999999999999</v>
      </c>
      <c r="Q76">
        <f t="shared" si="18"/>
        <v>0.83347784200385355</v>
      </c>
      <c r="R76" s="6">
        <f t="shared" si="22"/>
        <v>2.0202020202020204E-2</v>
      </c>
      <c r="S76">
        <f t="shared" si="19"/>
        <v>173.02999999999994</v>
      </c>
      <c r="T76" s="7">
        <f t="shared" si="20"/>
        <v>2.5026034133641879</v>
      </c>
      <c r="U76">
        <f t="shared" si="21"/>
        <v>4982.3999999999996</v>
      </c>
    </row>
    <row r="77" spans="1:21" x14ac:dyDescent="0.25">
      <c r="A77" s="3">
        <v>45536</v>
      </c>
      <c r="B77" t="s">
        <v>12</v>
      </c>
      <c r="C77" t="s">
        <v>13</v>
      </c>
      <c r="D77">
        <v>874.66</v>
      </c>
      <c r="E77">
        <v>51.04</v>
      </c>
      <c r="F77">
        <v>91.29</v>
      </c>
      <c r="G77">
        <v>148.53</v>
      </c>
      <c r="H77">
        <v>290.86</v>
      </c>
      <c r="I77">
        <v>4</v>
      </c>
      <c r="J77">
        <v>60</v>
      </c>
      <c r="K77" t="s">
        <v>18</v>
      </c>
      <c r="L77" t="s">
        <v>15</v>
      </c>
      <c r="M77">
        <f t="shared" si="14"/>
        <v>37.1325</v>
      </c>
      <c r="N77">
        <f t="shared" si="15"/>
        <v>-583.79999999999995</v>
      </c>
      <c r="O77">
        <f t="shared" si="16"/>
        <v>14.577666666666666</v>
      </c>
      <c r="P77">
        <f t="shared" si="17"/>
        <v>262.39799999999997</v>
      </c>
      <c r="Q77">
        <f t="shared" si="18"/>
        <v>0.9575463608716529</v>
      </c>
      <c r="R77" s="6">
        <f t="shared" si="22"/>
        <v>6.6666666666666666E-2</v>
      </c>
      <c r="S77">
        <f t="shared" si="19"/>
        <v>209.38187499999998</v>
      </c>
      <c r="T77" s="7">
        <f t="shared" si="20"/>
        <v>5.6387766781121655</v>
      </c>
      <c r="U77">
        <f t="shared" si="21"/>
        <v>10495.92</v>
      </c>
    </row>
    <row r="78" spans="1:21" x14ac:dyDescent="0.25">
      <c r="A78" s="3">
        <v>45536</v>
      </c>
      <c r="B78" t="s">
        <v>12</v>
      </c>
      <c r="C78" t="s">
        <v>17</v>
      </c>
      <c r="D78">
        <v>334.75</v>
      </c>
      <c r="E78">
        <v>199.44</v>
      </c>
      <c r="F78">
        <v>145.85</v>
      </c>
      <c r="G78">
        <v>185.16</v>
      </c>
      <c r="H78">
        <v>530.44999999999993</v>
      </c>
      <c r="I78">
        <v>2</v>
      </c>
      <c r="J78">
        <v>18</v>
      </c>
      <c r="K78" t="s">
        <v>14</v>
      </c>
      <c r="L78" t="s">
        <v>15</v>
      </c>
      <c r="M78">
        <f t="shared" si="14"/>
        <v>92.58</v>
      </c>
      <c r="N78">
        <f t="shared" si="15"/>
        <v>195.69999999999993</v>
      </c>
      <c r="O78">
        <f t="shared" si="16"/>
        <v>18.597222222222221</v>
      </c>
      <c r="P78">
        <f t="shared" si="17"/>
        <v>100.425</v>
      </c>
      <c r="Q78">
        <f t="shared" si="18"/>
        <v>0.7234353995519045</v>
      </c>
      <c r="R78" s="6">
        <f t="shared" si="22"/>
        <v>0.1111111111111111</v>
      </c>
      <c r="S78">
        <f t="shared" si="19"/>
        <v>121.08500000000002</v>
      </c>
      <c r="T78" s="7">
        <f t="shared" si="20"/>
        <v>1.3078958738388424</v>
      </c>
      <c r="U78">
        <f t="shared" si="21"/>
        <v>4017</v>
      </c>
    </row>
    <row r="79" spans="1:21" x14ac:dyDescent="0.25">
      <c r="A79" s="3">
        <v>45566</v>
      </c>
      <c r="B79" t="s">
        <v>16</v>
      </c>
      <c r="C79" t="s">
        <v>13</v>
      </c>
      <c r="D79">
        <v>561.99</v>
      </c>
      <c r="E79">
        <v>84.98</v>
      </c>
      <c r="F79">
        <v>99.76</v>
      </c>
      <c r="G79">
        <v>264.42</v>
      </c>
      <c r="H79">
        <v>449.16</v>
      </c>
      <c r="I79">
        <v>3</v>
      </c>
      <c r="J79">
        <v>154</v>
      </c>
      <c r="K79" t="s">
        <v>22</v>
      </c>
      <c r="L79" t="s">
        <v>15</v>
      </c>
      <c r="M79">
        <f t="shared" si="14"/>
        <v>88.14</v>
      </c>
      <c r="N79">
        <f t="shared" si="15"/>
        <v>-112.82999999999998</v>
      </c>
      <c r="O79">
        <f t="shared" si="16"/>
        <v>3.6492857142857145</v>
      </c>
      <c r="P79">
        <f t="shared" si="17"/>
        <v>168.59700000000001</v>
      </c>
      <c r="Q79">
        <f t="shared" si="18"/>
        <v>0.8431644691186676</v>
      </c>
      <c r="R79" s="6">
        <f t="shared" si="22"/>
        <v>1.948051948051948E-2</v>
      </c>
      <c r="S79">
        <f t="shared" si="19"/>
        <v>157.95000000000002</v>
      </c>
      <c r="T79" s="7">
        <f t="shared" si="20"/>
        <v>1.7920353982300887</v>
      </c>
      <c r="U79">
        <f t="shared" si="21"/>
        <v>6743.88</v>
      </c>
    </row>
    <row r="80" spans="1:21" x14ac:dyDescent="0.25">
      <c r="A80" s="3">
        <v>45566</v>
      </c>
      <c r="B80" t="s">
        <v>31</v>
      </c>
      <c r="C80" t="s">
        <v>35</v>
      </c>
      <c r="D80">
        <v>880.37</v>
      </c>
      <c r="E80">
        <v>186.99</v>
      </c>
      <c r="F80">
        <v>91.36</v>
      </c>
      <c r="G80">
        <v>170.39</v>
      </c>
      <c r="H80">
        <v>448.74</v>
      </c>
      <c r="I80">
        <v>4</v>
      </c>
      <c r="J80">
        <v>29</v>
      </c>
      <c r="K80" t="s">
        <v>14</v>
      </c>
      <c r="L80" t="s">
        <v>24</v>
      </c>
      <c r="M80">
        <f t="shared" si="14"/>
        <v>42.597499999999997</v>
      </c>
      <c r="N80">
        <f t="shared" si="15"/>
        <v>-431.63</v>
      </c>
      <c r="O80">
        <f t="shared" si="16"/>
        <v>30.357586206896553</v>
      </c>
      <c r="P80">
        <f t="shared" si="17"/>
        <v>264.11099999999999</v>
      </c>
      <c r="Q80">
        <f t="shared" si="18"/>
        <v>0.95161409407408248</v>
      </c>
      <c r="R80" s="6">
        <f t="shared" si="22"/>
        <v>0.13793103448275862</v>
      </c>
      <c r="S80">
        <f t="shared" si="19"/>
        <v>209.44312500000001</v>
      </c>
      <c r="T80" s="7">
        <f t="shared" si="20"/>
        <v>4.9167938259287522</v>
      </c>
      <c r="U80">
        <f t="shared" si="21"/>
        <v>10564.44</v>
      </c>
    </row>
    <row r="81" spans="1:21" x14ac:dyDescent="0.25">
      <c r="A81" s="3">
        <v>45566</v>
      </c>
      <c r="B81" t="s">
        <v>32</v>
      </c>
      <c r="C81" t="s">
        <v>13</v>
      </c>
      <c r="D81">
        <v>889.48</v>
      </c>
      <c r="E81">
        <v>108.87</v>
      </c>
      <c r="F81">
        <v>127.99</v>
      </c>
      <c r="G81">
        <v>154.18</v>
      </c>
      <c r="H81">
        <v>391.04</v>
      </c>
      <c r="I81">
        <v>2</v>
      </c>
      <c r="J81">
        <v>134</v>
      </c>
      <c r="K81" t="s">
        <v>18</v>
      </c>
      <c r="L81" t="s">
        <v>19</v>
      </c>
      <c r="M81">
        <f t="shared" si="14"/>
        <v>77.09</v>
      </c>
      <c r="N81">
        <f t="shared" si="15"/>
        <v>-498.44</v>
      </c>
      <c r="O81">
        <f t="shared" si="16"/>
        <v>6.6379104477611941</v>
      </c>
      <c r="P81">
        <f t="shared" si="17"/>
        <v>266.84399999999999</v>
      </c>
      <c r="Q81">
        <f t="shared" si="18"/>
        <v>0.91333138462922159</v>
      </c>
      <c r="R81" s="6">
        <f t="shared" si="22"/>
        <v>1.4925373134328358E-2</v>
      </c>
      <c r="S81">
        <f t="shared" si="19"/>
        <v>406.19500000000005</v>
      </c>
      <c r="T81" s="7">
        <f t="shared" si="20"/>
        <v>5.2691010507199385</v>
      </c>
      <c r="U81">
        <f t="shared" si="21"/>
        <v>10673.76</v>
      </c>
    </row>
    <row r="82" spans="1:21" x14ac:dyDescent="0.25">
      <c r="A82" s="3">
        <v>45566</v>
      </c>
      <c r="B82" t="s">
        <v>30</v>
      </c>
      <c r="C82" t="s">
        <v>35</v>
      </c>
      <c r="D82">
        <v>304.62</v>
      </c>
      <c r="E82">
        <v>113.54</v>
      </c>
      <c r="F82">
        <v>64.55</v>
      </c>
      <c r="G82">
        <v>199.89</v>
      </c>
      <c r="H82">
        <v>377.98</v>
      </c>
      <c r="I82">
        <v>1</v>
      </c>
      <c r="J82">
        <v>150</v>
      </c>
      <c r="K82" t="s">
        <v>28</v>
      </c>
      <c r="L82" t="s">
        <v>24</v>
      </c>
      <c r="M82">
        <f t="shared" si="14"/>
        <v>199.89</v>
      </c>
      <c r="N82">
        <f t="shared" si="15"/>
        <v>73.360000000000014</v>
      </c>
      <c r="O82">
        <f t="shared" si="16"/>
        <v>2.0308000000000002</v>
      </c>
      <c r="P82">
        <f t="shared" si="17"/>
        <v>91.385999999999996</v>
      </c>
      <c r="Q82">
        <f t="shared" si="18"/>
        <v>0.343805396887926</v>
      </c>
      <c r="R82" s="6">
        <f t="shared" si="22"/>
        <v>6.6666666666666671E-3</v>
      </c>
      <c r="S82">
        <f t="shared" si="19"/>
        <v>104.73000000000002</v>
      </c>
      <c r="T82" s="7">
        <f t="shared" si="20"/>
        <v>0.52393816599129539</v>
      </c>
      <c r="U82">
        <f t="shared" si="21"/>
        <v>3655.44</v>
      </c>
    </row>
    <row r="83" spans="1:21" x14ac:dyDescent="0.25">
      <c r="A83" s="3">
        <v>45566</v>
      </c>
      <c r="B83" t="s">
        <v>25</v>
      </c>
      <c r="C83" t="s">
        <v>17</v>
      </c>
      <c r="D83">
        <v>197.1</v>
      </c>
      <c r="E83">
        <v>54.71</v>
      </c>
      <c r="F83">
        <v>106.37</v>
      </c>
      <c r="G83">
        <v>121.73</v>
      </c>
      <c r="H83">
        <v>282.81</v>
      </c>
      <c r="I83">
        <v>3</v>
      </c>
      <c r="J83">
        <v>160</v>
      </c>
      <c r="K83" t="s">
        <v>22</v>
      </c>
      <c r="L83" t="s">
        <v>19</v>
      </c>
      <c r="M83">
        <f t="shared" si="14"/>
        <v>40.576666666666668</v>
      </c>
      <c r="N83">
        <f t="shared" si="15"/>
        <v>85.710000000000008</v>
      </c>
      <c r="O83">
        <f t="shared" si="16"/>
        <v>1.2318750000000001</v>
      </c>
      <c r="P83">
        <f t="shared" si="17"/>
        <v>59.129999999999995</v>
      </c>
      <c r="Q83">
        <f t="shared" si="18"/>
        <v>0.79413157449687122</v>
      </c>
      <c r="R83" s="6">
        <f t="shared" si="22"/>
        <v>1.8749999999999999E-2</v>
      </c>
      <c r="S83">
        <f t="shared" si="19"/>
        <v>52.174444444444447</v>
      </c>
      <c r="T83" s="7">
        <f t="shared" si="20"/>
        <v>1.2858238177387113</v>
      </c>
      <c r="U83">
        <f t="shared" si="21"/>
        <v>2365.1999999999998</v>
      </c>
    </row>
    <row r="84" spans="1:21" x14ac:dyDescent="0.25">
      <c r="A84" s="3">
        <v>45566</v>
      </c>
      <c r="B84" t="s">
        <v>37</v>
      </c>
      <c r="C84" t="s">
        <v>13</v>
      </c>
      <c r="D84">
        <v>719.01</v>
      </c>
      <c r="E84">
        <v>126.75</v>
      </c>
      <c r="F84">
        <v>48.84</v>
      </c>
      <c r="G84">
        <v>138.09</v>
      </c>
      <c r="H84">
        <v>313.68</v>
      </c>
      <c r="I84">
        <v>3</v>
      </c>
      <c r="J84">
        <v>35</v>
      </c>
      <c r="K84" t="s">
        <v>28</v>
      </c>
      <c r="L84" t="s">
        <v>19</v>
      </c>
      <c r="M84">
        <f t="shared" si="14"/>
        <v>46.03</v>
      </c>
      <c r="N84">
        <f t="shared" si="15"/>
        <v>-405.33</v>
      </c>
      <c r="O84">
        <f t="shared" si="16"/>
        <v>20.543142857142858</v>
      </c>
      <c r="P84">
        <f t="shared" si="17"/>
        <v>215.703</v>
      </c>
      <c r="Q84">
        <f t="shared" si="18"/>
        <v>0.93598141889542574</v>
      </c>
      <c r="R84" s="6">
        <f t="shared" si="22"/>
        <v>8.5714285714285715E-2</v>
      </c>
      <c r="S84">
        <f t="shared" si="19"/>
        <v>224.32666666666668</v>
      </c>
      <c r="T84" s="7">
        <f t="shared" si="20"/>
        <v>4.8734883047288005</v>
      </c>
      <c r="U84">
        <f t="shared" si="21"/>
        <v>8628.119999999999</v>
      </c>
    </row>
    <row r="85" spans="1:21" x14ac:dyDescent="0.25">
      <c r="A85" s="3">
        <v>45566</v>
      </c>
      <c r="B85" t="s">
        <v>20</v>
      </c>
      <c r="C85" t="s">
        <v>17</v>
      </c>
      <c r="D85">
        <v>436.99</v>
      </c>
      <c r="E85">
        <v>60.34</v>
      </c>
      <c r="F85">
        <v>39.28</v>
      </c>
      <c r="G85">
        <v>67.099999999999994</v>
      </c>
      <c r="H85">
        <v>166.72</v>
      </c>
      <c r="I85">
        <v>2</v>
      </c>
      <c r="J85">
        <v>20</v>
      </c>
      <c r="K85" t="s">
        <v>22</v>
      </c>
      <c r="L85" t="s">
        <v>19</v>
      </c>
      <c r="M85">
        <f t="shared" si="14"/>
        <v>33.549999999999997</v>
      </c>
      <c r="N85">
        <f t="shared" si="15"/>
        <v>-270.27</v>
      </c>
      <c r="O85">
        <f t="shared" si="16"/>
        <v>21.849499999999999</v>
      </c>
      <c r="P85">
        <f t="shared" si="17"/>
        <v>131.09700000000001</v>
      </c>
      <c r="Q85">
        <f t="shared" si="18"/>
        <v>0.9232247877525801</v>
      </c>
      <c r="R85" s="6">
        <f t="shared" si="22"/>
        <v>0.1</v>
      </c>
      <c r="S85">
        <f t="shared" si="19"/>
        <v>201.71999999999997</v>
      </c>
      <c r="T85" s="7">
        <f t="shared" si="20"/>
        <v>6.0125186289120709</v>
      </c>
      <c r="U85">
        <f t="shared" si="21"/>
        <v>5243.88</v>
      </c>
    </row>
    <row r="86" spans="1:21" x14ac:dyDescent="0.25">
      <c r="A86" s="3">
        <v>45597</v>
      </c>
      <c r="B86" t="s">
        <v>31</v>
      </c>
      <c r="C86" t="s">
        <v>13</v>
      </c>
      <c r="D86">
        <v>444.63</v>
      </c>
      <c r="E86">
        <v>195.76</v>
      </c>
      <c r="F86">
        <v>131.87</v>
      </c>
      <c r="G86">
        <v>227.65</v>
      </c>
      <c r="H86">
        <v>555.28</v>
      </c>
      <c r="I86">
        <v>2</v>
      </c>
      <c r="J86">
        <v>146</v>
      </c>
      <c r="K86" t="s">
        <v>22</v>
      </c>
      <c r="L86" t="s">
        <v>15</v>
      </c>
      <c r="M86">
        <f t="shared" si="14"/>
        <v>113.825</v>
      </c>
      <c r="N86">
        <f t="shared" si="15"/>
        <v>110.64999999999998</v>
      </c>
      <c r="O86">
        <f t="shared" si="16"/>
        <v>3.0454109589041094</v>
      </c>
      <c r="P86">
        <f t="shared" si="17"/>
        <v>133.38899999999998</v>
      </c>
      <c r="Q86">
        <f t="shared" si="18"/>
        <v>0.74400062973708481</v>
      </c>
      <c r="R86" s="6">
        <f t="shared" si="22"/>
        <v>1.3698630136986301E-2</v>
      </c>
      <c r="S86">
        <f t="shared" si="19"/>
        <v>165.40250000000003</v>
      </c>
      <c r="T86" s="7">
        <f t="shared" si="20"/>
        <v>1.4531298045244896</v>
      </c>
      <c r="U86">
        <f t="shared" si="21"/>
        <v>5335.5599999999995</v>
      </c>
    </row>
    <row r="87" spans="1:21" x14ac:dyDescent="0.25">
      <c r="A87" s="3">
        <v>45597</v>
      </c>
      <c r="B87" t="s">
        <v>32</v>
      </c>
      <c r="C87" t="s">
        <v>13</v>
      </c>
      <c r="D87">
        <v>169.28</v>
      </c>
      <c r="E87">
        <v>93.46</v>
      </c>
      <c r="F87">
        <v>49.35</v>
      </c>
      <c r="G87">
        <v>281.72000000000003</v>
      </c>
      <c r="H87">
        <v>424.53</v>
      </c>
      <c r="I87">
        <v>4</v>
      </c>
      <c r="J87">
        <v>71</v>
      </c>
      <c r="K87" t="s">
        <v>14</v>
      </c>
      <c r="L87" t="s">
        <v>19</v>
      </c>
      <c r="M87">
        <f t="shared" si="14"/>
        <v>70.430000000000007</v>
      </c>
      <c r="N87">
        <f t="shared" si="15"/>
        <v>255.24999999999997</v>
      </c>
      <c r="O87">
        <f t="shared" si="16"/>
        <v>2.3842253521126762</v>
      </c>
      <c r="P87">
        <f t="shared" si="17"/>
        <v>50.783999999999999</v>
      </c>
      <c r="Q87">
        <f t="shared" si="18"/>
        <v>0.58394376181474472</v>
      </c>
      <c r="R87" s="6">
        <f t="shared" si="22"/>
        <v>5.6338028169014086E-2</v>
      </c>
      <c r="S87">
        <f t="shared" si="19"/>
        <v>24.712499999999995</v>
      </c>
      <c r="T87" s="7">
        <f t="shared" si="20"/>
        <v>0.35088030668749104</v>
      </c>
      <c r="U87">
        <f t="shared" si="21"/>
        <v>2031.3600000000001</v>
      </c>
    </row>
    <row r="88" spans="1:21" x14ac:dyDescent="0.25">
      <c r="A88" s="3">
        <v>45597</v>
      </c>
      <c r="B88" t="s">
        <v>34</v>
      </c>
      <c r="C88" t="s">
        <v>17</v>
      </c>
      <c r="D88">
        <v>427.27</v>
      </c>
      <c r="E88">
        <v>195.77</v>
      </c>
      <c r="F88">
        <v>145.49</v>
      </c>
      <c r="G88">
        <v>105.46</v>
      </c>
      <c r="H88">
        <v>446.72</v>
      </c>
      <c r="I88">
        <v>1</v>
      </c>
      <c r="J88">
        <v>140</v>
      </c>
      <c r="K88" t="s">
        <v>14</v>
      </c>
      <c r="L88" t="s">
        <v>19</v>
      </c>
      <c r="M88">
        <f t="shared" si="14"/>
        <v>105.46</v>
      </c>
      <c r="N88">
        <f t="shared" si="15"/>
        <v>19.450000000000045</v>
      </c>
      <c r="O88">
        <f t="shared" si="16"/>
        <v>3.0519285714285713</v>
      </c>
      <c r="P88">
        <f t="shared" si="17"/>
        <v>128.18099999999998</v>
      </c>
      <c r="Q88">
        <f t="shared" si="18"/>
        <v>0.75317714793924218</v>
      </c>
      <c r="R88" s="6">
        <f t="shared" si="22"/>
        <v>7.1428571428571426E-3</v>
      </c>
      <c r="S88">
        <f t="shared" si="19"/>
        <v>321.81</v>
      </c>
      <c r="T88" s="7">
        <f t="shared" si="20"/>
        <v>3.0514887161008915</v>
      </c>
      <c r="U88">
        <f t="shared" si="21"/>
        <v>5127.24</v>
      </c>
    </row>
    <row r="89" spans="1:21" x14ac:dyDescent="0.25">
      <c r="A89" s="3">
        <v>45597</v>
      </c>
      <c r="B89" t="s">
        <v>29</v>
      </c>
      <c r="C89" t="s">
        <v>13</v>
      </c>
      <c r="D89">
        <v>740.21</v>
      </c>
      <c r="E89">
        <v>168.53</v>
      </c>
      <c r="F89">
        <v>102.72</v>
      </c>
      <c r="G89">
        <v>280.83999999999997</v>
      </c>
      <c r="H89">
        <v>552.08999999999992</v>
      </c>
      <c r="I89">
        <v>1</v>
      </c>
      <c r="J89">
        <v>50</v>
      </c>
      <c r="K89" t="s">
        <v>28</v>
      </c>
      <c r="L89" t="s">
        <v>15</v>
      </c>
      <c r="M89">
        <f t="shared" si="14"/>
        <v>280.83999999999997</v>
      </c>
      <c r="N89">
        <f t="shared" si="15"/>
        <v>-188.12000000000012</v>
      </c>
      <c r="O89">
        <f t="shared" si="16"/>
        <v>14.804200000000002</v>
      </c>
      <c r="P89">
        <f t="shared" si="17"/>
        <v>222.06300000000002</v>
      </c>
      <c r="Q89">
        <f t="shared" si="18"/>
        <v>0.62059415571256815</v>
      </c>
      <c r="R89" s="6">
        <f t="shared" si="22"/>
        <v>0.02</v>
      </c>
      <c r="S89">
        <f t="shared" si="19"/>
        <v>459.37000000000012</v>
      </c>
      <c r="T89" s="7">
        <f t="shared" si="20"/>
        <v>1.6357000427289565</v>
      </c>
      <c r="U89">
        <f t="shared" si="21"/>
        <v>8882.52</v>
      </c>
    </row>
    <row r="90" spans="1:21" x14ac:dyDescent="0.25">
      <c r="A90" s="3">
        <v>45597</v>
      </c>
      <c r="B90" t="s">
        <v>29</v>
      </c>
      <c r="C90" t="s">
        <v>21</v>
      </c>
      <c r="D90">
        <v>222.73</v>
      </c>
      <c r="E90">
        <v>52.18</v>
      </c>
      <c r="F90">
        <v>72.069999999999993</v>
      </c>
      <c r="G90">
        <v>193.38</v>
      </c>
      <c r="H90">
        <v>317.63</v>
      </c>
      <c r="I90">
        <v>2</v>
      </c>
      <c r="J90">
        <v>188</v>
      </c>
      <c r="K90" t="s">
        <v>22</v>
      </c>
      <c r="L90" t="s">
        <v>24</v>
      </c>
      <c r="M90">
        <f t="shared" si="14"/>
        <v>96.69</v>
      </c>
      <c r="N90">
        <f t="shared" si="15"/>
        <v>94.9</v>
      </c>
      <c r="O90">
        <f t="shared" si="16"/>
        <v>1.1847340425531914</v>
      </c>
      <c r="P90">
        <f t="shared" si="17"/>
        <v>66.818999999999988</v>
      </c>
      <c r="Q90">
        <f t="shared" si="18"/>
        <v>0.56588694832308173</v>
      </c>
      <c r="R90" s="6">
        <f t="shared" si="22"/>
        <v>1.0638297872340425E-2</v>
      </c>
      <c r="S90">
        <f t="shared" si="19"/>
        <v>63.019999999999989</v>
      </c>
      <c r="T90" s="7">
        <f t="shared" si="20"/>
        <v>0.65177370979418747</v>
      </c>
      <c r="U90">
        <f t="shared" si="21"/>
        <v>2672.7599999999998</v>
      </c>
    </row>
    <row r="91" spans="1:21" x14ac:dyDescent="0.25">
      <c r="A91" s="3">
        <v>45597</v>
      </c>
      <c r="B91" t="s">
        <v>29</v>
      </c>
      <c r="C91" t="s">
        <v>21</v>
      </c>
      <c r="D91">
        <v>215.99</v>
      </c>
      <c r="E91">
        <v>69.209999999999994</v>
      </c>
      <c r="F91">
        <v>48.23</v>
      </c>
      <c r="G91">
        <v>76.099999999999994</v>
      </c>
      <c r="H91">
        <v>193.54</v>
      </c>
      <c r="I91">
        <v>3</v>
      </c>
      <c r="J91">
        <v>113</v>
      </c>
      <c r="K91" t="s">
        <v>28</v>
      </c>
      <c r="L91" t="s">
        <v>19</v>
      </c>
      <c r="M91">
        <f t="shared" si="14"/>
        <v>25.366666666666664</v>
      </c>
      <c r="N91">
        <f t="shared" si="15"/>
        <v>-22.450000000000017</v>
      </c>
      <c r="O91">
        <f t="shared" si="16"/>
        <v>1.91141592920354</v>
      </c>
      <c r="P91">
        <f t="shared" si="17"/>
        <v>64.796999999999997</v>
      </c>
      <c r="Q91">
        <f t="shared" si="18"/>
        <v>0.88255629118632029</v>
      </c>
      <c r="R91" s="6">
        <f t="shared" si="22"/>
        <v>2.6548672566371681E-2</v>
      </c>
      <c r="S91">
        <f t="shared" si="19"/>
        <v>63.541111111111114</v>
      </c>
      <c r="T91" s="7">
        <f t="shared" si="20"/>
        <v>2.504905825667981</v>
      </c>
      <c r="U91">
        <f t="shared" si="21"/>
        <v>2591.88</v>
      </c>
    </row>
    <row r="92" spans="1:21" x14ac:dyDescent="0.25">
      <c r="A92" s="3">
        <v>45627</v>
      </c>
      <c r="B92" t="s">
        <v>30</v>
      </c>
      <c r="C92" t="s">
        <v>21</v>
      </c>
      <c r="D92">
        <v>815.74</v>
      </c>
      <c r="E92">
        <v>80.239999999999995</v>
      </c>
      <c r="F92">
        <v>49.64</v>
      </c>
      <c r="G92">
        <v>82.71</v>
      </c>
      <c r="H92">
        <v>212.59</v>
      </c>
      <c r="I92">
        <v>4</v>
      </c>
      <c r="J92">
        <v>92</v>
      </c>
      <c r="K92" t="s">
        <v>22</v>
      </c>
      <c r="L92" t="s">
        <v>24</v>
      </c>
      <c r="M92">
        <f t="shared" si="14"/>
        <v>20.677499999999998</v>
      </c>
      <c r="N92">
        <f t="shared" si="15"/>
        <v>-603.15</v>
      </c>
      <c r="O92">
        <f t="shared" si="16"/>
        <v>8.866739130434782</v>
      </c>
      <c r="P92">
        <f t="shared" si="17"/>
        <v>244.72199999999998</v>
      </c>
      <c r="Q92">
        <f t="shared" si="18"/>
        <v>0.97465184985412012</v>
      </c>
      <c r="R92" s="6">
        <f t="shared" si="22"/>
        <v>4.3478260869565216E-2</v>
      </c>
      <c r="S92">
        <f t="shared" si="19"/>
        <v>198.76562499999997</v>
      </c>
      <c r="T92" s="7">
        <f t="shared" si="20"/>
        <v>9.6126526417603664</v>
      </c>
      <c r="U92">
        <f t="shared" si="21"/>
        <v>9788.880000000001</v>
      </c>
    </row>
    <row r="93" spans="1:21" x14ac:dyDescent="0.25">
      <c r="A93" s="3">
        <v>45627</v>
      </c>
      <c r="B93" t="s">
        <v>34</v>
      </c>
      <c r="C93" t="s">
        <v>35</v>
      </c>
      <c r="D93">
        <v>853.27</v>
      </c>
      <c r="E93">
        <v>180.03</v>
      </c>
      <c r="F93">
        <v>130.62</v>
      </c>
      <c r="G93">
        <v>150.78</v>
      </c>
      <c r="H93">
        <v>461.42999999999989</v>
      </c>
      <c r="I93">
        <v>1</v>
      </c>
      <c r="J93">
        <v>146</v>
      </c>
      <c r="K93" t="s">
        <v>18</v>
      </c>
      <c r="L93" t="s">
        <v>15</v>
      </c>
      <c r="M93">
        <f t="shared" si="14"/>
        <v>150.78</v>
      </c>
      <c r="N93">
        <f t="shared" si="15"/>
        <v>-391.84000000000009</v>
      </c>
      <c r="O93">
        <f t="shared" si="16"/>
        <v>5.8443150684931506</v>
      </c>
      <c r="P93">
        <f t="shared" si="17"/>
        <v>255.98099999999999</v>
      </c>
      <c r="Q93">
        <f t="shared" si="18"/>
        <v>0.82329157242139073</v>
      </c>
      <c r="R93" s="6">
        <f t="shared" si="22"/>
        <v>6.8493150684931503E-3</v>
      </c>
      <c r="S93">
        <f t="shared" si="19"/>
        <v>702.49000000000012</v>
      </c>
      <c r="T93" s="7">
        <f t="shared" si="20"/>
        <v>4.6590396604324189</v>
      </c>
      <c r="U93">
        <f t="shared" si="21"/>
        <v>10239.24</v>
      </c>
    </row>
    <row r="94" spans="1:21" x14ac:dyDescent="0.25">
      <c r="A94" s="3">
        <v>45627</v>
      </c>
      <c r="B94" t="s">
        <v>25</v>
      </c>
      <c r="C94" t="s">
        <v>35</v>
      </c>
      <c r="D94">
        <v>136.96</v>
      </c>
      <c r="E94">
        <v>109.82</v>
      </c>
      <c r="F94">
        <v>82.02</v>
      </c>
      <c r="G94">
        <v>233.45</v>
      </c>
      <c r="H94">
        <v>425.29</v>
      </c>
      <c r="I94">
        <v>1</v>
      </c>
      <c r="J94">
        <v>126</v>
      </c>
      <c r="K94" t="s">
        <v>18</v>
      </c>
      <c r="L94" t="s">
        <v>15</v>
      </c>
      <c r="M94">
        <f t="shared" si="14"/>
        <v>233.45</v>
      </c>
      <c r="N94">
        <f t="shared" si="15"/>
        <v>288.33000000000004</v>
      </c>
      <c r="O94">
        <f t="shared" si="16"/>
        <v>1.0869841269841269</v>
      </c>
      <c r="P94">
        <f t="shared" si="17"/>
        <v>41.088000000000001</v>
      </c>
      <c r="Q94">
        <f t="shared" si="18"/>
        <v>-0.70451226635513997</v>
      </c>
      <c r="R94" s="6">
        <f t="shared" si="22"/>
        <v>7.9365079365079361E-3</v>
      </c>
      <c r="S94">
        <f t="shared" si="19"/>
        <v>-96.489999999999981</v>
      </c>
      <c r="T94" s="7">
        <f t="shared" si="20"/>
        <v>-0.41332191047333472</v>
      </c>
      <c r="U94">
        <f t="shared" si="21"/>
        <v>1643.52</v>
      </c>
    </row>
    <row r="95" spans="1:21" x14ac:dyDescent="0.25">
      <c r="A95" s="3">
        <v>45627</v>
      </c>
      <c r="B95" t="s">
        <v>27</v>
      </c>
      <c r="C95" t="s">
        <v>13</v>
      </c>
      <c r="D95">
        <v>366.65</v>
      </c>
      <c r="E95">
        <v>74.790000000000006</v>
      </c>
      <c r="F95">
        <v>31.88</v>
      </c>
      <c r="G95">
        <v>150.08000000000001</v>
      </c>
      <c r="H95">
        <v>256.75</v>
      </c>
      <c r="I95">
        <v>1</v>
      </c>
      <c r="J95">
        <v>145</v>
      </c>
      <c r="K95" t="s">
        <v>28</v>
      </c>
      <c r="L95" t="s">
        <v>15</v>
      </c>
      <c r="M95">
        <f t="shared" si="14"/>
        <v>150.08000000000001</v>
      </c>
      <c r="N95">
        <f t="shared" si="15"/>
        <v>-109.89999999999998</v>
      </c>
      <c r="O95">
        <f t="shared" si="16"/>
        <v>2.5286206896551722</v>
      </c>
      <c r="P95">
        <f t="shared" si="17"/>
        <v>109.99499999999999</v>
      </c>
      <c r="Q95">
        <f t="shared" si="18"/>
        <v>0.59067230328651299</v>
      </c>
      <c r="R95" s="6">
        <f t="shared" si="22"/>
        <v>6.8965517241379309E-3</v>
      </c>
      <c r="S95">
        <f t="shared" si="19"/>
        <v>216.56999999999996</v>
      </c>
      <c r="T95" s="7">
        <f t="shared" si="20"/>
        <v>1.4430303837953089</v>
      </c>
      <c r="U95">
        <f t="shared" si="21"/>
        <v>4399.7999999999993</v>
      </c>
    </row>
    <row r="96" spans="1:21" x14ac:dyDescent="0.25">
      <c r="A96" s="3">
        <v>45627</v>
      </c>
      <c r="B96" t="s">
        <v>26</v>
      </c>
      <c r="C96" t="s">
        <v>35</v>
      </c>
      <c r="D96">
        <v>135.07</v>
      </c>
      <c r="E96">
        <v>142.74</v>
      </c>
      <c r="F96">
        <v>70.39</v>
      </c>
      <c r="G96">
        <v>210.49</v>
      </c>
      <c r="H96">
        <v>423.62</v>
      </c>
      <c r="I96">
        <v>4</v>
      </c>
      <c r="J96">
        <v>163</v>
      </c>
      <c r="K96" t="s">
        <v>18</v>
      </c>
      <c r="L96" t="s">
        <v>24</v>
      </c>
      <c r="M96">
        <f t="shared" si="14"/>
        <v>52.622500000000002</v>
      </c>
      <c r="N96">
        <f t="shared" si="15"/>
        <v>288.55</v>
      </c>
      <c r="O96">
        <f t="shared" si="16"/>
        <v>0.82865030674846618</v>
      </c>
      <c r="P96">
        <f t="shared" si="17"/>
        <v>40.520999999999994</v>
      </c>
      <c r="Q96">
        <f t="shared" si="18"/>
        <v>0.61040571555489742</v>
      </c>
      <c r="R96" s="6">
        <f t="shared" si="22"/>
        <v>2.4539877300613498E-2</v>
      </c>
      <c r="S96">
        <f t="shared" si="19"/>
        <v>20.611874999999994</v>
      </c>
      <c r="T96" s="7">
        <f t="shared" si="20"/>
        <v>0.39169319207563291</v>
      </c>
      <c r="U96">
        <f t="shared" si="21"/>
        <v>1620.84</v>
      </c>
    </row>
    <row r="97" spans="1:21" x14ac:dyDescent="0.25">
      <c r="A97" s="3">
        <v>45627</v>
      </c>
      <c r="B97" t="s">
        <v>20</v>
      </c>
      <c r="C97" t="s">
        <v>21</v>
      </c>
      <c r="D97">
        <v>650.66999999999996</v>
      </c>
      <c r="E97">
        <v>70.92</v>
      </c>
      <c r="F97">
        <v>65.06</v>
      </c>
      <c r="G97">
        <v>135.25</v>
      </c>
      <c r="H97">
        <v>271.23</v>
      </c>
      <c r="I97">
        <v>2</v>
      </c>
      <c r="J97">
        <v>117</v>
      </c>
      <c r="K97" t="s">
        <v>22</v>
      </c>
      <c r="L97" t="s">
        <v>19</v>
      </c>
      <c r="M97">
        <f t="shared" si="14"/>
        <v>67.625</v>
      </c>
      <c r="N97">
        <f t="shared" si="15"/>
        <v>-379.43999999999994</v>
      </c>
      <c r="O97">
        <f t="shared" si="16"/>
        <v>5.5612820512820509</v>
      </c>
      <c r="P97">
        <f t="shared" si="17"/>
        <v>195.20099999999999</v>
      </c>
      <c r="Q97">
        <f t="shared" si="18"/>
        <v>0.89606866768100568</v>
      </c>
      <c r="R97" s="6">
        <f t="shared" si="22"/>
        <v>1.7094017094017096E-2</v>
      </c>
      <c r="S97">
        <f t="shared" si="19"/>
        <v>291.52249999999992</v>
      </c>
      <c r="T97" s="7">
        <f t="shared" si="20"/>
        <v>4.3108687615526788</v>
      </c>
      <c r="U97">
        <f t="shared" si="21"/>
        <v>7808.0399999999991</v>
      </c>
    </row>
    <row r="98" spans="1:21" x14ac:dyDescent="0.25">
      <c r="A98" s="3">
        <v>45627</v>
      </c>
      <c r="B98" t="s">
        <v>20</v>
      </c>
      <c r="C98" t="s">
        <v>13</v>
      </c>
      <c r="D98">
        <v>881.74</v>
      </c>
      <c r="E98">
        <v>83.54</v>
      </c>
      <c r="F98">
        <v>145.59</v>
      </c>
      <c r="G98">
        <v>43.16</v>
      </c>
      <c r="H98">
        <v>272.29000000000002</v>
      </c>
      <c r="I98">
        <v>4</v>
      </c>
      <c r="J98">
        <v>70</v>
      </c>
      <c r="K98" t="s">
        <v>22</v>
      </c>
      <c r="L98" t="s">
        <v>19</v>
      </c>
      <c r="M98">
        <f t="shared" ref="M98:M101" si="23">IF(I98:I197&gt;0, G98:G197/I98:I197, 0)</f>
        <v>10.79</v>
      </c>
      <c r="N98">
        <f t="shared" ref="N98:N101" si="24">_xlfn.IFNA(H98:H197-D98:D197, 0)</f>
        <v>-609.45000000000005</v>
      </c>
      <c r="O98">
        <f t="shared" ref="O98:O101" si="25">D98:D197/J98:J197</f>
        <v>12.596285714285715</v>
      </c>
      <c r="P98">
        <f t="shared" ref="P98:P101" si="26">D98:D197 * 0.3</f>
        <v>264.52199999999999</v>
      </c>
      <c r="Q98">
        <f t="shared" ref="Q98:Q101" si="27" xml:space="preserve"> (D98:D197 - M98:M197) / D98:D197</f>
        <v>0.98776283258103303</v>
      </c>
      <c r="R98" s="6">
        <f t="shared" si="22"/>
        <v>5.7142857142857141E-2</v>
      </c>
      <c r="S98">
        <f t="shared" si="19"/>
        <v>217.73750000000004</v>
      </c>
      <c r="T98" s="7">
        <f t="shared" si="20"/>
        <v>20.179564411492127</v>
      </c>
      <c r="U98">
        <f t="shared" si="21"/>
        <v>10580.880000000001</v>
      </c>
    </row>
    <row r="99" spans="1:21" x14ac:dyDescent="0.25">
      <c r="A99" s="3">
        <v>45627</v>
      </c>
      <c r="B99" t="s">
        <v>20</v>
      </c>
      <c r="C99" t="s">
        <v>13</v>
      </c>
      <c r="D99">
        <v>634.23</v>
      </c>
      <c r="E99">
        <v>151.87</v>
      </c>
      <c r="F99">
        <v>124.7</v>
      </c>
      <c r="G99">
        <v>169.59</v>
      </c>
      <c r="H99">
        <v>446.16</v>
      </c>
      <c r="I99">
        <v>3</v>
      </c>
      <c r="J99">
        <v>120</v>
      </c>
      <c r="K99" t="s">
        <v>18</v>
      </c>
      <c r="L99" t="s">
        <v>24</v>
      </c>
      <c r="M99">
        <f t="shared" si="23"/>
        <v>56.53</v>
      </c>
      <c r="N99">
        <f t="shared" si="24"/>
        <v>-188.07</v>
      </c>
      <c r="O99">
        <f t="shared" si="25"/>
        <v>5.2852500000000004</v>
      </c>
      <c r="P99">
        <f t="shared" si="26"/>
        <v>190.26900000000001</v>
      </c>
      <c r="Q99">
        <f t="shared" si="27"/>
        <v>0.91086829699005101</v>
      </c>
      <c r="R99" s="6">
        <f t="shared" si="22"/>
        <v>2.5000000000000001E-2</v>
      </c>
      <c r="S99">
        <f t="shared" si="19"/>
        <v>192.56666666666669</v>
      </c>
      <c r="T99" s="7">
        <f t="shared" si="20"/>
        <v>3.4064508520549563</v>
      </c>
      <c r="U99">
        <f t="shared" si="21"/>
        <v>7610.76</v>
      </c>
    </row>
    <row r="100" spans="1:21" x14ac:dyDescent="0.25">
      <c r="A100" s="3">
        <v>45627</v>
      </c>
      <c r="B100" t="s">
        <v>29</v>
      </c>
      <c r="C100" t="s">
        <v>35</v>
      </c>
      <c r="D100">
        <v>338.68</v>
      </c>
      <c r="E100">
        <v>86.6</v>
      </c>
      <c r="F100">
        <v>146.76</v>
      </c>
      <c r="G100">
        <v>142.21</v>
      </c>
      <c r="H100">
        <v>375.57</v>
      </c>
      <c r="I100">
        <v>2</v>
      </c>
      <c r="J100">
        <v>36</v>
      </c>
      <c r="K100" t="s">
        <v>18</v>
      </c>
      <c r="L100" t="s">
        <v>19</v>
      </c>
      <c r="M100">
        <f t="shared" si="23"/>
        <v>71.105000000000004</v>
      </c>
      <c r="N100">
        <f t="shared" si="24"/>
        <v>36.889999999999986</v>
      </c>
      <c r="O100">
        <f t="shared" si="25"/>
        <v>9.4077777777777776</v>
      </c>
      <c r="P100">
        <f t="shared" si="26"/>
        <v>101.604</v>
      </c>
      <c r="Q100">
        <f t="shared" si="27"/>
        <v>0.79005255698594534</v>
      </c>
      <c r="R100" s="6">
        <f t="shared" si="22"/>
        <v>5.5555555555555552E-2</v>
      </c>
      <c r="S100">
        <f t="shared" si="19"/>
        <v>133.78749999999999</v>
      </c>
      <c r="T100" s="7">
        <f t="shared" si="20"/>
        <v>1.8815484143168553</v>
      </c>
      <c r="U100">
        <f t="shared" si="21"/>
        <v>4064.16</v>
      </c>
    </row>
    <row r="101" spans="1:21" x14ac:dyDescent="0.25">
      <c r="A101" s="3">
        <v>45627</v>
      </c>
      <c r="B101" t="s">
        <v>29</v>
      </c>
      <c r="C101" t="s">
        <v>21</v>
      </c>
      <c r="D101">
        <v>124.86</v>
      </c>
      <c r="E101">
        <v>136.83000000000001</v>
      </c>
      <c r="F101">
        <v>82.62</v>
      </c>
      <c r="G101">
        <v>214.73</v>
      </c>
      <c r="H101">
        <v>434.18</v>
      </c>
      <c r="I101">
        <v>2</v>
      </c>
      <c r="J101">
        <v>162</v>
      </c>
      <c r="K101" t="s">
        <v>18</v>
      </c>
      <c r="L101" t="s">
        <v>15</v>
      </c>
      <c r="M101">
        <f t="shared" si="23"/>
        <v>107.36499999999999</v>
      </c>
      <c r="N101">
        <f t="shared" si="24"/>
        <v>309.32</v>
      </c>
      <c r="O101">
        <f t="shared" si="25"/>
        <v>0.77074074074074073</v>
      </c>
      <c r="P101">
        <f t="shared" si="26"/>
        <v>37.457999999999998</v>
      </c>
      <c r="Q101">
        <f t="shared" si="27"/>
        <v>0.14011693096267824</v>
      </c>
      <c r="R101" s="6">
        <f t="shared" si="22"/>
        <v>1.2345679012345678E-2</v>
      </c>
      <c r="S101">
        <f t="shared" si="19"/>
        <v>8.7475000000000023</v>
      </c>
      <c r="T101" s="7">
        <f t="shared" si="20"/>
        <v>8.1474409723839264E-2</v>
      </c>
      <c r="U101">
        <f t="shared" si="21"/>
        <v>1498.32</v>
      </c>
    </row>
  </sheetData>
  <sortState ref="A2:R101">
    <sortCondition ref="A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2025-09-02T07:11:26Z</dcterms:created>
  <dcterms:modified xsi:type="dcterms:W3CDTF">2025-09-03T08:36:17Z</dcterms:modified>
</cp:coreProperties>
</file>